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drawings/drawing10.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11.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drawings/drawing12.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1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14.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8.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19.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0.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1.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22.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drawings/drawing23.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24.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25.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6.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27.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28.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drawings/drawing29.xml" ContentType="application/vnd.openxmlformats-officedocument.drawing+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30.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drawings/drawing31.xml" ContentType="application/vnd.openxmlformats-officedocument.drawing+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drawings/drawing32.xml" ContentType="application/vnd.openxmlformats-officedocument.drawing+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drawings/drawing33.xml" ContentType="application/vnd.openxmlformats-officedocument.drawing+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34.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NFSVNAS01\share\こども未来部\子育て支援課\03_保育指導班\保育所監査_※削除厳禁\R06年度\03 監査調書(R06)\02_【HP掲載用】令和7年度監査調書\"/>
    </mc:Choice>
  </mc:AlternateContent>
  <xr:revisionPtr revIDLastSave="0" documentId="13_ncr:1_{17A4A0F0-A9A3-4CE3-B718-144066C644C0}" xr6:coauthVersionLast="47" xr6:coauthVersionMax="47" xr10:uidLastSave="{00000000-0000-0000-0000-000000000000}"/>
  <bookViews>
    <workbookView xWindow="-110" yWindow="-110" windowWidth="19420" windowHeight="10300" tabRatio="670" xr2:uid="{00000000-000D-0000-FFFF-FFFF00000000}"/>
  </bookViews>
  <sheets>
    <sheet name="表紙" sheetId="1" r:id="rId1"/>
    <sheet name="目次" sheetId="166" r:id="rId2"/>
    <sheet name="No1" sheetId="144" r:id="rId3"/>
    <sheet name="No2" sheetId="151" r:id="rId4"/>
    <sheet name="No3" sheetId="150" r:id="rId5"/>
    <sheet name="記入例No4" sheetId="174" r:id="rId6"/>
    <sheet name="No4" sheetId="154" r:id="rId7"/>
    <sheet name="記入例No5" sheetId="177" r:id="rId8"/>
    <sheet name="No5" sheetId="178" r:id="rId9"/>
    <sheet name="No6" sheetId="149" r:id="rId10"/>
    <sheet name="No7" sheetId="107" r:id="rId11"/>
    <sheet name="No8" sheetId="134" r:id="rId12"/>
    <sheet name="No9" sheetId="11" r:id="rId13"/>
    <sheet name="No10" sheetId="111" r:id="rId14"/>
    <sheet name="No11" sheetId="22" r:id="rId15"/>
    <sheet name="No12" sheetId="21" r:id="rId16"/>
    <sheet name="No13" sheetId="110" r:id="rId17"/>
    <sheet name="No14" sheetId="164" r:id="rId18"/>
    <sheet name="No15" sheetId="113" r:id="rId19"/>
    <sheet name="No16" sheetId="165" r:id="rId20"/>
    <sheet name="No17" sheetId="115" r:id="rId21"/>
    <sheet name="No18" sheetId="116" r:id="rId22"/>
    <sheet name="No19" sheetId="118" r:id="rId23"/>
    <sheet name="No20" sheetId="119" r:id="rId24"/>
    <sheet name="No21" sheetId="120" r:id="rId25"/>
    <sheet name="No22" sheetId="121" r:id="rId26"/>
    <sheet name="No23" sheetId="122" r:id="rId27"/>
    <sheet name="No24" sheetId="123" r:id="rId28"/>
    <sheet name="No25" sheetId="124" r:id="rId29"/>
    <sheet name="No26" sheetId="126" r:id="rId30"/>
    <sheet name="No27" sheetId="127" r:id="rId31"/>
    <sheet name="No28" sheetId="168" r:id="rId32"/>
    <sheet name="No29" sheetId="167" r:id="rId33"/>
    <sheet name="No30" sheetId="129" r:id="rId34"/>
    <sheet name="No31" sheetId="130" r:id="rId35"/>
    <sheet name="No32" sheetId="131" r:id="rId36"/>
    <sheet name="No33" sheetId="132" r:id="rId37"/>
    <sheet name="No34" sheetId="133" r:id="rId38"/>
    <sheet name="No35" sheetId="153" r:id="rId39"/>
  </sheets>
  <definedNames>
    <definedName name="_xlnm.Print_Area" localSheetId="2">'No1'!$A$1:$AZ$66</definedName>
    <definedName name="_xlnm.Print_Area" localSheetId="13">'No10'!$A$1:$CG$72</definedName>
    <definedName name="_xlnm.Print_Area" localSheetId="14">'No11'!$A$1:$BZ$61</definedName>
    <definedName name="_xlnm.Print_Area" localSheetId="15">'No12'!$A$1:$AW$43</definedName>
    <definedName name="_xlnm.Print_Area" localSheetId="16">'No13'!$A$1:$BR$64</definedName>
    <definedName name="_xlnm.Print_Area" localSheetId="17">'No14'!$C$1:$BU$196</definedName>
    <definedName name="_xlnm.Print_Area" localSheetId="18">'No15'!$C$1:$BU$177</definedName>
    <definedName name="_xlnm.Print_Area" localSheetId="19">'No16'!$C$1:$BQ$185</definedName>
    <definedName name="_xlnm.Print_Area" localSheetId="20">'No17'!$C$1:$BM$181</definedName>
    <definedName name="_xlnm.Print_Area" localSheetId="21">'No18'!$A$1:$AM$62</definedName>
    <definedName name="_xlnm.Print_Area" localSheetId="22">'No19'!$A$1:$AM$66</definedName>
    <definedName name="_xlnm.Print_Area" localSheetId="3">'No2'!$A$1:$BP$68</definedName>
    <definedName name="_xlnm.Print_Area" localSheetId="23">'No20'!$A$1:$AO$45</definedName>
    <definedName name="_xlnm.Print_Area" localSheetId="24">'No21'!$A$1:$AM$68</definedName>
    <definedName name="_xlnm.Print_Area" localSheetId="25">'No22'!$A$1:$AN$62</definedName>
    <definedName name="_xlnm.Print_Area" localSheetId="26">'No23'!$A$1:$AM$66</definedName>
    <definedName name="_xlnm.Print_Area" localSheetId="27">'No24'!$A$1:$CE$64</definedName>
    <definedName name="_xlnm.Print_Area" localSheetId="28">'No25'!$A$1:$AM$65</definedName>
    <definedName name="_xlnm.Print_Area" localSheetId="29">'No26'!$A$1:$AM$68</definedName>
    <definedName name="_xlnm.Print_Area" localSheetId="30">'No27'!$A$1:$CE$69</definedName>
    <definedName name="_xlnm.Print_Area" localSheetId="31">'No28'!$A$1:$CE$65</definedName>
    <definedName name="_xlnm.Print_Area" localSheetId="32">'No29'!$A$1:$CB$53</definedName>
    <definedName name="_xlnm.Print_Area" localSheetId="4">'No3'!$A$1:$CF$65</definedName>
    <definedName name="_xlnm.Print_Area" localSheetId="33">'No30'!$A$1:$AP$62</definedName>
    <definedName name="_xlnm.Print_Area" localSheetId="34">'No31'!$A$1:$BZ$59</definedName>
    <definedName name="_xlnm.Print_Area" localSheetId="35">'No32'!$A$1:$BZ$66</definedName>
    <definedName name="_xlnm.Print_Area" localSheetId="36">'No33'!$A$1:$AN$63</definedName>
    <definedName name="_xlnm.Print_Area" localSheetId="37">'No34'!$A$1:$BW$64</definedName>
    <definedName name="_xlnm.Print_Area" localSheetId="38">'No35'!$A$1:$AM$51</definedName>
    <definedName name="_xlnm.Print_Area" localSheetId="6">'No4'!$A$1:$CO$81,'No4'!$CR$29:$DZ$45</definedName>
    <definedName name="_xlnm.Print_Area" localSheetId="8">'No5'!$A$1:$CI$84</definedName>
    <definedName name="_xlnm.Print_Area" localSheetId="9">'No6'!$A$1:$CN$76</definedName>
    <definedName name="_xlnm.Print_Area" localSheetId="10">'No7'!$A$1:$CD$58</definedName>
    <definedName name="_xlnm.Print_Area" localSheetId="11">'No8'!$A$1:$BY$64</definedName>
    <definedName name="_xlnm.Print_Area" localSheetId="12">'No9'!$A$1:$BZ$74</definedName>
    <definedName name="_xlnm.Print_Area" localSheetId="5">記入例No4!$B$1:$CP$80,記入例No4!$CQ$53:$DN$66</definedName>
    <definedName name="_xlnm.Print_Area" localSheetId="7">記入例No5!$A$1:$CI$84</definedName>
    <definedName name="_xlnm.Print_Area" localSheetId="0">表紙!$A$1:$BS$42</definedName>
    <definedName name="_xlnm.Print_Area" localSheetId="1">目次!$A$1:$AJ$62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0" i="154" l="1"/>
  <c r="S60" i="154"/>
  <c r="J68" i="174"/>
  <c r="J60" i="174"/>
  <c r="N60" i="174"/>
  <c r="W60" i="174"/>
  <c r="S60" i="174"/>
  <c r="S59" i="174"/>
  <c r="S58" i="174"/>
  <c r="S57" i="174"/>
  <c r="S56" i="174"/>
  <c r="S55" i="174"/>
  <c r="S54" i="174"/>
  <c r="S53" i="174"/>
  <c r="S52" i="174"/>
  <c r="S51" i="174"/>
  <c r="J58" i="174"/>
  <c r="N58" i="174"/>
  <c r="N59" i="174"/>
  <c r="J59" i="174"/>
  <c r="N56" i="174"/>
  <c r="N57" i="174"/>
  <c r="J56" i="174"/>
  <c r="J54" i="174"/>
  <c r="N54" i="174" s="1"/>
  <c r="J53" i="174"/>
  <c r="N53" i="174" s="1"/>
  <c r="J52" i="174"/>
  <c r="J51" i="174"/>
  <c r="J57" i="154"/>
  <c r="J56" i="154"/>
  <c r="J53" i="154"/>
  <c r="S52" i="154"/>
  <c r="N56" i="154"/>
  <c r="N57" i="154"/>
  <c r="N59" i="154"/>
  <c r="N58" i="154"/>
  <c r="M43" i="154"/>
  <c r="M42" i="154"/>
  <c r="J59" i="154" l="1"/>
  <c r="J58" i="154"/>
  <c r="N52" i="174"/>
  <c r="J57" i="174"/>
  <c r="W59" i="174"/>
  <c r="W58" i="174"/>
  <c r="W59" i="154"/>
  <c r="S59" i="154"/>
  <c r="W53" i="174"/>
  <c r="W52" i="174"/>
  <c r="S58" i="154"/>
  <c r="S57" i="154"/>
  <c r="S56" i="154"/>
  <c r="S55" i="154"/>
  <c r="S53" i="154"/>
  <c r="M40" i="174"/>
  <c r="X37" i="178"/>
  <c r="V22" i="178"/>
  <c r="V23" i="178"/>
  <c r="X23" i="178"/>
  <c r="AA23" i="178"/>
  <c r="V25" i="178"/>
  <c r="X25" i="178"/>
  <c r="AA25" i="178"/>
  <c r="V26" i="178"/>
  <c r="AT27" i="178"/>
  <c r="AX27" i="178"/>
  <c r="AX20" i="178" s="1"/>
  <c r="AX22" i="178" s="1"/>
  <c r="BF27" i="178"/>
  <c r="BJ27" i="178"/>
  <c r="BJ20" i="178" s="1"/>
  <c r="BJ22" i="178" s="1"/>
  <c r="V28" i="178"/>
  <c r="X28" i="178"/>
  <c r="AA28" i="178"/>
  <c r="V29" i="178"/>
  <c r="V31" i="178"/>
  <c r="X31" i="178"/>
  <c r="AA31" i="178"/>
  <c r="V32" i="178"/>
  <c r="V34" i="178"/>
  <c r="X34" i="178"/>
  <c r="AA34" i="178"/>
  <c r="V35" i="178"/>
  <c r="V37" i="178"/>
  <c r="AA37" i="178"/>
  <c r="V38" i="178"/>
  <c r="V40" i="178"/>
  <c r="X40" i="178"/>
  <c r="AA40" i="178"/>
  <c r="V41" i="178"/>
  <c r="V43" i="178"/>
  <c r="X43" i="178"/>
  <c r="AA43" i="178"/>
  <c r="V44" i="178"/>
  <c r="V46" i="178"/>
  <c r="X46" i="178"/>
  <c r="AA46" i="178"/>
  <c r="V47" i="178"/>
  <c r="V49" i="178"/>
  <c r="X49" i="178"/>
  <c r="AA49" i="178"/>
  <c r="V50" i="178"/>
  <c r="E52" i="178"/>
  <c r="H52" i="178"/>
  <c r="V52" i="178" s="1"/>
  <c r="J52" i="178"/>
  <c r="L52" i="178"/>
  <c r="N52" i="178"/>
  <c r="P52" i="178"/>
  <c r="R52" i="178"/>
  <c r="T52" i="178"/>
  <c r="AD52" i="178"/>
  <c r="AA52" i="178" s="1"/>
  <c r="AE52" i="178"/>
  <c r="H53" i="178"/>
  <c r="V53" i="178" s="1"/>
  <c r="J53" i="178"/>
  <c r="L53" i="178"/>
  <c r="N53" i="178"/>
  <c r="P53" i="178"/>
  <c r="R53" i="178"/>
  <c r="T53" i="178"/>
  <c r="AE54" i="178"/>
  <c r="AA55" i="178"/>
  <c r="AA58" i="177"/>
  <c r="AA55" i="177"/>
  <c r="AE54" i="177"/>
  <c r="T53" i="177"/>
  <c r="R53" i="177"/>
  <c r="V53" i="177" s="1"/>
  <c r="P53" i="177"/>
  <c r="N53" i="177"/>
  <c r="L53" i="177"/>
  <c r="J53" i="177"/>
  <c r="H53" i="177"/>
  <c r="AE52" i="177"/>
  <c r="AD52" i="177"/>
  <c r="AA52" i="177" s="1"/>
  <c r="T52" i="177"/>
  <c r="R52" i="177"/>
  <c r="V52" i="177" s="1"/>
  <c r="P52" i="177"/>
  <c r="N52" i="177"/>
  <c r="L52" i="177"/>
  <c r="J52" i="177"/>
  <c r="H52" i="177"/>
  <c r="E52" i="177"/>
  <c r="V50" i="177"/>
  <c r="AA49" i="177"/>
  <c r="X49" i="177"/>
  <c r="V49" i="177"/>
  <c r="V47" i="177"/>
  <c r="AA46" i="177"/>
  <c r="X46" i="177"/>
  <c r="V46" i="177"/>
  <c r="V44" i="177"/>
  <c r="AA43" i="177"/>
  <c r="X43" i="177"/>
  <c r="V43" i="177"/>
  <c r="V41" i="177"/>
  <c r="AA40" i="177"/>
  <c r="X40" i="177"/>
  <c r="V40" i="177"/>
  <c r="V38" i="177"/>
  <c r="AA37" i="177"/>
  <c r="X37" i="177"/>
  <c r="V37" i="177"/>
  <c r="V35" i="177"/>
  <c r="AA34" i="177"/>
  <c r="X34" i="177"/>
  <c r="V34" i="177"/>
  <c r="V32" i="177"/>
  <c r="AA31" i="177"/>
  <c r="X31" i="177"/>
  <c r="V31" i="177"/>
  <c r="V29" i="177"/>
  <c r="AA28" i="177"/>
  <c r="X28" i="177"/>
  <c r="V28" i="177"/>
  <c r="BJ27" i="177"/>
  <c r="BF27" i="177"/>
  <c r="AX27" i="177"/>
  <c r="AT27" i="177"/>
  <c r="V26" i="177"/>
  <c r="AA25" i="177"/>
  <c r="X25" i="177"/>
  <c r="X52" i="177" s="1"/>
  <c r="V25" i="177"/>
  <c r="AA23" i="177"/>
  <c r="X23" i="177"/>
  <c r="V23" i="177"/>
  <c r="V22" i="177"/>
  <c r="BJ20" i="177"/>
  <c r="BJ22" i="177" s="1"/>
  <c r="AX20" i="177"/>
  <c r="AX22" i="177" s="1"/>
  <c r="S73" i="174" l="1"/>
  <c r="S68" i="174"/>
  <c r="J73" i="174"/>
  <c r="X52" i="178"/>
  <c r="L11" i="151" l="1"/>
  <c r="H11" i="151"/>
  <c r="AA44" i="144"/>
  <c r="AK44" i="144"/>
  <c r="N53" i="154" l="1"/>
  <c r="Q27" i="154"/>
  <c r="Q26" i="154"/>
  <c r="BE37" i="154"/>
  <c r="BQ37" i="154"/>
  <c r="BQ35" i="154"/>
  <c r="BE35" i="154"/>
  <c r="W53" i="154"/>
  <c r="W52" i="154"/>
  <c r="S51" i="154"/>
  <c r="M38" i="174"/>
  <c r="M38" i="154"/>
  <c r="M40" i="154"/>
  <c r="J54" i="154" s="1"/>
  <c r="M39" i="154"/>
  <c r="J52" i="154" s="1"/>
  <c r="N52" i="154" s="1"/>
  <c r="J51" i="154" l="1"/>
  <c r="J60" i="154" s="1"/>
  <c r="J68" i="154" s="1"/>
  <c r="S54" i="154"/>
  <c r="W51" i="154"/>
  <c r="N51" i="154" l="1"/>
  <c r="J73" i="154"/>
  <c r="BC53" i="113"/>
  <c r="BF53" i="113" s="1"/>
  <c r="BJ185" i="164"/>
  <c r="B13" i="164"/>
  <c r="O51" i="149"/>
  <c r="AI17" i="144" l="1"/>
  <c r="AI16" i="144"/>
  <c r="AI15" i="144"/>
  <c r="AI13" i="144"/>
  <c r="AI11" i="144"/>
  <c r="AI9" i="144"/>
  <c r="AI12" i="144" l="1"/>
  <c r="W58" i="154" l="1"/>
  <c r="S68" i="154" l="1"/>
  <c r="Q25" i="154" s="1"/>
  <c r="S73" i="154"/>
  <c r="K44" i="154" l="1"/>
  <c r="I44" i="154"/>
  <c r="M41" i="154"/>
  <c r="M44" i="154" l="1"/>
  <c r="BJ40" i="164"/>
  <c r="BJ39" i="164"/>
  <c r="AA50" i="144"/>
  <c r="AA48" i="144"/>
  <c r="AA47" i="144"/>
  <c r="AA46" i="144"/>
  <c r="AA45" i="144"/>
  <c r="BJ87" i="164" l="1"/>
  <c r="BJ86" i="164"/>
  <c r="W64" i="174"/>
  <c r="W61" i="174"/>
  <c r="W57" i="174"/>
  <c r="W56" i="174"/>
  <c r="W51" i="174"/>
  <c r="AV43" i="174"/>
  <c r="K44" i="174"/>
  <c r="I44" i="174"/>
  <c r="BQ42" i="174"/>
  <c r="BQ35" i="174" s="1"/>
  <c r="BQ37" i="174" s="1"/>
  <c r="X27" i="174" s="1"/>
  <c r="BM42" i="174"/>
  <c r="BE42" i="174"/>
  <c r="BE35" i="174" s="1"/>
  <c r="BE37" i="174" s="1"/>
  <c r="Q27" i="174" s="1"/>
  <c r="BA42" i="174"/>
  <c r="AW42" i="174"/>
  <c r="M43" i="174"/>
  <c r="M42" i="174"/>
  <c r="M41" i="174"/>
  <c r="M39" i="174"/>
  <c r="W54" i="174" s="1"/>
  <c r="X26" i="174"/>
  <c r="Q26" i="174"/>
  <c r="AK16" i="174"/>
  <c r="W73" i="174" l="1"/>
  <c r="W68" i="174"/>
  <c r="N51" i="174"/>
  <c r="N68" i="174" s="1"/>
  <c r="M44" i="174"/>
  <c r="X25" i="174" l="1"/>
  <c r="N73" i="174"/>
  <c r="Q25" i="174"/>
  <c r="AW42" i="154" l="1"/>
  <c r="BA42" i="154"/>
  <c r="X26" i="154"/>
  <c r="BG180" i="164" l="1"/>
  <c r="BG177" i="164"/>
  <c r="BG174" i="164"/>
  <c r="BG171" i="164"/>
  <c r="BG168" i="164"/>
  <c r="BG165" i="164"/>
  <c r="BG162" i="164"/>
  <c r="BG159" i="164"/>
  <c r="BG156" i="164"/>
  <c r="BD180" i="164"/>
  <c r="BD177" i="164"/>
  <c r="BD174" i="164"/>
  <c r="BD168" i="164"/>
  <c r="BD165" i="164"/>
  <c r="BD162" i="164"/>
  <c r="BD159" i="164"/>
  <c r="BD156" i="164"/>
  <c r="BD130" i="164"/>
  <c r="BD127" i="164"/>
  <c r="BD124" i="164"/>
  <c r="BD121" i="164"/>
  <c r="BD118" i="164"/>
  <c r="BD115" i="164"/>
  <c r="BD112" i="164"/>
  <c r="BG112" i="164" s="1"/>
  <c r="BD109" i="164"/>
  <c r="BG109" i="164" s="1"/>
  <c r="BD106" i="164"/>
  <c r="BG106" i="164" s="1"/>
  <c r="AG86" i="164" l="1"/>
  <c r="AG135" i="164"/>
  <c r="AG39" i="164"/>
  <c r="BM39" i="164"/>
  <c r="AA59" i="144" l="1"/>
  <c r="W61" i="154" l="1"/>
  <c r="W57" i="154" l="1"/>
  <c r="W56" i="154"/>
  <c r="AY172" i="115" l="1"/>
  <c r="BB172" i="115" s="1"/>
  <c r="AY169" i="115"/>
  <c r="BB169" i="115" s="1"/>
  <c r="AY166" i="115"/>
  <c r="BB166" i="115" s="1"/>
  <c r="AY163" i="115"/>
  <c r="BB163" i="115" s="1"/>
  <c r="AY160" i="115"/>
  <c r="BB160" i="115" s="1"/>
  <c r="AY157" i="115"/>
  <c r="BB157" i="115" s="1"/>
  <c r="AY154" i="115"/>
  <c r="BB154" i="115" s="1"/>
  <c r="AY151" i="115"/>
  <c r="BB151" i="115" s="1"/>
  <c r="AY148" i="115"/>
  <c r="BB148" i="115" s="1"/>
  <c r="AY145" i="115"/>
  <c r="BB145" i="115" s="1"/>
  <c r="AY126" i="115"/>
  <c r="BB126" i="115" s="1"/>
  <c r="AY123" i="115"/>
  <c r="BB123" i="115" s="1"/>
  <c r="AY120" i="115"/>
  <c r="BB120" i="115" s="1"/>
  <c r="AY117" i="115"/>
  <c r="BB117" i="115" s="1"/>
  <c r="AY114" i="115"/>
  <c r="BB114" i="115" s="1"/>
  <c r="AY111" i="115"/>
  <c r="BB111" i="115" s="1"/>
  <c r="AY108" i="115"/>
  <c r="BB108" i="115" s="1"/>
  <c r="AY105" i="115"/>
  <c r="BB105" i="115" s="1"/>
  <c r="AY102" i="115"/>
  <c r="BB102" i="115" s="1"/>
  <c r="AY99" i="115"/>
  <c r="BB99" i="115" s="1"/>
  <c r="G177" i="165"/>
  <c r="G175" i="165"/>
  <c r="G131" i="165"/>
  <c r="G129" i="165"/>
  <c r="G85" i="165"/>
  <c r="G83" i="165"/>
  <c r="G39" i="165"/>
  <c r="BC116" i="113"/>
  <c r="BF116" i="113" s="1"/>
  <c r="AT10" i="113"/>
  <c r="BC10" i="113" s="1"/>
  <c r="BF10" i="113" s="1"/>
  <c r="BC13" i="113"/>
  <c r="BF13" i="113" s="1"/>
  <c r="BC16" i="113"/>
  <c r="BF16" i="113" s="1"/>
  <c r="BC19" i="113"/>
  <c r="BF19" i="113" s="1"/>
  <c r="BC22" i="113"/>
  <c r="BF22" i="113" s="1"/>
  <c r="BC25" i="113"/>
  <c r="BF25" i="113" s="1"/>
  <c r="BC28" i="113"/>
  <c r="BF28" i="113" s="1"/>
  <c r="BC31" i="113"/>
  <c r="BF31" i="113" s="1"/>
  <c r="BC56" i="113"/>
  <c r="BF56" i="113" s="1"/>
  <c r="BC59" i="113"/>
  <c r="BF59" i="113" s="1"/>
  <c r="BC62" i="113"/>
  <c r="BF62" i="113" s="1"/>
  <c r="BC65" i="113"/>
  <c r="BF65" i="113" s="1"/>
  <c r="BC68" i="113"/>
  <c r="BF68" i="113" s="1"/>
  <c r="BC71" i="113"/>
  <c r="BF71" i="113" s="1"/>
  <c r="BC74" i="113"/>
  <c r="BF74" i="113" s="1"/>
  <c r="BC77" i="113"/>
  <c r="BF77" i="113" s="1"/>
  <c r="BC80" i="113"/>
  <c r="BF80" i="113" s="1"/>
  <c r="BC98" i="113"/>
  <c r="BF98" i="113" s="1"/>
  <c r="BC101" i="113"/>
  <c r="BF101" i="113" s="1"/>
  <c r="BC104" i="113"/>
  <c r="BF104" i="113" s="1"/>
  <c r="BC107" i="113"/>
  <c r="BF107" i="113" s="1"/>
  <c r="BC110" i="113"/>
  <c r="BF110" i="113" s="1"/>
  <c r="BC113" i="113"/>
  <c r="BF113" i="113" s="1"/>
  <c r="BC119" i="113"/>
  <c r="BF119" i="113" s="1"/>
  <c r="BC122" i="113"/>
  <c r="BF122" i="113" s="1"/>
  <c r="BC125" i="113"/>
  <c r="BF125" i="113" s="1"/>
  <c r="BC146" i="113"/>
  <c r="BF146" i="113" s="1"/>
  <c r="BC149" i="113"/>
  <c r="BF149" i="113" s="1"/>
  <c r="BC152" i="113"/>
  <c r="BF152" i="113" s="1"/>
  <c r="BC155" i="113"/>
  <c r="BF155" i="113" s="1"/>
  <c r="BC158" i="113"/>
  <c r="BF158" i="113" s="1"/>
  <c r="BC161" i="113"/>
  <c r="BF161" i="113" s="1"/>
  <c r="BC164" i="113"/>
  <c r="BF164" i="113" s="1"/>
  <c r="BC167" i="113"/>
  <c r="BF167" i="113" s="1"/>
  <c r="BC143" i="113"/>
  <c r="BF143" i="113" s="1"/>
  <c r="G185" i="164"/>
  <c r="G135" i="164"/>
  <c r="G86" i="164"/>
  <c r="G39" i="164"/>
  <c r="G137" i="164" l="1"/>
  <c r="G88" i="164"/>
  <c r="G187" i="164" s="1"/>
  <c r="M48" i="144" l="1"/>
  <c r="U38" i="107" l="1"/>
  <c r="AA38" i="107" s="1"/>
  <c r="AO38" i="107"/>
  <c r="AU38" i="107" s="1"/>
  <c r="L9" i="151" l="1"/>
  <c r="L10" i="151"/>
  <c r="L8" i="151"/>
  <c r="V15" i="151"/>
  <c r="M64" i="144" l="1"/>
  <c r="AY22" i="115" l="1"/>
  <c r="AY80" i="115" l="1"/>
  <c r="BB80" i="115" s="1"/>
  <c r="AY77" i="115"/>
  <c r="BB77" i="115" s="1"/>
  <c r="AY74" i="115"/>
  <c r="BB74" i="115" s="1"/>
  <c r="AY71" i="115"/>
  <c r="BB71" i="115" s="1"/>
  <c r="AY68" i="115"/>
  <c r="BB68" i="115" s="1"/>
  <c r="AY65" i="115"/>
  <c r="BB65" i="115" s="1"/>
  <c r="AY62" i="115"/>
  <c r="BB62" i="115" s="1"/>
  <c r="AY59" i="115"/>
  <c r="BB59" i="115" s="1"/>
  <c r="AY56" i="115"/>
  <c r="BB56" i="115" s="1"/>
  <c r="AY53" i="115"/>
  <c r="BB53" i="115" s="1"/>
  <c r="AY34" i="115"/>
  <c r="BB34" i="115" s="1"/>
  <c r="AY31" i="115"/>
  <c r="BB31" i="115" s="1"/>
  <c r="AY28" i="115"/>
  <c r="BB28" i="115" s="1"/>
  <c r="AY25" i="115"/>
  <c r="BB25" i="115" s="1"/>
  <c r="BB22" i="115"/>
  <c r="AY19" i="115"/>
  <c r="BB19" i="115" s="1"/>
  <c r="AY16" i="115"/>
  <c r="BB16" i="115" s="1"/>
  <c r="AY13" i="115"/>
  <c r="BB13" i="115" s="1"/>
  <c r="AY10" i="115"/>
  <c r="BB10" i="115" s="1"/>
  <c r="AZ170" i="165"/>
  <c r="BC170" i="165" s="1"/>
  <c r="AZ167" i="165"/>
  <c r="BC167" i="165" s="1"/>
  <c r="AZ164" i="165"/>
  <c r="BC164" i="165" s="1"/>
  <c r="AZ161" i="165"/>
  <c r="BC161" i="165" s="1"/>
  <c r="AZ158" i="165"/>
  <c r="BC158" i="165" s="1"/>
  <c r="AZ155" i="165"/>
  <c r="BC155" i="165" s="1"/>
  <c r="AZ152" i="165"/>
  <c r="BC152" i="165" s="1"/>
  <c r="AZ149" i="165"/>
  <c r="BC149" i="165" s="1"/>
  <c r="AZ124" i="165"/>
  <c r="BC124" i="165" s="1"/>
  <c r="AZ121" i="165"/>
  <c r="BC121" i="165" s="1"/>
  <c r="AZ118" i="165"/>
  <c r="BC118" i="165" s="1"/>
  <c r="AZ115" i="165"/>
  <c r="BC115" i="165" s="1"/>
  <c r="AZ112" i="165"/>
  <c r="BC112" i="165" s="1"/>
  <c r="AZ109" i="165"/>
  <c r="BC109" i="165" s="1"/>
  <c r="AZ106" i="165"/>
  <c r="BC106" i="165" s="1"/>
  <c r="AZ103" i="165"/>
  <c r="BC103" i="165" s="1"/>
  <c r="AZ78" i="165"/>
  <c r="BC78" i="165" s="1"/>
  <c r="AZ75" i="165"/>
  <c r="BC75" i="165" s="1"/>
  <c r="AZ72" i="165"/>
  <c r="BC72" i="165" s="1"/>
  <c r="AZ69" i="165"/>
  <c r="BC69" i="165" s="1"/>
  <c r="AZ66" i="165"/>
  <c r="BC66" i="165" s="1"/>
  <c r="AZ63" i="165"/>
  <c r="BC63" i="165" s="1"/>
  <c r="AZ60" i="165"/>
  <c r="BC60" i="165" s="1"/>
  <c r="AZ57" i="165"/>
  <c r="BC57" i="165" s="1"/>
  <c r="AZ34" i="165"/>
  <c r="BC34" i="165" s="1"/>
  <c r="AZ31" i="165"/>
  <c r="BC31" i="165" s="1"/>
  <c r="AZ28" i="165"/>
  <c r="BC28" i="165" s="1"/>
  <c r="AZ25" i="165"/>
  <c r="BC25" i="165" s="1"/>
  <c r="AZ22" i="165"/>
  <c r="BC22" i="165" s="1"/>
  <c r="AZ19" i="165"/>
  <c r="BC19" i="165" s="1"/>
  <c r="AZ16" i="165"/>
  <c r="BC16" i="165" s="1"/>
  <c r="AZ13" i="165"/>
  <c r="BC13" i="165" s="1"/>
  <c r="AZ10" i="165"/>
  <c r="BC10" i="165" s="1"/>
  <c r="BD171" i="164"/>
  <c r="BG127" i="164"/>
  <c r="BG130" i="164"/>
  <c r="BG124" i="164"/>
  <c r="BG121" i="164"/>
  <c r="BG118" i="164"/>
  <c r="BG115" i="164"/>
  <c r="BD81" i="164"/>
  <c r="BG81" i="164" s="1"/>
  <c r="BD78" i="164"/>
  <c r="BG78" i="164" s="1"/>
  <c r="BD75" i="164"/>
  <c r="BG75" i="164" s="1"/>
  <c r="BD72" i="164"/>
  <c r="BG72" i="164" s="1"/>
  <c r="BD69" i="164"/>
  <c r="BG69" i="164" s="1"/>
  <c r="BD66" i="164"/>
  <c r="BG66" i="164" s="1"/>
  <c r="BD63" i="164"/>
  <c r="BG63" i="164" s="1"/>
  <c r="BD60" i="164"/>
  <c r="BG60" i="164" s="1"/>
  <c r="BD57" i="164"/>
  <c r="BG57" i="164" s="1"/>
  <c r="BD34" i="164"/>
  <c r="BG34" i="164" s="1"/>
  <c r="BD31" i="164"/>
  <c r="BG31" i="164" s="1"/>
  <c r="BD28" i="164"/>
  <c r="BG28" i="164" s="1"/>
  <c r="BD25" i="164"/>
  <c r="BG25" i="164" s="1"/>
  <c r="BD22" i="164"/>
  <c r="BG22" i="164" s="1"/>
  <c r="BD19" i="164"/>
  <c r="BG19" i="164" s="1"/>
  <c r="BD16" i="164"/>
  <c r="BG16" i="164" s="1"/>
  <c r="BD13" i="164"/>
  <c r="BG13" i="164" s="1"/>
  <c r="BD10" i="164"/>
  <c r="BG10" i="164" s="1"/>
  <c r="AO44" i="144" l="1"/>
  <c r="AO45" i="144"/>
  <c r="W64" i="154" l="1"/>
  <c r="U33" i="107" l="1"/>
  <c r="AA33" i="107" s="1"/>
  <c r="U36" i="107" l="1"/>
  <c r="AA36" i="107" s="1"/>
  <c r="AO33" i="107"/>
  <c r="AU33" i="107" s="1"/>
  <c r="U34" i="107"/>
  <c r="AA34" i="107" s="1"/>
  <c r="U35" i="107"/>
  <c r="AA35" i="107" s="1"/>
  <c r="U37" i="107"/>
  <c r="AA37" i="107" s="1"/>
  <c r="U39" i="107"/>
  <c r="AA39" i="107" s="1"/>
  <c r="U40" i="107"/>
  <c r="AA40" i="107" s="1"/>
  <c r="U41" i="107"/>
  <c r="AA41" i="107" s="1"/>
  <c r="U42" i="107"/>
  <c r="AA42" i="107" s="1"/>
  <c r="U32" i="107"/>
  <c r="AA32" i="107" s="1"/>
  <c r="AA57" i="149" l="1"/>
  <c r="M57" i="149"/>
  <c r="BQ42" i="154" l="1"/>
  <c r="X27" i="154" s="1"/>
  <c r="BE42" i="154"/>
  <c r="AV43" i="154"/>
  <c r="BM42" i="154"/>
  <c r="K16" i="151" l="1"/>
  <c r="AT45" i="144"/>
  <c r="AT50" i="144" l="1"/>
  <c r="AG15" i="151" l="1"/>
  <c r="AG17" i="151" l="1"/>
  <c r="AO60" i="144"/>
  <c r="AO58" i="144"/>
  <c r="AO57" i="144"/>
  <c r="AO56" i="144"/>
  <c r="AO55" i="144"/>
  <c r="AO54" i="144"/>
  <c r="AO53" i="144"/>
  <c r="AO52" i="144"/>
  <c r="AO50" i="144"/>
  <c r="AO42" i="144"/>
  <c r="BF178" i="165" l="1"/>
  <c r="BF177" i="165"/>
  <c r="BM177" i="165" s="1"/>
  <c r="BF176" i="165"/>
  <c r="BH175" i="165"/>
  <c r="BF175" i="165"/>
  <c r="BM175" i="165" s="1"/>
  <c r="AI175" i="165"/>
  <c r="AG175" i="165"/>
  <c r="B170" i="165"/>
  <c r="B167" i="165"/>
  <c r="B164" i="165"/>
  <c r="B161" i="165"/>
  <c r="B158" i="165"/>
  <c r="B155" i="165"/>
  <c r="B152" i="165"/>
  <c r="B149" i="165"/>
  <c r="BF132" i="165"/>
  <c r="BF131" i="165"/>
  <c r="BF130" i="165"/>
  <c r="BH129" i="165"/>
  <c r="BF129" i="165"/>
  <c r="BM129" i="165" s="1"/>
  <c r="AI129" i="165"/>
  <c r="AG129" i="165"/>
  <c r="B124" i="165"/>
  <c r="B121" i="165"/>
  <c r="B118" i="165"/>
  <c r="B115" i="165"/>
  <c r="B112" i="165"/>
  <c r="B109" i="165"/>
  <c r="B106" i="165"/>
  <c r="B103" i="165"/>
  <c r="BF86" i="165"/>
  <c r="BF85" i="165"/>
  <c r="BF84" i="165"/>
  <c r="BH83" i="165"/>
  <c r="BF83" i="165"/>
  <c r="BM83" i="165" s="1"/>
  <c r="AI83" i="165"/>
  <c r="AG83" i="165"/>
  <c r="B78" i="165"/>
  <c r="B75" i="165"/>
  <c r="B72" i="165"/>
  <c r="B69" i="165"/>
  <c r="B66" i="165"/>
  <c r="B63" i="165"/>
  <c r="B60" i="165"/>
  <c r="B57" i="165"/>
  <c r="BF40" i="165"/>
  <c r="BH39" i="165"/>
  <c r="BF39" i="165"/>
  <c r="AI39" i="165"/>
  <c r="AG39" i="165"/>
  <c r="B34" i="165"/>
  <c r="B31" i="165"/>
  <c r="B28" i="165"/>
  <c r="B25" i="165"/>
  <c r="B22" i="165"/>
  <c r="B19" i="165"/>
  <c r="B16" i="165"/>
  <c r="B13" i="165"/>
  <c r="BJ186" i="164"/>
  <c r="BQ185" i="164" s="1"/>
  <c r="BM185" i="164"/>
  <c r="AK185" i="164"/>
  <c r="AG185" i="164"/>
  <c r="B180" i="164"/>
  <c r="B177" i="164"/>
  <c r="B174" i="164"/>
  <c r="B171" i="164"/>
  <c r="B168" i="164"/>
  <c r="B165" i="164"/>
  <c r="B162" i="164"/>
  <c r="B159" i="164"/>
  <c r="B156" i="164"/>
  <c r="BJ136" i="164"/>
  <c r="BM135" i="164"/>
  <c r="BJ135" i="164"/>
  <c r="BQ135" i="164" s="1"/>
  <c r="AK135" i="164"/>
  <c r="B130" i="164"/>
  <c r="B127" i="164"/>
  <c r="B124" i="164"/>
  <c r="B121" i="164"/>
  <c r="B118" i="164"/>
  <c r="B115" i="164"/>
  <c r="B112" i="164"/>
  <c r="B109" i="164"/>
  <c r="B106" i="164"/>
  <c r="BM86" i="164"/>
  <c r="AK86" i="164"/>
  <c r="B81" i="164"/>
  <c r="B78" i="164"/>
  <c r="B75" i="164"/>
  <c r="B72" i="164"/>
  <c r="B69" i="164"/>
  <c r="B66" i="164"/>
  <c r="B63" i="164"/>
  <c r="B60" i="164"/>
  <c r="B57" i="164"/>
  <c r="AK39" i="164"/>
  <c r="B37" i="164"/>
  <c r="B34" i="164"/>
  <c r="B31" i="164"/>
  <c r="B28" i="164"/>
  <c r="B25" i="164"/>
  <c r="B22" i="164"/>
  <c r="B19" i="164"/>
  <c r="B16" i="164"/>
  <c r="BD86" i="164" l="1"/>
  <c r="BG86" i="164"/>
  <c r="BQ86" i="164"/>
  <c r="BQ39" i="164"/>
  <c r="BM39" i="165"/>
  <c r="BM85" i="165"/>
  <c r="BC129" i="165"/>
  <c r="BD39" i="164"/>
  <c r="AZ83" i="165"/>
  <c r="AZ175" i="165"/>
  <c r="BC177" i="165"/>
  <c r="AZ39" i="165"/>
  <c r="BH85" i="165"/>
  <c r="BH131" i="165" s="1"/>
  <c r="BH177" i="165" s="1"/>
  <c r="AZ177" i="165"/>
  <c r="AZ129" i="165"/>
  <c r="BM131" i="165"/>
  <c r="BC175" i="165"/>
  <c r="BG135" i="164"/>
  <c r="BD135" i="164"/>
  <c r="BG185" i="164"/>
  <c r="BD185" i="164"/>
  <c r="BG39" i="164"/>
  <c r="BM88" i="164"/>
  <c r="BC83" i="165"/>
  <c r="AI85" i="165"/>
  <c r="AZ85" i="165"/>
  <c r="AI131" i="165"/>
  <c r="AZ131" i="165"/>
  <c r="AI177" i="165"/>
  <c r="BC39" i="165"/>
  <c r="AG85" i="165"/>
  <c r="BC85" i="165"/>
  <c r="AG131" i="165"/>
  <c r="BC131" i="165"/>
  <c r="AG177" i="165"/>
  <c r="BJ89" i="164" l="1"/>
  <c r="BJ88" i="164"/>
  <c r="BQ88" i="164" s="1"/>
  <c r="AG88" i="164"/>
  <c r="AK88" i="164"/>
  <c r="BG88" i="164"/>
  <c r="BM137" i="164"/>
  <c r="AK137" i="164" s="1"/>
  <c r="BD88" i="164"/>
  <c r="BG137" i="164"/>
  <c r="AG137" i="164"/>
  <c r="BD137" i="164"/>
  <c r="BJ137" i="164" l="1"/>
  <c r="BJ138" i="164"/>
  <c r="BQ137" i="164" s="1"/>
  <c r="BM187" i="164"/>
  <c r="BJ188" i="164" s="1"/>
  <c r="BG187" i="164"/>
  <c r="AG187" i="164"/>
  <c r="BD187" i="164"/>
  <c r="AK187" i="164"/>
  <c r="BJ187" i="164" l="1"/>
  <c r="BQ187" i="164" s="1"/>
  <c r="AA64" i="144"/>
  <c r="AK50" i="144" l="1"/>
  <c r="AK64" i="144"/>
  <c r="BA57" i="144"/>
  <c r="V18" i="151" s="1"/>
  <c r="R18" i="151"/>
  <c r="AC15" i="151"/>
  <c r="AA60" i="144"/>
  <c r="V17" i="151" l="1"/>
  <c r="AC17" i="151" s="1"/>
  <c r="AK60" i="144"/>
  <c r="AC18" i="151"/>
  <c r="AK16" i="154"/>
  <c r="AG53" i="149" l="1"/>
  <c r="AE53" i="149"/>
  <c r="AC53" i="149"/>
  <c r="AA53" i="149"/>
  <c r="Y53" i="149"/>
  <c r="W53" i="149"/>
  <c r="S53" i="149"/>
  <c r="Q53" i="149"/>
  <c r="O53" i="149"/>
  <c r="M53" i="149"/>
  <c r="K53" i="149"/>
  <c r="I53" i="149"/>
  <c r="AG51" i="149"/>
  <c r="AE51" i="149"/>
  <c r="AC51" i="149"/>
  <c r="S51" i="149"/>
  <c r="Q51" i="149"/>
  <c r="AI50" i="149"/>
  <c r="U50" i="149"/>
  <c r="AI49" i="149"/>
  <c r="U49" i="149"/>
  <c r="AI48" i="149"/>
  <c r="U48" i="149"/>
  <c r="AI47" i="149"/>
  <c r="U47" i="149"/>
  <c r="AI46" i="149"/>
  <c r="U46" i="149"/>
  <c r="AI45" i="149"/>
  <c r="U45" i="149"/>
  <c r="AI44" i="149"/>
  <c r="U44" i="149"/>
  <c r="AI43" i="149"/>
  <c r="U43" i="149"/>
  <c r="AI42" i="149"/>
  <c r="U42" i="149"/>
  <c r="AI41" i="149"/>
  <c r="U41" i="149"/>
  <c r="AI40" i="149"/>
  <c r="U40" i="149"/>
  <c r="AI39" i="149"/>
  <c r="U39" i="149"/>
  <c r="AI38" i="149"/>
  <c r="U38" i="149"/>
  <c r="AI37" i="149"/>
  <c r="U37" i="149"/>
  <c r="AI36" i="149"/>
  <c r="U36" i="149"/>
  <c r="AI35" i="149"/>
  <c r="U35" i="149"/>
  <c r="AI34" i="149"/>
  <c r="U34" i="149"/>
  <c r="AI33" i="149"/>
  <c r="U33" i="149"/>
  <c r="AI32" i="149"/>
  <c r="U32" i="149"/>
  <c r="AI31" i="149"/>
  <c r="U31" i="149"/>
  <c r="AI30" i="149"/>
  <c r="U30" i="149"/>
  <c r="AI29" i="149"/>
  <c r="U29" i="149"/>
  <c r="AI28" i="149"/>
  <c r="U28" i="149"/>
  <c r="AI27" i="149"/>
  <c r="U27" i="149"/>
  <c r="AI53" i="149" l="1"/>
  <c r="U52" i="149"/>
  <c r="U53" i="149"/>
  <c r="AI52" i="149"/>
  <c r="W56" i="149"/>
  <c r="AG56" i="149" s="1"/>
  <c r="I55" i="149"/>
  <c r="I56" i="149"/>
  <c r="S56" i="149" s="1"/>
  <c r="W55" i="149"/>
  <c r="W57" i="149" l="1"/>
  <c r="AG57" i="149" s="1"/>
  <c r="AG55" i="149"/>
  <c r="I57" i="149"/>
  <c r="S55" i="149"/>
  <c r="AK57" i="144" l="1"/>
  <c r="AW10" i="151"/>
  <c r="AW9" i="151"/>
  <c r="AW8" i="151"/>
  <c r="AA42" i="144"/>
  <c r="AO42" i="107" l="1"/>
  <c r="AU42" i="107" s="1"/>
  <c r="AO41" i="107"/>
  <c r="AU41" i="107" s="1"/>
  <c r="AO40" i="107"/>
  <c r="AU40" i="107" s="1"/>
  <c r="AO39" i="107"/>
  <c r="AU39" i="107" s="1"/>
  <c r="AO37" i="107"/>
  <c r="AU37" i="107" s="1"/>
  <c r="AO36" i="107"/>
  <c r="AU36" i="107" s="1"/>
  <c r="AO35" i="107"/>
  <c r="AU35" i="107" s="1"/>
  <c r="AO34" i="107"/>
  <c r="AU34" i="107" s="1"/>
  <c r="AO32" i="107"/>
  <c r="AU32" i="107" s="1"/>
  <c r="AK54" i="144" l="1"/>
  <c r="AK56" i="144"/>
  <c r="M59" i="144"/>
  <c r="M62" i="144" s="1"/>
  <c r="AO64" i="144" l="1"/>
  <c r="AK58" i="144"/>
  <c r="AK55" i="144"/>
  <c r="AK53" i="144"/>
  <c r="AK52" i="144"/>
  <c r="AK46" i="144"/>
  <c r="AK59" i="144" l="1"/>
  <c r="I62" i="144" l="1"/>
  <c r="AK42" i="144"/>
  <c r="AR10" i="144" l="1"/>
  <c r="AV13" i="151"/>
  <c r="AR9" i="144"/>
  <c r="AG18" i="151" l="1"/>
  <c r="AY13" i="151" s="1"/>
  <c r="AN17" i="151"/>
  <c r="AN19" i="151" s="1"/>
  <c r="AN15" i="151"/>
  <c r="N54" i="154" l="1"/>
  <c r="N60" i="154" s="1"/>
  <c r="N68" i="154" l="1"/>
  <c r="N73" i="154"/>
  <c r="AK45" i="144"/>
  <c r="AR13" i="144"/>
  <c r="AR14" i="144"/>
  <c r="AK47" i="144" l="1"/>
  <c r="AK48" i="144" s="1"/>
  <c r="W54" i="154"/>
  <c r="W68" i="154" l="1"/>
  <c r="X25" i="154" s="1"/>
  <c r="W73" i="1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author>
    <author>沖縄県</author>
  </authors>
  <commentList>
    <comment ref="Y9" authorId="0" shapeId="0" xr:uid="{892E4061-1204-41FB-A655-552FA3770AB4}">
      <text>
        <r>
          <rPr>
            <sz val="9"/>
            <color indexed="81"/>
            <rFont val="ＭＳ Ｐ明朝"/>
            <family val="1"/>
            <charset val="128"/>
          </rPr>
          <t>本年度初日の前日（3月31日)現在満2歳であって、監査調書提出月初日現在で満3歳児は3歳児に計上し、(　)に再掲すること。</t>
        </r>
      </text>
    </comment>
    <comment ref="O13" authorId="0" shapeId="0" xr:uid="{7F4B508F-FBEE-4D42-BB1F-67866B305D1E}">
      <text>
        <r>
          <rPr>
            <sz val="9"/>
            <color indexed="81"/>
            <rFont val="ＭＳ Ｐ明朝"/>
            <family val="1"/>
            <charset val="128"/>
          </rPr>
          <t>1歳児のうち、監査調書提出月初日現在で満2歳に到達した児童数を再掲すること。</t>
        </r>
      </text>
    </comment>
    <comment ref="T13" authorId="1" shapeId="0" xr:uid="{40AC98A3-BD09-48EB-A241-ADFC0D746737}">
      <text>
        <r>
          <rPr>
            <sz val="9"/>
            <color indexed="81"/>
            <rFont val="MS P ゴシック"/>
            <family val="3"/>
            <charset val="128"/>
          </rPr>
          <t>２歳児のうち、監査調書提出月初日現在で満３歳に到達した児童数を再掲すること。</t>
        </r>
        <r>
          <rPr>
            <b/>
            <sz val="9"/>
            <color indexed="81"/>
            <rFont val="MS P ゴシック"/>
            <family val="3"/>
            <charset val="128"/>
          </rPr>
          <t xml:space="preserve">
</t>
        </r>
      </text>
    </comment>
    <comment ref="AA44" authorId="2" shapeId="0" xr:uid="{00000000-0006-0000-0200-000004000000}">
      <text>
        <r>
          <rPr>
            <b/>
            <sz val="11"/>
            <color indexed="81"/>
            <rFont val="MS P ゴシック"/>
            <family val="3"/>
            <charset val="128"/>
          </rPr>
          <t>保育所運営№6‐5⑴③
4月の1歳児合計とリンク</t>
        </r>
      </text>
    </comment>
    <comment ref="AR55" authorId="2" shapeId="0" xr:uid="{00000000-0006-0000-0200-000005000000}">
      <text>
        <r>
          <rPr>
            <sz val="9"/>
            <color indexed="81"/>
            <rFont val="ＭＳ Ｐ明朝"/>
            <family val="1"/>
            <charset val="128"/>
          </rPr>
          <t>選択肢（園舎内,園舎外）</t>
        </r>
      </text>
    </comment>
    <comment ref="AR57" authorId="2" shapeId="0" xr:uid="{00000000-0006-0000-0200-000006000000}">
      <text>
        <r>
          <rPr>
            <sz val="9"/>
            <color indexed="81"/>
            <rFont val="ＭＳ Ｐ明朝"/>
            <family val="1"/>
            <charset val="128"/>
          </rPr>
          <t>選択肢（園舎内,園舎外）</t>
        </r>
      </text>
    </comment>
    <comment ref="AR59" authorId="2" shapeId="0" xr:uid="{00000000-0006-0000-0200-000007000000}">
      <text>
        <r>
          <rPr>
            <sz val="9"/>
            <color indexed="81"/>
            <rFont val="ＭＳ Ｐ明朝"/>
            <family val="1"/>
            <charset val="128"/>
          </rPr>
          <t>選択肢（園舎内,園舎外）</t>
        </r>
      </text>
    </comment>
    <comment ref="AR61" authorId="2" shapeId="0" xr:uid="{00000000-0006-0000-0200-000008000000}">
      <text>
        <r>
          <rPr>
            <sz val="9"/>
            <color indexed="81"/>
            <rFont val="ＭＳ Ｐ明朝"/>
            <family val="1"/>
            <charset val="128"/>
          </rPr>
          <t>選択肢（園舎内,園舎外）</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G12" authorId="0" shapeId="0" xr:uid="{0DEE073D-6405-4509-8118-59CC36BFB7A6}">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I13" authorId="0" shapeId="0" xr:uid="{00000000-0006-0000-1600-000001000000}">
      <text>
        <r>
          <rPr>
            <b/>
            <sz val="9"/>
            <color indexed="10"/>
            <rFont val="ＭＳ Ｐゴシック"/>
            <family val="3"/>
            <charset val="128"/>
          </rPr>
          <t>※日給・時給の場合：時給・日給を月額に換算した金額を入力</t>
        </r>
      </text>
    </comment>
    <comment ref="AJ15" authorId="0" shapeId="0" xr:uid="{00000000-0006-0000-1600-000002000000}">
      <text>
        <r>
          <rPr>
            <b/>
            <sz val="9"/>
            <color indexed="10"/>
            <rFont val="ＭＳ Ｐゴシック"/>
            <family val="3"/>
            <charset val="128"/>
          </rPr>
          <t>※日給・時給の場合：日給額・時給額を入力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G10" authorId="0" shapeId="0" xr:uid="{D8DFBC70-CD35-4346-A782-A214F9FD28D1}">
      <text>
        <r>
          <rPr>
            <sz val="9"/>
            <color indexed="81"/>
            <rFont val="ＭＳ Ｐ明朝"/>
            <family val="1"/>
            <charset val="128"/>
          </rPr>
          <t>リストにない職種は直接入力してください。</t>
        </r>
      </text>
    </comment>
    <comment ref="G12" authorId="0" shapeId="0" xr:uid="{3F9B0DEC-B921-4BA9-A534-A4F2C6A67D05}">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H13" authorId="0" shapeId="0" xr:uid="{00000000-0006-0000-1700-000001000000}">
      <text>
        <r>
          <rPr>
            <b/>
            <sz val="9"/>
            <color indexed="10"/>
            <rFont val="ＭＳ Ｐゴシック"/>
            <family val="3"/>
            <charset val="128"/>
          </rPr>
          <t>※日給・時給の場合：時給・日給を月額に換算した金額を入力</t>
        </r>
      </text>
    </comment>
    <comment ref="AI15" authorId="0" shapeId="0" xr:uid="{00000000-0006-0000-1700-00000200000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P8" authorId="0" shapeId="0" xr:uid="{00000000-0006-0000-0300-000001000000}">
      <text>
        <r>
          <rPr>
            <sz val="9"/>
            <color indexed="81"/>
            <rFont val="ＭＳ Ｐ明朝"/>
            <family val="1"/>
            <charset val="128"/>
          </rPr>
          <t>クラス名入力</t>
        </r>
      </text>
    </comment>
    <comment ref="V8" authorId="0" shapeId="0" xr:uid="{00000000-0006-0000-0300-000002000000}">
      <text>
        <r>
          <rPr>
            <sz val="9"/>
            <color indexed="81"/>
            <rFont val="ＭＳ Ｐ明朝"/>
            <family val="1"/>
            <charset val="128"/>
          </rPr>
          <t>学級児童数</t>
        </r>
      </text>
    </comment>
    <comment ref="K15" authorId="0" shapeId="0" xr:uid="{00000000-0006-0000-0300-000003000000}">
      <text>
        <r>
          <rPr>
            <sz val="9"/>
            <color indexed="81"/>
            <rFont val="ＭＳ Ｐ明朝"/>
            <family val="1"/>
            <charset val="128"/>
          </rPr>
          <t>Ｄ：園舎全床面積
Ｃ：3才未満児に係る面積</t>
        </r>
      </text>
    </comment>
    <comment ref="R18" authorId="0" shapeId="0" xr:uid="{00000000-0006-0000-0300-000004000000}">
      <text>
        <r>
          <rPr>
            <sz val="9"/>
            <color indexed="81"/>
            <rFont val="ＭＳ Ｐ明朝"/>
            <family val="1"/>
            <charset val="128"/>
          </rPr>
          <t>学級数に応じた3歳以上児の面積</t>
        </r>
      </text>
    </comment>
    <comment ref="V18" authorId="0" shapeId="0" xr:uid="{00000000-0006-0000-0300-000005000000}">
      <text>
        <r>
          <rPr>
            <sz val="9"/>
            <color indexed="81"/>
            <rFont val="ＭＳ Ｐ明朝"/>
            <family val="1"/>
            <charset val="128"/>
          </rPr>
          <t>2歳児室の人数（1歳児室で保育している満2歳到達児を含む）から満
3歳児を除いた人数</t>
        </r>
      </text>
    </comment>
    <comment ref="G32" authorId="0" shapeId="0" xr:uid="{00000000-0006-0000-0300-000006000000}">
      <text>
        <r>
          <rPr>
            <sz val="9"/>
            <color indexed="81"/>
            <rFont val="ＭＳ Ｐ明朝"/>
            <family val="1"/>
            <charset val="128"/>
          </rPr>
          <t>県規則第14条(2)
「保育室等」とは、乳児室、ほふく室、保育室及び遊戯室をいう。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BA8A4F64-8D8C-4E43-9338-7940EC72B2F1}">
      <text>
        <r>
          <rPr>
            <sz val="9"/>
            <color indexed="81"/>
            <rFont val="ＭＳ Ｐ明朝"/>
            <family val="1"/>
            <charset val="128"/>
          </rPr>
          <t>色のついたセルには数式が入っています。
色なしセルに入力してください。</t>
        </r>
      </text>
    </comment>
    <comment ref="I9" authorId="1" shapeId="0" xr:uid="{BE7E69EF-96F1-4DEC-8889-7F0A444EFDE2}">
      <text>
        <r>
          <rPr>
            <sz val="9"/>
            <color indexed="81"/>
            <rFont val="ＭＳ Ｐゴシック"/>
            <family val="3"/>
            <charset val="128"/>
          </rPr>
          <t>産休・育休・病休等の代替職員は、正規職員に含め、再掲表示してください。</t>
        </r>
      </text>
    </comment>
    <comment ref="T9" authorId="1" shapeId="0" xr:uid="{B86F63FE-5EEE-4CB6-BF1F-7F26D843E46C}">
      <text>
        <r>
          <rPr>
            <sz val="9"/>
            <color indexed="81"/>
            <rFont val="ＭＳ Ｐゴシック"/>
            <family val="3"/>
            <charset val="128"/>
          </rPr>
          <t>産休・育休・病休等の代替職員は、正規職員に含め、再掲表示してください。</t>
        </r>
      </text>
    </comment>
    <comment ref="AE9" authorId="1" shapeId="0" xr:uid="{D1151ABB-EDDE-4856-B8E8-7E3F19FFFDD5}">
      <text>
        <r>
          <rPr>
            <sz val="9"/>
            <color indexed="81"/>
            <rFont val="ＭＳ Ｐゴシック"/>
            <family val="3"/>
            <charset val="128"/>
          </rPr>
          <t>産休・育休・病休等の代替職員は、正規職員に含め、再掲表示してください。</t>
        </r>
      </text>
    </comment>
    <comment ref="BE33" authorId="0" shapeId="0" xr:uid="{86111B78-E065-4783-8FC3-B1CFF7A6FA20}">
      <text>
        <r>
          <rPr>
            <sz val="9"/>
            <color indexed="81"/>
            <rFont val="ＭＳ Ｐ明朝"/>
            <family val="1"/>
            <charset val="128"/>
          </rPr>
          <t>正規職員就業規則に定める所定労働時間を入力</t>
        </r>
      </text>
    </comment>
    <comment ref="BA35" authorId="1" shapeId="0" xr:uid="{8E9E3E1F-7CB0-44B5-AA69-9EC04BEA08D9}">
      <text>
        <r>
          <rPr>
            <sz val="9"/>
            <color indexed="81"/>
            <rFont val="ＭＳ Ｐ明朝"/>
            <family val="1"/>
            <charset val="128"/>
          </rPr>
          <t>保育士カウントの看護師等を含む</t>
        </r>
      </text>
    </comment>
    <comment ref="BM35" authorId="1" shapeId="0" xr:uid="{ACAEDC44-2C44-42EB-B909-FBC69BA99002}">
      <text>
        <r>
          <rPr>
            <sz val="9"/>
            <color indexed="81"/>
            <rFont val="ＭＳ Ｐ明朝"/>
            <family val="1"/>
            <charset val="128"/>
          </rPr>
          <t>保育士カウントの看護師等を含む</t>
        </r>
      </text>
    </comment>
    <comment ref="H37" authorId="0" shapeId="0" xr:uid="{9A06FAD9-B94B-4E6E-BA10-EFE051FD1FC4}">
      <text>
        <r>
          <rPr>
            <sz val="9"/>
            <color indexed="81"/>
            <rFont val="ＭＳ Ｐ明朝"/>
            <family val="1"/>
            <charset val="128"/>
          </rPr>
          <t>保育所運営Ｎｏ1の１(1)表から引用する数式が入っています。手入力可。</t>
        </r>
      </text>
    </comment>
    <comment ref="BE37" authorId="0" shapeId="0" xr:uid="{143E8F90-8C51-4182-A28F-7998A9C66D4F}">
      <text>
        <r>
          <rPr>
            <sz val="9"/>
            <color indexed="81"/>
            <rFont val="ＭＳ Ｐゴシック"/>
            <family val="3"/>
            <charset val="128"/>
          </rPr>
          <t>式が入っています。</t>
        </r>
      </text>
    </comment>
    <comment ref="BQ37" authorId="0" shapeId="0" xr:uid="{F453197A-1654-4FB1-A49D-40C6A7FFA2D3}">
      <text>
        <r>
          <rPr>
            <sz val="9"/>
            <color indexed="81"/>
            <rFont val="ＭＳ Ｐゴシック"/>
            <family val="3"/>
            <charset val="128"/>
          </rPr>
          <t>式が入っています。</t>
        </r>
      </text>
    </comment>
    <comment ref="S66" authorId="0" shapeId="0" xr:uid="{BE69EA85-D9BB-4619-8D5D-C8C42B786A4A}">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7" authorId="1" shapeId="0" xr:uid="{1DBABF57-FEF0-48B7-BAB0-8C914236A5AE}">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00000000-0006-0000-0600-000001000000}">
      <text>
        <r>
          <rPr>
            <sz val="9"/>
            <color indexed="81"/>
            <rFont val="ＭＳ Ｐ明朝"/>
            <family val="1"/>
            <charset val="128"/>
          </rPr>
          <t>色のついたセルには数式が入っています。
色なしセルに入力してください。</t>
        </r>
      </text>
    </comment>
    <comment ref="I9" authorId="1" shapeId="0" xr:uid="{00000000-0006-0000-0600-000002000000}">
      <text>
        <r>
          <rPr>
            <sz val="9"/>
            <color indexed="81"/>
            <rFont val="ＭＳ Ｐゴシック"/>
            <family val="3"/>
            <charset val="128"/>
          </rPr>
          <t>産休・育休・病休等の代替職員は、正規職員に含め、再掲表示してください。</t>
        </r>
      </text>
    </comment>
    <comment ref="T9" authorId="1" shapeId="0" xr:uid="{00000000-0006-0000-0600-000003000000}">
      <text>
        <r>
          <rPr>
            <sz val="9"/>
            <color indexed="81"/>
            <rFont val="ＭＳ Ｐゴシック"/>
            <family val="3"/>
            <charset val="128"/>
          </rPr>
          <t>産休・育休・病休等の代替職員は、正規職員に含め、再掲表示してください。</t>
        </r>
      </text>
    </comment>
    <comment ref="AE9" authorId="1" shapeId="0" xr:uid="{00000000-0006-0000-0600-000004000000}">
      <text>
        <r>
          <rPr>
            <sz val="9"/>
            <color indexed="81"/>
            <rFont val="ＭＳ Ｐゴシック"/>
            <family val="3"/>
            <charset val="128"/>
          </rPr>
          <t>産休・育休・病休等の代替職員は、正規職員に含め、再掲表示してください。</t>
        </r>
      </text>
    </comment>
    <comment ref="BE33" authorId="0" shapeId="0" xr:uid="{00000000-0006-0000-0600-000005000000}">
      <text>
        <r>
          <rPr>
            <sz val="9"/>
            <color indexed="81"/>
            <rFont val="ＭＳ Ｐ明朝"/>
            <family val="1"/>
            <charset val="128"/>
          </rPr>
          <t>正規職員就業規則に定める所定労働時間を入力</t>
        </r>
      </text>
    </comment>
    <comment ref="BA35" authorId="1" shapeId="0" xr:uid="{00000000-0006-0000-0600-000006000000}">
      <text>
        <r>
          <rPr>
            <sz val="9"/>
            <color indexed="81"/>
            <rFont val="ＭＳ Ｐ明朝"/>
            <family val="1"/>
            <charset val="128"/>
          </rPr>
          <t>保育士カウントの看護師等を含む</t>
        </r>
      </text>
    </comment>
    <comment ref="BM35" authorId="1" shapeId="0" xr:uid="{00000000-0006-0000-0600-000007000000}">
      <text>
        <r>
          <rPr>
            <sz val="9"/>
            <color indexed="81"/>
            <rFont val="ＭＳ Ｐ明朝"/>
            <family val="1"/>
            <charset val="128"/>
          </rPr>
          <t>保育士カウントの看護師等を含む</t>
        </r>
      </text>
    </comment>
    <comment ref="H37" authorId="0" shapeId="0" xr:uid="{00000000-0006-0000-0600-000008000000}">
      <text>
        <r>
          <rPr>
            <sz val="9"/>
            <color indexed="81"/>
            <rFont val="ＭＳ Ｐ明朝"/>
            <family val="1"/>
            <charset val="128"/>
          </rPr>
          <t>保育所運営Ｎｏ1の１(1)表から引用する数式が入っています。手入力可。</t>
        </r>
      </text>
    </comment>
    <comment ref="BE37" authorId="0" shapeId="0" xr:uid="{00000000-0006-0000-0600-000009000000}">
      <text>
        <r>
          <rPr>
            <sz val="9"/>
            <color indexed="81"/>
            <rFont val="ＭＳ Ｐゴシック"/>
            <family val="3"/>
            <charset val="128"/>
          </rPr>
          <t>式が入っています。</t>
        </r>
      </text>
    </comment>
    <comment ref="BQ37" authorId="0" shapeId="0" xr:uid="{00000000-0006-0000-0600-00000A000000}">
      <text>
        <r>
          <rPr>
            <sz val="9"/>
            <color indexed="81"/>
            <rFont val="ＭＳ Ｐゴシック"/>
            <family val="3"/>
            <charset val="128"/>
          </rPr>
          <t>式が入っています。</t>
        </r>
      </text>
    </comment>
    <comment ref="S66" authorId="0" shapeId="0" xr:uid="{00000000-0006-0000-0600-00000B00000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7" authorId="1" shapeId="0" xr:uid="{00000000-0006-0000-0600-00000C00000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D8" authorId="0" shapeId="0" xr:uid="{5765B55D-BAD2-4435-9053-DA825B306E2E}">
      <text>
        <r>
          <rPr>
            <sz val="9"/>
            <color indexed="81"/>
            <rFont val="ＭＳ Ｐゴシック"/>
            <family val="3"/>
            <charset val="128"/>
          </rPr>
          <t>特別児童扶養手当支給対象児童を受入れている施設</t>
        </r>
      </text>
    </comment>
    <comment ref="D9" authorId="0" shapeId="0" xr:uid="{E0062CFE-BE5D-4E4E-876F-0BDC5B0A35B9}">
      <text>
        <r>
          <rPr>
            <sz val="9"/>
            <color indexed="81"/>
            <rFont val="ＭＳ Ｐゴシック"/>
            <family val="3"/>
            <charset val="128"/>
          </rPr>
          <t>市町村長が認めた障害児を受入れている施設</t>
        </r>
      </text>
    </comment>
    <comment ref="AX18" authorId="1" shapeId="0" xr:uid="{81A41FC9-F3A4-4771-AEAD-E85DBFC14A4A}">
      <text>
        <r>
          <rPr>
            <sz val="9"/>
            <color indexed="81"/>
            <rFont val="ＭＳ Ｐ明朝"/>
            <family val="1"/>
            <charset val="128"/>
          </rPr>
          <t>正規職員就業規則に定める所定労働時間を入力</t>
        </r>
      </text>
    </comment>
    <comment ref="AD19" authorId="1" shapeId="0" xr:uid="{B163E560-C26A-4667-B3F1-EC3997E088D3}">
      <text>
        <r>
          <rPr>
            <sz val="9"/>
            <color indexed="10"/>
            <rFont val="ＭＳ Ｐ明朝"/>
            <family val="1"/>
            <charset val="128"/>
          </rPr>
          <t>下記記入要領(ｲ)の常勤保育士の定義①、②に該当する者</t>
        </r>
      </text>
    </comment>
    <comment ref="AE19" authorId="1" shapeId="0" xr:uid="{30079FCB-6C94-4876-9AD5-ED4E42708631}">
      <text>
        <r>
          <rPr>
            <sz val="9"/>
            <color indexed="10"/>
            <rFont val="ＭＳ Ｐ明朝"/>
            <family val="1"/>
            <charset val="128"/>
          </rPr>
          <t>下記記入要領（ｲ）の常勤保育士の定義①、②に該当しない者</t>
        </r>
      </text>
    </comment>
    <comment ref="AT20" authorId="0" shapeId="0" xr:uid="{EF3D5A4A-2762-4E1C-ACE3-C0F16F6051C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8A5DE02D-A16F-4FE6-80E1-2B13B5821C50}">
      <text>
        <r>
          <rPr>
            <sz val="9"/>
            <color indexed="81"/>
            <rFont val="ＭＳ Ｐゴシック"/>
            <family val="3"/>
            <charset val="128"/>
          </rPr>
          <t>式が入っています。</t>
        </r>
      </text>
    </comment>
    <comment ref="BF20" authorId="0" shapeId="0" xr:uid="{15423EFA-46D3-434E-AA42-CE7945C9D8C5}">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B069E694-6078-45EB-A8EC-C3DBE299F362}">
      <text>
        <r>
          <rPr>
            <sz val="9"/>
            <color indexed="81"/>
            <rFont val="ＭＳ Ｐゴシック"/>
            <family val="3"/>
            <charset val="128"/>
          </rPr>
          <t>式が入っています。</t>
        </r>
      </text>
    </comment>
    <comment ref="AX22" authorId="1" shapeId="0" xr:uid="{E7D0C7AA-9812-4509-AD09-AC200C7DD081}">
      <text>
        <r>
          <rPr>
            <sz val="9"/>
            <color indexed="81"/>
            <rFont val="ＭＳ Ｐゴシック"/>
            <family val="3"/>
            <charset val="128"/>
          </rPr>
          <t>式が入っています。</t>
        </r>
      </text>
    </comment>
    <comment ref="BJ22" authorId="1" shapeId="0" xr:uid="{21A37F01-A88A-46A3-B3B3-4C0772A8222D}">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D8" authorId="0" shapeId="0" xr:uid="{87EC6905-3757-4ACC-B738-E4FBC5AC2554}">
      <text>
        <r>
          <rPr>
            <sz val="9"/>
            <color indexed="81"/>
            <rFont val="ＭＳ Ｐゴシック"/>
            <family val="3"/>
            <charset val="128"/>
          </rPr>
          <t>特別児童扶養手当支給対象児童を受入れている施設</t>
        </r>
      </text>
    </comment>
    <comment ref="D9" authorId="0" shapeId="0" xr:uid="{9668248C-454F-40E1-9E40-936A93F0DF05}">
      <text>
        <r>
          <rPr>
            <sz val="9"/>
            <color indexed="81"/>
            <rFont val="ＭＳ Ｐゴシック"/>
            <family val="3"/>
            <charset val="128"/>
          </rPr>
          <t>市町村長が認めた障害児を受入れている施設</t>
        </r>
      </text>
    </comment>
    <comment ref="AX18" authorId="1" shapeId="0" xr:uid="{09310A69-0A7F-42E3-9352-51EB588E9506}">
      <text>
        <r>
          <rPr>
            <sz val="9"/>
            <color indexed="81"/>
            <rFont val="ＭＳ Ｐ明朝"/>
            <family val="1"/>
            <charset val="128"/>
          </rPr>
          <t>正規職員就業規則に定める所定労働時間を入力</t>
        </r>
      </text>
    </comment>
    <comment ref="AD19" authorId="1" shapeId="0" xr:uid="{E04ECE8E-5BF5-4107-940E-92EC0A547CAC}">
      <text>
        <r>
          <rPr>
            <sz val="9"/>
            <color indexed="10"/>
            <rFont val="ＭＳ Ｐ明朝"/>
            <family val="1"/>
            <charset val="128"/>
          </rPr>
          <t>下記記入要領(ｲ)の常勤保育士の定義①、②に該当する者</t>
        </r>
      </text>
    </comment>
    <comment ref="AE19" authorId="1" shapeId="0" xr:uid="{E2474EEA-FFD3-4A9A-88E5-1C2DD01F6FB5}">
      <text>
        <r>
          <rPr>
            <sz val="9"/>
            <color indexed="10"/>
            <rFont val="ＭＳ Ｐ明朝"/>
            <family val="1"/>
            <charset val="128"/>
          </rPr>
          <t>下記記入要領（ｲ）の常勤保育士の定義①、②に該当しない者</t>
        </r>
      </text>
    </comment>
    <comment ref="AT20" authorId="0" shapeId="0" xr:uid="{13720CAF-1F28-4CA9-94BE-1EFEF50EC34A}">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2F111417-F7B0-4F3D-B13D-C3BD00159A3D}">
      <text>
        <r>
          <rPr>
            <sz val="9"/>
            <color indexed="81"/>
            <rFont val="ＭＳ Ｐゴシック"/>
            <family val="3"/>
            <charset val="128"/>
          </rPr>
          <t>式が入っています。</t>
        </r>
      </text>
    </comment>
    <comment ref="BF20" authorId="0" shapeId="0" xr:uid="{AFEA07EE-F4F5-4465-8E3C-58A4E9DD4C58}">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98CDB938-EEC0-4BD4-AEB5-00B4A334A219}">
      <text>
        <r>
          <rPr>
            <sz val="9"/>
            <color indexed="81"/>
            <rFont val="ＭＳ Ｐゴシック"/>
            <family val="3"/>
            <charset val="128"/>
          </rPr>
          <t>式が入っています。</t>
        </r>
      </text>
    </comment>
    <comment ref="AX22" authorId="1" shapeId="0" xr:uid="{CBB5C36D-8E7D-4C16-96AF-328E5220D26E}">
      <text>
        <r>
          <rPr>
            <sz val="9"/>
            <color indexed="81"/>
            <rFont val="ＭＳ Ｐゴシック"/>
            <family val="3"/>
            <charset val="128"/>
          </rPr>
          <t>式が入っています。</t>
        </r>
      </text>
    </comment>
    <comment ref="BJ22" authorId="1" shapeId="0" xr:uid="{73FC49BD-68DC-4486-90FD-E294BB7A8012}">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E2" authorId="0" shapeId="0" xr:uid="{00000000-0006-0000-0C00-00000100000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C10" authorId="0" shapeId="0" xr:uid="{00000000-0006-0000-1300-000001000000}">
      <text>
        <r>
          <rPr>
            <sz val="9"/>
            <color indexed="81"/>
            <rFont val="ＭＳ Ｐ明朝"/>
            <family val="1"/>
            <charset val="128"/>
          </rPr>
          <t>リスト（産休、育休、介護休、病休）から選択。
手書きも可。</t>
        </r>
      </text>
    </comment>
    <comment ref="K10" authorId="1" shapeId="0" xr:uid="{00000000-0006-0000-1300-000002000000}">
      <text>
        <r>
          <rPr>
            <sz val="9"/>
            <color indexed="81"/>
            <rFont val="ＭＳ Ｐ明朝"/>
            <family val="1"/>
            <charset val="128"/>
          </rPr>
          <t>選択肢リストにない場合は、手書きしてください。</t>
        </r>
      </text>
    </comment>
    <comment ref="N10" authorId="1" shapeId="0" xr:uid="{00000000-0006-0000-1300-000003000000}">
      <text>
        <r>
          <rPr>
            <sz val="9"/>
            <color indexed="81"/>
            <rFont val="ＭＳ Ｐ明朝"/>
            <family val="1"/>
            <charset val="128"/>
          </rPr>
          <t>リストから選択（正規職員、常勤(非正規)、常勤的非常勤、短期間</t>
        </r>
      </text>
    </comment>
    <comment ref="R12" authorId="0" shapeId="0" xr:uid="{00000000-0006-0000-1300-000004000000}">
      <text>
        <r>
          <rPr>
            <sz val="9"/>
            <color indexed="81"/>
            <rFont val="ＭＳ Ｐ明朝"/>
            <family val="1"/>
            <charset val="128"/>
          </rPr>
          <t>（入力方法の例）
H25.4.17</t>
        </r>
      </text>
    </comment>
    <comment ref="C24" authorId="0" shapeId="0" xr:uid="{00000000-0006-0000-1300-000005000000}">
      <text>
        <r>
          <rPr>
            <sz val="9"/>
            <color indexed="81"/>
            <rFont val="ＭＳ Ｐ明朝"/>
            <family val="1"/>
            <charset val="128"/>
          </rPr>
          <t>リスト（退職、転職）から選択してください。</t>
        </r>
      </text>
    </comment>
    <comment ref="Q24" authorId="1" shapeId="0" xr:uid="{00000000-0006-0000-1300-000006000000}">
      <text>
        <r>
          <rPr>
            <sz val="9"/>
            <color indexed="81"/>
            <rFont val="ＭＳ Ｐ明朝"/>
            <family val="1"/>
            <charset val="128"/>
          </rPr>
          <t>選択肢リストにない場合は、手書きしてください。</t>
        </r>
      </text>
    </comment>
    <comment ref="W24" authorId="1" shapeId="0" xr:uid="{00000000-0006-0000-1300-00000700000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BJ10" authorId="0" shapeId="0" xr:uid="{00000000-0006-0000-1400-000001000000}">
      <text>
        <r>
          <rPr>
            <sz val="9"/>
            <color indexed="81"/>
            <rFont val="ＭＳ ゴシック"/>
            <family val="3"/>
            <charset val="128"/>
          </rPr>
          <t>時間単位の年休取得については切り捨て
15日４時間 → 15
15日５時間 → 15</t>
        </r>
      </text>
    </comment>
    <comment ref="G12" authorId="1" shapeId="0" xr:uid="{B0C6EB07-CD2E-4310-A495-19C7EB951A1D}">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sharedStrings.xml><?xml version="1.0" encoding="utf-8"?>
<sst xmlns="http://schemas.openxmlformats.org/spreadsheetml/2006/main" count="6637" uniqueCount="2353">
  <si>
    <t>○　防火管理者の職氏名</t>
  </si>
  <si>
    <t>訓　　練　　内　　容</t>
    <rPh sb="0" eb="1">
      <t>クン</t>
    </rPh>
    <rPh sb="3" eb="4">
      <t>ネリ</t>
    </rPh>
    <rPh sb="6" eb="7">
      <t>ナイ</t>
    </rPh>
    <rPh sb="9" eb="10">
      <t>カタチ</t>
    </rPh>
    <phoneticPr fontId="4"/>
  </si>
  <si>
    <t>備　　　考</t>
    <rPh sb="0" eb="1">
      <t>ソナエ</t>
    </rPh>
    <rPh sb="4" eb="5">
      <t>コウ</t>
    </rPh>
    <phoneticPr fontId="4"/>
  </si>
  <si>
    <t>図っているか。</t>
    <rPh sb="0" eb="1">
      <t>ハカ</t>
    </rPh>
    <phoneticPr fontId="4"/>
  </si>
  <si>
    <t>実地監査年月日</t>
    <rPh sb="0" eb="2">
      <t>ジッチ</t>
    </rPh>
    <rPh sb="2" eb="4">
      <t>カンサ</t>
    </rPh>
    <rPh sb="4" eb="7">
      <t>ネンガッピ</t>
    </rPh>
    <phoneticPr fontId="2"/>
  </si>
  <si>
    <t>※この欄は、記入しないこと。</t>
    <rPh sb="3" eb="4">
      <t>ラン</t>
    </rPh>
    <rPh sb="6" eb="8">
      <t>キニュウ</t>
    </rPh>
    <phoneticPr fontId="2"/>
  </si>
  <si>
    <t>特　記　事　項</t>
    <rPh sb="0" eb="1">
      <t>トク</t>
    </rPh>
    <rPh sb="2" eb="3">
      <t>キ</t>
    </rPh>
    <rPh sb="4" eb="5">
      <t>コト</t>
    </rPh>
    <rPh sb="6" eb="7">
      <t>コウ</t>
    </rPh>
    <phoneticPr fontId="4"/>
  </si>
  <si>
    <t>室　名</t>
    <rPh sb="0" eb="1">
      <t>シツ</t>
    </rPh>
    <rPh sb="2" eb="3">
      <t>メイ</t>
    </rPh>
    <phoneticPr fontId="4"/>
  </si>
  <si>
    <t>遊戯室</t>
    <rPh sb="0" eb="3">
      <t>ユウギシツ</t>
    </rPh>
    <phoneticPr fontId="4"/>
  </si>
  <si>
    <t>面積　㎡</t>
    <rPh sb="0" eb="2">
      <t>メンセキ</t>
    </rPh>
    <phoneticPr fontId="4"/>
  </si>
  <si>
    <t>：</t>
    <phoneticPr fontId="4"/>
  </si>
  <si>
    <t>～</t>
    <phoneticPr fontId="4"/>
  </si>
  <si>
    <t>人</t>
  </si>
  <si>
    <t>施設長</t>
    <rPh sb="0" eb="3">
      <t>シセツチョウ</t>
    </rPh>
    <phoneticPr fontId="4"/>
  </si>
  <si>
    <t>努めているか。</t>
    <phoneticPr fontId="4"/>
  </si>
  <si>
    <t>・</t>
    <phoneticPr fontId="4"/>
  </si>
  <si>
    <t>参加職員の偏りがないこと。</t>
    <phoneticPr fontId="4"/>
  </si>
  <si>
    <t>　</t>
    <phoneticPr fontId="4"/>
  </si>
  <si>
    <t>）</t>
    <phoneticPr fontId="4"/>
  </si>
  <si>
    <t>いるか。</t>
    <phoneticPr fontId="4"/>
  </si>
  <si>
    <t>］</t>
    <phoneticPr fontId="4"/>
  </si>
  <si>
    <t>)</t>
    <phoneticPr fontId="4"/>
  </si>
  <si>
    <t>おやつ</t>
    <phoneticPr fontId="4"/>
  </si>
  <si>
    <t>～</t>
    <phoneticPr fontId="4"/>
  </si>
  <si>
    <t>　　</t>
    <phoneticPr fontId="4"/>
  </si>
  <si>
    <t xml:space="preserve"> </t>
    <phoneticPr fontId="4"/>
  </si>
  <si>
    <t>・</t>
    <phoneticPr fontId="4"/>
  </si>
  <si>
    <t xml:space="preserve"> ･</t>
    <phoneticPr fontId="4"/>
  </si>
  <si>
    <t>(1)　苦情解決に関する規程等を整備しているか。</t>
    <phoneticPr fontId="4"/>
  </si>
  <si>
    <t xml:space="preserve">   ＜整備している場合＞</t>
    <phoneticPr fontId="4"/>
  </si>
  <si>
    <t>苦情受付担当者:</t>
    <phoneticPr fontId="4"/>
  </si>
  <si>
    <t>氏名［</t>
    <phoneticPr fontId="4"/>
  </si>
  <si>
    <t>苦情解決責任者:</t>
    <phoneticPr fontId="4"/>
  </si>
  <si>
    <t>年</t>
    <rPh sb="0" eb="1">
      <t>ネン</t>
    </rPh>
    <phoneticPr fontId="2"/>
  </si>
  <si>
    <t>月</t>
    <rPh sb="0" eb="1">
      <t>ツキ</t>
    </rPh>
    <phoneticPr fontId="2"/>
  </si>
  <si>
    <t>部屋数計</t>
    <rPh sb="0" eb="2">
      <t>ヘヤ</t>
    </rPh>
    <rPh sb="2" eb="3">
      <t>カズ</t>
    </rPh>
    <rPh sb="3" eb="4">
      <t>ケイ</t>
    </rPh>
    <phoneticPr fontId="4"/>
  </si>
  <si>
    <t>（</t>
    <phoneticPr fontId="4"/>
  </si>
  <si>
    <t>月</t>
    <rPh sb="0" eb="1">
      <t>ツキ</t>
    </rPh>
    <phoneticPr fontId="4"/>
  </si>
  <si>
    <t>施設、設備関係</t>
    <rPh sb="0" eb="2">
      <t>シセツ</t>
    </rPh>
    <rPh sb="3" eb="5">
      <t>セツビ</t>
    </rPh>
    <phoneticPr fontId="4"/>
  </si>
  <si>
    <t>職員配置関係</t>
    <rPh sb="0" eb="2">
      <t>ショクイン</t>
    </rPh>
    <rPh sb="2" eb="4">
      <t>ハイチ</t>
    </rPh>
    <phoneticPr fontId="4"/>
  </si>
  <si>
    <t>※</t>
    <phoneticPr fontId="4"/>
  </si>
  <si>
    <t>クラス名</t>
    <rPh sb="3" eb="4">
      <t>ナ</t>
    </rPh>
    <phoneticPr fontId="4"/>
  </si>
  <si>
    <t>②</t>
    <phoneticPr fontId="4"/>
  </si>
  <si>
    <t>労働基準法第89条</t>
    <phoneticPr fontId="4"/>
  </si>
  <si>
    <t>常時10人以上の労働者を使用する使用者は、一定の事項について就業規則を作成し、行政官庁に届け出なければならない。変更した場合においても、同様とする。</t>
    <phoneticPr fontId="4"/>
  </si>
  <si>
    <t>①</t>
    <phoneticPr fontId="4"/>
  </si>
  <si>
    <t>時間</t>
    <rPh sb="0" eb="2">
      <t>ジカン</t>
    </rPh>
    <phoneticPr fontId="4"/>
  </si>
  <si>
    <t>日</t>
    <rPh sb="0" eb="1">
      <t>ニチ</t>
    </rPh>
    <phoneticPr fontId="4"/>
  </si>
  <si>
    <t>事　　業　　名</t>
    <rPh sb="0" eb="1">
      <t>コト</t>
    </rPh>
    <rPh sb="3" eb="4">
      <t>ギョウ</t>
    </rPh>
    <rPh sb="6" eb="7">
      <t>メイ</t>
    </rPh>
    <phoneticPr fontId="4"/>
  </si>
  <si>
    <t>クラス名</t>
    <rPh sb="3" eb="4">
      <t>メイ</t>
    </rPh>
    <phoneticPr fontId="4"/>
  </si>
  <si>
    <t>児童数</t>
    <rPh sb="0" eb="3">
      <t>ジドウスウ</t>
    </rPh>
    <phoneticPr fontId="4"/>
  </si>
  <si>
    <t>平　　　日</t>
  </si>
  <si>
    <t>土曜日</t>
  </si>
  <si>
    <t>備考</t>
    <rPh sb="0" eb="2">
      <t>ビコウ</t>
    </rPh>
    <phoneticPr fontId="4"/>
  </si>
  <si>
    <t>労働者名簿(職員)簿</t>
  </si>
  <si>
    <t xml:space="preserve"> 期 　　　間</t>
  </si>
  <si>
    <t>氏　　名</t>
    <rPh sb="0" eb="1">
      <t>シ</t>
    </rPh>
    <rPh sb="3" eb="4">
      <t>メイ</t>
    </rPh>
    <phoneticPr fontId="4"/>
  </si>
  <si>
    <t>年齢</t>
    <rPh sb="0" eb="2">
      <t>ネンレイ</t>
    </rPh>
    <phoneticPr fontId="4"/>
  </si>
  <si>
    <t>職種</t>
    <rPh sb="0" eb="2">
      <t>ショクシュ</t>
    </rPh>
    <phoneticPr fontId="4"/>
  </si>
  <si>
    <t>職名</t>
    <rPh sb="0" eb="2">
      <t>ショクメイ</t>
    </rPh>
    <phoneticPr fontId="4"/>
  </si>
  <si>
    <t>資格の有無</t>
    <rPh sb="0" eb="2">
      <t>シカク</t>
    </rPh>
    <rPh sb="3" eb="5">
      <t>ウム</t>
    </rPh>
    <phoneticPr fontId="4"/>
  </si>
  <si>
    <t>資格の種 　類</t>
    <rPh sb="0" eb="2">
      <t>シカク</t>
    </rPh>
    <rPh sb="3" eb="4">
      <t>タネ</t>
    </rPh>
    <rPh sb="6" eb="7">
      <t>タグイ</t>
    </rPh>
    <phoneticPr fontId="4"/>
  </si>
  <si>
    <t>経　験　年　数</t>
    <rPh sb="0" eb="1">
      <t>キョウ</t>
    </rPh>
    <rPh sb="2" eb="3">
      <t>シルシ</t>
    </rPh>
    <rPh sb="4" eb="5">
      <t>トシ</t>
    </rPh>
    <rPh sb="6" eb="7">
      <t>カズ</t>
    </rPh>
    <phoneticPr fontId="4"/>
  </si>
  <si>
    <t>現施設経験</t>
    <rPh sb="0" eb="1">
      <t>ゲン</t>
    </rPh>
    <rPh sb="1" eb="3">
      <t>シセツ</t>
    </rPh>
    <rPh sb="3" eb="5">
      <t>ケイケン</t>
    </rPh>
    <phoneticPr fontId="4"/>
  </si>
  <si>
    <t>通勤</t>
    <rPh sb="0" eb="2">
      <t>ツウキン</t>
    </rPh>
    <phoneticPr fontId="4"/>
  </si>
  <si>
    <t>その他</t>
    <rPh sb="2" eb="3">
      <t>タ</t>
    </rPh>
    <phoneticPr fontId="4"/>
  </si>
  <si>
    <t>退職共済加入</t>
    <rPh sb="0" eb="2">
      <t>タイショク</t>
    </rPh>
    <rPh sb="2" eb="4">
      <t>キョウサイ</t>
    </rPh>
    <rPh sb="4" eb="6">
      <t>カニュウ</t>
    </rPh>
    <phoneticPr fontId="4"/>
  </si>
  <si>
    <t>保育　薫</t>
    <rPh sb="0" eb="2">
      <t>ホイク</t>
    </rPh>
    <rPh sb="3" eb="4">
      <t>カオル</t>
    </rPh>
    <phoneticPr fontId="4"/>
  </si>
  <si>
    <t>保育士</t>
    <rPh sb="0" eb="3">
      <t>ホイクシ</t>
    </rPh>
    <phoneticPr fontId="4"/>
  </si>
  <si>
    <t>例示</t>
    <rPh sb="0" eb="2">
      <t>レイジ</t>
    </rPh>
    <phoneticPr fontId="4"/>
  </si>
  <si>
    <t>事務員</t>
    <rPh sb="0" eb="3">
      <t>ジムイン</t>
    </rPh>
    <phoneticPr fontId="4"/>
  </si>
  <si>
    <t>調理員</t>
    <rPh sb="0" eb="3">
      <t>チョウリイン</t>
    </rPh>
    <phoneticPr fontId="4"/>
  </si>
  <si>
    <t>〃</t>
    <phoneticPr fontId="4"/>
  </si>
  <si>
    <t>場　　所</t>
    <rPh sb="0" eb="1">
      <t>バ</t>
    </rPh>
    <rPh sb="3" eb="4">
      <t>ショ</t>
    </rPh>
    <phoneticPr fontId="4"/>
  </si>
  <si>
    <t>職種　・　氏名</t>
    <rPh sb="0" eb="2">
      <t>ショクシュ</t>
    </rPh>
    <rPh sb="5" eb="7">
      <t>シメイ</t>
    </rPh>
    <phoneticPr fontId="4"/>
  </si>
  <si>
    <t>氏　名</t>
    <rPh sb="0" eb="1">
      <t>シ</t>
    </rPh>
    <rPh sb="2" eb="3">
      <t>メイ</t>
    </rPh>
    <phoneticPr fontId="4"/>
  </si>
  <si>
    <t>職　名</t>
    <rPh sb="0" eb="1">
      <t>ショク</t>
    </rPh>
    <rPh sb="2" eb="3">
      <t>メイ</t>
    </rPh>
    <phoneticPr fontId="4"/>
  </si>
  <si>
    <t>実働時間</t>
    <rPh sb="0" eb="2">
      <t>ジツドウ</t>
    </rPh>
    <rPh sb="2" eb="4">
      <t>ジカン</t>
    </rPh>
    <phoneticPr fontId="4"/>
  </si>
  <si>
    <t>曜日</t>
    <rPh sb="0" eb="2">
      <t>ヨウビ</t>
    </rPh>
    <phoneticPr fontId="4"/>
  </si>
  <si>
    <t>記号</t>
    <rPh sb="0" eb="2">
      <t>キゴウ</t>
    </rPh>
    <phoneticPr fontId="4"/>
  </si>
  <si>
    <t>勤務形態</t>
    <rPh sb="0" eb="2">
      <t>キンム</t>
    </rPh>
    <rPh sb="2" eb="4">
      <t>ケイタイ</t>
    </rPh>
    <phoneticPr fontId="4"/>
  </si>
  <si>
    <t>(1)　給与規程は、整備しているか。</t>
  </si>
  <si>
    <t>（</t>
    <phoneticPr fontId="4"/>
  </si>
  <si>
    <t>）</t>
    <phoneticPr fontId="4"/>
  </si>
  <si>
    <t>的な危機管理マニュアル等が策定されているか。</t>
    <rPh sb="0" eb="1">
      <t>テキ</t>
    </rPh>
    <rPh sb="2" eb="4">
      <t>キキ</t>
    </rPh>
    <rPh sb="4" eb="6">
      <t>カンリ</t>
    </rPh>
    <rPh sb="11" eb="12">
      <t>トウ</t>
    </rPh>
    <rPh sb="13" eb="15">
      <t>サクテイ</t>
    </rPh>
    <phoneticPr fontId="4"/>
  </si>
  <si>
    <t>１日</t>
    <rPh sb="1" eb="2">
      <t>ニチ</t>
    </rPh>
    <phoneticPr fontId="4"/>
  </si>
  <si>
    <t>５月</t>
  </si>
  <si>
    <t>６月</t>
  </si>
  <si>
    <t>７月</t>
  </si>
  <si>
    <t>８月</t>
  </si>
  <si>
    <t>９月</t>
  </si>
  <si>
    <t>11月</t>
  </si>
  <si>
    <t>12月</t>
  </si>
  <si>
    <t>10月</t>
    <rPh sb="2" eb="3">
      <t>ガツ</t>
    </rPh>
    <phoneticPr fontId="4"/>
  </si>
  <si>
    <t>昼食</t>
    <rPh sb="0" eb="2">
      <t>チュウショク</t>
    </rPh>
    <phoneticPr fontId="4"/>
  </si>
  <si>
    <t>職名［</t>
    <rPh sb="0" eb="2">
      <t>ショクメイ</t>
    </rPh>
    <phoneticPr fontId="4"/>
  </si>
  <si>
    <t>処　理　の　状　況</t>
    <rPh sb="0" eb="1">
      <t>トコロ</t>
    </rPh>
    <rPh sb="2" eb="3">
      <t>リ</t>
    </rPh>
    <rPh sb="6" eb="7">
      <t>ジョウ</t>
    </rPh>
    <rPh sb="8" eb="9">
      <t>キョウ</t>
    </rPh>
    <phoneticPr fontId="4"/>
  </si>
  <si>
    <t>(1)　飲用水等の管理状況</t>
  </si>
  <si>
    <t>～</t>
    <phoneticPr fontId="4"/>
  </si>
  <si>
    <t>検食時間</t>
    <rPh sb="0" eb="1">
      <t>ケン</t>
    </rPh>
    <rPh sb="1" eb="2">
      <t>ショク</t>
    </rPh>
    <rPh sb="2" eb="4">
      <t>ジカン</t>
    </rPh>
    <phoneticPr fontId="4"/>
  </si>
  <si>
    <t>氏　　　名</t>
    <rPh sb="0" eb="1">
      <t>シ</t>
    </rPh>
    <rPh sb="4" eb="5">
      <t>メイ</t>
    </rPh>
    <phoneticPr fontId="4"/>
  </si>
  <si>
    <t>作成者氏名</t>
    <rPh sb="0" eb="3">
      <t>サクセイシャ</t>
    </rPh>
    <rPh sb="3" eb="5">
      <t>シメイ</t>
    </rPh>
    <phoneticPr fontId="4"/>
  </si>
  <si>
    <t>資　　　格</t>
    <rPh sb="0" eb="1">
      <t>シ</t>
    </rPh>
    <rPh sb="4" eb="5">
      <t>カク</t>
    </rPh>
    <phoneticPr fontId="4"/>
  </si>
  <si>
    <t>回</t>
    <rPh sb="0" eb="1">
      <t>カイ</t>
    </rPh>
    <phoneticPr fontId="4"/>
  </si>
  <si>
    <t>月</t>
    <rPh sb="0" eb="1">
      <t>ガツ</t>
    </rPh>
    <phoneticPr fontId="4"/>
  </si>
  <si>
    <t>Ａ</t>
    <phoneticPr fontId="4"/>
  </si>
  <si>
    <t>Ｂ</t>
    <phoneticPr fontId="4"/>
  </si>
  <si>
    <t>Ｃ</t>
    <phoneticPr fontId="4"/>
  </si>
  <si>
    <t>Ｄ</t>
    <phoneticPr fontId="4"/>
  </si>
  <si>
    <t>Ｅ</t>
    <phoneticPr fontId="4"/>
  </si>
  <si>
    <t>Ｆ</t>
    <phoneticPr fontId="4"/>
  </si>
  <si>
    <t>平常</t>
    <rPh sb="0" eb="2">
      <t>ヘイジョウ</t>
    </rPh>
    <phoneticPr fontId="4"/>
  </si>
  <si>
    <t>勤務</t>
    <rPh sb="0" eb="2">
      <t>キンム</t>
    </rPh>
    <phoneticPr fontId="4"/>
  </si>
  <si>
    <t>午前</t>
    <rPh sb="0" eb="2">
      <t>ゴゼン</t>
    </rPh>
    <phoneticPr fontId="4"/>
  </si>
  <si>
    <t>時</t>
    <rPh sb="0" eb="1">
      <t>ジ</t>
    </rPh>
    <phoneticPr fontId="4"/>
  </si>
  <si>
    <t>分</t>
    <rPh sb="0" eb="1">
      <t>フン</t>
    </rPh>
    <phoneticPr fontId="4"/>
  </si>
  <si>
    <t>午後</t>
    <rPh sb="0" eb="2">
      <t>ゴゴ</t>
    </rPh>
    <phoneticPr fontId="4"/>
  </si>
  <si>
    <t>時　　間　　帯</t>
    <rPh sb="0" eb="1">
      <t>トキ</t>
    </rPh>
    <rPh sb="3" eb="4">
      <t>アイダ</t>
    </rPh>
    <rPh sb="6" eb="7">
      <t>オビ</t>
    </rPh>
    <phoneticPr fontId="4"/>
  </si>
  <si>
    <t>実働</t>
    <phoneticPr fontId="4"/>
  </si>
  <si>
    <t>）</t>
    <phoneticPr fontId="4"/>
  </si>
  <si>
    <t xml:space="preserve"> ※記入要領     勤務形態（Ａ～　）を上記の表に記入すること。</t>
    <phoneticPr fontId="4"/>
  </si>
  <si>
    <t>氏名</t>
    <rPh sb="0" eb="2">
      <t>シメイ</t>
    </rPh>
    <phoneticPr fontId="4"/>
  </si>
  <si>
    <t>※情報提供に努める事項</t>
  </si>
  <si>
    <t>（注）</t>
    <phoneticPr fontId="4"/>
  </si>
  <si>
    <t>1．</t>
    <phoneticPr fontId="4"/>
  </si>
  <si>
    <t>・</t>
    <phoneticPr fontId="4"/>
  </si>
  <si>
    <t>勤務
年数</t>
    <rPh sb="0" eb="2">
      <t>キンム</t>
    </rPh>
    <rPh sb="3" eb="5">
      <t>ネンスウ</t>
    </rPh>
    <phoneticPr fontId="4"/>
  </si>
  <si>
    <t>書　　類　　名</t>
    <phoneticPr fontId="4"/>
  </si>
  <si>
    <t>有無</t>
    <phoneticPr fontId="4"/>
  </si>
  <si>
    <t>書　類　名</t>
    <phoneticPr fontId="4"/>
  </si>
  <si>
    <t>計
A＋B</t>
    <rPh sb="0" eb="1">
      <t>ケイ</t>
    </rPh>
    <phoneticPr fontId="4"/>
  </si>
  <si>
    <t>年</t>
    <rPh sb="0" eb="1">
      <t>ネン</t>
    </rPh>
    <phoneticPr fontId="4"/>
  </si>
  <si>
    <t>2．</t>
  </si>
  <si>
    <t>3．</t>
  </si>
  <si>
    <t>実施年月日</t>
    <rPh sb="0" eb="2">
      <t>ジッシ</t>
    </rPh>
    <rPh sb="2" eb="5">
      <t>ネンガッピ</t>
    </rPh>
    <phoneticPr fontId="4"/>
  </si>
  <si>
    <t>評価方法</t>
    <rPh sb="0" eb="2">
      <t>ヒョウカ</t>
    </rPh>
    <rPh sb="2" eb="4">
      <t>ホウホウ</t>
    </rPh>
    <phoneticPr fontId="4"/>
  </si>
  <si>
    <t>具体的な実施方法</t>
    <rPh sb="0" eb="3">
      <t>グタイテキ</t>
    </rPh>
    <rPh sb="4" eb="6">
      <t>ジッシ</t>
    </rPh>
    <rPh sb="6" eb="8">
      <t>ホウホウ</t>
    </rPh>
    <phoneticPr fontId="4"/>
  </si>
  <si>
    <t>実施結果の具体的反映方法</t>
    <rPh sb="0" eb="2">
      <t>ジッシ</t>
    </rPh>
    <rPh sb="2" eb="4">
      <t>ケッカ</t>
    </rPh>
    <rPh sb="5" eb="8">
      <t>グタイテキ</t>
    </rPh>
    <rPh sb="8" eb="10">
      <t>ハンエイ</t>
    </rPh>
    <rPh sb="10" eb="12">
      <t>ホウホウ</t>
    </rPh>
    <phoneticPr fontId="4"/>
  </si>
  <si>
    <t>　イ　第三者委員の状況を記入すること。</t>
    <phoneticPr fontId="4"/>
  </si>
  <si>
    <t>職業　・　会社名</t>
    <rPh sb="0" eb="2">
      <t>ショクギョウ</t>
    </rPh>
    <rPh sb="5" eb="8">
      <t>カイシャメイ</t>
    </rPh>
    <phoneticPr fontId="4"/>
  </si>
  <si>
    <t>任　　期</t>
    <rPh sb="0" eb="1">
      <t>ニン</t>
    </rPh>
    <rPh sb="3" eb="4">
      <t>キ</t>
    </rPh>
    <phoneticPr fontId="4"/>
  </si>
  <si>
    <t>１回</t>
    <rPh sb="1" eb="2">
      <t>カイ</t>
    </rPh>
    <phoneticPr fontId="4"/>
  </si>
  <si>
    <t>円</t>
    <rPh sb="0" eb="1">
      <t>エン</t>
    </rPh>
    <phoneticPr fontId="4"/>
  </si>
  <si>
    <t>日迄</t>
    <rPh sb="0" eb="1">
      <t>ニチ</t>
    </rPh>
    <rPh sb="1" eb="2">
      <t>マデ</t>
    </rPh>
    <phoneticPr fontId="4"/>
  </si>
  <si>
    <t>エ　第三者委員会の開催状況は</t>
  </si>
  <si>
    <t>前年度</t>
    <rPh sb="0" eb="3">
      <t>ゼンネンド</t>
    </rPh>
    <phoneticPr fontId="4"/>
  </si>
  <si>
    <t>現員</t>
    <rPh sb="0" eb="2">
      <t>ゲンイン</t>
    </rPh>
    <phoneticPr fontId="2"/>
  </si>
  <si>
    <t>保育室</t>
    <rPh sb="0" eb="3">
      <t>ホイクシツ</t>
    </rPh>
    <phoneticPr fontId="2"/>
  </si>
  <si>
    <t xml:space="preserve"> イ　転落事故防止設備はあるか。</t>
    <phoneticPr fontId="4"/>
  </si>
  <si>
    <t>人</t>
    <rPh sb="0" eb="1">
      <t>ヒト</t>
    </rPh>
    <phoneticPr fontId="2"/>
  </si>
  <si>
    <t>A</t>
    <phoneticPr fontId="2"/>
  </si>
  <si>
    <t>B</t>
    <phoneticPr fontId="2"/>
  </si>
  <si>
    <t>人</t>
    <rPh sb="0" eb="1">
      <t>ヒト</t>
    </rPh>
    <phoneticPr fontId="4"/>
  </si>
  <si>
    <t>（</t>
    <phoneticPr fontId="2"/>
  </si>
  <si>
    <t>計</t>
    <rPh sb="0" eb="1">
      <t>ケイ</t>
    </rPh>
    <phoneticPr fontId="2"/>
  </si>
  <si>
    <t>特　記　事　項</t>
    <phoneticPr fontId="4"/>
  </si>
  <si>
    <t>特　記　事　項</t>
    <phoneticPr fontId="2"/>
  </si>
  <si>
    <t>内科検診</t>
    <rPh sb="0" eb="2">
      <t>ナイカ</t>
    </rPh>
    <rPh sb="2" eb="4">
      <t>ケンシン</t>
    </rPh>
    <phoneticPr fontId="4"/>
  </si>
  <si>
    <t>歯科検診</t>
    <rPh sb="0" eb="2">
      <t>シカ</t>
    </rPh>
    <rPh sb="2" eb="4">
      <t>ケンシン</t>
    </rPh>
    <phoneticPr fontId="4"/>
  </si>
  <si>
    <t>尿検査</t>
    <rPh sb="0" eb="3">
      <t>ニョウケンサ</t>
    </rPh>
    <phoneticPr fontId="4"/>
  </si>
  <si>
    <t>その他の検査</t>
    <rPh sb="2" eb="3">
      <t>タ</t>
    </rPh>
    <rPh sb="4" eb="6">
      <t>ケンサ</t>
    </rPh>
    <phoneticPr fontId="4"/>
  </si>
  <si>
    <t>実施日</t>
    <rPh sb="0" eb="3">
      <t>ジッシビ</t>
    </rPh>
    <phoneticPr fontId="4"/>
  </si>
  <si>
    <t>１回目</t>
    <rPh sb="1" eb="3">
      <t>カイメ</t>
    </rPh>
    <phoneticPr fontId="4"/>
  </si>
  <si>
    <t>２回目</t>
    <rPh sb="1" eb="3">
      <t>カイメ</t>
    </rPh>
    <phoneticPr fontId="4"/>
  </si>
  <si>
    <t>日</t>
    <rPh sb="0" eb="1">
      <t>ニチ</t>
    </rPh>
    <phoneticPr fontId="2"/>
  </si>
  <si>
    <t>・</t>
    <phoneticPr fontId="2"/>
  </si>
  <si>
    <t>　・乳児室（ほふく室）</t>
    <phoneticPr fontId="4"/>
  </si>
  <si>
    <t>市町村が作成したものを利用している。</t>
    <phoneticPr fontId="4"/>
  </si>
  <si>
    <t>市町村が作成したものを一部変更して利用している。</t>
    <phoneticPr fontId="4"/>
  </si>
  <si>
    <t>日）・</t>
    <rPh sb="0" eb="1">
      <t>ニチ</t>
    </rPh>
    <phoneticPr fontId="4"/>
  </si>
  <si>
    <t>記録</t>
    <rPh sb="0" eb="2">
      <t>キロク</t>
    </rPh>
    <phoneticPr fontId="4"/>
  </si>
  <si>
    <t xml:space="preserve">周知の具体的方法 </t>
    <phoneticPr fontId="4"/>
  </si>
  <si>
    <t>ホームページに掲載</t>
    <rPh sb="7" eb="9">
      <t>ケイサイ</t>
    </rPh>
    <phoneticPr fontId="4"/>
  </si>
  <si>
    <t>園内掲示板に掲示</t>
    <rPh sb="0" eb="2">
      <t>エンナイ</t>
    </rPh>
    <rPh sb="2" eb="5">
      <t>ケイジバン</t>
    </rPh>
    <rPh sb="6" eb="8">
      <t>ケイジ</t>
    </rPh>
    <phoneticPr fontId="4"/>
  </si>
  <si>
    <t>公表</t>
    <rPh sb="0" eb="2">
      <t>コウヒョウ</t>
    </rPh>
    <phoneticPr fontId="4"/>
  </si>
  <si>
    <t>4月</t>
    <rPh sb="1" eb="2">
      <t>ガツ</t>
    </rPh>
    <phoneticPr fontId="4"/>
  </si>
  <si>
    <t>実施月日</t>
    <rPh sb="0" eb="1">
      <t>ジツ</t>
    </rPh>
    <rPh sb="1" eb="2">
      <t>シ</t>
    </rPh>
    <rPh sb="2" eb="3">
      <t>ツキ</t>
    </rPh>
    <rPh sb="3" eb="4">
      <t>ヒ</t>
    </rPh>
    <phoneticPr fontId="4"/>
  </si>
  <si>
    <t>日現在）</t>
    <rPh sb="0" eb="1">
      <t>ニチ</t>
    </rPh>
    <rPh sb="1" eb="3">
      <t>ゲンザイ</t>
    </rPh>
    <phoneticPr fontId="4"/>
  </si>
  <si>
    <t>日曜、祝日及び年末年始以外は、原則認められない。</t>
    <phoneticPr fontId="4"/>
  </si>
  <si>
    <t>認可定員</t>
    <rPh sb="0" eb="2">
      <t>ニンカ</t>
    </rPh>
    <rPh sb="2" eb="3">
      <t>サダム</t>
    </rPh>
    <rPh sb="3" eb="4">
      <t>イン</t>
    </rPh>
    <phoneticPr fontId="2"/>
  </si>
  <si>
    <t>利用定員</t>
    <rPh sb="0" eb="2">
      <t>リヨウ</t>
    </rPh>
    <rPh sb="2" eb="4">
      <t>テイイン</t>
    </rPh>
    <rPh sb="3" eb="4">
      <t>イン</t>
    </rPh>
    <phoneticPr fontId="2"/>
  </si>
  <si>
    <t>前年度末現在</t>
    <rPh sb="0" eb="4">
      <t>ゼンネンドマツ</t>
    </rPh>
    <rPh sb="4" eb="6">
      <t>ゲンザイ</t>
    </rPh>
    <phoneticPr fontId="2"/>
  </si>
  <si>
    <t>2歳未満児</t>
    <rPh sb="1" eb="2">
      <t>サイ</t>
    </rPh>
    <rPh sb="2" eb="4">
      <t>ミマン</t>
    </rPh>
    <rPh sb="4" eb="5">
      <t>ジ</t>
    </rPh>
    <phoneticPr fontId="2"/>
  </si>
  <si>
    <t>満2歳児</t>
    <rPh sb="0" eb="1">
      <t>マン</t>
    </rPh>
    <rPh sb="2" eb="3">
      <t>サイ</t>
    </rPh>
    <rPh sb="3" eb="4">
      <t>ジ</t>
    </rPh>
    <phoneticPr fontId="2"/>
  </si>
  <si>
    <t>利用定員</t>
    <rPh sb="0" eb="2">
      <t>リヨウ</t>
    </rPh>
    <rPh sb="2" eb="4">
      <t>テイイン</t>
    </rPh>
    <phoneticPr fontId="2"/>
  </si>
  <si>
    <t>認可定員</t>
    <rPh sb="0" eb="2">
      <t>ニンカ</t>
    </rPh>
    <rPh sb="2" eb="4">
      <t>テイイン</t>
    </rPh>
    <phoneticPr fontId="2"/>
  </si>
  <si>
    <t>名</t>
    <rPh sb="0" eb="1">
      <t>メイ</t>
    </rPh>
    <phoneticPr fontId="2"/>
  </si>
  <si>
    <t>（</t>
    <phoneticPr fontId="2"/>
  </si>
  <si>
    <t>）</t>
    <phoneticPr fontId="2"/>
  </si>
  <si>
    <t>（変更年月日）</t>
    <rPh sb="1" eb="3">
      <t>ヘンコウ</t>
    </rPh>
    <rPh sb="3" eb="6">
      <t>ネンガッピ</t>
    </rPh>
    <phoneticPr fontId="2"/>
  </si>
  <si>
    <t>　</t>
  </si>
  <si>
    <t>入所児童・施設、設備関係</t>
    <rPh sb="0" eb="2">
      <t>ニュウショ</t>
    </rPh>
    <rPh sb="2" eb="4">
      <t>ジドウ</t>
    </rPh>
    <rPh sb="5" eb="7">
      <t>シセツ</t>
    </rPh>
    <rPh sb="8" eb="10">
      <t>セツビ</t>
    </rPh>
    <phoneticPr fontId="4"/>
  </si>
  <si>
    <t xml:space="preserve"> １　入所児童の状況</t>
    <phoneticPr fontId="4"/>
  </si>
  <si>
    <t>クラス</t>
    <phoneticPr fontId="2"/>
  </si>
  <si>
    <t>合計</t>
    <rPh sb="0" eb="2">
      <t>ゴウケイ</t>
    </rPh>
    <phoneticPr fontId="2"/>
  </si>
  <si>
    <t>適否</t>
    <phoneticPr fontId="2"/>
  </si>
  <si>
    <t>0歳児室</t>
    <phoneticPr fontId="2"/>
  </si>
  <si>
    <t>㎡</t>
    <phoneticPr fontId="4"/>
  </si>
  <si>
    <t>㎡</t>
    <phoneticPr fontId="2"/>
  </si>
  <si>
    <t>1歳児室</t>
    <phoneticPr fontId="2"/>
  </si>
  <si>
    <t>県条例第45条(1)～(2)</t>
    <rPh sb="0" eb="1">
      <t>ケン</t>
    </rPh>
    <rPh sb="1" eb="3">
      <t>ジョウレイ</t>
    </rPh>
    <rPh sb="3" eb="4">
      <t>ダイ</t>
    </rPh>
    <rPh sb="6" eb="7">
      <t>ジョウ</t>
    </rPh>
    <phoneticPr fontId="2"/>
  </si>
  <si>
    <t>「保育所における乳児に係る保母の配置基準の見直し等について」(H10.4.9児発第305号)</t>
    <phoneticPr fontId="2"/>
  </si>
  <si>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2"/>
  </si>
  <si>
    <t>県条例附則(H26.10.21条例第51号)2
経過措置適用保育所→H27年4月1日現在の既設保育所（建築中のものを含み、H27年4月1日経過後に増築され、又は全面的に改築されたものを除く。）</t>
    <rPh sb="0" eb="1">
      <t>ケン</t>
    </rPh>
    <phoneticPr fontId="2"/>
  </si>
  <si>
    <t xml:space="preserve"> ア　常用の屋内階段、屋外階段のどちらかがあるか。</t>
    <phoneticPr fontId="4"/>
  </si>
  <si>
    <t>※</t>
    <phoneticPr fontId="4"/>
  </si>
  <si>
    <t>給水設備及び昇降機設備等の管理</t>
    <phoneticPr fontId="4"/>
  </si>
  <si>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4"/>
  </si>
  <si>
    <t xml:space="preserve"> ① 使用水は、次のどれか。</t>
    <phoneticPr fontId="4"/>
  </si>
  <si>
    <t>井戸水等の自家水</t>
    <rPh sb="0" eb="3">
      <t>イドミズ</t>
    </rPh>
    <rPh sb="3" eb="4">
      <t>トウ</t>
    </rPh>
    <rPh sb="5" eb="8">
      <t>ジカスイ</t>
    </rPh>
    <phoneticPr fontId="2"/>
  </si>
  <si>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2"/>
  </si>
  <si>
    <t>受水槽を設置しているか｡</t>
    <rPh sb="4" eb="6">
      <t>セッチ</t>
    </rPh>
    <phoneticPr fontId="4"/>
  </si>
  <si>
    <t>＜受水槽を設置している場合＞</t>
    <rPh sb="1" eb="4">
      <t>ジュスイソウ</t>
    </rPh>
    <rPh sb="5" eb="7">
      <t>セッチ</t>
    </rPh>
    <rPh sb="11" eb="13">
      <t>バアイ</t>
    </rPh>
    <phoneticPr fontId="2"/>
  </si>
  <si>
    <t>ア　受水槽の有効容量</t>
    <rPh sb="2" eb="5">
      <t>ジュスイソウ</t>
    </rPh>
    <rPh sb="6" eb="8">
      <t>ユウコウ</t>
    </rPh>
    <rPh sb="8" eb="10">
      <t>ヨウリョウ</t>
    </rPh>
    <phoneticPr fontId="4"/>
  </si>
  <si>
    <t>→</t>
    <phoneticPr fontId="2"/>
  </si>
  <si>
    <t>10㎥超過（簡易専用水道）</t>
    <rPh sb="3" eb="5">
      <t>チョウカ</t>
    </rPh>
    <rPh sb="6" eb="8">
      <t>カンイ</t>
    </rPh>
    <rPh sb="8" eb="10">
      <t>センヨウ</t>
    </rPh>
    <rPh sb="10" eb="12">
      <t>スイドウ</t>
    </rPh>
    <phoneticPr fontId="2"/>
  </si>
  <si>
    <t>10㎥以下（小規模貯水槽水道）</t>
    <rPh sb="3" eb="5">
      <t>イカ</t>
    </rPh>
    <phoneticPr fontId="2"/>
  </si>
  <si>
    <t>水道法第34条の2</t>
    <rPh sb="0" eb="3">
      <t>スイドウホウ</t>
    </rPh>
    <rPh sb="3" eb="4">
      <t>ダイ</t>
    </rPh>
    <rPh sb="6" eb="7">
      <t>ジョウ</t>
    </rPh>
    <phoneticPr fontId="2"/>
  </si>
  <si>
    <t>※</t>
    <phoneticPr fontId="2"/>
  </si>
  <si>
    <t>イ　受水槽の清掃を行っているか。</t>
    <rPh sb="2" eb="5">
      <t>ジュスイソウ</t>
    </rPh>
    <rPh sb="6" eb="8">
      <t>セイソウ</t>
    </rPh>
    <rPh sb="9" eb="10">
      <t>オコナ</t>
    </rPh>
    <phoneticPr fontId="4"/>
  </si>
  <si>
    <t>・行っている場合、実施頻度は</t>
    <rPh sb="1" eb="2">
      <t>オコナ</t>
    </rPh>
    <rPh sb="6" eb="8">
      <t>バアイ</t>
    </rPh>
    <rPh sb="9" eb="11">
      <t>ジッシ</t>
    </rPh>
    <rPh sb="11" eb="13">
      <t>ヒンド</t>
    </rPh>
    <phoneticPr fontId="2"/>
  </si>
  <si>
    <t>・清掃した証明書は保管しているか。</t>
    <rPh sb="1" eb="3">
      <t>セイソウ</t>
    </rPh>
    <rPh sb="5" eb="8">
      <t>ショウメイショ</t>
    </rPh>
    <rPh sb="9" eb="11">
      <t>ホカン</t>
    </rPh>
    <phoneticPr fontId="2"/>
  </si>
  <si>
    <t xml:space="preserve"> (ｲ) 検査回数は、</t>
    <phoneticPr fontId="4"/>
  </si>
  <si>
    <t xml:space="preserve"> (ｳ) 検査記録･報告書は整備しているか。</t>
    <rPh sb="10" eb="13">
      <t>ホウコクショ</t>
    </rPh>
    <rPh sb="14" eb="16">
      <t>セイビ</t>
    </rPh>
    <phoneticPr fontId="4"/>
  </si>
  <si>
    <t>(2) 排水及び汚物処理の状況</t>
    <rPh sb="13" eb="15">
      <t>ジョウキョウ</t>
    </rPh>
    <phoneticPr fontId="2"/>
  </si>
  <si>
    <t xml:space="preserve"> ① 排水及び汚物処理の方法は、次のいずれか。</t>
    <rPh sb="3" eb="5">
      <t>ハイスイ</t>
    </rPh>
    <rPh sb="5" eb="6">
      <t>オヨ</t>
    </rPh>
    <rPh sb="7" eb="9">
      <t>オブツ</t>
    </rPh>
    <rPh sb="9" eb="11">
      <t>ショリ</t>
    </rPh>
    <rPh sb="12" eb="14">
      <t>ホウホウ</t>
    </rPh>
    <rPh sb="16" eb="17">
      <t>ツギ</t>
    </rPh>
    <phoneticPr fontId="2"/>
  </si>
  <si>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4"/>
  </si>
  <si>
    <t>点検、清掃、指定検査機関の行う水質検査を実施しているか。</t>
    <phoneticPr fontId="2"/>
  </si>
  <si>
    <t>･</t>
    <phoneticPr fontId="2"/>
  </si>
  <si>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2"/>
  </si>
  <si>
    <t>(3) 昇降機設備の管理について</t>
    <rPh sb="4" eb="7">
      <t>ショウコウキ</t>
    </rPh>
    <rPh sb="7" eb="9">
      <t>セツビ</t>
    </rPh>
    <rPh sb="10" eb="12">
      <t>カンリ</t>
    </rPh>
    <phoneticPr fontId="2"/>
  </si>
  <si>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2"/>
  </si>
  <si>
    <t xml:space="preserve"> ② 専門業者による定期点検を行っているか。</t>
    <rPh sb="3" eb="5">
      <t>センモン</t>
    </rPh>
    <rPh sb="5" eb="7">
      <t>ギョウシャ</t>
    </rPh>
    <rPh sb="10" eb="12">
      <t>テイキ</t>
    </rPh>
    <rPh sb="12" eb="14">
      <t>テンケン</t>
    </rPh>
    <rPh sb="15" eb="16">
      <t>オコナ</t>
    </rPh>
    <phoneticPr fontId="2"/>
  </si>
  <si>
    <t>合計</t>
    <rPh sb="0" eb="2">
      <t>ゴウケイ</t>
    </rPh>
    <phoneticPr fontId="4"/>
  </si>
  <si>
    <t>＜記入要領＞</t>
    <rPh sb="1" eb="3">
      <t>キニュウ</t>
    </rPh>
    <rPh sb="3" eb="5">
      <t>ヨウリョウ</t>
    </rPh>
    <phoneticPr fontId="4"/>
  </si>
  <si>
    <t>(ｲ)</t>
    <phoneticPr fontId="4"/>
  </si>
  <si>
    <t>区分</t>
    <rPh sb="0" eb="2">
      <t>クブン</t>
    </rPh>
    <phoneticPr fontId="4"/>
  </si>
  <si>
    <t>配置基準</t>
    <rPh sb="0" eb="2">
      <t>ハイチ</t>
    </rPh>
    <rPh sb="2" eb="4">
      <t>キジュン</t>
    </rPh>
    <phoneticPr fontId="4"/>
  </si>
  <si>
    <t>0歳児</t>
    <phoneticPr fontId="4"/>
  </si>
  <si>
    <t>4歳以上児30人につき1人、3歳児20人につき1人、1～2歳児6人につき1人、乳児3人につき1人配置</t>
    <rPh sb="48" eb="50">
      <t>ハイチ</t>
    </rPh>
    <phoneticPr fontId="4"/>
  </si>
  <si>
    <t>保育標準時間認定を受ける子どもを受け入れる施設は1人加配</t>
    <phoneticPr fontId="4"/>
  </si>
  <si>
    <t>4歳以上児</t>
    <phoneticPr fontId="4"/>
  </si>
  <si>
    <t>（注）3歳児配置改善加算</t>
    <rPh sb="1" eb="2">
      <t>チュウ</t>
    </rPh>
    <rPh sb="4" eb="6">
      <t>サイジ</t>
    </rPh>
    <rPh sb="6" eb="8">
      <t>ハイチ</t>
    </rPh>
    <rPh sb="8" eb="10">
      <t>カイゼン</t>
    </rPh>
    <rPh sb="10" eb="12">
      <t>カサン</t>
    </rPh>
    <phoneticPr fontId="4"/>
  </si>
  <si>
    <t>職員配置関係</t>
    <phoneticPr fontId="4"/>
  </si>
  <si>
    <t>加算名</t>
    <rPh sb="0" eb="1">
      <t>カ</t>
    </rPh>
    <rPh sb="1" eb="2">
      <t>サン</t>
    </rPh>
    <rPh sb="2" eb="3">
      <t>メイ</t>
    </rPh>
    <phoneticPr fontId="4"/>
  </si>
  <si>
    <t>対象職員名</t>
    <rPh sb="0" eb="2">
      <t>タイショウ</t>
    </rPh>
    <rPh sb="2" eb="4">
      <t>ショクイン</t>
    </rPh>
    <rPh sb="4" eb="5">
      <t>メイ</t>
    </rPh>
    <phoneticPr fontId="2"/>
  </si>
  <si>
    <t>対象職員名</t>
  </si>
  <si>
    <t>延長保育事業</t>
    <rPh sb="0" eb="4">
      <t>エンチョウホイク</t>
    </rPh>
    <rPh sb="4" eb="6">
      <t>ジギョウ</t>
    </rPh>
    <phoneticPr fontId="2"/>
  </si>
  <si>
    <t>一時預かり事業（</t>
    <rPh sb="0" eb="2">
      <t>イチジ</t>
    </rPh>
    <rPh sb="2" eb="3">
      <t>アズ</t>
    </rPh>
    <rPh sb="5" eb="7">
      <t>ジギョウ</t>
    </rPh>
    <phoneticPr fontId="2"/>
  </si>
  <si>
    <t>療育支援加算（A）</t>
    <rPh sb="0" eb="2">
      <t>リョウイク</t>
    </rPh>
    <rPh sb="2" eb="4">
      <t>シエン</t>
    </rPh>
    <rPh sb="4" eb="6">
      <t>カサン</t>
    </rPh>
    <phoneticPr fontId="2"/>
  </si>
  <si>
    <t>放課後児童健全育成事業</t>
    <rPh sb="0" eb="3">
      <t>ホウカゴ</t>
    </rPh>
    <rPh sb="3" eb="5">
      <t>ジドウ</t>
    </rPh>
    <rPh sb="5" eb="7">
      <t>ケンゼン</t>
    </rPh>
    <rPh sb="7" eb="9">
      <t>イクセイ</t>
    </rPh>
    <rPh sb="9" eb="11">
      <t>ジギョウ</t>
    </rPh>
    <phoneticPr fontId="2"/>
  </si>
  <si>
    <t>療育支援加算（B)</t>
    <rPh sb="0" eb="2">
      <t>リョウイク</t>
    </rPh>
    <rPh sb="2" eb="4">
      <t>シエン</t>
    </rPh>
    <rPh sb="4" eb="6">
      <t>カサン</t>
    </rPh>
    <phoneticPr fontId="2"/>
  </si>
  <si>
    <t>病児保育事業（</t>
    <rPh sb="0" eb="2">
      <t>ビョウジ</t>
    </rPh>
    <rPh sb="2" eb="4">
      <t>ホイク</t>
    </rPh>
    <rPh sb="4" eb="6">
      <t>ジギョウ</t>
    </rPh>
    <phoneticPr fontId="2"/>
  </si>
  <si>
    <t>地域子育て支援・拠点事業</t>
    <rPh sb="0" eb="2">
      <t>チイキ</t>
    </rPh>
    <rPh sb="2" eb="4">
      <t>コソダ</t>
    </rPh>
    <rPh sb="5" eb="7">
      <t>シエン</t>
    </rPh>
    <rPh sb="8" eb="10">
      <t>キョテン</t>
    </rPh>
    <rPh sb="10" eb="12">
      <t>ジギョウ</t>
    </rPh>
    <phoneticPr fontId="2"/>
  </si>
  <si>
    <t>面積</t>
    <rPh sb="0" eb="2">
      <t>メンセキ</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</si>
  <si>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</si>
  <si>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</si>
  <si>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</si>
  <si>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</si>
  <si>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</si>
  <si>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</si>
  <si>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常勤換算</t>
    <rPh sb="0" eb="2">
      <t>ジョウキン</t>
    </rPh>
    <rPh sb="2" eb="4">
      <t>カンサン</t>
    </rPh>
    <phoneticPr fontId="2"/>
  </si>
  <si>
    <t>（常勤換算計算表）</t>
    <rPh sb="1" eb="3">
      <t>ジョウキン</t>
    </rPh>
    <rPh sb="3" eb="5">
      <t>カンサン</t>
    </rPh>
    <rPh sb="5" eb="8">
      <t>ケイサンヒョウ</t>
    </rPh>
    <phoneticPr fontId="2"/>
  </si>
  <si>
    <t>正規職員所定労働時間</t>
    <rPh sb="0" eb="2">
      <t>セイキ</t>
    </rPh>
    <rPh sb="2" eb="4">
      <t>ショクイン</t>
    </rPh>
    <rPh sb="4" eb="6">
      <t>ショテイ</t>
    </rPh>
    <rPh sb="6" eb="8">
      <t>ロウドウ</t>
    </rPh>
    <rPh sb="8" eb="10">
      <t>ジカン</t>
    </rPh>
    <phoneticPr fontId="2"/>
  </si>
  <si>
    <t>365日÷7日≒52週/年</t>
    <rPh sb="3" eb="4">
      <t>ニチ</t>
    </rPh>
    <rPh sb="6" eb="7">
      <t>ニチ</t>
    </rPh>
    <rPh sb="10" eb="11">
      <t>シュウ</t>
    </rPh>
    <rPh sb="12" eb="13">
      <t>ネン</t>
    </rPh>
    <phoneticPr fontId="2"/>
  </si>
  <si>
    <t>40時間×52週＝2,080時間/年</t>
    <rPh sb="2" eb="4">
      <t>ジカン</t>
    </rPh>
    <rPh sb="7" eb="8">
      <t>シュウ</t>
    </rPh>
    <rPh sb="14" eb="16">
      <t>ジカン</t>
    </rPh>
    <rPh sb="17" eb="18">
      <t>ネン</t>
    </rPh>
    <phoneticPr fontId="2"/>
  </si>
  <si>
    <t>2,080時間÷12月≒173時間/月</t>
    <rPh sb="5" eb="7">
      <t>ジカン</t>
    </rPh>
    <rPh sb="10" eb="11">
      <t>ツキ</t>
    </rPh>
    <rPh sb="15" eb="17">
      <t>ジカン</t>
    </rPh>
    <rPh sb="18" eb="19">
      <t>ツキ</t>
    </rPh>
    <phoneticPr fontId="2"/>
  </si>
  <si>
    <t xml:space="preserve"> ① 必要職員数を満たしているか。</t>
    <rPh sb="3" eb="5">
      <t>ヒツヨウ</t>
    </rPh>
    <rPh sb="5" eb="8">
      <t>ショクインスウ</t>
    </rPh>
    <rPh sb="9" eb="10">
      <t>ミ</t>
    </rPh>
    <phoneticPr fontId="4"/>
  </si>
  <si>
    <t>【参考通知】（印刷不用）</t>
    <rPh sb="1" eb="3">
      <t>サンコウ</t>
    </rPh>
    <rPh sb="3" eb="5">
      <t>ツウチ</t>
    </rPh>
    <rPh sb="7" eb="9">
      <t>インサツ</t>
    </rPh>
    <rPh sb="9" eb="11">
      <t>フヨウ</t>
    </rPh>
    <phoneticPr fontId="2"/>
  </si>
  <si>
    <t>施設運営管理関係</t>
    <phoneticPr fontId="4"/>
  </si>
  <si>
    <t>％</t>
    <phoneticPr fontId="4"/>
  </si>
  <si>
    <t>特記事項</t>
    <rPh sb="0" eb="2">
      <t>トッキ</t>
    </rPh>
    <rPh sb="2" eb="4">
      <t>ジコウ</t>
    </rPh>
    <phoneticPr fontId="2"/>
  </si>
  <si>
    <t>日曜日・祝日等</t>
    <rPh sb="0" eb="1">
      <t>ニチ</t>
    </rPh>
    <rPh sb="4" eb="6">
      <t>シュクジツ</t>
    </rPh>
    <rPh sb="6" eb="7">
      <t>トウ</t>
    </rPh>
    <phoneticPr fontId="4"/>
  </si>
  <si>
    <t>利用可能時間範囲</t>
    <rPh sb="0" eb="2">
      <t>リヨウ</t>
    </rPh>
    <rPh sb="2" eb="4">
      <t>カノウ</t>
    </rPh>
    <rPh sb="4" eb="6">
      <t>ジカン</t>
    </rPh>
    <rPh sb="6" eb="8">
      <t>ハンイ</t>
    </rPh>
    <phoneticPr fontId="4"/>
  </si>
  <si>
    <t>延長保育</t>
    <rPh sb="0" eb="2">
      <t>エンチョウ</t>
    </rPh>
    <rPh sb="2" eb="4">
      <t>ホイク</t>
    </rPh>
    <phoneticPr fontId="4"/>
  </si>
  <si>
    <t>早朝</t>
    <phoneticPr fontId="4"/>
  </si>
  <si>
    <t>夕方</t>
    <phoneticPr fontId="4"/>
  </si>
  <si>
    <t>＜記入方法＞</t>
    <rPh sb="1" eb="3">
      <t>キニュウ</t>
    </rPh>
    <rPh sb="3" eb="5">
      <t>ホウホウ</t>
    </rPh>
    <phoneticPr fontId="4"/>
  </si>
  <si>
    <t>・</t>
    <phoneticPr fontId="4"/>
  </si>
  <si>
    <t>A．</t>
    <phoneticPr fontId="4"/>
  </si>
  <si>
    <t>C．</t>
    <phoneticPr fontId="4"/>
  </si>
  <si>
    <t>実施しているか。</t>
    <phoneticPr fontId="4"/>
  </si>
  <si>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4"/>
  </si>
  <si>
    <t xml:space="preserve"> ① 規程の名称：</t>
    <rPh sb="3" eb="5">
      <t>キテイ</t>
    </rPh>
    <rPh sb="6" eb="8">
      <t>メイショウ</t>
    </rPh>
    <phoneticPr fontId="4"/>
  </si>
  <si>
    <t xml:space="preserve"> ① 参加者（構成員）：</t>
    <rPh sb="3" eb="6">
      <t>サンカシャ</t>
    </rPh>
    <rPh sb="7" eb="10">
      <t>コウセイイン</t>
    </rPh>
    <phoneticPr fontId="4"/>
  </si>
  <si>
    <t xml:space="preserve"> ② 開催回数（年）：</t>
    <rPh sb="3" eb="5">
      <t>カイサイ</t>
    </rPh>
    <rPh sb="5" eb="7">
      <t>カイスウ</t>
    </rPh>
    <rPh sb="8" eb="9">
      <t>ネン</t>
    </rPh>
    <phoneticPr fontId="4"/>
  </si>
  <si>
    <t xml:space="preserve"> ③ 会議録は整備しているか。</t>
    <rPh sb="3" eb="6">
      <t>カイギロク</t>
    </rPh>
    <rPh sb="7" eb="9">
      <t>セイビ</t>
    </rPh>
    <phoneticPr fontId="4"/>
  </si>
  <si>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4"/>
  </si>
  <si>
    <t>　児童福祉施設は、職員、財産、収支及び入所している者の処遇の状況を明らかにした帳簿を整備しなければならない。</t>
    <rPh sb="1" eb="3">
      <t>ジドウ</t>
    </rPh>
    <rPh sb="3" eb="5">
      <t>フクシ</t>
    </rPh>
    <rPh sb="5" eb="7">
      <t>シセツ</t>
    </rPh>
    <rPh sb="9" eb="11">
      <t>ショクイン</t>
    </rPh>
    <rPh sb="12" eb="14">
      <t>ザイサン</t>
    </rPh>
    <rPh sb="15" eb="17">
      <t>シュウシ</t>
    </rPh>
    <rPh sb="17" eb="18">
      <t>オヨ</t>
    </rPh>
    <rPh sb="19" eb="21">
      <t>ニュウショ</t>
    </rPh>
    <rPh sb="25" eb="26">
      <t>モノ</t>
    </rPh>
    <rPh sb="27" eb="29">
      <t>ショグウ</t>
    </rPh>
    <rPh sb="30" eb="32">
      <t>ジョウキョウ</t>
    </rPh>
    <rPh sb="33" eb="34">
      <t>アキ</t>
    </rPh>
    <rPh sb="39" eb="41">
      <t>チョウボ</t>
    </rPh>
    <rPh sb="42" eb="44">
      <t>セイビ</t>
    </rPh>
    <phoneticPr fontId="4"/>
  </si>
  <si>
    <t>労働基準法第106条第1項</t>
    <rPh sb="0" eb="2">
      <t>ロウドウ</t>
    </rPh>
    <rPh sb="2" eb="5">
      <t>キジュンホウ</t>
    </rPh>
    <rPh sb="5" eb="6">
      <t>ダイ</t>
    </rPh>
    <rPh sb="9" eb="10">
      <t>ジョウ</t>
    </rPh>
    <rPh sb="10" eb="11">
      <t>ダイ</t>
    </rPh>
    <rPh sb="12" eb="13">
      <t>コウ</t>
    </rPh>
    <phoneticPr fontId="4"/>
  </si>
  <si>
    <t>週</t>
    <rPh sb="0" eb="1">
      <t>シュウ</t>
    </rPh>
    <phoneticPr fontId="4"/>
  </si>
  <si>
    <t>時間、</t>
    <rPh sb="0" eb="2">
      <t>ジカン</t>
    </rPh>
    <phoneticPr fontId="4"/>
  </si>
  <si>
    <t>・</t>
    <phoneticPr fontId="4"/>
  </si>
  <si>
    <t>(ｱ) 変形労働時間制の単位はいずれか。</t>
    <rPh sb="4" eb="6">
      <t>ヘンケイ</t>
    </rPh>
    <rPh sb="6" eb="8">
      <t>ロウドウ</t>
    </rPh>
    <rPh sb="8" eb="10">
      <t>ジカン</t>
    </rPh>
    <rPh sb="10" eb="11">
      <t>セイ</t>
    </rPh>
    <rPh sb="12" eb="14">
      <t>タンイ</t>
    </rPh>
    <phoneticPr fontId="4"/>
  </si>
  <si>
    <t xml:space="preserve"> １箇月単位の変形労働時間制</t>
    <rPh sb="2" eb="4">
      <t>カゲツ</t>
    </rPh>
    <rPh sb="4" eb="6">
      <t>タンイ</t>
    </rPh>
    <rPh sb="7" eb="9">
      <t>ヘンケイ</t>
    </rPh>
    <rPh sb="9" eb="11">
      <t>ロウドウ</t>
    </rPh>
    <rPh sb="11" eb="14">
      <t>ジカンセイ</t>
    </rPh>
    <phoneticPr fontId="4"/>
  </si>
  <si>
    <t>労働基準法第32条の2</t>
    <rPh sb="0" eb="2">
      <t>ロウドウ</t>
    </rPh>
    <rPh sb="2" eb="5">
      <t>キジュンホウ</t>
    </rPh>
    <rPh sb="5" eb="6">
      <t>ダイ</t>
    </rPh>
    <rPh sb="8" eb="9">
      <t>ジョウ</t>
    </rPh>
    <phoneticPr fontId="4"/>
  </si>
  <si>
    <t xml:space="preserve"> １年単位の変形労働時間制</t>
    <rPh sb="2" eb="5">
      <t>ネンタンイ</t>
    </rPh>
    <rPh sb="6" eb="8">
      <t>ヘンケイ</t>
    </rPh>
    <rPh sb="8" eb="10">
      <t>ロウドウ</t>
    </rPh>
    <rPh sb="10" eb="13">
      <t>ジカンセイ</t>
    </rPh>
    <phoneticPr fontId="4"/>
  </si>
  <si>
    <t>労働基準法第32条の4</t>
    <rPh sb="0" eb="2">
      <t>ロウドウ</t>
    </rPh>
    <rPh sb="2" eb="5">
      <t>キジュンホウ</t>
    </rPh>
    <rPh sb="5" eb="6">
      <t>ダイ</t>
    </rPh>
    <rPh sb="8" eb="9">
      <t>ジョウ</t>
    </rPh>
    <phoneticPr fontId="4"/>
  </si>
  <si>
    <t>使用者は、労働者に、休憩時間を除き１週間について40時間を超えて労働させてはならない。</t>
    <phoneticPr fontId="4"/>
  </si>
  <si>
    <t>(ｲ) 勤務割表は、いつまでに該当職員へ提示しているか。</t>
    <rPh sb="4" eb="6">
      <t>キンム</t>
    </rPh>
    <rPh sb="6" eb="7">
      <t>ワリ</t>
    </rPh>
    <rPh sb="7" eb="8">
      <t>ヒョウ</t>
    </rPh>
    <phoneticPr fontId="4"/>
  </si>
  <si>
    <t>(ｳ) 土曜日の勤務時間をどのように対応しているか。</t>
    <rPh sb="4" eb="7">
      <t>ドヨウビ</t>
    </rPh>
    <rPh sb="8" eb="10">
      <t>キンム</t>
    </rPh>
    <rPh sb="10" eb="12">
      <t>ジカン</t>
    </rPh>
    <rPh sb="18" eb="20">
      <t>タイオウ</t>
    </rPh>
    <phoneticPr fontId="4"/>
  </si>
  <si>
    <t xml:space="preserve"> 時間外勤務手当の支給で対応</t>
    <rPh sb="1" eb="4">
      <t>ジカンガイ</t>
    </rPh>
    <rPh sb="4" eb="6">
      <t>キンム</t>
    </rPh>
    <rPh sb="6" eb="8">
      <t>テアテ</t>
    </rPh>
    <rPh sb="9" eb="11">
      <t>シキュウ</t>
    </rPh>
    <rPh sb="12" eb="14">
      <t>タイオウ</t>
    </rPh>
    <phoneticPr fontId="4"/>
  </si>
  <si>
    <t xml:space="preserve"> 振替休で対応</t>
    <rPh sb="1" eb="3">
      <t>フリカエ</t>
    </rPh>
    <rPh sb="3" eb="4">
      <t>キュウ</t>
    </rPh>
    <rPh sb="5" eb="7">
      <t>タイオウ</t>
    </rPh>
    <phoneticPr fontId="4"/>
  </si>
  <si>
    <t xml:space="preserve"> その他（</t>
    <rPh sb="3" eb="4">
      <t>タ</t>
    </rPh>
    <phoneticPr fontId="4"/>
  </si>
  <si>
    <t>・</t>
    <phoneticPr fontId="4"/>
  </si>
  <si>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4"/>
  </si>
  <si>
    <t xml:space="preserve"> しているか。</t>
    <phoneticPr fontId="4"/>
  </si>
  <si>
    <t>雇用契約書</t>
    <rPh sb="0" eb="2">
      <t>コヨウ</t>
    </rPh>
    <rPh sb="2" eb="5">
      <t>ケイヤクショ</t>
    </rPh>
    <phoneticPr fontId="4"/>
  </si>
  <si>
    <t>履歴書</t>
    <phoneticPr fontId="4"/>
  </si>
  <si>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4"/>
  </si>
  <si>
    <t>・</t>
    <phoneticPr fontId="4"/>
  </si>
  <si>
    <t>(届出月日：</t>
    <rPh sb="1" eb="3">
      <t>トドケデ</t>
    </rPh>
    <rPh sb="3" eb="5">
      <t>ガッピ</t>
    </rPh>
    <phoneticPr fontId="4"/>
  </si>
  <si>
    <t>届出月日は直近の届出日を記入すること。</t>
    <rPh sb="8" eb="10">
      <t>トドケデ</t>
    </rPh>
    <rPh sb="10" eb="11">
      <t>ニチ</t>
    </rPh>
    <phoneticPr fontId="4"/>
  </si>
  <si>
    <t>※</t>
    <phoneticPr fontId="4"/>
  </si>
  <si>
    <t>　・</t>
    <phoneticPr fontId="4"/>
  </si>
  <si>
    <t>労働安全衛生規則第43条</t>
    <rPh sb="0" eb="2">
      <t>ロウドウ</t>
    </rPh>
    <rPh sb="2" eb="4">
      <t>アンゼン</t>
    </rPh>
    <rPh sb="4" eb="6">
      <t>エイセイ</t>
    </rPh>
    <rPh sb="6" eb="8">
      <t>キソク</t>
    </rPh>
    <rPh sb="8" eb="9">
      <t>ダイ</t>
    </rPh>
    <rPh sb="11" eb="12">
      <t>ジョウ</t>
    </rPh>
    <phoneticPr fontId="4"/>
  </si>
  <si>
    <t>※検査項目の表記は省略しています。</t>
    <rPh sb="1" eb="3">
      <t>ケンサ</t>
    </rPh>
    <rPh sb="3" eb="5">
      <t>コウモク</t>
    </rPh>
    <rPh sb="6" eb="8">
      <t>ヒョウキ</t>
    </rPh>
    <rPh sb="9" eb="11">
      <t>ショウリャク</t>
    </rPh>
    <phoneticPr fontId="4"/>
  </si>
  <si>
    <t>　・</t>
    <phoneticPr fontId="4"/>
  </si>
  <si>
    <t>労働安全衛生規則第47条</t>
    <rPh sb="0" eb="2">
      <t>ロウドウ</t>
    </rPh>
    <rPh sb="2" eb="4">
      <t>アンゼン</t>
    </rPh>
    <rPh sb="4" eb="6">
      <t>エイセイ</t>
    </rPh>
    <rPh sb="6" eb="8">
      <t>キソク</t>
    </rPh>
    <rPh sb="8" eb="9">
      <t>ダイ</t>
    </rPh>
    <rPh sb="11" eb="12">
      <t>ジョウ</t>
    </rPh>
    <phoneticPr fontId="4"/>
  </si>
  <si>
    <t>保育士</t>
  </si>
  <si>
    <t>備考</t>
    <rPh sb="0" eb="2">
      <t>ビコウ</t>
    </rPh>
    <phoneticPr fontId="2"/>
  </si>
  <si>
    <t>職　員　処　遇　関　係</t>
    <rPh sb="0" eb="1">
      <t>ショク</t>
    </rPh>
    <rPh sb="2" eb="3">
      <t>イン</t>
    </rPh>
    <rPh sb="4" eb="5">
      <t>ショ</t>
    </rPh>
    <rPh sb="6" eb="7">
      <t>グウ</t>
    </rPh>
    <rPh sb="8" eb="9">
      <t>カン</t>
    </rPh>
    <rPh sb="10" eb="11">
      <t>カカリ</t>
    </rPh>
    <phoneticPr fontId="4"/>
  </si>
  <si>
    <t>職　員　処　遇　関　係</t>
    <rPh sb="0" eb="1">
      <t>ショク</t>
    </rPh>
    <rPh sb="2" eb="3">
      <t>イン</t>
    </rPh>
    <rPh sb="4" eb="5">
      <t>ショ</t>
    </rPh>
    <rPh sb="6" eb="7">
      <t>グウ</t>
    </rPh>
    <rPh sb="8" eb="9">
      <t>カン</t>
    </rPh>
    <rPh sb="10" eb="11">
      <t>カカリ</t>
    </rPh>
    <phoneticPr fontId="4"/>
  </si>
  <si>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4"/>
  </si>
  <si>
    <t>定を締結しているか。</t>
    <phoneticPr fontId="4"/>
  </si>
  <si>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4"/>
  </si>
  <si>
    <t>時間外</t>
    <phoneticPr fontId="4"/>
  </si>
  <si>
    <t>※</t>
    <phoneticPr fontId="4"/>
  </si>
  <si>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4"/>
  </si>
  <si>
    <t xml:space="preserve"> ① 労働者名簿等人事関係書類は、適正に整備しているか。  </t>
    <phoneticPr fontId="4"/>
  </si>
  <si>
    <t>健康診断書</t>
    <rPh sb="0" eb="2">
      <t>ケンコウ</t>
    </rPh>
    <rPh sb="2" eb="5">
      <t>シンダンショ</t>
    </rPh>
    <phoneticPr fontId="4"/>
  </si>
  <si>
    <t>最終学歴証明書</t>
    <rPh sb="0" eb="2">
      <t>サイシュウ</t>
    </rPh>
    <rPh sb="2" eb="4">
      <t>ガクレキ</t>
    </rPh>
    <rPh sb="4" eb="7">
      <t>ショウメイショ</t>
    </rPh>
    <phoneticPr fontId="4"/>
  </si>
  <si>
    <t>資格証明書（写）</t>
    <rPh sb="0" eb="2">
      <t>シカク</t>
    </rPh>
    <rPh sb="2" eb="5">
      <t>ショウメイショ</t>
    </rPh>
    <rPh sb="6" eb="7">
      <t>ウツ</t>
    </rPh>
    <phoneticPr fontId="4"/>
  </si>
  <si>
    <t>その他（</t>
    <rPh sb="2" eb="3">
      <t>タ</t>
    </rPh>
    <phoneticPr fontId="4"/>
  </si>
  <si>
    <t>）</t>
    <phoneticPr fontId="4"/>
  </si>
  <si>
    <t>初任給格付関係書類</t>
    <phoneticPr fontId="4"/>
  </si>
  <si>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4"/>
  </si>
  <si>
    <t>採用辞令(写)</t>
    <rPh sb="0" eb="2">
      <t>サイヨウ</t>
    </rPh>
    <phoneticPr fontId="4"/>
  </si>
  <si>
    <t>労働条件を明示して交付しているか。</t>
  </si>
  <si>
    <t>(3)　就業規則と現状（実際の運用）に差異はないか。</t>
    <rPh sb="9" eb="11">
      <t>ゲンジョウ</t>
    </rPh>
    <rPh sb="12" eb="14">
      <t>ジッサイ</t>
    </rPh>
    <rPh sb="15" eb="17">
      <t>ウンヨウ</t>
    </rPh>
    <rPh sb="19" eb="21">
      <t>サイ</t>
    </rPh>
    <phoneticPr fontId="4"/>
  </si>
  <si>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4"/>
  </si>
  <si>
    <t>(5)　職員採用手続きについて</t>
    <rPh sb="4" eb="6">
      <t>ショクイン</t>
    </rPh>
    <rPh sb="6" eb="8">
      <t>サイヨウ</t>
    </rPh>
    <rPh sb="8" eb="10">
      <t>テツヅ</t>
    </rPh>
    <phoneticPr fontId="4"/>
  </si>
  <si>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4"/>
  </si>
  <si>
    <t>(6) 勤務時間について</t>
    <rPh sb="4" eb="6">
      <t>キンム</t>
    </rPh>
    <rPh sb="6" eb="8">
      <t>ジカン</t>
    </rPh>
    <phoneticPr fontId="4"/>
  </si>
  <si>
    <t xml:space="preserve"> ② 勤務時間が６時間を超える場合、45～60分の休憩時間を与えて</t>
    <phoneticPr fontId="4"/>
  </si>
  <si>
    <t>(7) 労使協定について</t>
    <rPh sb="4" eb="6">
      <t>ロウシ</t>
    </rPh>
    <rPh sb="6" eb="8">
      <t>キョウテイ</t>
    </rPh>
    <phoneticPr fontId="4"/>
  </si>
  <si>
    <t>・時間外勤務命令簿を整備しているか。</t>
    <rPh sb="1" eb="4">
      <t>ジカンガイ</t>
    </rPh>
    <rPh sb="4" eb="6">
      <t>キンム</t>
    </rPh>
    <rPh sb="6" eb="8">
      <t>メイレイ</t>
    </rPh>
    <rPh sb="8" eb="9">
      <t>ボ</t>
    </rPh>
    <rPh sb="10" eb="12">
      <t>セイビ</t>
    </rPh>
    <phoneticPr fontId="2"/>
  </si>
  <si>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4"/>
  </si>
  <si>
    <t>・非常勤職員等(※)の就業規則を整備しているか。</t>
    <rPh sb="1" eb="4">
      <t>ヒジョウキン</t>
    </rPh>
    <rPh sb="4" eb="6">
      <t>ショクイン</t>
    </rPh>
    <rPh sb="6" eb="7">
      <t>トウ</t>
    </rPh>
    <rPh sb="11" eb="13">
      <t>シュウギョウ</t>
    </rPh>
    <rPh sb="13" eb="15">
      <t>キソク</t>
    </rPh>
    <rPh sb="16" eb="18">
      <t>セイビ</t>
    </rPh>
    <phoneticPr fontId="4"/>
  </si>
  <si>
    <t>(1)　就業規則を整備しているか。</t>
    <rPh sb="4" eb="6">
      <t>シュウギョウ</t>
    </rPh>
    <rPh sb="6" eb="8">
      <t>キソク</t>
    </rPh>
    <rPh sb="9" eb="11">
      <t>セイビ</t>
    </rPh>
    <phoneticPr fontId="4"/>
  </si>
  <si>
    <t>(ｲ)  定年の適用除外は、</t>
    <rPh sb="5" eb="7">
      <t>テイネン</t>
    </rPh>
    <rPh sb="8" eb="10">
      <t>テキヨウ</t>
    </rPh>
    <rPh sb="10" eb="12">
      <t>ジョガイ</t>
    </rPh>
    <phoneticPr fontId="2"/>
  </si>
  <si>
    <t>継続雇用制度の対象者を限定できる仕組みの廃止</t>
    <phoneticPr fontId="2"/>
  </si>
  <si>
    <t>高年齢者等の雇用の安定等に関する法律の一部を改正する法律</t>
    <phoneticPr fontId="2"/>
  </si>
  <si>
    <t>※</t>
    <phoneticPr fontId="2"/>
  </si>
  <si>
    <t>　①　定年制を採用しているか。</t>
    <phoneticPr fontId="4"/>
  </si>
  <si>
    <t xml:space="preserve">  ② 生理休暇、育児時間は適正に付与しているか。</t>
    <rPh sb="4" eb="6">
      <t>セイリ</t>
    </rPh>
    <rPh sb="6" eb="8">
      <t>キュウカ</t>
    </rPh>
    <rPh sb="17" eb="19">
      <t>フヨ</t>
    </rPh>
    <phoneticPr fontId="4"/>
  </si>
  <si>
    <t xml:space="preserve">  ① 育児休業・介護休業は、適正に付与しているか。</t>
    <rPh sb="4" eb="6">
      <t>イクジ</t>
    </rPh>
    <rPh sb="6" eb="8">
      <t>キュウギョウ</t>
    </rPh>
    <rPh sb="9" eb="11">
      <t>カイゴ</t>
    </rPh>
    <rPh sb="11" eb="13">
      <t>キュウギョウ</t>
    </rPh>
    <rPh sb="18" eb="20">
      <t>フヨ</t>
    </rPh>
    <phoneticPr fontId="4"/>
  </si>
  <si>
    <t xml:space="preserve">  ② 育児短時間勤務・介護短時間勤務を適正に付与しているか。</t>
    <phoneticPr fontId="4"/>
  </si>
  <si>
    <t>育児休業制度</t>
  </si>
  <si>
    <t>介護休業制度</t>
  </si>
  <si>
    <t>介護休暇制度</t>
  </si>
  <si>
    <t>深夜業の制限</t>
  </si>
  <si>
    <t>子の看護休暇制度</t>
    <rPh sb="6" eb="8">
      <t>セイド</t>
    </rPh>
    <phoneticPr fontId="2"/>
  </si>
  <si>
    <t>所定外労働の免除</t>
    <rPh sb="6" eb="8">
      <t>メンジョ</t>
    </rPh>
    <phoneticPr fontId="2"/>
  </si>
  <si>
    <t>時間外労働の制限</t>
    <rPh sb="6" eb="8">
      <t>セイゲン</t>
    </rPh>
    <phoneticPr fontId="2"/>
  </si>
  <si>
    <t>転勤についての配慮</t>
    <rPh sb="7" eb="9">
      <t>ハイリョ</t>
    </rPh>
    <phoneticPr fontId="2"/>
  </si>
  <si>
    <t>不利益取扱いの禁止</t>
    <rPh sb="7" eb="9">
      <t>キンシ</t>
    </rPh>
    <phoneticPr fontId="2"/>
  </si>
  <si>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2"/>
  </si>
  <si>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2"/>
  </si>
  <si>
    <t>勤務時間の短縮等
の措置</t>
    <phoneticPr fontId="2"/>
  </si>
  <si>
    <t>(8)　出勤簿、タイムカードは、適正に管理しているか。</t>
    <phoneticPr fontId="4"/>
  </si>
  <si>
    <t>(10) 年次有給休暇について</t>
    <rPh sb="5" eb="7">
      <t>ネンジ</t>
    </rPh>
    <rPh sb="7" eb="9">
      <t>ユウキュウ</t>
    </rPh>
    <rPh sb="9" eb="11">
      <t>キュウカ</t>
    </rPh>
    <phoneticPr fontId="4"/>
  </si>
  <si>
    <t>(11) 労働基準法等の女性保護規定の適用状況</t>
    <rPh sb="10" eb="11">
      <t>トウ</t>
    </rPh>
    <rPh sb="16" eb="18">
      <t>キテイ</t>
    </rPh>
    <rPh sb="19" eb="21">
      <t>テキヨウ</t>
    </rPh>
    <rPh sb="21" eb="23">
      <t>ジョウキョウ</t>
    </rPh>
    <phoneticPr fontId="2"/>
  </si>
  <si>
    <t>付与しているか。</t>
    <phoneticPr fontId="2"/>
  </si>
  <si>
    <t>(ｱ)　定年は、満</t>
    <rPh sb="8" eb="9">
      <t>マン</t>
    </rPh>
    <phoneticPr fontId="4"/>
  </si>
  <si>
    <t>(12) 育児・介護休業法の適用状況</t>
    <rPh sb="5" eb="7">
      <t>イクジ</t>
    </rPh>
    <rPh sb="8" eb="10">
      <t>カイゴ</t>
    </rPh>
    <rPh sb="10" eb="13">
      <t>キュウギョウホウ</t>
    </rPh>
    <rPh sb="14" eb="16">
      <t>テキヨウ</t>
    </rPh>
    <rPh sb="16" eb="18">
      <t>ジョウキョウ</t>
    </rPh>
    <phoneticPr fontId="2"/>
  </si>
  <si>
    <t>氏名</t>
    <rPh sb="0" eb="2">
      <t>シメイ</t>
    </rPh>
    <phoneticPr fontId="2"/>
  </si>
  <si>
    <t>雇用形態</t>
    <rPh sb="0" eb="2">
      <t>コヨウ</t>
    </rPh>
    <rPh sb="2" eb="4">
      <t>ケイタイ</t>
    </rPh>
    <phoneticPr fontId="4"/>
  </si>
  <si>
    <t>区分</t>
    <rPh sb="0" eb="2">
      <t>クブン</t>
    </rPh>
    <phoneticPr fontId="2"/>
  </si>
  <si>
    <t>有無</t>
    <rPh sb="0" eb="2">
      <t>ウム</t>
    </rPh>
    <phoneticPr fontId="2"/>
  </si>
  <si>
    <t>代替職員</t>
    <rPh sb="0" eb="2">
      <t>ダイタイ</t>
    </rPh>
    <rPh sb="2" eb="4">
      <t>ショクイン</t>
    </rPh>
    <phoneticPr fontId="2"/>
  </si>
  <si>
    <t>氏名</t>
    <rPh sb="0" eb="1">
      <t>ウジ</t>
    </rPh>
    <phoneticPr fontId="2"/>
  </si>
  <si>
    <t>・</t>
    <phoneticPr fontId="2"/>
  </si>
  <si>
    <t>非正規</t>
    <rPh sb="0" eb="3">
      <t>ヒセイキ</t>
    </rPh>
    <phoneticPr fontId="2"/>
  </si>
  <si>
    <t>正規職員</t>
    <rPh sb="0" eb="2">
      <t>セイキ</t>
    </rPh>
    <rPh sb="2" eb="4">
      <t>ショクイン</t>
    </rPh>
    <phoneticPr fontId="2"/>
  </si>
  <si>
    <t>（給食従業員の検便）</t>
    <phoneticPr fontId="2"/>
  </si>
  <si>
    <t>加え検便を実施しているか。</t>
    <phoneticPr fontId="4"/>
  </si>
  <si>
    <t xml:space="preserve">  (ｱ) 必要な検査項目を満たしているか。</t>
    <phoneticPr fontId="4"/>
  </si>
  <si>
    <t xml:space="preserve">  (ｲ) 採用時健康診断に代えて健康診断書を徴取している場合、有効期限</t>
    <phoneticPr fontId="4"/>
  </si>
  <si>
    <t>　は過ぎていないか。</t>
    <phoneticPr fontId="4"/>
  </si>
  <si>
    <t xml:space="preserve"> 再検査の結果を確認しているか。</t>
    <rPh sb="1" eb="2">
      <t>サイ</t>
    </rPh>
    <rPh sb="2" eb="4">
      <t>ケンサ</t>
    </rPh>
    <phoneticPr fontId="4"/>
  </si>
  <si>
    <t>有</t>
  </si>
  <si>
    <t>簿記2級</t>
  </si>
  <si>
    <t>大学</t>
  </si>
  <si>
    <t>住居</t>
    <phoneticPr fontId="4"/>
  </si>
  <si>
    <t>管理職</t>
    <phoneticPr fontId="4"/>
  </si>
  <si>
    <t>役職加算</t>
    <rPh sb="0" eb="2">
      <t>ヤクショク</t>
    </rPh>
    <rPh sb="2" eb="4">
      <t>カサン</t>
    </rPh>
    <phoneticPr fontId="4"/>
  </si>
  <si>
    <t>扶養</t>
    <rPh sb="0" eb="2">
      <t>フヨウ</t>
    </rPh>
    <phoneticPr fontId="4"/>
  </si>
  <si>
    <t>市町村補助</t>
    <rPh sb="0" eb="3">
      <t>シチョウソン</t>
    </rPh>
    <rPh sb="3" eb="5">
      <t>ホジョ</t>
    </rPh>
    <phoneticPr fontId="4"/>
  </si>
  <si>
    <t>小計</t>
    <rPh sb="0" eb="2">
      <t>ショウケイ</t>
    </rPh>
    <phoneticPr fontId="4"/>
  </si>
  <si>
    <t>◯</t>
  </si>
  <si>
    <t>前年度
有給休暇</t>
    <rPh sb="0" eb="3">
      <t>ゼンネンド</t>
    </rPh>
    <rPh sb="4" eb="6">
      <t>ユウキュウ</t>
    </rPh>
    <rPh sb="6" eb="8">
      <t>キュウカ</t>
    </rPh>
    <phoneticPr fontId="4"/>
  </si>
  <si>
    <t>取得
日数</t>
    <rPh sb="0" eb="2">
      <t>シュトク</t>
    </rPh>
    <rPh sb="3" eb="5">
      <t>ニッスウ</t>
    </rPh>
    <phoneticPr fontId="4"/>
  </si>
  <si>
    <t>所定
日数</t>
    <rPh sb="0" eb="2">
      <t>ショテイ</t>
    </rPh>
    <rPh sb="3" eb="5">
      <t>ニッスウ</t>
    </rPh>
    <phoneticPr fontId="4"/>
  </si>
  <si>
    <t>理事長の長女</t>
    <rPh sb="0" eb="3">
      <t>リジチョウ</t>
    </rPh>
    <rPh sb="4" eb="6">
      <t>チョウジョ</t>
    </rPh>
    <phoneticPr fontId="4"/>
  </si>
  <si>
    <t>B．</t>
    <phoneticPr fontId="4"/>
  </si>
  <si>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4"/>
  </si>
  <si>
    <t>常勤</t>
  </si>
  <si>
    <t>雇用
形態</t>
    <rPh sb="0" eb="2">
      <t>コヨウ</t>
    </rPh>
    <rPh sb="3" eb="5">
      <t>ケイタイ</t>
    </rPh>
    <phoneticPr fontId="2"/>
  </si>
  <si>
    <t>保育　好子</t>
    <rPh sb="0" eb="2">
      <t>ホイク</t>
    </rPh>
    <rPh sb="3" eb="4">
      <t>ス</t>
    </rPh>
    <rPh sb="4" eb="5">
      <t>コ</t>
    </rPh>
    <phoneticPr fontId="4"/>
  </si>
  <si>
    <t>事務員</t>
  </si>
  <si>
    <t>月給</t>
  </si>
  <si>
    <t>日給</t>
  </si>
  <si>
    <t>主任加算</t>
    <rPh sb="0" eb="2">
      <t>シュニン</t>
    </rPh>
    <rPh sb="2" eb="4">
      <t>カサン</t>
    </rPh>
    <phoneticPr fontId="4"/>
  </si>
  <si>
    <t>格付表</t>
  </si>
  <si>
    <t>(C+D)</t>
    <phoneticPr fontId="4"/>
  </si>
  <si>
    <t>本年度 C</t>
    <rPh sb="0" eb="3">
      <t>ホンネンド</t>
    </rPh>
    <phoneticPr fontId="4"/>
  </si>
  <si>
    <t>諸手当 D       (円)</t>
    <rPh sb="0" eb="1">
      <t>モロ</t>
    </rPh>
    <rPh sb="1" eb="2">
      <t>テ</t>
    </rPh>
    <rPh sb="2" eb="3">
      <t>トウ</t>
    </rPh>
    <rPh sb="13" eb="14">
      <t>エン</t>
    </rPh>
    <phoneticPr fontId="4"/>
  </si>
  <si>
    <t>算定根拠</t>
    <rPh sb="0" eb="2">
      <t>サンテイ</t>
    </rPh>
    <rPh sb="2" eb="4">
      <t>コンキョ</t>
    </rPh>
    <phoneticPr fontId="2"/>
  </si>
  <si>
    <t>H19</t>
    <phoneticPr fontId="4"/>
  </si>
  <si>
    <t>保育　太郎</t>
    <rPh sb="0" eb="2">
      <t>ホイク</t>
    </rPh>
    <rPh sb="3" eb="5">
      <t>タロウ</t>
    </rPh>
    <phoneticPr fontId="4"/>
  </si>
  <si>
    <t>時給</t>
  </si>
  <si>
    <t>850</t>
    <phoneticPr fontId="2"/>
  </si>
  <si>
    <t>格付</t>
    <rPh sb="0" eb="2">
      <t>カクヅ</t>
    </rPh>
    <phoneticPr fontId="2"/>
  </si>
  <si>
    <t>ア　研修記録は整備しているか。</t>
    <phoneticPr fontId="2"/>
  </si>
  <si>
    <t>開催年月日</t>
    <rPh sb="0" eb="2">
      <t>カイサイ</t>
    </rPh>
    <rPh sb="2" eb="5">
      <t>ネンガッピ</t>
    </rPh>
    <phoneticPr fontId="4"/>
  </si>
  <si>
    <t>参加
人数</t>
    <rPh sb="0" eb="2">
      <t>サンカ</t>
    </rPh>
    <rPh sb="3" eb="5">
      <t>ニンズウ</t>
    </rPh>
    <phoneticPr fontId="4"/>
  </si>
  <si>
    <t>時間帯</t>
    <rPh sb="0" eb="3">
      <t>ジカンタイ</t>
    </rPh>
    <phoneticPr fontId="2"/>
  </si>
  <si>
    <t>～</t>
    <phoneticPr fontId="2"/>
  </si>
  <si>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</si>
  <si>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2"/>
  </si>
  <si>
    <t>成果を職場内で還元する体制を作る。</t>
  </si>
  <si>
    <t>エ　研修結果は、内部研修等に活用されているか。</t>
    <phoneticPr fontId="4"/>
  </si>
  <si>
    <t>※欄が不足する場合は、別紙に作成し添付すること。</t>
    <rPh sb="3" eb="5">
      <t>フソク</t>
    </rPh>
    <rPh sb="7" eb="9">
      <t>バアイ</t>
    </rPh>
    <phoneticPr fontId="2"/>
  </si>
  <si>
    <t>（ア）園長、副園長</t>
    <rPh sb="3" eb="5">
      <t>エンチョウ</t>
    </rPh>
    <rPh sb="6" eb="9">
      <t>フクエンチョウ</t>
    </rPh>
    <phoneticPr fontId="2"/>
  </si>
  <si>
    <t>受講者</t>
    <rPh sb="0" eb="3">
      <t>ジュコウシャ</t>
    </rPh>
    <phoneticPr fontId="4"/>
  </si>
  <si>
    <t>場所</t>
    <rPh sb="0" eb="2">
      <t>バショ</t>
    </rPh>
    <phoneticPr fontId="2"/>
  </si>
  <si>
    <t xml:space="preserve"> ① 作成している指導計画の種類にチェックすること。</t>
    <phoneticPr fontId="2"/>
  </si>
  <si>
    <t>(長期指導計画)</t>
    <rPh sb="1" eb="3">
      <t>チョウキ</t>
    </rPh>
    <rPh sb="3" eb="5">
      <t>シドウ</t>
    </rPh>
    <rPh sb="5" eb="7">
      <t>ケイカク</t>
    </rPh>
    <phoneticPr fontId="2"/>
  </si>
  <si>
    <t>(短期指導計画)</t>
    <rPh sb="1" eb="3">
      <t>タンキ</t>
    </rPh>
    <rPh sb="3" eb="5">
      <t>シドウ</t>
    </rPh>
    <rPh sb="5" eb="7">
      <t>ケイカク</t>
    </rPh>
    <phoneticPr fontId="2"/>
  </si>
  <si>
    <t>人）</t>
    <rPh sb="0" eb="1">
      <t>ヒト</t>
    </rPh>
    <phoneticPr fontId="4"/>
  </si>
  <si>
    <t>・関係機関との連携の具体的内容・方法</t>
    <rPh sb="1" eb="3">
      <t>カンケイ</t>
    </rPh>
    <rPh sb="3" eb="5">
      <t>キカン</t>
    </rPh>
    <rPh sb="7" eb="9">
      <t>レンケイ</t>
    </rPh>
    <rPh sb="10" eb="13">
      <t>グタイテキ</t>
    </rPh>
    <rPh sb="13" eb="15">
      <t>ナイヨウ</t>
    </rPh>
    <rPh sb="16" eb="18">
      <t>ホウホウ</t>
    </rPh>
    <phoneticPr fontId="4"/>
  </si>
  <si>
    <t>該当するものにチェックすること。</t>
    <phoneticPr fontId="2"/>
  </si>
  <si>
    <t>0歳児</t>
    <rPh sb="1" eb="3">
      <t>サイジ</t>
    </rPh>
    <phoneticPr fontId="4"/>
  </si>
  <si>
    <t>(1) 給食は、適切な時間に提供されているか。</t>
    <rPh sb="4" eb="6">
      <t>キュウショク</t>
    </rPh>
    <rPh sb="8" eb="10">
      <t>テキセツ</t>
    </rPh>
    <rPh sb="11" eb="13">
      <t>ジカン</t>
    </rPh>
    <rPh sb="12" eb="13">
      <t>テイジ</t>
    </rPh>
    <rPh sb="14" eb="16">
      <t>テイキョウ</t>
    </rPh>
    <phoneticPr fontId="4"/>
  </si>
  <si>
    <t>3歳未満児</t>
    <rPh sb="1" eb="2">
      <t>サイ</t>
    </rPh>
    <rPh sb="2" eb="4">
      <t>ミマン</t>
    </rPh>
    <rPh sb="4" eb="5">
      <t>ジ</t>
    </rPh>
    <phoneticPr fontId="4"/>
  </si>
  <si>
    <t>3歳以上児</t>
    <rPh sb="1" eb="2">
      <t>サイ</t>
    </rPh>
    <rPh sb="2" eb="4">
      <t>イジョウ</t>
    </rPh>
    <rPh sb="4" eb="5">
      <t>ジ</t>
    </rPh>
    <phoneticPr fontId="4"/>
  </si>
  <si>
    <t>・</t>
    <phoneticPr fontId="4"/>
  </si>
  <si>
    <t xml:space="preserve"> ① 委託業者名（所在地）</t>
    <rPh sb="3" eb="5">
      <t>イタク</t>
    </rPh>
    <rPh sb="5" eb="7">
      <t>ギョウシャ</t>
    </rPh>
    <rPh sb="7" eb="8">
      <t>メイ</t>
    </rPh>
    <rPh sb="9" eb="12">
      <t>ショザイチ</t>
    </rPh>
    <phoneticPr fontId="4"/>
  </si>
  <si>
    <t>（</t>
    <phoneticPr fontId="4"/>
  </si>
  <si>
    <t>）</t>
    <phoneticPr fontId="4"/>
  </si>
  <si>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4"/>
  </si>
  <si>
    <t>ことを確認しているか。</t>
  </si>
  <si>
    <t>「保育所における食事の提供について」（H22.6.1雇児発0601第4号）</t>
    <phoneticPr fontId="4"/>
  </si>
  <si>
    <t>ことを確認しているか。</t>
    <phoneticPr fontId="4"/>
  </si>
  <si>
    <t>※</t>
    <phoneticPr fontId="4"/>
  </si>
  <si>
    <t>保菌者は調理及び食事介助に従事させない。</t>
    <phoneticPr fontId="4"/>
  </si>
  <si>
    <t>４月</t>
    <phoneticPr fontId="4"/>
  </si>
  <si>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4"/>
  </si>
  <si>
    <t>いる書類にチェックすること。</t>
    <phoneticPr fontId="4"/>
  </si>
  <si>
    <t>(財)児童育成協会から購入するスキムミルクについては、関税が無税となっており、受払台帳を整備し、受入年月日、受入数量、使用年月日、使用数量、残量を記入しなければならない。</t>
    <phoneticPr fontId="4"/>
  </si>
  <si>
    <t>（検査日</t>
    <phoneticPr fontId="4"/>
  </si>
  <si>
    <t>・</t>
    <phoneticPr fontId="2"/>
  </si>
  <si>
    <t>児童の健康管理・安全管理</t>
    <rPh sb="0" eb="2">
      <t>ジドウ</t>
    </rPh>
    <rPh sb="3" eb="5">
      <t>ケンコウ</t>
    </rPh>
    <rPh sb="5" eb="7">
      <t>カンリ</t>
    </rPh>
    <rPh sb="8" eb="10">
      <t>アンゼン</t>
    </rPh>
    <rPh sb="10" eb="12">
      <t>カンリ</t>
    </rPh>
    <phoneticPr fontId="4"/>
  </si>
  <si>
    <t>嘱託医契約書の記載事項
勤務日時、手当額、業務内容等</t>
    <rPh sb="2" eb="3">
      <t>イ</t>
    </rPh>
    <phoneticPr fontId="4"/>
  </si>
  <si>
    <t>・</t>
    <phoneticPr fontId="4"/>
  </si>
  <si>
    <t>学校保健安全法施行規則第6条(検査の項目)</t>
    <rPh sb="11" eb="12">
      <t>ダイ</t>
    </rPh>
    <rPh sb="13" eb="14">
      <t>ジョウ</t>
    </rPh>
    <rPh sb="15" eb="17">
      <t>ケンサ</t>
    </rPh>
    <rPh sb="18" eb="20">
      <t>コウモク</t>
    </rPh>
    <phoneticPr fontId="2"/>
  </si>
  <si>
    <t>・</t>
    <phoneticPr fontId="4"/>
  </si>
  <si>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2"/>
  </si>
  <si>
    <t>（）</t>
    <phoneticPr fontId="4"/>
  </si>
  <si>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</si>
  <si>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4"/>
  </si>
  <si>
    <t>【感染症・食中毒対策】</t>
    <rPh sb="1" eb="4">
      <t>カンセンショウ</t>
    </rPh>
    <rPh sb="5" eb="8">
      <t>ショクチュウドク</t>
    </rPh>
    <rPh sb="8" eb="10">
      <t>タイサク</t>
    </rPh>
    <phoneticPr fontId="4"/>
  </si>
  <si>
    <t xml:space="preserve"> ② 病気回復後の登園の際､治癒の確認をどのように行っているか｡</t>
    <phoneticPr fontId="4"/>
  </si>
  <si>
    <t>＜清掃回数＞</t>
    <rPh sb="1" eb="3">
      <t>セイソウ</t>
    </rPh>
    <rPh sb="3" eb="5">
      <t>カイスウ</t>
    </rPh>
    <phoneticPr fontId="4"/>
  </si>
  <si>
    <t xml:space="preserve">できているか。 </t>
    <phoneticPr fontId="4"/>
  </si>
  <si>
    <t xml:space="preserve"> 「社会福祉施設等における感染症等発生時に係る報告について」
（平成17年2月22日健発第0222002号・薬食発第0222001号・雇児発第0222001号・社援発第0222002号・老発第0222001号）</t>
    <phoneticPr fontId="4"/>
  </si>
  <si>
    <t>健所への報告体制がとられているか。</t>
    <phoneticPr fontId="4"/>
  </si>
  <si>
    <t>【乳幼児突然死症候群の防止対策】</t>
    <rPh sb="1" eb="4">
      <t>ニュウヨウジ</t>
    </rPh>
    <rPh sb="4" eb="7">
      <t>トツゼンシ</t>
    </rPh>
    <rPh sb="7" eb="10">
      <t>ショウコウグン</t>
    </rPh>
    <rPh sb="11" eb="13">
      <t>ボウシ</t>
    </rPh>
    <rPh sb="13" eb="15">
      <t>タイサク</t>
    </rPh>
    <phoneticPr fontId="4"/>
  </si>
  <si>
    <t>【児童虐待防止対策】</t>
    <phoneticPr fontId="4"/>
  </si>
  <si>
    <t>･</t>
    <phoneticPr fontId="4"/>
  </si>
  <si>
    <t>【安全管理対策】</t>
    <rPh sb="1" eb="3">
      <t>アンゼン</t>
    </rPh>
    <rPh sb="3" eb="5">
      <t>カンリ</t>
    </rPh>
    <phoneticPr fontId="4"/>
  </si>
  <si>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4"/>
  </si>
  <si>
    <t xml:space="preserve"> ② 携帯電話等の連絡体制は図れているか。</t>
    <rPh sb="3" eb="5">
      <t>ケイタイ</t>
    </rPh>
    <rPh sb="5" eb="7">
      <t>デンワ</t>
    </rPh>
    <rPh sb="7" eb="8">
      <t>トウ</t>
    </rPh>
    <rPh sb="9" eb="11">
      <t>レンラク</t>
    </rPh>
    <rPh sb="11" eb="13">
      <t>タイセイ</t>
    </rPh>
    <rPh sb="14" eb="15">
      <t>ハカ</t>
    </rPh>
    <phoneticPr fontId="4"/>
  </si>
  <si>
    <t>発生月日</t>
    <rPh sb="0" eb="2">
      <t>ハッセイ</t>
    </rPh>
    <rPh sb="2" eb="4">
      <t>ガッピ</t>
    </rPh>
    <phoneticPr fontId="4"/>
  </si>
  <si>
    <t>発生時間帯</t>
    <rPh sb="0" eb="2">
      <t>ハッセイ</t>
    </rPh>
    <rPh sb="2" eb="5">
      <t>ジカンタイ</t>
    </rPh>
    <phoneticPr fontId="4"/>
  </si>
  <si>
    <t>報告を行っているか。</t>
    <rPh sb="3" eb="4">
      <t>オコナ</t>
    </rPh>
    <phoneticPr fontId="4"/>
  </si>
  <si>
    <t xml:space="preserve"> ① 安全管理に関し、職員会議で取りあげるなど職員の共通理解を</t>
    <phoneticPr fontId="4"/>
  </si>
  <si>
    <t>）、</t>
    <phoneticPr fontId="4"/>
  </si>
  <si>
    <t>･</t>
    <phoneticPr fontId="4"/>
  </si>
  <si>
    <t>増改築に伴う計画の変更届に留意すること。</t>
    <phoneticPr fontId="4"/>
  </si>
  <si>
    <t>① 避難訓練及び消火訓練の記録はあるか。　</t>
    <rPh sb="6" eb="7">
      <t>オヨ</t>
    </rPh>
    <rPh sb="8" eb="10">
      <t>ショウカ</t>
    </rPh>
    <rPh sb="10" eb="12">
      <t>クンレン</t>
    </rPh>
    <phoneticPr fontId="4"/>
  </si>
  <si>
    <t>･</t>
    <phoneticPr fontId="4"/>
  </si>
  <si>
    <t>5月</t>
    <phoneticPr fontId="4"/>
  </si>
  <si>
    <t>6月</t>
    <phoneticPr fontId="4"/>
  </si>
  <si>
    <t>7月</t>
    <phoneticPr fontId="4"/>
  </si>
  <si>
    <t>8月</t>
    <phoneticPr fontId="4"/>
  </si>
  <si>
    <t>9月</t>
    <phoneticPr fontId="4"/>
  </si>
  <si>
    <t>10月</t>
    <phoneticPr fontId="4"/>
  </si>
  <si>
    <t>11月</t>
    <phoneticPr fontId="4"/>
  </si>
  <si>
    <t>12月</t>
    <phoneticPr fontId="4"/>
  </si>
  <si>
    <t>1月</t>
    <phoneticPr fontId="4"/>
  </si>
  <si>
    <t>2月</t>
    <phoneticPr fontId="4"/>
  </si>
  <si>
    <t>3月</t>
    <phoneticPr fontId="4"/>
  </si>
  <si>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2"/>
  </si>
  <si>
    <t>非常時の連絡網は最新のものを作成すること。</t>
    <phoneticPr fontId="4"/>
  </si>
  <si>
    <t>（非常時連絡表）</t>
    <phoneticPr fontId="4"/>
  </si>
  <si>
    <t>　</t>
    <phoneticPr fontId="4"/>
  </si>
  <si>
    <t>消防法第17条の3の3</t>
    <phoneticPr fontId="4"/>
  </si>
  <si>
    <t>① 業者点検を行っているか</t>
    <rPh sb="7" eb="8">
      <t>オコナ</t>
    </rPh>
    <phoneticPr fontId="4"/>
  </si>
  <si>
    <t>消防法施行規則第31条の6</t>
    <phoneticPr fontId="4"/>
  </si>
  <si>
    <t>・</t>
    <phoneticPr fontId="2"/>
  </si>
  <si>
    <t>直近2回の点検年月日</t>
    <rPh sb="0" eb="2">
      <t>チョッキン</t>
    </rPh>
    <rPh sb="3" eb="4">
      <t>カイ</t>
    </rPh>
    <rPh sb="5" eb="7">
      <t>テンケン</t>
    </rPh>
    <rPh sb="7" eb="10">
      <t>ネンガッピ</t>
    </rPh>
    <phoneticPr fontId="2"/>
  </si>
  <si>
    <t>日 　異常：</t>
    <phoneticPr fontId="2"/>
  </si>
  <si>
    <t>記録しているか。</t>
    <rPh sb="0" eb="2">
      <t>キロク</t>
    </rPh>
    <phoneticPr fontId="2"/>
  </si>
  <si>
    <t>② 自主点検を行っているか</t>
    <rPh sb="7" eb="8">
      <t>オコナ</t>
    </rPh>
    <phoneticPr fontId="4"/>
  </si>
  <si>
    <t>・</t>
    <phoneticPr fontId="4"/>
  </si>
  <si>
    <t xml:space="preserve"> ○ 指示事項はあるか</t>
    <phoneticPr fontId="2"/>
  </si>
  <si>
    <t>指示事項が改善されていない場合には早急に改善すること。</t>
    <phoneticPr fontId="4"/>
  </si>
  <si>
    <t>ア　指示事項の内容は、</t>
    <phoneticPr fontId="2"/>
  </si>
  <si>
    <t>っているか。</t>
    <phoneticPr fontId="2"/>
  </si>
  <si>
    <t>①</t>
    <phoneticPr fontId="4"/>
  </si>
  <si>
    <t>１日の過ごし方</t>
    <phoneticPr fontId="4"/>
  </si>
  <si>
    <t>②</t>
    <phoneticPr fontId="4"/>
  </si>
  <si>
    <t>年間行事予定</t>
    <phoneticPr fontId="4"/>
  </si>
  <si>
    <t>③</t>
    <phoneticPr fontId="4"/>
  </si>
  <si>
    <t>保育所の保育方針</t>
    <phoneticPr fontId="4"/>
  </si>
  <si>
    <t>④</t>
    <phoneticPr fontId="4"/>
  </si>
  <si>
    <t>職員の状況</t>
    <phoneticPr fontId="4"/>
  </si>
  <si>
    <t>⑤</t>
    <phoneticPr fontId="4"/>
  </si>
  <si>
    <t>その他保育所が実施している保育内容に関する事項</t>
    <phoneticPr fontId="4"/>
  </si>
  <si>
    <t>福祉サービスの質の向上の取組み</t>
    <rPh sb="0" eb="2">
      <t>フクシ</t>
    </rPh>
    <rPh sb="7" eb="8">
      <t>シツ</t>
    </rPh>
    <rPh sb="9" eb="11">
      <t>コウジョウ</t>
    </rPh>
    <rPh sb="12" eb="14">
      <t>トリク</t>
    </rPh>
    <phoneticPr fontId="4"/>
  </si>
  <si>
    <t>【福祉サービスに関する苦情解決の仕組み】</t>
    <rPh sb="1" eb="3">
      <t>フクシ</t>
    </rPh>
    <rPh sb="8" eb="9">
      <t>カン</t>
    </rPh>
    <rPh sb="11" eb="13">
      <t>クジョウ</t>
    </rPh>
    <rPh sb="13" eb="15">
      <t>カイケツ</t>
    </rPh>
    <rPh sb="16" eb="18">
      <t>シク</t>
    </rPh>
    <phoneticPr fontId="4"/>
  </si>
  <si>
    <t>苦情受付担当者を決める</t>
    <phoneticPr fontId="4"/>
  </si>
  <si>
    <t>③　苦情解決の第三者委員を選任しているか。</t>
    <phoneticPr fontId="4"/>
  </si>
  <si>
    <t>ウ　報酬を支給している場合、報酬規程等は、整備しているか。</t>
    <phoneticPr fontId="4"/>
  </si>
  <si>
    <t xml:space="preserve"> ④　苦情解決状況</t>
    <phoneticPr fontId="4"/>
  </si>
  <si>
    <t>本年度</t>
    <rPh sb="0" eb="3">
      <t>ホンネンド</t>
    </rPh>
    <phoneticPr fontId="4"/>
  </si>
  <si>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2"/>
  </si>
  <si>
    <t>園だよりに記載</t>
    <rPh sb="0" eb="1">
      <t>ソノ</t>
    </rPh>
    <rPh sb="5" eb="7">
      <t>キサイ</t>
    </rPh>
    <phoneticPr fontId="4"/>
  </si>
  <si>
    <t>【業務の質の評価への取組み】</t>
    <rPh sb="1" eb="3">
      <t>ギョウム</t>
    </rPh>
    <rPh sb="4" eb="5">
      <t>シツ</t>
    </rPh>
    <rPh sb="6" eb="8">
      <t>ヒョウカ</t>
    </rPh>
    <rPh sb="10" eb="12">
      <t>トリク</t>
    </rPh>
    <phoneticPr fontId="4"/>
  </si>
  <si>
    <t>　(4)　福祉サービスの第三者評価を受審しているか。</t>
    <phoneticPr fontId="4"/>
  </si>
  <si>
    <t>県条例第51条第2項</t>
    <rPh sb="0" eb="3">
      <t>ケンジョウレイ</t>
    </rPh>
    <rPh sb="3" eb="4">
      <t>ダイ</t>
    </rPh>
    <rPh sb="6" eb="7">
      <t>ジョウ</t>
    </rPh>
    <rPh sb="7" eb="8">
      <t>ダイ</t>
    </rPh>
    <rPh sb="9" eb="10">
      <t>コウ</t>
    </rPh>
    <phoneticPr fontId="2"/>
  </si>
  <si>
    <t xml:space="preserve"> ① 第三者評価の実施状況</t>
    <phoneticPr fontId="4"/>
  </si>
  <si>
    <t xml:space="preserve"> ② 第三者評価の受審及び結果の公表をしているか。</t>
    <phoneticPr fontId="4"/>
  </si>
  <si>
    <t xml:space="preserve"> ＜受審予定の場合＞</t>
    <rPh sb="3" eb="4">
      <t>シン</t>
    </rPh>
    <rPh sb="4" eb="6">
      <t>ヨテイ</t>
    </rPh>
    <phoneticPr fontId="2"/>
  </si>
  <si>
    <t xml:space="preserve"> ③ 受ける予定は、いつ頃か。</t>
    <phoneticPr fontId="4"/>
  </si>
  <si>
    <t>年</t>
    <phoneticPr fontId="4"/>
  </si>
  <si>
    <t>月頃</t>
    <phoneticPr fontId="4"/>
  </si>
  <si>
    <t>日〕</t>
    <rPh sb="0" eb="1">
      <t>ニチ</t>
    </rPh>
    <phoneticPr fontId="4"/>
  </si>
  <si>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4"/>
  </si>
  <si>
    <t xml:space="preserve"> ① 園長の就任年月日</t>
    <rPh sb="3" eb="4">
      <t>ソノ</t>
    </rPh>
    <rPh sb="6" eb="8">
      <t>シュウニン</t>
    </rPh>
    <rPh sb="8" eb="11">
      <t>ネンガッピ</t>
    </rPh>
    <phoneticPr fontId="4"/>
  </si>
  <si>
    <t>【園長が専従していない場合】</t>
    <rPh sb="1" eb="3">
      <t>エンチョウ</t>
    </rPh>
    <rPh sb="4" eb="6">
      <t>センジュウ</t>
    </rPh>
    <rPh sb="11" eb="13">
      <t>バアイ</t>
    </rPh>
    <phoneticPr fontId="2"/>
  </si>
  <si>
    <t>・　「いる」場合は、その取組状況を記入すること。</t>
    <rPh sb="12" eb="13">
      <t>ト</t>
    </rPh>
    <rPh sb="13" eb="14">
      <t>ク</t>
    </rPh>
    <rPh sb="14" eb="16">
      <t>ジョウキョウ</t>
    </rPh>
    <rPh sb="17" eb="19">
      <t>キニュウ</t>
    </rPh>
    <phoneticPr fontId="4"/>
  </si>
  <si>
    <t>＜「いる」場合＞</t>
    <rPh sb="5" eb="7">
      <t>バアイ</t>
    </rPh>
    <phoneticPr fontId="4"/>
  </si>
  <si>
    <t>＜「いない」場合＞</t>
    <rPh sb="6" eb="8">
      <t>バアイ</t>
    </rPh>
    <phoneticPr fontId="4"/>
  </si>
  <si>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4"/>
  </si>
  <si>
    <t>すること。</t>
    <phoneticPr fontId="2"/>
  </si>
  <si>
    <t>＜「いる」場合＞</t>
    <rPh sb="5" eb="7">
      <t>バアイ</t>
    </rPh>
    <phoneticPr fontId="2"/>
  </si>
  <si>
    <t>職員処遇－給与</t>
    <rPh sb="0" eb="2">
      <t>ショクイン</t>
    </rPh>
    <rPh sb="2" eb="4">
      <t>ショグウ</t>
    </rPh>
    <rPh sb="5" eb="7">
      <t>キュウヨ</t>
    </rPh>
    <phoneticPr fontId="4"/>
  </si>
  <si>
    <t>職員処遇－研修</t>
    <rPh sb="0" eb="2">
      <t>ショクイン</t>
    </rPh>
    <rPh sb="2" eb="4">
      <t>ショグウ</t>
    </rPh>
    <rPh sb="5" eb="7">
      <t>ケンシュウ</t>
    </rPh>
    <phoneticPr fontId="4"/>
  </si>
  <si>
    <t>＜「いる」場合＞</t>
    <rPh sb="5" eb="7">
      <t>バアイ</t>
    </rPh>
    <phoneticPr fontId="2"/>
  </si>
  <si>
    <t xml:space="preserve"> ９　給食業務の状況</t>
    <phoneticPr fontId="4"/>
  </si>
  <si>
    <t>＜「ある」場合＞</t>
    <rPh sb="5" eb="7">
      <t>バアイ</t>
    </rPh>
    <phoneticPr fontId="2"/>
  </si>
  <si>
    <t>○「いる」場合、具体的に記入すること。</t>
    <rPh sb="8" eb="11">
      <t>グタイテキ</t>
    </rPh>
    <rPh sb="12" eb="14">
      <t>キニュウ</t>
    </rPh>
    <phoneticPr fontId="4"/>
  </si>
  <si>
    <t>＜｢いる｣場合＞</t>
    <rPh sb="5" eb="7">
      <t>バアイ</t>
    </rPh>
    <phoneticPr fontId="2"/>
  </si>
  <si>
    <t>＜｢ある｣場合＞</t>
    <rPh sb="5" eb="7">
      <t>バアイ</t>
    </rPh>
    <phoneticPr fontId="2"/>
  </si>
  <si>
    <t xml:space="preserve"> ○ 「ある」場合、差異の内容を記入すること。</t>
    <rPh sb="7" eb="9">
      <t>バアイ</t>
    </rPh>
    <rPh sb="10" eb="12">
      <t>サイ</t>
    </rPh>
    <rPh sb="13" eb="15">
      <t>ナイヨウ</t>
    </rPh>
    <rPh sb="16" eb="18">
      <t>キニュウ</t>
    </rPh>
    <phoneticPr fontId="4"/>
  </si>
  <si>
    <t>＜「いない」場合＞</t>
    <rPh sb="6" eb="8">
      <t>バアイ</t>
    </rPh>
    <phoneticPr fontId="2"/>
  </si>
  <si>
    <t>・ 「いる」場合、受払台帳を整理しているか。</t>
    <rPh sb="6" eb="8">
      <t>バアイ</t>
    </rPh>
    <phoneticPr fontId="4"/>
  </si>
  <si>
    <t>・ 「いない」場合、対応策</t>
    <rPh sb="10" eb="13">
      <t>タイオウサク</t>
    </rPh>
    <phoneticPr fontId="4"/>
  </si>
  <si>
    <t>その他</t>
    <rPh sb="2" eb="3">
      <t>タ</t>
    </rPh>
    <phoneticPr fontId="2"/>
  </si>
  <si>
    <t>・「いる」場合、公表方法は</t>
    <phoneticPr fontId="2"/>
  </si>
  <si>
    <t>・公表している場合、公表方法は</t>
    <rPh sb="1" eb="3">
      <t>コウヒョウ</t>
    </rPh>
    <phoneticPr fontId="4"/>
  </si>
  <si>
    <t xml:space="preserve"> ②「いない」場合、その理由を記入すること。</t>
    <rPh sb="7" eb="9">
      <t>バアイ</t>
    </rPh>
    <rPh sb="15" eb="17">
      <t>キニュウ</t>
    </rPh>
    <phoneticPr fontId="4"/>
  </si>
  <si>
    <t>正規職員</t>
    <rPh sb="0" eb="2">
      <t>セイキ</t>
    </rPh>
    <rPh sb="2" eb="4">
      <t>ショクイン</t>
    </rPh>
    <phoneticPr fontId="4"/>
  </si>
  <si>
    <t>代替</t>
    <phoneticPr fontId="2"/>
  </si>
  <si>
    <t>調理員</t>
    <rPh sb="0" eb="3">
      <t>チョウリイン</t>
    </rPh>
    <phoneticPr fontId="2"/>
  </si>
  <si>
    <t>・代替職員がいない場合は、カウントしない。</t>
    <rPh sb="1" eb="3">
      <t>ダイタイ</t>
    </rPh>
    <rPh sb="3" eb="5">
      <t>ショクイン</t>
    </rPh>
    <rPh sb="9" eb="11">
      <t>バアイ</t>
    </rPh>
    <phoneticPr fontId="2"/>
  </si>
  <si>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2"/>
  </si>
  <si>
    <t>代替職員がいない場合はカウントせず、いる場合は正規職員の欄にカウントする。</t>
    <phoneticPr fontId="2"/>
  </si>
  <si>
    <t xml:space="preserve"> ｳ)非正規職員</t>
    <rPh sb="3" eb="6">
      <t>ヒセイキ</t>
    </rPh>
    <rPh sb="6" eb="8">
      <t>ショクイン</t>
    </rPh>
    <phoneticPr fontId="2"/>
  </si>
  <si>
    <t>時間</t>
    <rPh sb="0" eb="2">
      <t>ジカン</t>
    </rPh>
    <phoneticPr fontId="2"/>
  </si>
  <si>
    <t>○週40時間労働の場合（参考例）</t>
    <rPh sb="1" eb="2">
      <t>シュウ</t>
    </rPh>
    <rPh sb="4" eb="6">
      <t>ジカン</t>
    </rPh>
    <rPh sb="6" eb="8">
      <t>ロウドウ</t>
    </rPh>
    <rPh sb="9" eb="11">
      <t>バアイ</t>
    </rPh>
    <rPh sb="12" eb="14">
      <t>サンコウ</t>
    </rPh>
    <rPh sb="14" eb="15">
      <t>レイ</t>
    </rPh>
    <phoneticPr fontId="2"/>
  </si>
  <si>
    <t xml:space="preserve"> ４　職員配置の状況（監査調書提出月初日現在）</t>
    <phoneticPr fontId="4"/>
  </si>
  <si>
    <t>＜参考※色つきセルには計算式が入っています。＞</t>
    <rPh sb="1" eb="3">
      <t>サンコウ</t>
    </rPh>
    <rPh sb="4" eb="5">
      <t>イロ</t>
    </rPh>
    <rPh sb="11" eb="14">
      <t>ケイサンシキ</t>
    </rPh>
    <rPh sb="15" eb="16">
      <t>ハイ</t>
    </rPh>
    <phoneticPr fontId="2"/>
  </si>
  <si>
    <t>○週40時間労働の場合</t>
    <rPh sb="1" eb="2">
      <t>シュウ</t>
    </rPh>
    <rPh sb="4" eb="6">
      <t>ジカン</t>
    </rPh>
    <rPh sb="6" eb="8">
      <t>ロウドウ</t>
    </rPh>
    <rPh sb="9" eb="11">
      <t>バアイ</t>
    </rPh>
    <phoneticPr fontId="2"/>
  </si>
  <si>
    <t>○週37.5時間労働の場合</t>
    <rPh sb="1" eb="2">
      <t>シュウ</t>
    </rPh>
    <rPh sb="6" eb="8">
      <t>ジカン</t>
    </rPh>
    <rPh sb="8" eb="10">
      <t>ロウドウ</t>
    </rPh>
    <rPh sb="11" eb="13">
      <t>バアイ</t>
    </rPh>
    <phoneticPr fontId="2"/>
  </si>
  <si>
    <t>37.5時間×52週＝1,950時間/年</t>
    <rPh sb="4" eb="6">
      <t>ジカン</t>
    </rPh>
    <rPh sb="9" eb="10">
      <t>シュウ</t>
    </rPh>
    <rPh sb="16" eb="18">
      <t>ジカン</t>
    </rPh>
    <rPh sb="19" eb="20">
      <t>ネン</t>
    </rPh>
    <phoneticPr fontId="2"/>
  </si>
  <si>
    <t>1,950時間÷12月≒163時間/月</t>
    <rPh sb="5" eb="7">
      <t>ジカン</t>
    </rPh>
    <phoneticPr fontId="2"/>
  </si>
  <si>
    <t>園長</t>
  </si>
  <si>
    <t>理事長の妻</t>
    <rPh sb="0" eb="3">
      <t>リジチョウ</t>
    </rPh>
    <rPh sb="4" eb="5">
      <t>ツマ</t>
    </rPh>
    <phoneticPr fontId="4"/>
  </si>
  <si>
    <t>H20/4/1園長就任</t>
    <rPh sb="7" eb="9">
      <t>エンチョウ</t>
    </rPh>
    <rPh sb="9" eb="11">
      <t>シュウニン</t>
    </rPh>
    <phoneticPr fontId="4"/>
  </si>
  <si>
    <t>1-7</t>
    <phoneticPr fontId="2"/>
  </si>
  <si>
    <t>1-8</t>
    <phoneticPr fontId="2"/>
  </si>
  <si>
    <t>保育花子</t>
    <rPh sb="0" eb="2">
      <t>ホイク</t>
    </rPh>
    <phoneticPr fontId="2"/>
  </si>
  <si>
    <t>＜(2)①のC　常勤換算人数算出方法＞</t>
    <rPh sb="8" eb="10">
      <t>ジョウキン</t>
    </rPh>
    <rPh sb="10" eb="12">
      <t>カンサン</t>
    </rPh>
    <rPh sb="12" eb="14">
      <t>ニンズウ</t>
    </rPh>
    <rPh sb="14" eb="16">
      <t>サンシュツ</t>
    </rPh>
    <rPh sb="16" eb="18">
      <t>ホウホウ</t>
    </rPh>
    <phoneticPr fontId="4"/>
  </si>
  <si>
    <t>施設運営管理関係</t>
    <rPh sb="2" eb="4">
      <t>ウンエイ</t>
    </rPh>
    <rPh sb="4" eb="6">
      <t>カンリ</t>
    </rPh>
    <rPh sb="6" eb="8">
      <t>カンケイ</t>
    </rPh>
    <phoneticPr fontId="4"/>
  </si>
  <si>
    <t>①現員/利用定員</t>
    <rPh sb="4" eb="6">
      <t>リヨウ</t>
    </rPh>
    <phoneticPr fontId="2"/>
  </si>
  <si>
    <t>②現員/認可定員</t>
    <rPh sb="4" eb="6">
      <t>ニンカ</t>
    </rPh>
    <rPh sb="6" eb="8">
      <t>テイイン</t>
    </rPh>
    <phoneticPr fontId="2"/>
  </si>
  <si>
    <t>※1</t>
    <phoneticPr fontId="2"/>
  </si>
  <si>
    <t>※2</t>
    <phoneticPr fontId="2"/>
  </si>
  <si>
    <t>(6)　本年度の開所時間</t>
    <rPh sb="4" eb="7">
      <t>ホンネンド</t>
    </rPh>
    <phoneticPr fontId="4"/>
  </si>
  <si>
    <t>(8)　土曜日閉園（半日閉園を含む）を行っているか。</t>
    <rPh sb="4" eb="7">
      <t>ドヨウビ</t>
    </rPh>
    <rPh sb="7" eb="9">
      <t>ヘイエン</t>
    </rPh>
    <rPh sb="10" eb="12">
      <t>ハンニチ</t>
    </rPh>
    <rPh sb="12" eb="14">
      <t>ヘイエン</t>
    </rPh>
    <rPh sb="15" eb="16">
      <t>フク</t>
    </rPh>
    <rPh sb="19" eb="20">
      <t>オコナ</t>
    </rPh>
    <phoneticPr fontId="4"/>
  </si>
  <si>
    <t>入所率 ％</t>
    <rPh sb="0" eb="2">
      <t>ニュウショ</t>
    </rPh>
    <phoneticPr fontId="2"/>
  </si>
  <si>
    <t>児童福祉法施行規則第37条第6項</t>
    <rPh sb="13" eb="14">
      <t>ダイ</t>
    </rPh>
    <rPh sb="15" eb="16">
      <t>コウ</t>
    </rPh>
    <phoneticPr fontId="2"/>
  </si>
  <si>
    <t xml:space="preserve"> ⑥ 保育室等が２階以上に設けられているか。</t>
    <phoneticPr fontId="4"/>
  </si>
  <si>
    <t xml:space="preserve"> ５　施設運営管理の状況</t>
    <rPh sb="3" eb="5">
      <t>シセツ</t>
    </rPh>
    <rPh sb="5" eb="7">
      <t>ウンエイ</t>
    </rPh>
    <rPh sb="7" eb="9">
      <t>カンリ</t>
    </rPh>
    <rPh sb="10" eb="12">
      <t>ジョウキョウ</t>
    </rPh>
    <phoneticPr fontId="4"/>
  </si>
  <si>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4"/>
  </si>
  <si>
    <t xml:space="preserve"> ① １日８時間以内、週40時間以内勤務は守られているか。</t>
    <rPh sb="8" eb="10">
      <t>イナイ</t>
    </rPh>
    <rPh sb="16" eb="18">
      <t>イナイ</t>
    </rPh>
    <phoneticPr fontId="4"/>
  </si>
  <si>
    <t>・常勤職員所定労働時間　</t>
    <rPh sb="1" eb="3">
      <t>ジョウキン</t>
    </rPh>
    <rPh sb="3" eb="5">
      <t>ショクイン</t>
    </rPh>
    <phoneticPr fontId="4"/>
  </si>
  <si>
    <t>(ｲ) 休憩室の設備はあるか。</t>
    <phoneticPr fontId="4"/>
  </si>
  <si>
    <t xml:space="preserve"> ② 退職者及び転出者（法人内異動）              </t>
    <rPh sb="6" eb="7">
      <t>オヨ</t>
    </rPh>
    <rPh sb="12" eb="14">
      <t>ホウジン</t>
    </rPh>
    <rPh sb="14" eb="15">
      <t>ナイ</t>
    </rPh>
    <rPh sb="15" eb="17">
      <t>イドウ</t>
    </rPh>
    <phoneticPr fontId="4"/>
  </si>
  <si>
    <t xml:space="preserve"> ① 職員採用時に健康診断の実施若しくは健康診断書の徴取をしているか。</t>
    <rPh sb="16" eb="17">
      <t>モ</t>
    </rPh>
    <rPh sb="20" eb="22">
      <t>ケンコウ</t>
    </rPh>
    <rPh sb="22" eb="25">
      <t>シンダンショ</t>
    </rPh>
    <rPh sb="26" eb="28">
      <t>チョウシュ</t>
    </rPh>
    <phoneticPr fontId="4"/>
  </si>
  <si>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4"/>
  </si>
  <si>
    <t xml:space="preserve"> ③ 職員（非常勤職員を含む）の定期健康診断は、</t>
    <rPh sb="16" eb="18">
      <t>テイキ</t>
    </rPh>
    <phoneticPr fontId="4"/>
  </si>
  <si>
    <t>　事業者は、事業に附属する食堂又は炊事場における給食の業務に従事する労働者に対し、その雇入れの際又は当該業務への配置替えの際、検便による健康診断を行なわなければならない。</t>
    <phoneticPr fontId="4"/>
  </si>
  <si>
    <t>＜以下、外部研修へ派遣している場合＞</t>
    <rPh sb="4" eb="6">
      <t>ガイブ</t>
    </rPh>
    <rPh sb="6" eb="8">
      <t>ケンシュウ</t>
    </rPh>
    <rPh sb="9" eb="11">
      <t>ハケン</t>
    </rPh>
    <phoneticPr fontId="2"/>
  </si>
  <si>
    <t>イ　研修記録（復命書）は作成されているか。</t>
    <rPh sb="7" eb="9">
      <t>フクメイ</t>
    </rPh>
    <rPh sb="9" eb="10">
      <t>ショ</t>
    </rPh>
    <rPh sb="12" eb="14">
      <t>サクセイ</t>
    </rPh>
    <phoneticPr fontId="4"/>
  </si>
  <si>
    <t>ウ　研修記録（復命書）は、他の職員に供覧し、周知しているか。</t>
    <rPh sb="7" eb="9">
      <t>フクメイ</t>
    </rPh>
    <rPh sb="9" eb="10">
      <t>ショ</t>
    </rPh>
    <rPh sb="18" eb="20">
      <t>キョウラン</t>
    </rPh>
    <rPh sb="22" eb="24">
      <t>シュウチ</t>
    </rPh>
    <phoneticPr fontId="4"/>
  </si>
  <si>
    <t xml:space="preserve"> ① １ヶ月以上欠席児童がいるか。</t>
    <phoneticPr fontId="2"/>
  </si>
  <si>
    <t>｢いる｣場合、どのように対応しているか。</t>
    <rPh sb="4" eb="6">
      <t>バアイ</t>
    </rPh>
    <rPh sb="12" eb="14">
      <t>タイオウ</t>
    </rPh>
    <phoneticPr fontId="2"/>
  </si>
  <si>
    <t>給食業務関係</t>
    <phoneticPr fontId="4"/>
  </si>
  <si>
    <t xml:space="preserve"> ① 給食とおやつの時間を記入すること。</t>
    <phoneticPr fontId="4"/>
  </si>
  <si>
    <t>給食業務関係</t>
    <rPh sb="0" eb="2">
      <t>キュウショク</t>
    </rPh>
    <rPh sb="2" eb="4">
      <t>ギョウム</t>
    </rPh>
    <rPh sb="4" eb="6">
      <t>カンケイ</t>
    </rPh>
    <phoneticPr fontId="4"/>
  </si>
  <si>
    <t xml:space="preserve"> ① 献立の作成は、どのように行っているか。</t>
    <phoneticPr fontId="4"/>
  </si>
  <si>
    <t xml:space="preserve"> ②　献立内容は、変化に富んでいるか。</t>
    <phoneticPr fontId="4"/>
  </si>
  <si>
    <t xml:space="preserve"> ③　献立表は、家庭に配布しているか。</t>
    <phoneticPr fontId="4"/>
  </si>
  <si>
    <t xml:space="preserve"> １０ 児童の健康管理・安全管理の状況</t>
    <rPh sb="12" eb="14">
      <t>アンゼン</t>
    </rPh>
    <rPh sb="14" eb="16">
      <t>カンリ</t>
    </rPh>
    <phoneticPr fontId="4"/>
  </si>
  <si>
    <t xml:space="preserve"> ① 嘱託医契約書は整備されているか。　</t>
    <rPh sb="5" eb="6">
      <t>イ</t>
    </rPh>
    <rPh sb="10" eb="12">
      <t>セイビ</t>
    </rPh>
    <phoneticPr fontId="4"/>
  </si>
  <si>
    <t xml:space="preserve"> ② 嘱託医（内科、歯科）の状況を記入すること。</t>
    <rPh sb="7" eb="8">
      <t>ウチ</t>
    </rPh>
    <phoneticPr fontId="4"/>
  </si>
  <si>
    <t xml:space="preserve"> ③ 食事の前､トイレの後､外出から戻った時などの手洗いが十分</t>
    <phoneticPr fontId="4"/>
  </si>
  <si>
    <t xml:space="preserve"> ④ 歯ブラシ、コップ、タオルなど一人一人のものを使用しているか。</t>
    <phoneticPr fontId="4"/>
  </si>
  <si>
    <t xml:space="preserve"> ③ 事故処理簿は、整備しているか。</t>
    <phoneticPr fontId="4"/>
  </si>
  <si>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4"/>
  </si>
  <si>
    <t>・危機管理マニュアル等は、全職員に周知しているか。</t>
    <rPh sb="1" eb="3">
      <t>キキ</t>
    </rPh>
    <rPh sb="3" eb="5">
      <t>カンリ</t>
    </rPh>
    <rPh sb="10" eb="11">
      <t>トウ</t>
    </rPh>
    <rPh sb="13" eb="14">
      <t>ゼン</t>
    </rPh>
    <rPh sb="14" eb="16">
      <t>ショクイン</t>
    </rPh>
    <rPh sb="17" eb="19">
      <t>シュウチ</t>
    </rPh>
    <phoneticPr fontId="4"/>
  </si>
  <si>
    <t>非常災害対策の状況</t>
    <rPh sb="0" eb="2">
      <t>ヒジョウ</t>
    </rPh>
    <rPh sb="2" eb="4">
      <t>サイガイ</t>
    </rPh>
    <rPh sb="4" eb="6">
      <t>タイサク</t>
    </rPh>
    <rPh sb="7" eb="9">
      <t>ジョウキョウ</t>
    </rPh>
    <phoneticPr fontId="4"/>
  </si>
  <si>
    <t xml:space="preserve"> １１　非常災害対策の状況</t>
    <phoneticPr fontId="4"/>
  </si>
  <si>
    <t>(1)　防火管理者は届け出ているか。</t>
    <phoneticPr fontId="2"/>
  </si>
  <si>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4"/>
  </si>
  <si>
    <t xml:space="preserve"> ③ 変形労働時間制を採用しているか。</t>
    <phoneticPr fontId="4"/>
  </si>
  <si>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4"/>
  </si>
  <si>
    <t>嘱託歯科医師による歯科健康診断の実施 （保育所における嘱託歯科医の設置について昭和58年4月21日児発第284号）</t>
    <phoneticPr fontId="4"/>
  </si>
  <si>
    <t>労働時間が6時間を超える場合
…45分</t>
    <phoneticPr fontId="4"/>
  </si>
  <si>
    <t>労働時間が8時間を超える場合
…1時間</t>
    <phoneticPr fontId="4"/>
  </si>
  <si>
    <t>回開催</t>
    <phoneticPr fontId="4"/>
  </si>
  <si>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2"/>
  </si>
  <si>
    <t>2号・3号</t>
    <rPh sb="1" eb="2">
      <t>ゴウ</t>
    </rPh>
    <rPh sb="4" eb="5">
      <t>ゴウ</t>
    </rPh>
    <phoneticPr fontId="2"/>
  </si>
  <si>
    <t>1号</t>
    <rPh sb="1" eb="2">
      <t>ゴウ</t>
    </rPh>
    <phoneticPr fontId="2"/>
  </si>
  <si>
    <t>2歳児</t>
    <rPh sb="1" eb="3">
      <t>サイジ</t>
    </rPh>
    <phoneticPr fontId="4"/>
  </si>
  <si>
    <t>4歳児</t>
    <phoneticPr fontId="2"/>
  </si>
  <si>
    <t>5歳児</t>
    <phoneticPr fontId="2"/>
  </si>
  <si>
    <t>1歳児</t>
    <rPh sb="1" eb="3">
      <t>サイジ</t>
    </rPh>
    <phoneticPr fontId="2"/>
  </si>
  <si>
    <t>3歳児</t>
    <rPh sb="1" eb="3">
      <t>サイジ</t>
    </rPh>
    <phoneticPr fontId="2"/>
  </si>
  <si>
    <t>学級数</t>
    <rPh sb="0" eb="3">
      <t>ガッキュウスウ</t>
    </rPh>
    <phoneticPr fontId="2"/>
  </si>
  <si>
    <t>園舎</t>
    <rPh sb="0" eb="2">
      <t>エンシャ</t>
    </rPh>
    <phoneticPr fontId="2"/>
  </si>
  <si>
    <t>①</t>
    <phoneticPr fontId="2"/>
  </si>
  <si>
    <t>②</t>
    <phoneticPr fontId="2"/>
  </si>
  <si>
    <t>（1歳児室の
満2歳児除く）</t>
    <phoneticPr fontId="2"/>
  </si>
  <si>
    <t>小計</t>
    <phoneticPr fontId="2"/>
  </si>
  <si>
    <t>3歳以上児</t>
    <phoneticPr fontId="2"/>
  </si>
  <si>
    <t>保育室</t>
    <phoneticPr fontId="2"/>
  </si>
  <si>
    <t>(ｱ) 医務室（</t>
    <phoneticPr fontId="2"/>
  </si>
  <si>
    <t>(ｴ) 調乳室（</t>
    <rPh sb="4" eb="7">
      <t>チョウニュウシツ</t>
    </rPh>
    <phoneticPr fontId="2"/>
  </si>
  <si>
    <t>屋外遊技場</t>
    <rPh sb="0" eb="2">
      <t>オクガイ</t>
    </rPh>
    <rPh sb="2" eb="5">
      <t>ユウギジョウ</t>
    </rPh>
    <phoneticPr fontId="2"/>
  </si>
  <si>
    <t>2歳以上児（1歳児室の満2歳児を含む）</t>
    <phoneticPr fontId="2"/>
  </si>
  <si>
    <t>4歳児</t>
    <rPh sb="1" eb="3">
      <t>サイジ</t>
    </rPh>
    <phoneticPr fontId="2"/>
  </si>
  <si>
    <t>5歳児</t>
    <rPh sb="1" eb="3">
      <t>サイジ</t>
    </rPh>
    <phoneticPr fontId="2"/>
  </si>
  <si>
    <t>（</t>
    <phoneticPr fontId="2"/>
  </si>
  <si>
    <t>）</t>
    <phoneticPr fontId="2"/>
  </si>
  <si>
    <t>クラス名（児童数）</t>
    <rPh sb="3" eb="4">
      <t>メイ</t>
    </rPh>
    <rPh sb="5" eb="8">
      <t>ジドウスウ</t>
    </rPh>
    <phoneticPr fontId="2"/>
  </si>
  <si>
    <t>児童数</t>
    <rPh sb="0" eb="2">
      <t>ジドウ</t>
    </rPh>
    <rPh sb="2" eb="3">
      <t>スウ</t>
    </rPh>
    <phoneticPr fontId="2"/>
  </si>
  <si>
    <t>学級＝</t>
    <rPh sb="0" eb="2">
      <t>ガッキュウ</t>
    </rPh>
    <phoneticPr fontId="2"/>
  </si>
  <si>
    <t>乳児室、ほふく室、2歳児保育室</t>
    <rPh sb="0" eb="2">
      <t>ニュウジ</t>
    </rPh>
    <rPh sb="2" eb="3">
      <t>シツ</t>
    </rPh>
    <rPh sb="7" eb="8">
      <t>シツ</t>
    </rPh>
    <rPh sb="10" eb="12">
      <t>サイジ</t>
    </rPh>
    <rPh sb="12" eb="15">
      <t>ホイクシツ</t>
    </rPh>
    <phoneticPr fontId="2"/>
  </si>
  <si>
    <t>＝</t>
    <phoneticPr fontId="2"/>
  </si>
  <si>
    <t>㎡</t>
    <phoneticPr fontId="2"/>
  </si>
  <si>
    <t>3歳未満児に係るその他の施設設備</t>
    <rPh sb="0" eb="3">
      <t>サイミマン</t>
    </rPh>
    <rPh sb="2" eb="3">
      <t>ジ</t>
    </rPh>
    <rPh sb="4" eb="5">
      <t>カカ</t>
    </rPh>
    <phoneticPr fontId="2"/>
  </si>
  <si>
    <t>A</t>
    <phoneticPr fontId="2"/>
  </si>
  <si>
    <t>B</t>
    <phoneticPr fontId="2"/>
  </si>
  <si>
    <t>C：A+B</t>
    <phoneticPr fontId="2"/>
  </si>
  <si>
    <t>D-C</t>
    <phoneticPr fontId="2"/>
  </si>
  <si>
    <t>2歳児
保育室</t>
    <rPh sb="4" eb="6">
      <t>ホイク</t>
    </rPh>
    <rPh sb="6" eb="7">
      <t>シツ</t>
    </rPh>
    <phoneticPr fontId="4"/>
  </si>
  <si>
    <t>3歳以上児
保育室</t>
    <rPh sb="1" eb="2">
      <t>サイ</t>
    </rPh>
    <rPh sb="4" eb="5">
      <t>コ</t>
    </rPh>
    <rPh sb="6" eb="8">
      <t>ホイク</t>
    </rPh>
    <rPh sb="8" eb="9">
      <t>シツ</t>
    </rPh>
    <phoneticPr fontId="2"/>
  </si>
  <si>
    <t>人</t>
    <rPh sb="0" eb="1">
      <t>ヒト</t>
    </rPh>
    <phoneticPr fontId="2"/>
  </si>
  <si>
    <t>㎡＋</t>
    <phoneticPr fontId="2"/>
  </si>
  <si>
    <t>近隣公園</t>
    <rPh sb="0" eb="2">
      <t>キンリン</t>
    </rPh>
    <rPh sb="2" eb="4">
      <t>コウエン</t>
    </rPh>
    <phoneticPr fontId="2"/>
  </si>
  <si>
    <t>(1)</t>
    <phoneticPr fontId="2"/>
  </si>
  <si>
    <t>(2)</t>
    <phoneticPr fontId="2"/>
  </si>
  <si>
    <t xml:space="preserve"> 子どもが安全に利用できる。</t>
    <rPh sb="1" eb="2">
      <t>コ</t>
    </rPh>
    <rPh sb="5" eb="7">
      <t>アンゼン</t>
    </rPh>
    <rPh sb="8" eb="10">
      <t>リヨウ</t>
    </rPh>
    <phoneticPr fontId="2"/>
  </si>
  <si>
    <t>※1：県条例別表第3の2ただし書き　※2：県条例別表第3の5ただし書き　※3：県条例別表第3の6ただし書き</t>
    <rPh sb="3" eb="4">
      <t>ケン</t>
    </rPh>
    <rPh sb="4" eb="6">
      <t>ジョウレイ</t>
    </rPh>
    <rPh sb="6" eb="8">
      <t>ベッピョウ</t>
    </rPh>
    <rPh sb="8" eb="9">
      <t>ダイ</t>
    </rPh>
    <rPh sb="15" eb="16">
      <t>ガ</t>
    </rPh>
    <rPh sb="21" eb="24">
      <t>ケンジョウレイ</t>
    </rPh>
    <rPh sb="24" eb="26">
      <t>ベッピョウ</t>
    </rPh>
    <rPh sb="26" eb="27">
      <t>ダイ</t>
    </rPh>
    <phoneticPr fontId="2"/>
  </si>
  <si>
    <t>特例措置
(※3)</t>
    <rPh sb="2" eb="4">
      <t>ソチ</t>
    </rPh>
    <phoneticPr fontId="2"/>
  </si>
  <si>
    <t>特例措置
(※2)</t>
    <rPh sb="2" eb="4">
      <t>ソチ</t>
    </rPh>
    <phoneticPr fontId="2"/>
  </si>
  <si>
    <t>特例措置
(※1)</t>
    <rPh sb="2" eb="4">
      <t>ソチ</t>
    </rPh>
    <phoneticPr fontId="2"/>
  </si>
  <si>
    <t>ほふく室</t>
    <rPh sb="3" eb="4">
      <t>シツ</t>
    </rPh>
    <phoneticPr fontId="2"/>
  </si>
  <si>
    <t xml:space="preserve"> 乳児室・</t>
    <phoneticPr fontId="2"/>
  </si>
  <si>
    <t>備、屋外階段のいずれかがあるか。</t>
    <phoneticPr fontId="4"/>
  </si>
  <si>
    <t>る設備が設けられているか。</t>
    <rPh sb="4" eb="5">
      <t>モウ</t>
    </rPh>
    <phoneticPr fontId="4"/>
  </si>
  <si>
    <t>適否</t>
    <rPh sb="0" eb="2">
      <t>テキヒ</t>
    </rPh>
    <phoneticPr fontId="2"/>
  </si>
  <si>
    <t>D:全床面積</t>
    <rPh sb="2" eb="3">
      <t>ゼン</t>
    </rPh>
    <rPh sb="3" eb="6">
      <t>ユカメンセキ</t>
    </rPh>
    <phoneticPr fontId="2"/>
  </si>
  <si>
    <t>特例措置適否</t>
    <rPh sb="0" eb="2">
      <t>トクレイ</t>
    </rPh>
    <rPh sb="2" eb="4">
      <t>ソチ</t>
    </rPh>
    <rPh sb="4" eb="6">
      <t>テキヒ</t>
    </rPh>
    <phoneticPr fontId="2"/>
  </si>
  <si>
    <t xml:space="preserve"> 利用時間を日常的に確保できる。</t>
    <rPh sb="1" eb="3">
      <t>リヨウ</t>
    </rPh>
    <rPh sb="3" eb="5">
      <t>ジカン</t>
    </rPh>
    <rPh sb="6" eb="9">
      <t>ニチジョウテキ</t>
    </rPh>
    <rPh sb="10" eb="12">
      <t>カクホ</t>
    </rPh>
    <phoneticPr fontId="2"/>
  </si>
  <si>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2"/>
  </si>
  <si>
    <t xml:space="preserve"> 面積基準を満たす。</t>
    <rPh sb="1" eb="3">
      <t>メンセキ</t>
    </rPh>
    <rPh sb="3" eb="5">
      <t>キジュン</t>
    </rPh>
    <rPh sb="6" eb="7">
      <t>ミ</t>
    </rPh>
    <phoneticPr fontId="2"/>
  </si>
  <si>
    <t>置されているか。</t>
    <phoneticPr fontId="4"/>
  </si>
  <si>
    <t xml:space="preserve"> (ｲ) 便　 所（</t>
    <rPh sb="5" eb="6">
      <t>ビン</t>
    </rPh>
    <rPh sb="8" eb="9">
      <t>ショ</t>
    </rPh>
    <phoneticPr fontId="2"/>
  </si>
  <si>
    <t>－保育所型認定こども園運営No.２－</t>
    <rPh sb="4" eb="5">
      <t>カタ</t>
    </rPh>
    <rPh sb="5" eb="7">
      <t>ニンテイ</t>
    </rPh>
    <rPh sb="10" eb="11">
      <t>ソノ</t>
    </rPh>
    <phoneticPr fontId="4"/>
  </si>
  <si>
    <t>－保育所型認定こども園運営No.１－</t>
    <rPh sb="1" eb="4">
      <t>ホイクショ</t>
    </rPh>
    <rPh sb="4" eb="5">
      <t>カタ</t>
    </rPh>
    <rPh sb="5" eb="7">
      <t>ニンテイ</t>
    </rPh>
    <rPh sb="10" eb="11">
      <t>ソノ</t>
    </rPh>
    <phoneticPr fontId="4"/>
  </si>
  <si>
    <t>教育及び保育に従事する者</t>
    <rPh sb="0" eb="2">
      <t>キョウイク</t>
    </rPh>
    <rPh sb="2" eb="3">
      <t>オヨ</t>
    </rPh>
    <rPh sb="4" eb="6">
      <t>ホイク</t>
    </rPh>
    <rPh sb="7" eb="9">
      <t>ジュウジ</t>
    </rPh>
    <rPh sb="11" eb="12">
      <t>モノ</t>
    </rPh>
    <phoneticPr fontId="2"/>
  </si>
  <si>
    <t>常勤</t>
    <rPh sb="0" eb="2">
      <t>ジョウキン</t>
    </rPh>
    <phoneticPr fontId="2"/>
  </si>
  <si>
    <t>2・3号</t>
    <rPh sb="3" eb="4">
      <t>ゴウ</t>
    </rPh>
    <phoneticPr fontId="2"/>
  </si>
  <si>
    <t>満3歳児</t>
    <rPh sb="0" eb="1">
      <t>マン</t>
    </rPh>
    <phoneticPr fontId="4"/>
  </si>
  <si>
    <t>小計</t>
    <rPh sb="0" eb="2">
      <t>ショウケイ</t>
    </rPh>
    <phoneticPr fontId="2"/>
  </si>
  <si>
    <t xml:space="preserve"> 0歳児</t>
    <rPh sb="2" eb="4">
      <t>サイジ</t>
    </rPh>
    <phoneticPr fontId="2"/>
  </si>
  <si>
    <t xml:space="preserve"> 満3歳児</t>
    <rPh sb="1" eb="2">
      <t>マン</t>
    </rPh>
    <rPh sb="3" eb="5">
      <t>サイジ</t>
    </rPh>
    <phoneticPr fontId="2"/>
  </si>
  <si>
    <t xml:space="preserve"> 3歳児</t>
    <rPh sb="2" eb="4">
      <t>サイジ</t>
    </rPh>
    <phoneticPr fontId="2"/>
  </si>
  <si>
    <t>加配職員</t>
    <phoneticPr fontId="2"/>
  </si>
  <si>
    <t>教育・保育従事者数には、無資格保育補助者を含めないこと。</t>
    <rPh sb="0" eb="2">
      <t>キョウイク</t>
    </rPh>
    <rPh sb="3" eb="5">
      <t>ホイク</t>
    </rPh>
    <rPh sb="5" eb="8">
      <t>ジュウジシャ</t>
    </rPh>
    <rPh sb="8" eb="9">
      <t>スウ</t>
    </rPh>
    <phoneticPr fontId="4"/>
  </si>
  <si>
    <t>保育士資格のみ</t>
    <rPh sb="0" eb="3">
      <t>ホイクシ</t>
    </rPh>
    <rPh sb="3" eb="5">
      <t>シカク</t>
    </rPh>
    <phoneticPr fontId="4"/>
  </si>
  <si>
    <t>2･3号の利用定員90人以下の施設は1人加配</t>
    <rPh sb="15" eb="17">
      <t>シセツ</t>
    </rPh>
    <rPh sb="19" eb="20">
      <t>ヒト</t>
    </rPh>
    <rPh sb="20" eb="22">
      <t>カハイ</t>
    </rPh>
    <phoneticPr fontId="2"/>
  </si>
  <si>
    <t>（保育教諭等）</t>
    <rPh sb="1" eb="3">
      <t>ホイク</t>
    </rPh>
    <rPh sb="3" eb="5">
      <t>キョウユ</t>
    </rPh>
    <rPh sb="5" eb="6">
      <t>トウ</t>
    </rPh>
    <phoneticPr fontId="2"/>
  </si>
  <si>
    <t>幼稚園教諭免許状のみ</t>
    <rPh sb="0" eb="3">
      <t>ヨウチエン</t>
    </rPh>
    <rPh sb="3" eb="5">
      <t>キョウユ</t>
    </rPh>
    <rPh sb="5" eb="8">
      <t>メンキョジョウ</t>
    </rPh>
    <phoneticPr fontId="4"/>
  </si>
  <si>
    <t>保育士資格・幼稚園教教諭免許状あり</t>
    <rPh sb="0" eb="3">
      <t>ホイクシ</t>
    </rPh>
    <rPh sb="3" eb="5">
      <t>シカク</t>
    </rPh>
    <rPh sb="6" eb="9">
      <t>ヨウチエン</t>
    </rPh>
    <rPh sb="9" eb="10">
      <t>キョウ</t>
    </rPh>
    <rPh sb="10" eb="12">
      <t>キョウユ</t>
    </rPh>
    <rPh sb="12" eb="15">
      <t>メンキョジョウ</t>
    </rPh>
    <phoneticPr fontId="2"/>
  </si>
  <si>
    <t>基準配置教育・保育従事者数：</t>
    <rPh sb="0" eb="2">
      <t>キジュン</t>
    </rPh>
    <rPh sb="2" eb="4">
      <t>ハイチ</t>
    </rPh>
    <rPh sb="4" eb="6">
      <t>キョウイク</t>
    </rPh>
    <rPh sb="7" eb="9">
      <t>ホイク</t>
    </rPh>
    <rPh sb="9" eb="12">
      <t>ジュウジシャ</t>
    </rPh>
    <rPh sb="12" eb="13">
      <t>スウ</t>
    </rPh>
    <phoneticPr fontId="2"/>
  </si>
  <si>
    <t>教育・保育従事者現員数：</t>
    <rPh sb="0" eb="2">
      <t>キョウイク</t>
    </rPh>
    <rPh sb="3" eb="5">
      <t>ホイク</t>
    </rPh>
    <rPh sb="5" eb="8">
      <t>ジュウジシャ</t>
    </rPh>
    <rPh sb="8" eb="10">
      <t>ゲンイン</t>
    </rPh>
    <rPh sb="10" eb="11">
      <t>スウ</t>
    </rPh>
    <phoneticPr fontId="2"/>
  </si>
  <si>
    <t>常勤換算教育及び保育従事者数：</t>
    <rPh sb="4" eb="6">
      <t>キョウイク</t>
    </rPh>
    <rPh sb="6" eb="7">
      <t>オヨ</t>
    </rPh>
    <rPh sb="8" eb="10">
      <t>ホイク</t>
    </rPh>
    <rPh sb="10" eb="13">
      <t>ジュウジシャ</t>
    </rPh>
    <phoneticPr fontId="2"/>
  </si>
  <si>
    <t>(ｱ)</t>
    <phoneticPr fontId="4"/>
  </si>
  <si>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2"/>
  </si>
  <si>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2"/>
  </si>
  <si>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2"/>
  </si>
  <si>
    <t>全教育・保育従事者働時間</t>
    <rPh sb="0" eb="1">
      <t>ゼン</t>
    </rPh>
    <rPh sb="1" eb="3">
      <t>キョウイク</t>
    </rPh>
    <rPh sb="4" eb="6">
      <t>ホイク</t>
    </rPh>
    <rPh sb="6" eb="9">
      <t>ジュウジシャ</t>
    </rPh>
    <rPh sb="9" eb="10">
      <t>ドウ</t>
    </rPh>
    <rPh sb="10" eb="12">
      <t>ジカン</t>
    </rPh>
    <phoneticPr fontId="2"/>
  </si>
  <si>
    <t>（注）満3歳児配置改善加算</t>
    <rPh sb="1" eb="2">
      <t>チュウ</t>
    </rPh>
    <rPh sb="3" eb="4">
      <t>マン</t>
    </rPh>
    <rPh sb="5" eb="7">
      <t>サイジ</t>
    </rPh>
    <rPh sb="7" eb="9">
      <t>ハイチ</t>
    </rPh>
    <rPh sb="9" eb="11">
      <t>カイゼン</t>
    </rPh>
    <rPh sb="11" eb="13">
      <t>カサン</t>
    </rPh>
    <phoneticPr fontId="4"/>
  </si>
  <si>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2"/>
  </si>
  <si>
    <t>－保育所型認定こども園運営No.４－</t>
    <rPh sb="4" eb="5">
      <t>カタ</t>
    </rPh>
    <rPh sb="5" eb="7">
      <t>ニンテイ</t>
    </rPh>
    <rPh sb="10" eb="11">
      <t>ソノ</t>
    </rPh>
    <phoneticPr fontId="4"/>
  </si>
  <si>
    <t xml:space="preserve"> チーム保育加配加算</t>
    <rPh sb="4" eb="6">
      <t>ホイク</t>
    </rPh>
    <rPh sb="6" eb="8">
      <t>カハイ</t>
    </rPh>
    <rPh sb="8" eb="10">
      <t>カサン</t>
    </rPh>
    <phoneticPr fontId="2"/>
  </si>
  <si>
    <t>－保育所型認定こども園運営No.３－</t>
    <rPh sb="4" eb="5">
      <t>カタ</t>
    </rPh>
    <rPh sb="5" eb="7">
      <t>ニンテイ</t>
    </rPh>
    <rPh sb="10" eb="11">
      <t>ソノ</t>
    </rPh>
    <phoneticPr fontId="4"/>
  </si>
  <si>
    <t>3号認定1歳児の現員数欄には、監査調書提出月初日現在で満2歳児は（　）に再掲すること。</t>
    <rPh sb="1" eb="2">
      <t>ゴウ</t>
    </rPh>
    <rPh sb="2" eb="4">
      <t>ニンテイ</t>
    </rPh>
    <rPh sb="15" eb="17">
      <t>カンサ</t>
    </rPh>
    <rPh sb="17" eb="19">
      <t>チョウショ</t>
    </rPh>
    <rPh sb="19" eb="21">
      <t>テイシュツ</t>
    </rPh>
    <rPh sb="21" eb="22">
      <t>ツキ</t>
    </rPh>
    <rPh sb="22" eb="24">
      <t>ショニチ</t>
    </rPh>
    <rPh sb="24" eb="26">
      <t>ゲンザイ</t>
    </rPh>
    <rPh sb="27" eb="28">
      <t>マン</t>
    </rPh>
    <phoneticPr fontId="2"/>
  </si>
  <si>
    <t>利用定員、認可定員は市町村へ届出ている定員を記載すること。</t>
    <phoneticPr fontId="2"/>
  </si>
  <si>
    <t>(1)　監査調書提出月初日現在の児童現員数を記入すること。</t>
    <phoneticPr fontId="2"/>
  </si>
  <si>
    <t>教育・保育従事者</t>
    <rPh sb="0" eb="2">
      <t>キョウイク</t>
    </rPh>
    <rPh sb="3" eb="5">
      <t>ホイク</t>
    </rPh>
    <rPh sb="5" eb="8">
      <t>ジュウジシャ</t>
    </rPh>
    <phoneticPr fontId="2"/>
  </si>
  <si>
    <t>※「基準配置教育・保育従事者」は、前頁４（2）の表とは必ずしも一致しない。</t>
    <rPh sb="6" eb="8">
      <t>キョウイク</t>
    </rPh>
    <rPh sb="9" eb="11">
      <t>ホイク</t>
    </rPh>
    <rPh sb="11" eb="14">
      <t>ジュウジシャ</t>
    </rPh>
    <phoneticPr fontId="2"/>
  </si>
  <si>
    <t xml:space="preserve"> ① クラス編成の状況を年齢の低いクラス順に記入すること。</t>
    <phoneticPr fontId="2"/>
  </si>
  <si>
    <t>－保育所型認定こども園運営No.６－</t>
    <rPh sb="4" eb="5">
      <t>カタ</t>
    </rPh>
    <rPh sb="5" eb="7">
      <t>ニンテイ</t>
    </rPh>
    <rPh sb="10" eb="11">
      <t>ソノ</t>
    </rPh>
    <phoneticPr fontId="4"/>
  </si>
  <si>
    <t>（1号）</t>
    <rPh sb="2" eb="3">
      <t>ゴウ</t>
    </rPh>
    <phoneticPr fontId="2"/>
  </si>
  <si>
    <t>（2・3号）</t>
    <rPh sb="4" eb="5">
      <t>ゴウ</t>
    </rPh>
    <phoneticPr fontId="2"/>
  </si>
  <si>
    <t>(5)　学級担任について</t>
    <rPh sb="4" eb="6">
      <t>ガッキュウ</t>
    </rPh>
    <rPh sb="6" eb="8">
      <t>タンニン</t>
    </rPh>
    <phoneticPr fontId="4"/>
  </si>
  <si>
    <t xml:space="preserve"> ① 学級担任は常勤専任となっているか。</t>
    <rPh sb="3" eb="5">
      <t>ガッキュウ</t>
    </rPh>
    <rPh sb="5" eb="7">
      <t>タンニン</t>
    </rPh>
    <rPh sb="8" eb="10">
      <t>ジョウキン</t>
    </rPh>
    <rPh sb="10" eb="12">
      <t>センニン</t>
    </rPh>
    <phoneticPr fontId="4"/>
  </si>
  <si>
    <t xml:space="preserve">（職員の資格）
第３条　条例別表第２の３に規定する規則で定める者は、保育士の資格を有する者であって、その意欲、適性及び能力等を考慮して適当と認められるものとする。
２　条例別表第２の３に規定する規則で定める場合は、幼稚園の教員の免許の取得に向けた努力を行っている場合とする。
</t>
    <phoneticPr fontId="2"/>
  </si>
  <si>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</si>
  <si>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（学級担任）</t>
    <phoneticPr fontId="2"/>
  </si>
  <si>
    <t xml:space="preserve"> (2)　教育・保育従事者の配置基準について</t>
    <rPh sb="5" eb="7">
      <t>キョウイク</t>
    </rPh>
    <rPh sb="8" eb="10">
      <t>ホイク</t>
    </rPh>
    <rPh sb="10" eb="13">
      <t>ジュウジシャ</t>
    </rPh>
    <rPh sb="14" eb="16">
      <t>ハイチ</t>
    </rPh>
    <rPh sb="16" eb="18">
      <t>キジュン</t>
    </rPh>
    <phoneticPr fontId="4"/>
  </si>
  <si>
    <t>－保育所型認定こども園運営No.７－</t>
    <rPh sb="4" eb="5">
      <t>カタ</t>
    </rPh>
    <rPh sb="5" eb="7">
      <t>ニンテイ</t>
    </rPh>
    <rPh sb="10" eb="11">
      <t>ソノ</t>
    </rPh>
    <phoneticPr fontId="4"/>
  </si>
  <si>
    <t>－保育所型認定こども園運営No.８－</t>
    <rPh sb="4" eb="5">
      <t>カタ</t>
    </rPh>
    <rPh sb="5" eb="7">
      <t>ニンテイ</t>
    </rPh>
    <rPh sb="10" eb="11">
      <t>ソノ</t>
    </rPh>
    <phoneticPr fontId="4"/>
  </si>
  <si>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4"/>
  </si>
  <si>
    <t>一時預かり事業</t>
    <rPh sb="0" eb="2">
      <t>イチジ</t>
    </rPh>
    <rPh sb="2" eb="3">
      <t>アズ</t>
    </rPh>
    <rPh sb="5" eb="7">
      <t>ジギョウ</t>
    </rPh>
    <phoneticPr fontId="2"/>
  </si>
  <si>
    <t>地域子育て支援拠点事業</t>
    <rPh sb="0" eb="2">
      <t>チイキ</t>
    </rPh>
    <rPh sb="2" eb="4">
      <t>コソダ</t>
    </rPh>
    <rPh sb="5" eb="7">
      <t>シエン</t>
    </rPh>
    <rPh sb="7" eb="9">
      <t>キョテン</t>
    </rPh>
    <rPh sb="9" eb="11">
      <t>ジギョウ</t>
    </rPh>
    <phoneticPr fontId="2"/>
  </si>
  <si>
    <t>放課後児童健全育成事業</t>
    <rPh sb="0" eb="3">
      <t>ホウカゴ</t>
    </rPh>
    <rPh sb="3" eb="5">
      <t>ジドウ</t>
    </rPh>
    <rPh sb="5" eb="7">
      <t>ケンゼン</t>
    </rPh>
    <rPh sb="7" eb="9">
      <t>イクセイ</t>
    </rPh>
    <rPh sb="9" eb="11">
      <t>ジギョウ</t>
    </rPh>
    <phoneticPr fontId="2"/>
  </si>
  <si>
    <t>その他</t>
    <rPh sb="2" eb="3">
      <t>タ</t>
    </rPh>
    <phoneticPr fontId="2"/>
  </si>
  <si>
    <t>子育て支援事業
専用室</t>
    <rPh sb="0" eb="2">
      <t>コソダ</t>
    </rPh>
    <rPh sb="3" eb="5">
      <t>シエン</t>
    </rPh>
    <rPh sb="5" eb="7">
      <t>ジギョウ</t>
    </rPh>
    <rPh sb="8" eb="10">
      <t>センヨウ</t>
    </rPh>
    <rPh sb="10" eb="11">
      <t>シツ</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</si>
  <si>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</si>
  <si>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</si>
  <si>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</si>
  <si>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</si>
  <si>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</si>
  <si>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</si>
  <si>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10月</t>
    <rPh sb="2" eb="3">
      <t>ツキ</t>
    </rPh>
    <phoneticPr fontId="2"/>
  </si>
  <si>
    <t>11月</t>
    <rPh sb="2" eb="3">
      <t>ツキ</t>
    </rPh>
    <phoneticPr fontId="2"/>
  </si>
  <si>
    <t>12月</t>
    <rPh sb="2" eb="3">
      <t>ツキ</t>
    </rPh>
    <phoneticPr fontId="2"/>
  </si>
  <si>
    <t>1月</t>
    <rPh sb="1" eb="2">
      <t>ツキ</t>
    </rPh>
    <phoneticPr fontId="2"/>
  </si>
  <si>
    <t>2月</t>
    <rPh sb="1" eb="2">
      <t>ツキ</t>
    </rPh>
    <phoneticPr fontId="2"/>
  </si>
  <si>
    <t>3月</t>
    <rPh sb="1" eb="2">
      <t>ツキ</t>
    </rPh>
    <phoneticPr fontId="2"/>
  </si>
  <si>
    <t>計</t>
    <rPh sb="0" eb="1">
      <t>ケイ</t>
    </rPh>
    <phoneticPr fontId="2"/>
  </si>
  <si>
    <t>前年度</t>
    <rPh sb="0" eb="1">
      <t>マエ</t>
    </rPh>
    <rPh sb="1" eb="3">
      <t>ネンド</t>
    </rPh>
    <phoneticPr fontId="2"/>
  </si>
  <si>
    <t>本年度</t>
    <rPh sb="0" eb="3">
      <t>ホンネンド</t>
    </rPh>
    <phoneticPr fontId="2"/>
  </si>
  <si>
    <t>月別</t>
    <rPh sb="0" eb="1">
      <t>ツキ</t>
    </rPh>
    <rPh sb="1" eb="2">
      <t>ベツ</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</si>
  <si>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</si>
  <si>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</si>
  <si>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</si>
  <si>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</si>
  <si>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</si>
  <si>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</si>
  <si>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(1)　月初日在籍児童数の状況</t>
    <rPh sb="4" eb="5">
      <t>ツキ</t>
    </rPh>
    <rPh sb="5" eb="7">
      <t>ショニチ</t>
    </rPh>
    <rPh sb="7" eb="9">
      <t>ザイセキ</t>
    </rPh>
    <rPh sb="9" eb="12">
      <t>ジドウスウ</t>
    </rPh>
    <rPh sb="13" eb="15">
      <t>ジョウキョウ</t>
    </rPh>
    <phoneticPr fontId="4"/>
  </si>
  <si>
    <t>÷</t>
    <phoneticPr fontId="2"/>
  </si>
  <si>
    <t>×100＝</t>
    <phoneticPr fontId="2"/>
  </si>
  <si>
    <t>　入所率</t>
    <rPh sb="1" eb="3">
      <t>ニュウショ</t>
    </rPh>
    <rPh sb="3" eb="4">
      <t>リツ</t>
    </rPh>
    <phoneticPr fontId="2"/>
  </si>
  <si>
    <t>(A)</t>
    <phoneticPr fontId="2"/>
  </si>
  <si>
    <t>(B)</t>
    <phoneticPr fontId="2"/>
  </si>
  <si>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2"/>
  </si>
  <si>
    <t>(ｳ)</t>
    <phoneticPr fontId="2"/>
  </si>
  <si>
    <t>(ｲ)</t>
    <phoneticPr fontId="2"/>
  </si>
  <si>
    <t>(ｱ)</t>
    <phoneticPr fontId="2"/>
  </si>
  <si>
    <t>（Ａ）</t>
    <phoneticPr fontId="2"/>
  </si>
  <si>
    <t>＜記入要領＞</t>
    <phoneticPr fontId="2"/>
  </si>
  <si>
    <t>※</t>
  </si>
  <si>
    <t>施設の設備、職員数が定員を超えて入所した児童数に照らし、設備運営基準等を満たしていること。</t>
    <rPh sb="36" eb="37">
      <t>マン</t>
    </rPh>
    <phoneticPr fontId="2"/>
  </si>
  <si>
    <t>私的契約児の受け入れは、定員の範囲内であること。</t>
    <rPh sb="6" eb="7">
      <t>ウ</t>
    </rPh>
    <rPh sb="8" eb="9">
      <t>イ</t>
    </rPh>
    <rPh sb="12" eb="14">
      <t>テイイン</t>
    </rPh>
    <rPh sb="15" eb="18">
      <t>ハンイナイ</t>
    </rPh>
    <phoneticPr fontId="4"/>
  </si>
  <si>
    <t>※</t>
    <phoneticPr fontId="4"/>
  </si>
  <si>
    <t>・「いる」場合、利用定員の範囲内で受け入れているか。　</t>
    <rPh sb="8" eb="10">
      <t>リヨウ</t>
    </rPh>
    <rPh sb="10" eb="12">
      <t>テイイン</t>
    </rPh>
    <rPh sb="13" eb="16">
      <t>ハンイナイ</t>
    </rPh>
    <rPh sb="17" eb="18">
      <t>ウ</t>
    </rPh>
    <phoneticPr fontId="4"/>
  </si>
  <si>
    <t>預かり保育</t>
    <rPh sb="0" eb="1">
      <t>アズ</t>
    </rPh>
    <rPh sb="3" eb="5">
      <t>ホイク</t>
    </rPh>
    <phoneticPr fontId="4"/>
  </si>
  <si>
    <t>保育</t>
    <rPh sb="0" eb="2">
      <t>ホイク</t>
    </rPh>
    <phoneticPr fontId="4"/>
  </si>
  <si>
    <t>標準
時間</t>
    <phoneticPr fontId="2"/>
  </si>
  <si>
    <t>短
時間</t>
    <phoneticPr fontId="2"/>
  </si>
  <si>
    <t>教育標準時間</t>
    <rPh sb="0" eb="2">
      <t>キョウイク</t>
    </rPh>
    <rPh sb="2" eb="4">
      <t>ヒョウジュン</t>
    </rPh>
    <rPh sb="4" eb="6">
      <t>ジカン</t>
    </rPh>
    <phoneticPr fontId="4"/>
  </si>
  <si>
    <t>～</t>
    <phoneticPr fontId="2"/>
  </si>
  <si>
    <t>土曜日</t>
    <rPh sb="0" eb="3">
      <t>ドヨウビ</t>
    </rPh>
    <phoneticPr fontId="2"/>
  </si>
  <si>
    <t>平　日</t>
    <rPh sb="0" eb="1">
      <t>ビラ</t>
    </rPh>
    <rPh sb="2" eb="3">
      <t>ニチ</t>
    </rPh>
    <phoneticPr fontId="2"/>
  </si>
  <si>
    <t>児童数</t>
    <rPh sb="0" eb="3">
      <t>ジドウスウ</t>
    </rPh>
    <phoneticPr fontId="2"/>
  </si>
  <si>
    <t>(7)　時間帯による児童及び教育・保育従事者の状況</t>
    <rPh sb="12" eb="13">
      <t>オヨ</t>
    </rPh>
    <rPh sb="14" eb="16">
      <t>キョウイク</t>
    </rPh>
    <rPh sb="17" eb="19">
      <t>ホイク</t>
    </rPh>
    <rPh sb="19" eb="22">
      <t>ジュウジシャ</t>
    </rPh>
    <phoneticPr fontId="4"/>
  </si>
  <si>
    <t>当該教育及び保育に従事する者、常時2人を下回ってはならないこと。</t>
    <rPh sb="2" eb="4">
      <t>キョウイク</t>
    </rPh>
    <rPh sb="4" eb="5">
      <t>オヨ</t>
    </rPh>
    <rPh sb="6" eb="8">
      <t>ホイク</t>
    </rPh>
    <rPh sb="9" eb="11">
      <t>ジュウジ</t>
    </rPh>
    <rPh sb="13" eb="14">
      <t>モノ</t>
    </rPh>
    <rPh sb="15" eb="17">
      <t>ジョウジ</t>
    </rPh>
    <rPh sb="18" eb="19">
      <t>ヒト</t>
    </rPh>
    <rPh sb="20" eb="22">
      <t>シタマワ</t>
    </rPh>
    <phoneticPr fontId="4"/>
  </si>
  <si>
    <t>認定こども園の長は、教育及び保育並びに子育て支援を提供する機能を総合的に発揮させるよう管理及び運営を行う能力を有しなければならない。</t>
    <rPh sb="0" eb="2">
      <t>ニンテイ</t>
    </rPh>
    <rPh sb="5" eb="6">
      <t>ソノ</t>
    </rPh>
    <rPh sb="7" eb="8">
      <t>チョウ</t>
    </rPh>
    <rPh sb="10" eb="12">
      <t>キョウイク</t>
    </rPh>
    <rPh sb="12" eb="13">
      <t>オヨ</t>
    </rPh>
    <rPh sb="14" eb="16">
      <t>ホイク</t>
    </rPh>
    <rPh sb="16" eb="17">
      <t>ナラ</t>
    </rPh>
    <rPh sb="19" eb="21">
      <t>コソダ</t>
    </rPh>
    <rPh sb="22" eb="24">
      <t>シエン</t>
    </rPh>
    <rPh sb="25" eb="27">
      <t>テイキョウ</t>
    </rPh>
    <rPh sb="29" eb="31">
      <t>キノウ</t>
    </rPh>
    <rPh sb="32" eb="35">
      <t>ソウゴウテキ</t>
    </rPh>
    <rPh sb="36" eb="38">
      <t>ハッキ</t>
    </rPh>
    <rPh sb="43" eb="45">
      <t>カンリ</t>
    </rPh>
    <rPh sb="45" eb="46">
      <t>オヨ</t>
    </rPh>
    <rPh sb="47" eb="49">
      <t>ウンエイ</t>
    </rPh>
    <rPh sb="50" eb="51">
      <t>オコナ</t>
    </rPh>
    <rPh sb="52" eb="54">
      <t>ノウリョク</t>
    </rPh>
    <rPh sb="55" eb="56">
      <t>ユウ</t>
    </rPh>
    <phoneticPr fontId="2"/>
  </si>
  <si>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4"/>
  </si>
  <si>
    <t xml:space="preserve"> ④　理由</t>
    <rPh sb="3" eb="5">
      <t>リユウ</t>
    </rPh>
    <phoneticPr fontId="4"/>
  </si>
  <si>
    <t xml:space="preserve"> ⑤　施設運営に支障が生じないようどのような体制を講じているか。</t>
    <rPh sb="3" eb="5">
      <t>シセツ</t>
    </rPh>
    <phoneticPr fontId="4"/>
  </si>
  <si>
    <t>－保育所型認定こども園運営No.９－</t>
    <rPh sb="4" eb="5">
      <t>カタ</t>
    </rPh>
    <rPh sb="5" eb="7">
      <t>ニンテイ</t>
    </rPh>
    <rPh sb="10" eb="11">
      <t>ソノ</t>
    </rPh>
    <phoneticPr fontId="4"/>
  </si>
  <si>
    <t>－保育所型認定こども園運営No.１０－</t>
    <rPh sb="4" eb="5">
      <t>カタ</t>
    </rPh>
    <rPh sb="5" eb="7">
      <t>ニンテイ</t>
    </rPh>
    <rPh sb="10" eb="11">
      <t>ソノ</t>
    </rPh>
    <phoneticPr fontId="4"/>
  </si>
  <si>
    <t>を記入すること。</t>
    <phoneticPr fontId="2"/>
  </si>
  <si>
    <t>保育士登録</t>
    <rPh sb="0" eb="3">
      <t>ホイクシ</t>
    </rPh>
    <rPh sb="3" eb="5">
      <t>トウロク</t>
    </rPh>
    <phoneticPr fontId="4"/>
  </si>
  <si>
    <t>○</t>
  </si>
  <si>
    <t>幼稚園免許</t>
    <rPh sb="0" eb="3">
      <t>ヨウチエン</t>
    </rPh>
    <rPh sb="3" eb="5">
      <t>メンキョ</t>
    </rPh>
    <phoneticPr fontId="4"/>
  </si>
  <si>
    <t>担任
クラス名</t>
    <rPh sb="0" eb="2">
      <t>タンニン</t>
    </rPh>
    <rPh sb="6" eb="7">
      <t>メイ</t>
    </rPh>
    <phoneticPr fontId="4"/>
  </si>
  <si>
    <t>そら組</t>
    <rPh sb="2" eb="3">
      <t>クミ</t>
    </rPh>
    <phoneticPr fontId="4"/>
  </si>
  <si>
    <t>1組</t>
    <rPh sb="1" eb="2">
      <t>クミ</t>
    </rPh>
    <phoneticPr fontId="4"/>
  </si>
  <si>
    <t>○教育及び保育従事者の平均経験年数、平均給与及び有給休暇の状況を記入すること。</t>
    <rPh sb="1" eb="3">
      <t>キョウイク</t>
    </rPh>
    <rPh sb="3" eb="4">
      <t>オヨ</t>
    </rPh>
    <rPh sb="5" eb="7">
      <t>ホイク</t>
    </rPh>
    <rPh sb="7" eb="10">
      <t>ジュウジシャ</t>
    </rPh>
    <phoneticPr fontId="4"/>
  </si>
  <si>
    <t>たいよう組</t>
    <rPh sb="4" eb="5">
      <t>クミ</t>
    </rPh>
    <phoneticPr fontId="4"/>
  </si>
  <si>
    <t>－保育所型認定こども園運営No.１８－</t>
    <rPh sb="4" eb="5">
      <t>カタ</t>
    </rPh>
    <rPh sb="5" eb="7">
      <t>ニンテイ</t>
    </rPh>
    <rPh sb="10" eb="11">
      <t>ソノ</t>
    </rPh>
    <phoneticPr fontId="4"/>
  </si>
  <si>
    <t>（イ）教育及び保育従事者</t>
    <rPh sb="3" eb="5">
      <t>キョウイク</t>
    </rPh>
    <rPh sb="5" eb="6">
      <t>オヨ</t>
    </rPh>
    <rPh sb="7" eb="9">
      <t>ホイク</t>
    </rPh>
    <rPh sb="9" eb="12">
      <t>ジュウジシャ</t>
    </rPh>
    <phoneticPr fontId="2"/>
  </si>
  <si>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2"/>
  </si>
  <si>
    <t>－保育所型認定こども園運営No.２１－</t>
    <rPh sb="4" eb="5">
      <t>カタ</t>
    </rPh>
    <rPh sb="5" eb="7">
      <t>ニンテイ</t>
    </rPh>
    <rPh sb="10" eb="11">
      <t>ソノ</t>
    </rPh>
    <phoneticPr fontId="4"/>
  </si>
  <si>
    <t>特殊業務</t>
    <rPh sb="0" eb="2">
      <t>トクシュ</t>
    </rPh>
    <rPh sb="2" eb="4">
      <t>ギョウム</t>
    </rPh>
    <phoneticPr fontId="2"/>
  </si>
  <si>
    <t>給与
改善</t>
    <rPh sb="0" eb="2">
      <t>キュウヨ</t>
    </rPh>
    <rPh sb="3" eb="5">
      <t>カイゼン</t>
    </rPh>
    <phoneticPr fontId="4"/>
  </si>
  <si>
    <t>最終学歴</t>
    <rPh sb="0" eb="2">
      <t>サイシュウ</t>
    </rPh>
    <rPh sb="2" eb="4">
      <t>ガクレキ</t>
    </rPh>
    <phoneticPr fontId="4"/>
  </si>
  <si>
    <t>勤続
年数
A</t>
    <rPh sb="0" eb="1">
      <t>ツトム</t>
    </rPh>
    <rPh sb="1" eb="2">
      <t>ゾク</t>
    </rPh>
    <rPh sb="3" eb="5">
      <t>ネンスウ</t>
    </rPh>
    <phoneticPr fontId="4"/>
  </si>
  <si>
    <t>週
平均
労働
時間</t>
    <rPh sb="0" eb="1">
      <t>シュウ</t>
    </rPh>
    <rPh sb="2" eb="4">
      <t>ヘイキン</t>
    </rPh>
    <rPh sb="5" eb="7">
      <t>ロウドウ</t>
    </rPh>
    <rPh sb="8" eb="10">
      <t>ジカン</t>
    </rPh>
    <phoneticPr fontId="2"/>
  </si>
  <si>
    <t>経　験　年　数</t>
    <phoneticPr fontId="2"/>
  </si>
  <si>
    <t>年　齢</t>
    <rPh sb="0" eb="1">
      <t>ネン</t>
    </rPh>
    <rPh sb="2" eb="3">
      <t>トシ</t>
    </rPh>
    <phoneticPr fontId="4"/>
  </si>
  <si>
    <t>番　号</t>
    <rPh sb="0" eb="1">
      <t>バン</t>
    </rPh>
    <rPh sb="2" eb="3">
      <t>ゴウ</t>
    </rPh>
    <phoneticPr fontId="4"/>
  </si>
  <si>
    <t>※新設園（保育所からの移行を除く）は、本年度の状況（監査調書提出月の前月まで）を記入すること。</t>
    <rPh sb="1" eb="3">
      <t>シンセツ</t>
    </rPh>
    <rPh sb="3" eb="4">
      <t>エン</t>
    </rPh>
    <rPh sb="5" eb="7">
      <t>ホイク</t>
    </rPh>
    <rPh sb="7" eb="8">
      <t>ジョ</t>
    </rPh>
    <rPh sb="11" eb="13">
      <t>イコウ</t>
    </rPh>
    <rPh sb="14" eb="15">
      <t>ノゾ</t>
    </rPh>
    <rPh sb="19" eb="22">
      <t>ホンネンド</t>
    </rPh>
    <rPh sb="23" eb="25">
      <t>ジョウキョウ</t>
    </rPh>
    <rPh sb="26" eb="28">
      <t>カンサ</t>
    </rPh>
    <rPh sb="28" eb="30">
      <t>チョウショ</t>
    </rPh>
    <rPh sb="30" eb="32">
      <t>テイシュツ</t>
    </rPh>
    <rPh sb="32" eb="33">
      <t>ツキ</t>
    </rPh>
    <rPh sb="34" eb="36">
      <t>ゼンゲツ</t>
    </rPh>
    <rPh sb="40" eb="42">
      <t>キニュウ</t>
    </rPh>
    <phoneticPr fontId="4"/>
  </si>
  <si>
    <t>指摘改善命令事項の内容</t>
    <phoneticPr fontId="2"/>
  </si>
  <si>
    <t>指摘改善命令事項に対する改善状況</t>
    <phoneticPr fontId="2"/>
  </si>
  <si>
    <t xml:space="preserve"> ・ 指摘改善命令事項の有無：</t>
    <rPh sb="12" eb="14">
      <t>ウム</t>
    </rPh>
    <phoneticPr fontId="2"/>
  </si>
  <si>
    <t>）</t>
    <phoneticPr fontId="2"/>
  </si>
  <si>
    <t>延長保育</t>
    <rPh sb="0" eb="2">
      <t>エンチョウ</t>
    </rPh>
    <rPh sb="2" eb="4">
      <t>ホイク</t>
    </rPh>
    <phoneticPr fontId="2"/>
  </si>
  <si>
    <t>預かり保育</t>
    <rPh sb="0" eb="1">
      <t>アズ</t>
    </rPh>
    <rPh sb="3" eb="5">
      <t>ホイク</t>
    </rPh>
    <phoneticPr fontId="2"/>
  </si>
  <si>
    <t>医療機関名</t>
    <phoneticPr fontId="2"/>
  </si>
  <si>
    <t>医療機関の住所</t>
    <phoneticPr fontId="2"/>
  </si>
  <si>
    <t>氏　　　名</t>
    <phoneticPr fontId="2"/>
  </si>
  <si>
    <t>内科</t>
    <rPh sb="0" eb="2">
      <t>ナイカ</t>
    </rPh>
    <phoneticPr fontId="2"/>
  </si>
  <si>
    <t>歯科</t>
    <rPh sb="0" eb="2">
      <t>シカ</t>
    </rPh>
    <phoneticPr fontId="2"/>
  </si>
  <si>
    <t>【教育及び保育の内容】</t>
    <rPh sb="1" eb="3">
      <t>キョウイク</t>
    </rPh>
    <rPh sb="3" eb="4">
      <t>オヨ</t>
    </rPh>
    <rPh sb="5" eb="7">
      <t>ホイク</t>
    </rPh>
    <rPh sb="8" eb="10">
      <t>ナイヨウ</t>
    </rPh>
    <phoneticPr fontId="2"/>
  </si>
  <si>
    <t>理由：</t>
    <rPh sb="0" eb="2">
      <t>リユウ</t>
    </rPh>
    <phoneticPr fontId="2"/>
  </si>
  <si>
    <t>・</t>
    <phoneticPr fontId="2"/>
  </si>
  <si>
    <t>・</t>
    <phoneticPr fontId="2"/>
  </si>
  <si>
    <t xml:space="preserve"> ８　特定教育・保育の提供</t>
    <rPh sb="3" eb="5">
      <t>トクテイ</t>
    </rPh>
    <rPh sb="5" eb="7">
      <t>キョウイク</t>
    </rPh>
    <rPh sb="8" eb="10">
      <t>ホイク</t>
    </rPh>
    <rPh sb="11" eb="13">
      <t>テイキョウ</t>
    </rPh>
    <phoneticPr fontId="4"/>
  </si>
  <si>
    <t>・</t>
    <phoneticPr fontId="2"/>
  </si>
  <si>
    <t>認定こども園認定年月日</t>
    <phoneticPr fontId="2"/>
  </si>
  <si>
    <t>建替年月日</t>
    <phoneticPr fontId="2"/>
  </si>
  <si>
    <t>　〃　事業開始年月日</t>
    <rPh sb="3" eb="5">
      <t>ジギョウ</t>
    </rPh>
    <rPh sb="5" eb="7">
      <t>カイシ</t>
    </rPh>
    <rPh sb="7" eb="10">
      <t>ネンガッピ</t>
    </rPh>
    <phoneticPr fontId="2"/>
  </si>
  <si>
    <t>保育所認可年月日</t>
    <rPh sb="0" eb="3">
      <t>ホイクショ</t>
    </rPh>
    <rPh sb="3" eb="5">
      <t>ニンカ</t>
    </rPh>
    <phoneticPr fontId="2"/>
  </si>
  <si>
    <t>園舎</t>
  </si>
  <si>
    <t>屋外遊戯場</t>
    <rPh sb="2" eb="4">
      <t>ユウギ</t>
    </rPh>
    <phoneticPr fontId="2"/>
  </si>
  <si>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2"/>
  </si>
  <si>
    <t xml:space="preserve"> (ｳ) 調理室（</t>
    <rPh sb="5" eb="7">
      <t>チョウリ</t>
    </rPh>
    <rPh sb="7" eb="8">
      <t>シツ</t>
    </rPh>
    <phoneticPr fontId="2"/>
  </si>
  <si>
    <t>※</t>
    <phoneticPr fontId="2"/>
  </si>
  <si>
    <t xml:space="preserve"> ③ 園舎､屋外遊技場の面積を記入すること。</t>
    <rPh sb="3" eb="5">
      <t>エンシャ</t>
    </rPh>
    <rPh sb="6" eb="8">
      <t>オクガイ</t>
    </rPh>
    <rPh sb="8" eb="11">
      <t>ユウギジョウ</t>
    </rPh>
    <phoneticPr fontId="4"/>
  </si>
  <si>
    <t xml:space="preserve"> ・ 県への認可事項変更届は提出しているか。</t>
    <rPh sb="3" eb="4">
      <t>ケン</t>
    </rPh>
    <rPh sb="6" eb="8">
      <t>ニンカ</t>
    </rPh>
    <rPh sb="10" eb="12">
      <t>ヘンコウ</t>
    </rPh>
    <rPh sb="14" eb="16">
      <t>テイシュツ</t>
    </rPh>
    <phoneticPr fontId="2"/>
  </si>
  <si>
    <t xml:space="preserve"> ⑤ 施設の認可面積と現況面積は一致しているか。</t>
    <rPh sb="6" eb="8">
      <t>ニンカ</t>
    </rPh>
    <rPh sb="8" eb="10">
      <t>メンセキ</t>
    </rPh>
    <phoneticPr fontId="2"/>
  </si>
  <si>
    <t>2･3号の利用定員90人以下</t>
    <rPh sb="3" eb="4">
      <t>ゴウ</t>
    </rPh>
    <rPh sb="5" eb="7">
      <t>リヨウ</t>
    </rPh>
    <rPh sb="7" eb="9">
      <t>テイイン</t>
    </rPh>
    <rPh sb="11" eb="12">
      <t>ヒト</t>
    </rPh>
    <rPh sb="12" eb="14">
      <t>イカ</t>
    </rPh>
    <phoneticPr fontId="2"/>
  </si>
  <si>
    <t>保育標準時間認定こどもを受入れる施設</t>
    <rPh sb="0" eb="2">
      <t>ホイク</t>
    </rPh>
    <rPh sb="2" eb="4">
      <t>ヒョウジュン</t>
    </rPh>
    <rPh sb="4" eb="6">
      <t>ジカン</t>
    </rPh>
    <rPh sb="6" eb="8">
      <t>ニンテイ</t>
    </rPh>
    <rPh sb="12" eb="14">
      <t>ウケイ</t>
    </rPh>
    <rPh sb="16" eb="18">
      <t>シセツ</t>
    </rPh>
    <phoneticPr fontId="2"/>
  </si>
  <si>
    <t>基本部分</t>
    <phoneticPr fontId="2"/>
  </si>
  <si>
    <t>（</t>
    <phoneticPr fontId="2"/>
  </si>
  <si>
    <t>）</t>
    <phoneticPr fontId="2"/>
  </si>
  <si>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4"/>
  </si>
  <si>
    <t>(</t>
    <phoneticPr fontId="2"/>
  </si>
  <si>
    <t>(</t>
    <phoneticPr fontId="2"/>
  </si>
  <si>
    <t>(うち保育士</t>
    <rPh sb="3" eb="6">
      <t>ホイクシ</t>
    </rPh>
    <phoneticPr fontId="2"/>
  </si>
  <si>
    <t>県認定こども園条例別表第1の1</t>
    <rPh sb="0" eb="1">
      <t>ケン</t>
    </rPh>
    <rPh sb="1" eb="3">
      <t>ニンテイ</t>
    </rPh>
    <rPh sb="6" eb="7">
      <t>ソノ</t>
    </rPh>
    <rPh sb="7" eb="9">
      <t>ジョウレイ</t>
    </rPh>
    <rPh sb="9" eb="11">
      <t>ベッピョウ</t>
    </rPh>
    <rPh sb="11" eb="12">
      <t>ダイ</t>
    </rPh>
    <phoneticPr fontId="4"/>
  </si>
  <si>
    <t>県認定こども園条例別表第2の3</t>
    <rPh sb="0" eb="1">
      <t>ケン</t>
    </rPh>
    <rPh sb="1" eb="3">
      <t>ニンテイ</t>
    </rPh>
    <rPh sb="6" eb="7">
      <t>ソノ</t>
    </rPh>
    <rPh sb="7" eb="9">
      <t>ジョウレイ</t>
    </rPh>
    <rPh sb="9" eb="11">
      <t>ベッピョウ</t>
    </rPh>
    <rPh sb="11" eb="12">
      <t>ダイ</t>
    </rPh>
    <phoneticPr fontId="2"/>
  </si>
  <si>
    <t>県認定こども園条例別表第1の1</t>
    <rPh sb="0" eb="1">
      <t>ケン</t>
    </rPh>
    <rPh sb="1" eb="3">
      <t>ニンテイ</t>
    </rPh>
    <rPh sb="6" eb="7">
      <t>ソノ</t>
    </rPh>
    <rPh sb="7" eb="9">
      <t>ジョウレイ</t>
    </rPh>
    <rPh sb="9" eb="11">
      <t>ベッピョウ</t>
    </rPh>
    <rPh sb="11" eb="12">
      <t>ダイ</t>
    </rPh>
    <phoneticPr fontId="2"/>
  </si>
  <si>
    <t>＜以下、園内研修を行っている場合＞</t>
    <rPh sb="1" eb="3">
      <t>イカ</t>
    </rPh>
    <rPh sb="4" eb="6">
      <t>エンナイ</t>
    </rPh>
    <rPh sb="6" eb="8">
      <t>ケンシュウ</t>
    </rPh>
    <rPh sb="9" eb="10">
      <t>オコナ</t>
    </rPh>
    <rPh sb="14" eb="16">
      <t>バアイ</t>
    </rPh>
    <phoneticPr fontId="2"/>
  </si>
  <si>
    <t>か。</t>
    <phoneticPr fontId="2"/>
  </si>
  <si>
    <t xml:space="preserve"> ② それぞれの指導計画は、関連性と連続性を持たせて作成している</t>
    <phoneticPr fontId="2"/>
  </si>
  <si>
    <t>県条例第47条第1項</t>
    <rPh sb="0" eb="1">
      <t>ケン</t>
    </rPh>
    <phoneticPr fontId="4"/>
  </si>
  <si>
    <t>県条例第14条第1項</t>
    <rPh sb="0" eb="1">
      <t>ケン</t>
    </rPh>
    <phoneticPr fontId="4"/>
  </si>
  <si>
    <t>は、当年度監査調書提出月の前月までの発生状況を記入すること。</t>
  </si>
  <si>
    <t>県条例第7条第2項</t>
    <rPh sb="0" eb="1">
      <t>ケン</t>
    </rPh>
    <phoneticPr fontId="4"/>
  </si>
  <si>
    <t>こども園である旨の表示をしているか。</t>
    <phoneticPr fontId="2"/>
  </si>
  <si>
    <t>(1)　建物（園舎）又は敷地の公衆の見やすい場所に、当該施設が認定</t>
    <rPh sb="4" eb="6">
      <t>タテモノ</t>
    </rPh>
    <rPh sb="7" eb="9">
      <t>エンシャ</t>
    </rPh>
    <rPh sb="10" eb="11">
      <t>マタ</t>
    </rPh>
    <rPh sb="12" eb="14">
      <t>シキチ</t>
    </rPh>
    <rPh sb="15" eb="17">
      <t>コウシュウ</t>
    </rPh>
    <rPh sb="18" eb="19">
      <t>ミ</t>
    </rPh>
    <rPh sb="22" eb="24">
      <t>バショ</t>
    </rPh>
    <rPh sb="26" eb="28">
      <t>トウガイ</t>
    </rPh>
    <rPh sb="28" eb="30">
      <t>シセツ</t>
    </rPh>
    <phoneticPr fontId="4"/>
  </si>
  <si>
    <t>・</t>
    <phoneticPr fontId="2"/>
  </si>
  <si>
    <t>その他－利用手続き等</t>
    <rPh sb="2" eb="3">
      <t>タ</t>
    </rPh>
    <rPh sb="4" eb="6">
      <t>リヨウ</t>
    </rPh>
    <rPh sb="6" eb="8">
      <t>テツヅ</t>
    </rPh>
    <rPh sb="9" eb="10">
      <t>トウ</t>
    </rPh>
    <phoneticPr fontId="2"/>
  </si>
  <si>
    <t>フリー教育・保育従事者</t>
    <rPh sb="3" eb="5">
      <t>キョウイク</t>
    </rPh>
    <rPh sb="6" eb="8">
      <t>ホイク</t>
    </rPh>
    <rPh sb="8" eb="11">
      <t>ジュウジシャ</t>
    </rPh>
    <phoneticPr fontId="2"/>
  </si>
  <si>
    <t>閉園</t>
    <rPh sb="0" eb="2">
      <t>ヘイエン</t>
    </rPh>
    <phoneticPr fontId="2"/>
  </si>
  <si>
    <t>短大</t>
  </si>
  <si>
    <t>特定教育・保育の提供</t>
    <rPh sb="0" eb="2">
      <t>トクテイ</t>
    </rPh>
    <rPh sb="2" eb="4">
      <t>キョウイク</t>
    </rPh>
    <rPh sb="5" eb="7">
      <t>ホイク</t>
    </rPh>
    <rPh sb="8" eb="10">
      <t>テイキョウ</t>
    </rPh>
    <phoneticPr fontId="4"/>
  </si>
  <si>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2"/>
  </si>
  <si>
    <t>特定教育・保育の提供</t>
    <phoneticPr fontId="4"/>
  </si>
  <si>
    <t xml:space="preserve"> ①「 いる」場合、施設の自己評価を公表しているか。</t>
    <rPh sb="7" eb="9">
      <t>バアイ</t>
    </rPh>
    <rPh sb="10" eb="12">
      <t>シセツ</t>
    </rPh>
    <rPh sb="13" eb="15">
      <t>ジコ</t>
    </rPh>
    <rPh sb="15" eb="17">
      <t>ヒョウカ</t>
    </rPh>
    <rPh sb="18" eb="20">
      <t>コウヒョウ</t>
    </rPh>
    <phoneticPr fontId="4"/>
  </si>
  <si>
    <t>県認定こども園条例別表第7の7</t>
    <rPh sb="0" eb="1">
      <t>ケン</t>
    </rPh>
    <rPh sb="1" eb="3">
      <t>ニンテイ</t>
    </rPh>
    <rPh sb="6" eb="7">
      <t>エン</t>
    </rPh>
    <rPh sb="7" eb="9">
      <t>ジョウレイ</t>
    </rPh>
    <rPh sb="9" eb="11">
      <t>ベッピョウ</t>
    </rPh>
    <rPh sb="11" eb="12">
      <t>ダイ</t>
    </rPh>
    <phoneticPr fontId="2"/>
  </si>
  <si>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2"/>
  </si>
  <si>
    <t>人件費を賄っている職員(No5の(3))･･･｢その他｣に計上</t>
    <rPh sb="0" eb="3">
      <t>ジンケンヒ</t>
    </rPh>
    <phoneticPr fontId="2"/>
  </si>
  <si>
    <t>【削除厳禁】</t>
    <rPh sb="1" eb="3">
      <t>サクジョ</t>
    </rPh>
    <rPh sb="3" eb="5">
      <t>ゲンキン</t>
    </rPh>
    <phoneticPr fontId="2"/>
  </si>
  <si>
    <t>(6)　調理員の配置について</t>
    <rPh sb="4" eb="7">
      <t>チョウリイン</t>
    </rPh>
    <rPh sb="8" eb="10">
      <t>ハイチ</t>
    </rPh>
    <phoneticPr fontId="4"/>
  </si>
  <si>
    <t>(9)　日曜日、祝日、年末年始以外に一斉休園（行事の振替休を含む）を</t>
    <rPh sb="4" eb="7">
      <t>ニチヨウビ</t>
    </rPh>
    <phoneticPr fontId="4"/>
  </si>
  <si>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4"/>
  </si>
  <si>
    <t xml:space="preserve">(12) 園長について </t>
    <rPh sb="5" eb="7">
      <t>エンチョウ</t>
    </rPh>
    <phoneticPr fontId="4"/>
  </si>
  <si>
    <t>(14) 必要な諸規程、諸帳簿は整備しているか。</t>
    <rPh sb="5" eb="7">
      <t>ヒツヨウ</t>
    </rPh>
    <rPh sb="8" eb="9">
      <t>ショ</t>
    </rPh>
    <rPh sb="9" eb="11">
      <t>キテイ</t>
    </rPh>
    <rPh sb="12" eb="13">
      <t>ショ</t>
    </rPh>
    <rPh sb="13" eb="15">
      <t>チョウボ</t>
    </rPh>
    <rPh sb="16" eb="18">
      <t>セイビ</t>
    </rPh>
    <phoneticPr fontId="4"/>
  </si>
  <si>
    <t xml:space="preserve"> ① 「いる」場合、どのように実施しているか。</t>
    <phoneticPr fontId="4"/>
  </si>
  <si>
    <t xml:space="preserve"> １３　福祉サービスの質の向上のための措置</t>
    <phoneticPr fontId="4"/>
  </si>
  <si>
    <t xml:space="preserve"> １４　その他－利用手続き等</t>
    <rPh sb="6" eb="7">
      <t>タ</t>
    </rPh>
    <rPh sb="8" eb="10">
      <t>リヨウ</t>
    </rPh>
    <rPh sb="10" eb="12">
      <t>テツヅ</t>
    </rPh>
    <rPh sb="13" eb="14">
      <t>トウ</t>
    </rPh>
    <phoneticPr fontId="4"/>
  </si>
  <si>
    <t>・「いる」場合、異年齢編成の教育及び保育の指導計画を作成</t>
    <rPh sb="11" eb="13">
      <t>ヘンセイ</t>
    </rPh>
    <rPh sb="14" eb="16">
      <t>キョウイク</t>
    </rPh>
    <rPh sb="16" eb="17">
      <t>オヨ</t>
    </rPh>
    <rPh sb="26" eb="28">
      <t>サクセイ</t>
    </rPh>
    <phoneticPr fontId="4"/>
  </si>
  <si>
    <t xml:space="preserve">  しているか。</t>
    <phoneticPr fontId="2"/>
  </si>
  <si>
    <t>を図っているか。</t>
    <phoneticPr fontId="2"/>
  </si>
  <si>
    <t>を図り、助言等を得るよう努めているか。</t>
    <rPh sb="4" eb="6">
      <t>ジョゲン</t>
    </rPh>
    <rPh sb="6" eb="7">
      <t>トウ</t>
    </rPh>
    <rPh sb="8" eb="9">
      <t>エ</t>
    </rPh>
    <rPh sb="12" eb="13">
      <t>ツト</t>
    </rPh>
    <phoneticPr fontId="4"/>
  </si>
  <si>
    <t>（例：月労働時間の算出方法）</t>
    <rPh sb="1" eb="2">
      <t>レイ</t>
    </rPh>
    <rPh sb="3" eb="4">
      <t>ツキ</t>
    </rPh>
    <rPh sb="4" eb="6">
      <t>ロウドウ</t>
    </rPh>
    <rPh sb="6" eb="8">
      <t>ジカン</t>
    </rPh>
    <rPh sb="9" eb="11">
      <t>サンシュツ</t>
    </rPh>
    <rPh sb="11" eb="13">
      <t>ホウホウ</t>
    </rPh>
    <phoneticPr fontId="2"/>
  </si>
  <si>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2"/>
  </si>
  <si>
    <t>満
3歳</t>
    <rPh sb="0" eb="1">
      <t>マン</t>
    </rPh>
    <phoneticPr fontId="2"/>
  </si>
  <si>
    <t>(例)</t>
    <phoneticPr fontId="2"/>
  </si>
  <si>
    <t>人</t>
    <phoneticPr fontId="2"/>
  </si>
  <si>
    <t>◯山田</t>
    <rPh sb="1" eb="3">
      <t>ヤマダ</t>
    </rPh>
    <phoneticPr fontId="2"/>
  </si>
  <si>
    <t>虹</t>
    <rPh sb="0" eb="1">
      <t>ニジ</t>
    </rPh>
    <phoneticPr fontId="2"/>
  </si>
  <si>
    <t>ひよこ</t>
    <phoneticPr fontId="2"/>
  </si>
  <si>
    <t>うさぎ</t>
    <phoneticPr fontId="2"/>
  </si>
  <si>
    <t>すずめ</t>
    <phoneticPr fontId="2"/>
  </si>
  <si>
    <t>うぐいす</t>
    <phoneticPr fontId="2"/>
  </si>
  <si>
    <t>りす</t>
    <phoneticPr fontId="2"/>
  </si>
  <si>
    <t>きりん</t>
    <phoneticPr fontId="2"/>
  </si>
  <si>
    <t>ぞう</t>
    <phoneticPr fontId="2"/>
  </si>
  <si>
    <t>らいおん</t>
    <phoneticPr fontId="2"/>
  </si>
  <si>
    <t>そら</t>
    <phoneticPr fontId="2"/>
  </si>
  <si>
    <t>(ｴ)</t>
    <phoneticPr fontId="2"/>
  </si>
  <si>
    <t>専門学校</t>
  </si>
  <si>
    <t>満2歳以上児</t>
    <phoneticPr fontId="2"/>
  </si>
  <si>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2"/>
  </si>
  <si>
    <t>(3)　調理業務の形態について、該当するものにチェックすること。</t>
    <rPh sb="4" eb="6">
      <t>チョウリ</t>
    </rPh>
    <rPh sb="9" eb="11">
      <t>ケイタイ</t>
    </rPh>
    <rPh sb="16" eb="18">
      <t>ガイトウ</t>
    </rPh>
    <phoneticPr fontId="4"/>
  </si>
  <si>
    <t>(4)　調理業務の外部委託について（該当する場合のみ記入）</t>
    <rPh sb="4" eb="6">
      <t>チョウリ</t>
    </rPh>
    <rPh sb="9" eb="11">
      <t>ガイブ</t>
    </rPh>
    <rPh sb="18" eb="20">
      <t>ガイトウ</t>
    </rPh>
    <rPh sb="22" eb="24">
      <t>バアイ</t>
    </rPh>
    <rPh sb="26" eb="28">
      <t>キニュウ</t>
    </rPh>
    <phoneticPr fontId="4"/>
  </si>
  <si>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4"/>
  </si>
  <si>
    <t>消防法第8条第2項</t>
    <phoneticPr fontId="4"/>
  </si>
  <si>
    <t>消防法施行規則第3条第1項</t>
    <phoneticPr fontId="4"/>
  </si>
  <si>
    <t>※ギョウ虫検査は、任意</t>
    <rPh sb="4" eb="5">
      <t>チュウ</t>
    </rPh>
    <rPh sb="5" eb="7">
      <t>ケンサ</t>
    </rPh>
    <rPh sb="9" eb="11">
      <t>ニンイ</t>
    </rPh>
    <phoneticPr fontId="2"/>
  </si>
  <si>
    <t>主幹養護
教諭</t>
    <rPh sb="0" eb="2">
      <t>シュカン</t>
    </rPh>
    <rPh sb="2" eb="4">
      <t>ヨウゴ</t>
    </rPh>
    <rPh sb="5" eb="7">
      <t>キョウユ</t>
    </rPh>
    <phoneticPr fontId="2"/>
  </si>
  <si>
    <t>栄養
教諭</t>
    <phoneticPr fontId="2"/>
  </si>
  <si>
    <t>子育て支援員</t>
    <rPh sb="0" eb="2">
      <t>コソダ</t>
    </rPh>
    <rPh sb="3" eb="5">
      <t>シエン</t>
    </rPh>
    <rPh sb="5" eb="6">
      <t>イン</t>
    </rPh>
    <phoneticPr fontId="2"/>
  </si>
  <si>
    <t>正規</t>
    <rPh sb="0" eb="2">
      <t>セイキ</t>
    </rPh>
    <phoneticPr fontId="2"/>
  </si>
  <si>
    <t>正規
職員</t>
    <rPh sb="0" eb="2">
      <t>セイキ</t>
    </rPh>
    <rPh sb="3" eb="5">
      <t>ショクイン</t>
    </rPh>
    <phoneticPr fontId="2"/>
  </si>
  <si>
    <t>（再）
栄養士</t>
    <rPh sb="1" eb="2">
      <t>サイ</t>
    </rPh>
    <rPh sb="4" eb="7">
      <t>エイヨウシ</t>
    </rPh>
    <phoneticPr fontId="2"/>
  </si>
  <si>
    <t>小学校教諭</t>
    <rPh sb="0" eb="3">
      <t>ショウガッコウ</t>
    </rPh>
    <rPh sb="3" eb="5">
      <t>キョウユ</t>
    </rPh>
    <phoneticPr fontId="2"/>
  </si>
  <si>
    <t>養護教諭</t>
    <rPh sb="0" eb="2">
      <t>ヨウゴ</t>
    </rPh>
    <rPh sb="2" eb="4">
      <t>キョウユ</t>
    </rPh>
    <phoneticPr fontId="2"/>
  </si>
  <si>
    <t>年1回、保守点検及び清掃することが義務付けられている。</t>
    <phoneticPr fontId="2"/>
  </si>
  <si>
    <t>教育及び保育に従事する者</t>
    <phoneticPr fontId="2"/>
  </si>
  <si>
    <t>看護師・准看護師</t>
    <rPh sb="0" eb="3">
      <t>カンゴシ</t>
    </rPh>
    <rPh sb="4" eb="8">
      <t>ジュンカンゴシ</t>
    </rPh>
    <phoneticPr fontId="2"/>
  </si>
  <si>
    <t>(再)保育士カウント看護師</t>
    <rPh sb="1" eb="2">
      <t>サイ</t>
    </rPh>
    <rPh sb="3" eb="6">
      <t>ホイクシ</t>
    </rPh>
    <rPh sb="10" eb="13">
      <t>カンゴシ</t>
    </rPh>
    <phoneticPr fontId="2"/>
  </si>
  <si>
    <t>浄化槽法第7条、第10条、第11条</t>
    <rPh sb="0" eb="4">
      <t>ジョウカソウホウ</t>
    </rPh>
    <rPh sb="4" eb="5">
      <t>ダイ</t>
    </rPh>
    <rPh sb="6" eb="7">
      <t>ジョウ</t>
    </rPh>
    <rPh sb="8" eb="9">
      <t>ダイ</t>
    </rPh>
    <rPh sb="11" eb="12">
      <t>ジョウ</t>
    </rPh>
    <rPh sb="13" eb="14">
      <t>ダイ</t>
    </rPh>
    <rPh sb="16" eb="17">
      <t>ジョウ</t>
    </rPh>
    <phoneticPr fontId="2"/>
  </si>
  <si>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2"/>
  </si>
  <si>
    <t>(6)　消防用設備等の点検結果は、消防署へ報告しているか。</t>
    <phoneticPr fontId="2"/>
  </si>
  <si>
    <t>(8)　非常口、避難経路、消火器等の付近に障害物を置いていないか。</t>
    <phoneticPr fontId="2"/>
  </si>
  <si>
    <t>「児童福祉施設等における児童の安全の確保について」（平成13年6月15日雇児総発第402号）</t>
    <rPh sb="7" eb="8">
      <t>トウ</t>
    </rPh>
    <rPh sb="30" eb="31">
      <t>ネン</t>
    </rPh>
    <rPh sb="32" eb="33">
      <t>ツキ</t>
    </rPh>
    <rPh sb="35" eb="36">
      <t>ニチ</t>
    </rPh>
    <rPh sb="39" eb="40">
      <t>ハツ</t>
    </rPh>
    <phoneticPr fontId="4"/>
  </si>
  <si>
    <t>特　記　事　項</t>
    <phoneticPr fontId="4"/>
  </si>
  <si>
    <t>(2)　給与規程の最終改定は、</t>
    <phoneticPr fontId="4"/>
  </si>
  <si>
    <t>)</t>
    <phoneticPr fontId="4"/>
  </si>
  <si>
    <t>　　</t>
    <phoneticPr fontId="4"/>
  </si>
  <si>
    <t>℃</t>
    <phoneticPr fontId="4"/>
  </si>
  <si>
    <t>・冷凍庫の温度は、</t>
    <phoneticPr fontId="4"/>
  </si>
  <si>
    <t>食事時間前に、調理従事者以外の者が実施すること。</t>
    <phoneticPr fontId="4"/>
  </si>
  <si>
    <t>※</t>
    <phoneticPr fontId="2"/>
  </si>
  <si>
    <t>・</t>
    <phoneticPr fontId="2"/>
  </si>
  <si>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2"/>
  </si>
  <si>
    <t>カ</t>
    <phoneticPr fontId="2"/>
  </si>
  <si>
    <t>・</t>
    <phoneticPr fontId="4"/>
  </si>
  <si>
    <t>・</t>
    <phoneticPr fontId="4"/>
  </si>
  <si>
    <t>保育所保育指針第3章1(3)(ｳ)</t>
    <rPh sb="0" eb="3">
      <t>ホイクショ</t>
    </rPh>
    <rPh sb="3" eb="5">
      <t>ホイク</t>
    </rPh>
    <rPh sb="5" eb="7">
      <t>シシン</t>
    </rPh>
    <rPh sb="7" eb="8">
      <t>ダイ</t>
    </rPh>
    <rPh sb="9" eb="10">
      <t>ショウ</t>
    </rPh>
    <phoneticPr fontId="4"/>
  </si>
  <si>
    <t>保育所保育指針第3章１(2)ア</t>
    <rPh sb="0" eb="3">
      <t>ホイクショ</t>
    </rPh>
    <rPh sb="3" eb="5">
      <t>ホイク</t>
    </rPh>
    <rPh sb="5" eb="7">
      <t>シシン</t>
    </rPh>
    <rPh sb="7" eb="8">
      <t>ダイ</t>
    </rPh>
    <rPh sb="9" eb="10">
      <t>ショウ</t>
    </rPh>
    <phoneticPr fontId="4"/>
  </si>
  <si>
    <t>※</t>
    <phoneticPr fontId="2"/>
  </si>
  <si>
    <t>避難場所までの誘導を含めて訓練と見なす。</t>
    <phoneticPr fontId="2"/>
  </si>
  <si>
    <t>※監査調書提出時の状況について記入してください。</t>
  </si>
  <si>
    <t>給　与　状　況　　（本年度監査調書提出月分）</t>
    <rPh sb="0" eb="1">
      <t>キュウ</t>
    </rPh>
    <rPh sb="2" eb="3">
      <t>アタエ</t>
    </rPh>
    <rPh sb="4" eb="5">
      <t>ジョウ</t>
    </rPh>
    <rPh sb="6" eb="7">
      <t>キョウ</t>
    </rPh>
    <phoneticPr fontId="4"/>
  </si>
  <si>
    <t xml:space="preserve"> ① 体系的な研修計画を作成しているか。</t>
    <rPh sb="3" eb="6">
      <t>タイケイテキ</t>
    </rPh>
    <phoneticPr fontId="2"/>
  </si>
  <si>
    <t>保育所保育指針第3章2</t>
    <rPh sb="0" eb="3">
      <t>ホイクショ</t>
    </rPh>
    <rPh sb="3" eb="5">
      <t>ホイク</t>
    </rPh>
    <rPh sb="5" eb="7">
      <t>シシン</t>
    </rPh>
    <phoneticPr fontId="4"/>
  </si>
  <si>
    <t>保育所保育指針第3章1(3)</t>
    <rPh sb="0" eb="3">
      <t>ホイクショ</t>
    </rPh>
    <rPh sb="3" eb="5">
      <t>ホイク</t>
    </rPh>
    <rPh sb="5" eb="7">
      <t>シシン</t>
    </rPh>
    <rPh sb="7" eb="8">
      <t>ダイ</t>
    </rPh>
    <rPh sb="9" eb="10">
      <t>ショウ</t>
    </rPh>
    <phoneticPr fontId="4"/>
  </si>
  <si>
    <t>保育所保育指針第3章1(3)</t>
    <rPh sb="3" eb="5">
      <t>ホイク</t>
    </rPh>
    <rPh sb="5" eb="7">
      <t>シシン</t>
    </rPh>
    <rPh sb="7" eb="8">
      <t>ダイ</t>
    </rPh>
    <rPh sb="9" eb="10">
      <t>ショウ</t>
    </rPh>
    <phoneticPr fontId="4"/>
  </si>
  <si>
    <t xml:space="preserve"> ④ 児童の重大事故が発生した場合に、市町村保育主管課へ書面にて事故</t>
    <rPh sb="6" eb="8">
      <t>ジュウダイ</t>
    </rPh>
    <rPh sb="15" eb="17">
      <t>バアイ</t>
    </rPh>
    <rPh sb="19" eb="22">
      <t>シチョウソン</t>
    </rPh>
    <rPh sb="22" eb="24">
      <t>ホイク</t>
    </rPh>
    <rPh sb="24" eb="26">
      <t>シュカン</t>
    </rPh>
    <rPh sb="26" eb="27">
      <t>カ</t>
    </rPh>
    <rPh sb="28" eb="30">
      <t>ショメン</t>
    </rPh>
    <rPh sb="32" eb="34">
      <t>ジコ</t>
    </rPh>
    <phoneticPr fontId="4"/>
  </si>
  <si>
    <t>（報告日：　　　　年　　　　月　　　　　日）　　・</t>
    <rPh sb="1" eb="3">
      <t>ホウコク</t>
    </rPh>
    <rPh sb="3" eb="4">
      <t>ビ</t>
    </rPh>
    <rPh sb="9" eb="10">
      <t>ネン</t>
    </rPh>
    <rPh sb="14" eb="15">
      <t>ツキ</t>
    </rPh>
    <rPh sb="20" eb="21">
      <t>ニチ</t>
    </rPh>
    <phoneticPr fontId="2"/>
  </si>
  <si>
    <t xml:space="preserve"> 1２　施設の情報提供等の状況</t>
    <rPh sb="4" eb="6">
      <t>シセツ</t>
    </rPh>
    <rPh sb="11" eb="12">
      <t>トウ</t>
    </rPh>
    <phoneticPr fontId="4"/>
  </si>
  <si>
    <t>）</t>
    <phoneticPr fontId="4"/>
  </si>
  <si>
    <t>（</t>
    <phoneticPr fontId="4"/>
  </si>
  <si>
    <t>）</t>
    <phoneticPr fontId="2"/>
  </si>
  <si>
    <t>・</t>
    <phoneticPr fontId="2"/>
  </si>
  <si>
    <t>－保育所型認定こども園運営No.２５－</t>
    <rPh sb="4" eb="5">
      <t>カタ</t>
    </rPh>
    <rPh sb="5" eb="7">
      <t>ニンテイ</t>
    </rPh>
    <rPh sb="10" eb="11">
      <t>ソノ</t>
    </rPh>
    <phoneticPr fontId="4"/>
  </si>
  <si>
    <t>－保育所型認定こども園運営No.２０－</t>
    <rPh sb="4" eb="5">
      <t>カタ</t>
    </rPh>
    <rPh sb="5" eb="7">
      <t>ニンテイ</t>
    </rPh>
    <rPh sb="10" eb="11">
      <t>ソノ</t>
    </rPh>
    <phoneticPr fontId="4"/>
  </si>
  <si>
    <t>－保育所型認定こども運営No.２２－</t>
    <rPh sb="4" eb="5">
      <t>カタ</t>
    </rPh>
    <rPh sb="5" eb="7">
      <t>ニンテイ</t>
    </rPh>
    <phoneticPr fontId="4"/>
  </si>
  <si>
    <t>－保育所型認定こども園運営No.２３－</t>
    <rPh sb="4" eb="5">
      <t>カタ</t>
    </rPh>
    <rPh sb="5" eb="7">
      <t>ニンテイ</t>
    </rPh>
    <rPh sb="10" eb="11">
      <t>ソノ</t>
    </rPh>
    <phoneticPr fontId="4"/>
  </si>
  <si>
    <t>－保育所型認定こども園運営No.１７－</t>
    <rPh sb="4" eb="5">
      <t>カタ</t>
    </rPh>
    <rPh sb="5" eb="7">
      <t>ニンテイ</t>
    </rPh>
    <rPh sb="10" eb="11">
      <t>ソノ</t>
    </rPh>
    <phoneticPr fontId="2"/>
  </si>
  <si>
    <t>－保育所型認定こども園運営No.１６－</t>
    <rPh sb="4" eb="5">
      <t>カタ</t>
    </rPh>
    <rPh sb="5" eb="7">
      <t>ニンテイ</t>
    </rPh>
    <rPh sb="10" eb="11">
      <t>ソノ</t>
    </rPh>
    <phoneticPr fontId="4"/>
  </si>
  <si>
    <t>－保育所型認定こども園運営No.１３－</t>
    <rPh sb="4" eb="5">
      <t>カタ</t>
    </rPh>
    <rPh sb="5" eb="7">
      <t>ニンテイ</t>
    </rPh>
    <rPh sb="10" eb="11">
      <t>ソノ</t>
    </rPh>
    <phoneticPr fontId="2"/>
  </si>
  <si>
    <t>－保育所型認定こども園運営No.１４－</t>
    <rPh sb="4" eb="5">
      <t>カタ</t>
    </rPh>
    <rPh sb="5" eb="7">
      <t>ニンテイ</t>
    </rPh>
    <rPh sb="10" eb="11">
      <t>ソノ</t>
    </rPh>
    <phoneticPr fontId="4"/>
  </si>
  <si>
    <t>－保育所型認定こども園運営No.１５－</t>
    <rPh sb="4" eb="5">
      <t>カタ</t>
    </rPh>
    <rPh sb="5" eb="7">
      <t>ニンテイ</t>
    </rPh>
    <rPh sb="10" eb="11">
      <t>ソノ</t>
    </rPh>
    <phoneticPr fontId="2"/>
  </si>
  <si>
    <t>※</t>
    <phoneticPr fontId="2"/>
  </si>
  <si>
    <t>本園</t>
  </si>
  <si>
    <t>（監査調書提出月：</t>
    <phoneticPr fontId="2"/>
  </si>
  <si>
    <t>月初日現在）</t>
    <rPh sb="0" eb="1">
      <t>ツキ</t>
    </rPh>
    <phoneticPr fontId="2"/>
  </si>
  <si>
    <t>（</t>
    <phoneticPr fontId="4"/>
  </si>
  <si>
    <t>）</t>
    <phoneticPr fontId="4"/>
  </si>
  <si>
    <t>直近月</t>
    <rPh sb="0" eb="2">
      <t>チョッキン</t>
    </rPh>
    <rPh sb="2" eb="3">
      <t>ツキ</t>
    </rPh>
    <phoneticPr fontId="4"/>
  </si>
  <si>
    <t>(2)　消防計画は届出（変更）を適正に行っているか。</t>
    <rPh sb="12" eb="14">
      <t>ヘンコウ</t>
    </rPh>
    <rPh sb="16" eb="18">
      <t>テキセイ</t>
    </rPh>
    <rPh sb="19" eb="20">
      <t>オコナ</t>
    </rPh>
    <phoneticPr fontId="2"/>
  </si>
  <si>
    <t>別表１  正規職員：教育及び保育従事者の勤務状況及び給与支給状況</t>
    <rPh sb="5" eb="7">
      <t>セイキ</t>
    </rPh>
    <rPh sb="7" eb="9">
      <t>ショクイン</t>
    </rPh>
    <rPh sb="10" eb="12">
      <t>キョウイク</t>
    </rPh>
    <rPh sb="12" eb="13">
      <t>オヨ</t>
    </rPh>
    <rPh sb="16" eb="19">
      <t>ジュウジシャ</t>
    </rPh>
    <phoneticPr fontId="4"/>
  </si>
  <si>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4"/>
  </si>
  <si>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4"/>
  </si>
  <si>
    <t>※欄が不足する場合は、別紙で作成すること。</t>
    <rPh sb="1" eb="2">
      <t>ラン</t>
    </rPh>
    <rPh sb="3" eb="5">
      <t>フソク</t>
    </rPh>
    <rPh sb="7" eb="9">
      <t>バアイ</t>
    </rPh>
    <rPh sb="11" eb="13">
      <t>ベッシ</t>
    </rPh>
    <rPh sb="14" eb="16">
      <t>サクセイ</t>
    </rPh>
    <phoneticPr fontId="4"/>
  </si>
  <si>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2"/>
  </si>
  <si>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2"/>
  </si>
  <si>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2"/>
  </si>
  <si>
    <t>⑤常勤換算の算出方法</t>
    <rPh sb="1" eb="3">
      <t>ジョウキン</t>
    </rPh>
    <rPh sb="3" eb="5">
      <t>カンサン</t>
    </rPh>
    <rPh sb="6" eb="8">
      <t>サンシュツ</t>
    </rPh>
    <rPh sb="8" eb="10">
      <t>ホウホウ</t>
    </rPh>
    <phoneticPr fontId="2"/>
  </si>
  <si>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2"/>
  </si>
  <si>
    <t>なし・・・①欄</t>
    <rPh sb="6" eb="7">
      <t>ラン</t>
    </rPh>
    <phoneticPr fontId="2"/>
  </si>
  <si>
    <t>あり・・・②欄</t>
    <rPh sb="6" eb="7">
      <t>ラン</t>
    </rPh>
    <phoneticPr fontId="2"/>
  </si>
  <si>
    <r>
      <t>３歳児配置改善加算</t>
    </r>
    <r>
      <rPr>
        <sz val="9"/>
        <rFont val="HGｺﾞｼｯｸM"/>
        <family val="3"/>
        <charset val="128"/>
      </rPr>
      <t>（必須ﾁｪｯｸ）</t>
    </r>
    <rPh sb="3" eb="5">
      <t>ハイチ</t>
    </rPh>
    <rPh sb="5" eb="7">
      <t>カイゼン</t>
    </rPh>
    <rPh sb="7" eb="9">
      <t>カサン</t>
    </rPh>
    <phoneticPr fontId="2"/>
  </si>
  <si>
    <t>「沖縄県児童福祉施設の設備及び運営に関する基準を定める条例」（H24.12.26沖縄県条例第85号）→以下「県条例」という。
「沖縄県児童福祉施設の設備及び運営に関する基準を定める条例施行規則」（H25.3.31規則第52号）→以下「県規則」という。</t>
    <rPh sb="24" eb="25">
      <t>サダ</t>
    </rPh>
    <rPh sb="27" eb="29">
      <t>ジョウレイ</t>
    </rPh>
    <rPh sb="40" eb="43">
      <t>オキナワケン</t>
    </rPh>
    <rPh sb="43" eb="45">
      <t>ジョウレイ</t>
    </rPh>
    <rPh sb="45" eb="46">
      <t>ダイ</t>
    </rPh>
    <rPh sb="48" eb="49">
      <t>ゴウ</t>
    </rPh>
    <rPh sb="51" eb="53">
      <t>イカ</t>
    </rPh>
    <rPh sb="54" eb="55">
      <t>ケン</t>
    </rPh>
    <rPh sb="55" eb="57">
      <t>ジョウレイ</t>
    </rPh>
    <rPh sb="64" eb="67">
      <t>オキナワケン</t>
    </rPh>
    <rPh sb="67" eb="69">
      <t>ジドウ</t>
    </rPh>
    <rPh sb="69" eb="71">
      <t>フクシ</t>
    </rPh>
    <rPh sb="71" eb="73">
      <t>シセツ</t>
    </rPh>
    <rPh sb="74" eb="76">
      <t>セツビ</t>
    </rPh>
    <rPh sb="76" eb="77">
      <t>オヨ</t>
    </rPh>
    <rPh sb="78" eb="80">
      <t>ウンエイ</t>
    </rPh>
    <rPh sb="81" eb="82">
      <t>カン</t>
    </rPh>
    <rPh sb="84" eb="86">
      <t>キジュン</t>
    </rPh>
    <rPh sb="87" eb="88">
      <t>サダ</t>
    </rPh>
    <rPh sb="90" eb="92">
      <t>ジョウレイ</t>
    </rPh>
    <rPh sb="92" eb="94">
      <t>シコウ</t>
    </rPh>
    <rPh sb="94" eb="96">
      <t>キソク</t>
    </rPh>
    <rPh sb="114" eb="116">
      <t>イカ</t>
    </rPh>
    <rPh sb="117" eb="118">
      <t>ケン</t>
    </rPh>
    <rPh sb="118" eb="120">
      <t>キソク</t>
    </rPh>
    <phoneticPr fontId="4"/>
  </si>
  <si>
    <t>「沖縄県幼保連携型認定こども園以外の認定こども園の認定の要件に関する条例」（H24.3.30沖縄県条例第23号）→以下「県認定こども園条例」という。
「沖縄県幼保連携型認定こども園以外の認定こども園の認定の要件に関する条例施行規則」（H19.3.30規則第24号）→以下「県認定こども園規則」という。</t>
    <rPh sb="4" eb="6">
      <t>ヨウホ</t>
    </rPh>
    <rPh sb="6" eb="8">
      <t>レンケイ</t>
    </rPh>
    <rPh sb="8" eb="9">
      <t>ガタ</t>
    </rPh>
    <rPh sb="9" eb="11">
      <t>ニンテイ</t>
    </rPh>
    <rPh sb="14" eb="15">
      <t>ソノ</t>
    </rPh>
    <rPh sb="15" eb="17">
      <t>イガイ</t>
    </rPh>
    <rPh sb="18" eb="20">
      <t>ニンテイ</t>
    </rPh>
    <rPh sb="23" eb="24">
      <t>ソノ</t>
    </rPh>
    <rPh sb="25" eb="27">
      <t>ニンテイ</t>
    </rPh>
    <rPh sb="28" eb="30">
      <t>ヨウケン</t>
    </rPh>
    <rPh sb="31" eb="32">
      <t>カン</t>
    </rPh>
    <rPh sb="34" eb="36">
      <t>ジョウレイ</t>
    </rPh>
    <rPh sb="46" eb="49">
      <t>オキナワケン</t>
    </rPh>
    <rPh sb="49" eb="51">
      <t>ジョウレイ</t>
    </rPh>
    <rPh sb="51" eb="52">
      <t>ダイ</t>
    </rPh>
    <rPh sb="54" eb="55">
      <t>ゴウ</t>
    </rPh>
    <rPh sb="57" eb="59">
      <t>イカ</t>
    </rPh>
    <rPh sb="60" eb="61">
      <t>ケン</t>
    </rPh>
    <rPh sb="61" eb="63">
      <t>ニンテイ</t>
    </rPh>
    <rPh sb="66" eb="67">
      <t>ソノ</t>
    </rPh>
    <rPh sb="67" eb="69">
      <t>ジョウレイ</t>
    </rPh>
    <rPh sb="109" eb="111">
      <t>ジョウレイ</t>
    </rPh>
    <rPh sb="111" eb="113">
      <t>シコウ</t>
    </rPh>
    <rPh sb="113" eb="115">
      <t>キソク</t>
    </rPh>
    <rPh sb="133" eb="135">
      <t>イカ</t>
    </rPh>
    <rPh sb="136" eb="137">
      <t>ケン</t>
    </rPh>
    <rPh sb="137" eb="139">
      <t>ニンテイ</t>
    </rPh>
    <rPh sb="142" eb="143">
      <t>ソノ</t>
    </rPh>
    <rPh sb="143" eb="145">
      <t>キソク</t>
    </rPh>
    <phoneticPr fontId="4"/>
  </si>
  <si>
    <r>
      <t xml:space="preserve">小計
</t>
    </r>
    <r>
      <rPr>
        <sz val="8"/>
        <rFont val="HGｺﾞｼｯｸM"/>
        <family val="3"/>
        <charset val="128"/>
      </rPr>
      <t>（部屋数）</t>
    </r>
    <rPh sb="0" eb="1">
      <t>ショウ</t>
    </rPh>
    <phoneticPr fontId="2"/>
  </si>
  <si>
    <t>（該当するものを全てチェックすること）</t>
    <phoneticPr fontId="4"/>
  </si>
  <si>
    <t>(8)　調理室内外の特別清掃は、</t>
    <rPh sb="4" eb="7">
      <t>チョウリシツ</t>
    </rPh>
    <rPh sb="7" eb="9">
      <t>ナイガイ</t>
    </rPh>
    <rPh sb="10" eb="12">
      <t>トクベツ</t>
    </rPh>
    <rPh sb="12" eb="14">
      <t>セイソウ</t>
    </rPh>
    <phoneticPr fontId="4"/>
  </si>
  <si>
    <t>(2)　管轄の保健所への給食施設栄養定期報告を行っているか。</t>
    <rPh sb="4" eb="6">
      <t>カンカツ</t>
    </rPh>
    <rPh sb="7" eb="10">
      <t>ホケンジョ</t>
    </rPh>
    <rPh sb="12" eb="14">
      <t>キュウショク</t>
    </rPh>
    <rPh sb="14" eb="16">
      <t>シセツ</t>
    </rPh>
    <rPh sb="16" eb="18">
      <t>エイヨウ</t>
    </rPh>
    <rPh sb="18" eb="20">
      <t>テイキ</t>
    </rPh>
    <rPh sb="20" eb="22">
      <t>ホウコク</t>
    </rPh>
    <rPh sb="23" eb="24">
      <t>オコナ</t>
    </rPh>
    <phoneticPr fontId="4"/>
  </si>
  <si>
    <t>○ 提出月日：</t>
    <rPh sb="2" eb="4">
      <t>テイシュツ</t>
    </rPh>
    <rPh sb="4" eb="6">
      <t>ガッピ</t>
    </rPh>
    <phoneticPr fontId="4"/>
  </si>
  <si>
    <t>％</t>
    <phoneticPr fontId="2"/>
  </si>
  <si>
    <t>(職種</t>
    <rPh sb="1" eb="3">
      <t>ショクシュ</t>
    </rPh>
    <phoneticPr fontId="4"/>
  </si>
  <si>
    <t>（監査調書提出月：</t>
    <phoneticPr fontId="2"/>
  </si>
  <si>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2"/>
  </si>
  <si>
    <t>人</t>
    <rPh sb="0" eb="1">
      <t>ニン</t>
    </rPh>
    <phoneticPr fontId="2"/>
  </si>
  <si>
    <t>県規則第14条第2項</t>
    <rPh sb="0" eb="1">
      <t>ケン</t>
    </rPh>
    <rPh sb="1" eb="3">
      <t>キソク</t>
    </rPh>
    <rPh sb="7" eb="8">
      <t>ダイ</t>
    </rPh>
    <rPh sb="9" eb="10">
      <t>コウ</t>
    </rPh>
    <phoneticPr fontId="4"/>
  </si>
  <si>
    <t xml:space="preserve"> ① 対象児童年齢及び計測周期</t>
    <rPh sb="3" eb="5">
      <t>タイショウ</t>
    </rPh>
    <rPh sb="5" eb="7">
      <t>ジドウ</t>
    </rPh>
    <rPh sb="7" eb="9">
      <t>ネンレイ</t>
    </rPh>
    <rPh sb="9" eb="10">
      <t>オヨ</t>
    </rPh>
    <rPh sb="11" eb="13">
      <t>ケイソク</t>
    </rPh>
    <rPh sb="13" eb="15">
      <t>シュウキ</t>
    </rPh>
    <phoneticPr fontId="2"/>
  </si>
  <si>
    <t>分毎</t>
    <rPh sb="0" eb="1">
      <t>フン</t>
    </rPh>
    <rPh sb="1" eb="2">
      <t>ゴト</t>
    </rPh>
    <phoneticPr fontId="2"/>
  </si>
  <si>
    <t>図上訓練、反省会、不審者対策訓練、交通安全指導は、避難訓練及び消火訓練とみなさない。</t>
    <rPh sb="9" eb="12">
      <t>フシンシャ</t>
    </rPh>
    <rPh sb="12" eb="14">
      <t>タイサク</t>
    </rPh>
    <rPh sb="14" eb="16">
      <t>クンレン</t>
    </rPh>
    <rPh sb="25" eb="27">
      <t>ヒナン</t>
    </rPh>
    <rPh sb="27" eb="29">
      <t>クンレン</t>
    </rPh>
    <rPh sb="31" eb="33">
      <t>ショウカ</t>
    </rPh>
    <rPh sb="33" eb="35">
      <t>クンレン</t>
    </rPh>
    <phoneticPr fontId="4"/>
  </si>
  <si>
    <t>[</t>
    <phoneticPr fontId="2"/>
  </si>
  <si>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2"/>
  </si>
  <si>
    <t>事業名</t>
    <rPh sb="0" eb="2">
      <t>ジギョウ</t>
    </rPh>
    <rPh sb="2" eb="3">
      <t>メイ</t>
    </rPh>
    <phoneticPr fontId="2"/>
  </si>
  <si>
    <t>回</t>
    <rPh sb="0" eb="1">
      <t>カイ</t>
    </rPh>
    <phoneticPr fontId="2"/>
  </si>
  <si>
    <t>開設回数　　　　</t>
    <rPh sb="0" eb="2">
      <t>カイセツ</t>
    </rPh>
    <rPh sb="2" eb="4">
      <t>カイスウ</t>
    </rPh>
    <phoneticPr fontId="2"/>
  </si>
  <si>
    <t>・</t>
  </si>
  <si>
    <t>（調理員）</t>
    <phoneticPr fontId="2"/>
  </si>
  <si>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</si>
  <si>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栄養管理加算を受ける場合は、栄養士の配置が必要。</t>
    <phoneticPr fontId="2"/>
  </si>
  <si>
    <t>-</t>
    <phoneticPr fontId="2"/>
  </si>
  <si>
    <r>
      <t>３　２の規定にかかわらず、学級担任は、幼稚園の教員の免許状を有する者でなければならないこと。ただし、</t>
    </r>
    <r>
      <rPr>
        <u/>
        <sz val="9"/>
        <rFont val="HGｺﾞｼｯｸM"/>
        <family val="3"/>
        <charset val="128"/>
      </rPr>
      <t>保育所型認定こども園又は地方裁量型認定こども園の認定を受ける場合であって学級担任を幼稚園の教員の免許状を有する者とすることが困難であるときは、規則で定める者を、その者が規則で定める場合に限り、学級担任とすることができること。</t>
    </r>
    <phoneticPr fontId="2"/>
  </si>
  <si>
    <t>期  間　(日　数)</t>
    <rPh sb="0" eb="1">
      <t>キ</t>
    </rPh>
    <rPh sb="3" eb="4">
      <t>アイダ</t>
    </rPh>
    <rPh sb="6" eb="7">
      <t>ニチ</t>
    </rPh>
    <rPh sb="8" eb="9">
      <t>スウ</t>
    </rPh>
    <phoneticPr fontId="2"/>
  </si>
  <si>
    <t>日～</t>
    <rPh sb="0" eb="1">
      <t>ニチ</t>
    </rPh>
    <phoneticPr fontId="2"/>
  </si>
  <si>
    <t>日（</t>
    <rPh sb="0" eb="1">
      <t>ニチ</t>
    </rPh>
    <phoneticPr fontId="2"/>
  </si>
  <si>
    <t>日）</t>
    <rPh sb="0" eb="1">
      <t>ニチ</t>
    </rPh>
    <phoneticPr fontId="2"/>
  </si>
  <si>
    <t>　</t>
    <phoneticPr fontId="2"/>
  </si>
  <si>
    <t>共通</t>
    <rPh sb="0" eb="2">
      <t>キョウツウ</t>
    </rPh>
    <phoneticPr fontId="2"/>
  </si>
  <si>
    <t>年末年始</t>
    <rPh sb="0" eb="2">
      <t>ネンマツ</t>
    </rPh>
    <rPh sb="2" eb="4">
      <t>ネンシ</t>
    </rPh>
    <phoneticPr fontId="2"/>
  </si>
  <si>
    <t>年月日・期間等</t>
  </si>
  <si>
    <t>理　　　由　　　等</t>
    <rPh sb="0" eb="1">
      <t>リ</t>
    </rPh>
    <rPh sb="4" eb="5">
      <t>ヨシ</t>
    </rPh>
    <rPh sb="8" eb="9">
      <t>トウ</t>
    </rPh>
    <phoneticPr fontId="2"/>
  </si>
  <si>
    <t>・</t>
    <phoneticPr fontId="4"/>
  </si>
  <si>
    <t>特定教育・保育施設及び特定地域型保育事業の運営に関する基準（平成26年4月30日内閣府令第39号）
第20条（運営規程）
第23条（掲示）
第5条（内容及び手続の説明及び同意）</t>
    <phoneticPr fontId="2"/>
  </si>
  <si>
    <t>〔</t>
    <phoneticPr fontId="4"/>
  </si>
  <si>
    <t>直近の変更届：</t>
    <rPh sb="0" eb="2">
      <t>チョッキン</t>
    </rPh>
    <rPh sb="3" eb="5">
      <t>ヘンコウ</t>
    </rPh>
    <rPh sb="5" eb="6">
      <t>トドケ</t>
    </rPh>
    <phoneticPr fontId="2"/>
  </si>
  <si>
    <t>月</t>
    <rPh sb="0" eb="1">
      <t>ガツ</t>
    </rPh>
    <phoneticPr fontId="2"/>
  </si>
  <si>
    <t>〔</t>
    <phoneticPr fontId="4"/>
  </si>
  <si>
    <t>特　記　事　項</t>
    <phoneticPr fontId="4"/>
  </si>
  <si>
    <t>職員の勤務体制</t>
    <phoneticPr fontId="2"/>
  </si>
  <si>
    <t>１号認定</t>
    <phoneticPr fontId="2"/>
  </si>
  <si>
    <t>）</t>
    <phoneticPr fontId="4"/>
  </si>
  <si>
    <t>・</t>
    <phoneticPr fontId="4"/>
  </si>
  <si>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4"/>
  </si>
  <si>
    <t>年月日</t>
    <rPh sb="0" eb="3">
      <t>ネンガッピ</t>
    </rPh>
    <phoneticPr fontId="4"/>
  </si>
  <si>
    <t>健康診断書の有効期間：雇用時に3ヶ月を経過していない健康診断書</t>
    <rPh sb="19" eb="21">
      <t>ケイカ</t>
    </rPh>
    <rPh sb="26" eb="28">
      <t>ケンコウ</t>
    </rPh>
    <rPh sb="28" eb="30">
      <t>シンダン</t>
    </rPh>
    <rPh sb="30" eb="31">
      <t>ショ</t>
    </rPh>
    <phoneticPr fontId="2"/>
  </si>
  <si>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4"/>
  </si>
  <si>
    <t>(1)　幼保連携型認定こども園教育・保育要領を踏まえ、幼稚園教育要領</t>
    <rPh sb="4" eb="6">
      <t>ヨウホ</t>
    </rPh>
    <rPh sb="6" eb="8">
      <t>レンケイ</t>
    </rPh>
    <rPh sb="8" eb="9">
      <t>カタ</t>
    </rPh>
    <rPh sb="9" eb="11">
      <t>ニンテイ</t>
    </rPh>
    <rPh sb="14" eb="15">
      <t>ソノ</t>
    </rPh>
    <rPh sb="15" eb="17">
      <t>キョウイク</t>
    </rPh>
    <rPh sb="18" eb="20">
      <t>ホイク</t>
    </rPh>
    <rPh sb="20" eb="22">
      <t>ヨウリョウ</t>
    </rPh>
    <rPh sb="23" eb="24">
      <t>フ</t>
    </rPh>
    <rPh sb="27" eb="30">
      <t>ヨウチエン</t>
    </rPh>
    <rPh sb="30" eb="32">
      <t>キョウイク</t>
    </rPh>
    <rPh sb="32" eb="34">
      <t>ヨウリョウ</t>
    </rPh>
    <phoneticPr fontId="4"/>
  </si>
  <si>
    <t>及び保育所保育指針に基づき、全体的な計画を編成しているか。</t>
    <rPh sb="0" eb="1">
      <t>オヨ</t>
    </rPh>
    <rPh sb="2" eb="4">
      <t>ホイク</t>
    </rPh>
    <rPh sb="4" eb="5">
      <t>ショ</t>
    </rPh>
    <rPh sb="5" eb="9">
      <t>ホイクシシン</t>
    </rPh>
    <rPh sb="10" eb="11">
      <t>モト</t>
    </rPh>
    <rPh sb="14" eb="17">
      <t>ゼンタイテキ</t>
    </rPh>
    <rPh sb="18" eb="20">
      <t>ケイカク</t>
    </rPh>
    <phoneticPr fontId="2"/>
  </si>
  <si>
    <t>１月</t>
    <phoneticPr fontId="2"/>
  </si>
  <si>
    <t>２月</t>
    <phoneticPr fontId="2"/>
  </si>
  <si>
    <t>３月</t>
    <phoneticPr fontId="2"/>
  </si>
  <si>
    <t>オ　第三者委員を選任していない場合、今後の対応について記入す</t>
    <rPh sb="27" eb="29">
      <t>キニュウ</t>
    </rPh>
    <phoneticPr fontId="2"/>
  </si>
  <si>
    <t>ること。</t>
    <phoneticPr fontId="2"/>
  </si>
  <si>
    <t>※</t>
    <phoneticPr fontId="2"/>
  </si>
  <si>
    <t>いるか。</t>
  </si>
  <si>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4"/>
  </si>
  <si>
    <t xml:space="preserve"> 6　給与の状況</t>
    <phoneticPr fontId="4"/>
  </si>
  <si>
    <t xml:space="preserve"> 7　職員処遇の状況</t>
    <phoneticPr fontId="4"/>
  </si>
  <si>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2"/>
  </si>
  <si>
    <t>継続雇用制度の対象者を限定する基準の適用対象を、厚生年金報酬比例部分の支給開始年齢以上の者とする。（平成37年〈令和７年〉3月31日までの経過措置）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2"/>
  </si>
  <si>
    <t xml:space="preserve">  (16)　職員の異動等の状況について記入すること。 （記入の対象期間：前年度・本年度）</t>
    <rPh sb="10" eb="12">
      <t>イドウ</t>
    </rPh>
    <rPh sb="12" eb="13">
      <t>トウ</t>
    </rPh>
    <phoneticPr fontId="4"/>
  </si>
  <si>
    <t xml:space="preserve">  (17)　職員の健康管理の状況</t>
    <phoneticPr fontId="4"/>
  </si>
  <si>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4"/>
  </si>
  <si>
    <t>(19)　職員研修の状況</t>
    <phoneticPr fontId="2"/>
  </si>
  <si>
    <t>※新設園（保育所からの移行を除く）は、本年度の状況（監査調書提出月の前月までの実績）を記入すること。</t>
    <phoneticPr fontId="2"/>
  </si>
  <si>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2"/>
  </si>
  <si>
    <t>講師配置加算（＊）（非常勤講師等）</t>
    <rPh sb="0" eb="2">
      <t>コウシ</t>
    </rPh>
    <rPh sb="2" eb="4">
      <t>ハイチ</t>
    </rPh>
    <rPh sb="4" eb="6">
      <t>カサン</t>
    </rPh>
    <rPh sb="10" eb="13">
      <t>ヒジョウキン</t>
    </rPh>
    <rPh sb="13" eb="15">
      <t>コウシ</t>
    </rPh>
    <rPh sb="15" eb="16">
      <t>トウ</t>
    </rPh>
    <phoneticPr fontId="2"/>
  </si>
  <si>
    <t>＊</t>
    <phoneticPr fontId="4"/>
  </si>
  <si>
    <t>35人以下又は121名以上の施設</t>
    <rPh sb="2" eb="3">
      <t>ニン</t>
    </rPh>
    <rPh sb="3" eb="5">
      <t>イカ</t>
    </rPh>
    <rPh sb="5" eb="6">
      <t>マタ</t>
    </rPh>
    <rPh sb="10" eb="11">
      <t>メイ</t>
    </rPh>
    <rPh sb="11" eb="13">
      <t>イジョウ</t>
    </rPh>
    <rPh sb="14" eb="16">
      <t>シセツ</t>
    </rPh>
    <phoneticPr fontId="4"/>
  </si>
  <si>
    <t>＊</t>
    <phoneticPr fontId="4"/>
  </si>
  <si>
    <t>① 必要職員数を満たしているか。（A ＜ C )</t>
    <rPh sb="2" eb="4">
      <t>ヒツヨウ</t>
    </rPh>
    <rPh sb="4" eb="7">
      <t>ショクインスウ</t>
    </rPh>
    <rPh sb="8" eb="9">
      <t>ミ</t>
    </rPh>
    <phoneticPr fontId="4"/>
  </si>
  <si>
    <t>1．</t>
    <phoneticPr fontId="4"/>
  </si>
  <si>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2"/>
  </si>
  <si>
    <t>（うち保育士）</t>
    <rPh sb="3" eb="6">
      <t>ホイクシ</t>
    </rPh>
    <phoneticPr fontId="2"/>
  </si>
  <si>
    <t>分園①</t>
    <rPh sb="0" eb="2">
      <t>ブンエン</t>
    </rPh>
    <phoneticPr fontId="2"/>
  </si>
  <si>
    <t>分園②</t>
    <rPh sb="0" eb="2">
      <t>ブンエン</t>
    </rPh>
    <phoneticPr fontId="2"/>
  </si>
  <si>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2"/>
  </si>
  <si>
    <t>※3</t>
  </si>
  <si>
    <t>※4</t>
  </si>
  <si>
    <t>3号認定2歳児の現員数欄には、監査調書提出月初日現在で満3歳児は（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2"/>
  </si>
  <si>
    <t>※削除厳禁</t>
    <rPh sb="1" eb="3">
      <t>サクジョ</t>
    </rPh>
    <rPh sb="3" eb="5">
      <t>ゲンキン</t>
    </rPh>
    <phoneticPr fontId="2"/>
  </si>
  <si>
    <t>1歳児室の満2歳児及び2歳児室の合計から満3歳児を除いた人数</t>
    <rPh sb="1" eb="3">
      <t>サイジ</t>
    </rPh>
    <rPh sb="3" eb="4">
      <t>シツ</t>
    </rPh>
    <rPh sb="5" eb="6">
      <t>マン</t>
    </rPh>
    <rPh sb="7" eb="9">
      <t>サイジ</t>
    </rPh>
    <rPh sb="9" eb="10">
      <t>オヨ</t>
    </rPh>
    <rPh sb="12" eb="14">
      <t>サイジ</t>
    </rPh>
    <rPh sb="14" eb="15">
      <t>シツ</t>
    </rPh>
    <rPh sb="16" eb="18">
      <t>ゴウケイ</t>
    </rPh>
    <rPh sb="20" eb="21">
      <t>マン</t>
    </rPh>
    <rPh sb="22" eb="24">
      <t>サイジ</t>
    </rPh>
    <rPh sb="25" eb="26">
      <t>ノゾ</t>
    </rPh>
    <rPh sb="28" eb="30">
      <t>ニンズウ</t>
    </rPh>
    <phoneticPr fontId="2"/>
  </si>
  <si>
    <t>その他（事務員等）</t>
    <rPh sb="2" eb="3">
      <t>タ</t>
    </rPh>
    <rPh sb="4" eb="7">
      <t>ジムイン</t>
    </rPh>
    <rPh sb="7" eb="8">
      <t>トウ</t>
    </rPh>
    <phoneticPr fontId="2"/>
  </si>
  <si>
    <t>「保育室等」とは、乳児室、ほふく室、保育室又は遊戯室をいう。</t>
    <rPh sb="1" eb="4">
      <t>ホイクシツ</t>
    </rPh>
    <rPh sb="4" eb="5">
      <t>トウ</t>
    </rPh>
    <rPh sb="21" eb="22">
      <t>マタ</t>
    </rPh>
    <phoneticPr fontId="4"/>
  </si>
  <si>
    <t>県認定こども園条例別表第３の基準面積等</t>
    <rPh sb="1" eb="3">
      <t>ニンテイ</t>
    </rPh>
    <rPh sb="6" eb="7">
      <t>エン</t>
    </rPh>
    <rPh sb="11" eb="12">
      <t>ダイ</t>
    </rPh>
    <phoneticPr fontId="2"/>
  </si>
  <si>
    <t>・</t>
    <phoneticPr fontId="2"/>
  </si>
  <si>
    <t>前々年度</t>
    <rPh sb="0" eb="4">
      <t>ゼンゼンネンド</t>
    </rPh>
    <phoneticPr fontId="2"/>
  </si>
  <si>
    <t>%</t>
    <phoneticPr fontId="2"/>
  </si>
  <si>
    <t>しているか。</t>
    <phoneticPr fontId="2"/>
  </si>
  <si>
    <t xml:space="preserve"> ② 学級担任は全て幼稚園免許状所持者でない場合、県認定こども園規則</t>
    <rPh sb="3" eb="5">
      <t>ガッキュウ</t>
    </rPh>
    <rPh sb="5" eb="7">
      <t>タンニン</t>
    </rPh>
    <rPh sb="8" eb="9">
      <t>スベ</t>
    </rPh>
    <rPh sb="10" eb="13">
      <t>ヨウチエン</t>
    </rPh>
    <rPh sb="13" eb="16">
      <t>メンキョジョウ</t>
    </rPh>
    <rPh sb="16" eb="18">
      <t>ショジ</t>
    </rPh>
    <rPh sb="18" eb="19">
      <t>モノ</t>
    </rPh>
    <rPh sb="22" eb="24">
      <t>バアイ</t>
    </rPh>
    <rPh sb="25" eb="26">
      <t>ケン</t>
    </rPh>
    <rPh sb="26" eb="28">
      <t>ニンテイ</t>
    </rPh>
    <rPh sb="31" eb="32">
      <t>エン</t>
    </rPh>
    <rPh sb="32" eb="34">
      <t>キソク</t>
    </rPh>
    <phoneticPr fontId="4"/>
  </si>
  <si>
    <t>(5)　私的契約児の保育を行っているか。</t>
    <phoneticPr fontId="4"/>
  </si>
  <si>
    <t>３０メートル以下であるか。</t>
    <rPh sb="6" eb="8">
      <t>イカ</t>
    </rPh>
    <phoneticPr fontId="2"/>
  </si>
  <si>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4"/>
  </si>
  <si>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2"/>
  </si>
  <si>
    <r>
      <t>主幹保育教諭等を専任化させるための代替要員を2人加配(</t>
    </r>
    <r>
      <rPr>
        <u/>
        <sz val="9"/>
        <rFont val="HGｺﾞｼｯｸM"/>
        <family val="3"/>
        <charset val="128"/>
      </rPr>
      <t>うち1人は非常勤講師等でも可とする</t>
    </r>
    <r>
      <rPr>
        <sz val="9"/>
        <rFont val="HGｺﾞｼｯｸM"/>
        <family val="3"/>
        <charset val="128"/>
      </rPr>
      <t>)</t>
    </r>
    <rPh sb="23" eb="24">
      <t>ヒト</t>
    </rPh>
    <rPh sb="24" eb="26">
      <t>カハイ</t>
    </rPh>
    <rPh sb="29" eb="31">
      <t>ヒトリ</t>
    </rPh>
    <rPh sb="32" eb="35">
      <t>ヒジョウキン</t>
    </rPh>
    <rPh sb="35" eb="37">
      <t>コウシ</t>
    </rPh>
    <rPh sb="37" eb="38">
      <t>トウ</t>
    </rPh>
    <rPh sb="40" eb="41">
      <t>カ</t>
    </rPh>
    <phoneticPr fontId="2"/>
  </si>
  <si>
    <t>学級編制調整加配加算</t>
    <rPh sb="0" eb="2">
      <t>ガッキュウ</t>
    </rPh>
    <rPh sb="2" eb="4">
      <t>ヘンセイ</t>
    </rPh>
    <rPh sb="4" eb="6">
      <t>チョウセイ</t>
    </rPh>
    <rPh sb="6" eb="8">
      <t>カハイ</t>
    </rPh>
    <rPh sb="8" eb="10">
      <t>カサン</t>
    </rPh>
    <phoneticPr fontId="2"/>
  </si>
  <si>
    <t>の周知について</t>
    <phoneticPr fontId="4"/>
  </si>
  <si>
    <t xml:space="preserve"> ○ 周知の方法として、該当するものにチェックすること。（複数可）</t>
    <rPh sb="29" eb="31">
      <t>フクスウ</t>
    </rPh>
    <rPh sb="31" eb="32">
      <t>カ</t>
    </rPh>
    <phoneticPr fontId="4"/>
  </si>
  <si>
    <t xml:space="preserve"> ② 休園に関する保護者への説明・連絡等の方法を記入すること。</t>
    <rPh sb="6" eb="7">
      <t>カン</t>
    </rPh>
    <rPh sb="14" eb="16">
      <t>セツメイ</t>
    </rPh>
    <rPh sb="21" eb="23">
      <t>ホウホウ</t>
    </rPh>
    <rPh sb="24" eb="26">
      <t>キニュウ</t>
    </rPh>
    <phoneticPr fontId="4"/>
  </si>
  <si>
    <t xml:space="preserve"> ⑤ 健康診断の結果、異常があった場合、再検査等の指導等を行い、その</t>
    <phoneticPr fontId="4"/>
  </si>
  <si>
    <t>（監査調書提出月：</t>
    <phoneticPr fontId="2"/>
  </si>
  <si>
    <t>数式があります →
削 除 厳 禁 →</t>
    <rPh sb="0" eb="2">
      <t>スウシキ</t>
    </rPh>
    <rPh sb="10" eb="11">
      <t>サク</t>
    </rPh>
    <rPh sb="12" eb="13">
      <t>ジョ</t>
    </rPh>
    <rPh sb="14" eb="15">
      <t>ゲン</t>
    </rPh>
    <rPh sb="16" eb="17">
      <t>キン</t>
    </rPh>
    <phoneticPr fontId="2"/>
  </si>
  <si>
    <t>管理職</t>
    <phoneticPr fontId="4"/>
  </si>
  <si>
    <t>担任
学級名</t>
    <phoneticPr fontId="4"/>
  </si>
  <si>
    <t>担任
学級名</t>
    <phoneticPr fontId="4"/>
  </si>
  <si>
    <t>住居</t>
    <phoneticPr fontId="4"/>
  </si>
  <si>
    <t>（</t>
    <phoneticPr fontId="4"/>
  </si>
  <si>
    <t>）</t>
    <phoneticPr fontId="4"/>
  </si>
  <si>
    <t>（</t>
    <phoneticPr fontId="4"/>
  </si>
  <si>
    <t>）</t>
    <phoneticPr fontId="4"/>
  </si>
  <si>
    <t>②</t>
    <phoneticPr fontId="4"/>
  </si>
  <si>
    <t>(C+D)</t>
    <phoneticPr fontId="4"/>
  </si>
  <si>
    <t>H19</t>
    <phoneticPr fontId="4"/>
  </si>
  <si>
    <t>H19</t>
    <phoneticPr fontId="4"/>
  </si>
  <si>
    <t>７</t>
    <phoneticPr fontId="2"/>
  </si>
  <si>
    <t>（</t>
    <phoneticPr fontId="4"/>
  </si>
  <si>
    <t>2-11</t>
    <phoneticPr fontId="4"/>
  </si>
  <si>
    <t>）</t>
    <phoneticPr fontId="4"/>
  </si>
  <si>
    <t>2-12</t>
    <phoneticPr fontId="4"/>
  </si>
  <si>
    <t>）</t>
    <phoneticPr fontId="4"/>
  </si>
  <si>
    <t>（</t>
    <phoneticPr fontId="4"/>
  </si>
  <si>
    <t>給　　与
対象人数</t>
    <rPh sb="0" eb="1">
      <t>キュウ</t>
    </rPh>
    <rPh sb="3" eb="4">
      <t>ヨ</t>
    </rPh>
    <rPh sb="5" eb="7">
      <t>タイショウ</t>
    </rPh>
    <rPh sb="7" eb="9">
      <t>ニンズウ</t>
    </rPh>
    <phoneticPr fontId="4"/>
  </si>
  <si>
    <t>年　休
取得率</t>
    <rPh sb="0" eb="1">
      <t>トシ</t>
    </rPh>
    <rPh sb="2" eb="3">
      <t>キュウ</t>
    </rPh>
    <rPh sb="4" eb="7">
      <t>シュトクリツ</t>
    </rPh>
    <phoneticPr fontId="4"/>
  </si>
  <si>
    <t>○</t>
    <phoneticPr fontId="4"/>
  </si>
  <si>
    <t>○</t>
    <phoneticPr fontId="4"/>
  </si>
  <si>
    <t>副園長</t>
    <rPh sb="0" eb="3">
      <t>フクエンチョウ</t>
    </rPh>
    <phoneticPr fontId="4"/>
  </si>
  <si>
    <t>主任保育士</t>
    <rPh sb="0" eb="2">
      <t>シュニン</t>
    </rPh>
    <rPh sb="2" eb="5">
      <t>ホイクシ</t>
    </rPh>
    <phoneticPr fontId="4"/>
  </si>
  <si>
    <t>（注）</t>
    <phoneticPr fontId="4"/>
  </si>
  <si>
    <t>1．</t>
    <phoneticPr fontId="4"/>
  </si>
  <si>
    <t>副主任保育士</t>
    <rPh sb="0" eb="3">
      <t>フクシュニン</t>
    </rPh>
    <rPh sb="3" eb="6">
      <t>ホイクシ</t>
    </rPh>
    <phoneticPr fontId="4"/>
  </si>
  <si>
    <t>2．</t>
    <phoneticPr fontId="4"/>
  </si>
  <si>
    <t>幼稚園教諭</t>
    <rPh sb="0" eb="3">
      <t>ヨウチエン</t>
    </rPh>
    <rPh sb="3" eb="5">
      <t>キョウユ</t>
    </rPh>
    <phoneticPr fontId="4"/>
  </si>
  <si>
    <t>3．</t>
    <phoneticPr fontId="4"/>
  </si>
  <si>
    <t>看護師</t>
    <rPh sb="0" eb="3">
      <t>カンゴシ</t>
    </rPh>
    <phoneticPr fontId="4"/>
  </si>
  <si>
    <t>（監査調書提出月：</t>
    <phoneticPr fontId="2"/>
  </si>
  <si>
    <t>住居</t>
    <phoneticPr fontId="4"/>
  </si>
  <si>
    <t>（</t>
    <phoneticPr fontId="4"/>
  </si>
  <si>
    <t>）</t>
    <phoneticPr fontId="4"/>
  </si>
  <si>
    <t>(C+D)</t>
    <phoneticPr fontId="4"/>
  </si>
  <si>
    <t>○</t>
    <phoneticPr fontId="4"/>
  </si>
  <si>
    <t>（注）</t>
    <phoneticPr fontId="4"/>
  </si>
  <si>
    <t>2．</t>
    <phoneticPr fontId="4"/>
  </si>
  <si>
    <t>（監査調書提出月：</t>
    <phoneticPr fontId="2"/>
  </si>
  <si>
    <t>管理職</t>
    <phoneticPr fontId="4"/>
  </si>
  <si>
    <t>時間外</t>
    <phoneticPr fontId="4"/>
  </si>
  <si>
    <t>担任
学級名</t>
    <phoneticPr fontId="4"/>
  </si>
  <si>
    <t>住居</t>
    <phoneticPr fontId="4"/>
  </si>
  <si>
    <t>）</t>
    <phoneticPr fontId="4"/>
  </si>
  <si>
    <t>②</t>
    <phoneticPr fontId="4"/>
  </si>
  <si>
    <t>(C+D)</t>
    <phoneticPr fontId="4"/>
  </si>
  <si>
    <t>）</t>
    <phoneticPr fontId="4"/>
  </si>
  <si>
    <t>担任
学級名</t>
    <phoneticPr fontId="4"/>
  </si>
  <si>
    <t>②</t>
    <phoneticPr fontId="4"/>
  </si>
  <si>
    <t>（監査調書提出月：</t>
    <phoneticPr fontId="2"/>
  </si>
  <si>
    <t>有給休暇</t>
    <phoneticPr fontId="2"/>
  </si>
  <si>
    <t>有給休暇</t>
    <phoneticPr fontId="2"/>
  </si>
  <si>
    <t>担任
学級名</t>
    <phoneticPr fontId="4"/>
  </si>
  <si>
    <t>管理職</t>
    <phoneticPr fontId="4"/>
  </si>
  <si>
    <t>時間外</t>
    <phoneticPr fontId="4"/>
  </si>
  <si>
    <t>住居</t>
    <phoneticPr fontId="4"/>
  </si>
  <si>
    <t>－</t>
    <phoneticPr fontId="2"/>
  </si>
  <si>
    <t>6750</t>
    <phoneticPr fontId="2"/>
  </si>
  <si>
    <t>1-2</t>
    <phoneticPr fontId="2"/>
  </si>
  <si>
    <t>（注）</t>
    <phoneticPr fontId="4"/>
  </si>
  <si>
    <t>3．</t>
    <phoneticPr fontId="2"/>
  </si>
  <si>
    <t>4．</t>
    <phoneticPr fontId="2"/>
  </si>
  <si>
    <t>担任
学級名</t>
    <phoneticPr fontId="4"/>
  </si>
  <si>
    <t>管理職</t>
    <phoneticPr fontId="4"/>
  </si>
  <si>
    <t>住居</t>
    <phoneticPr fontId="4"/>
  </si>
  <si>
    <t>②</t>
    <phoneticPr fontId="4"/>
  </si>
  <si>
    <t>3．</t>
    <phoneticPr fontId="2"/>
  </si>
  <si>
    <t>4．</t>
    <phoneticPr fontId="2"/>
  </si>
  <si>
    <t>有給休暇</t>
    <phoneticPr fontId="2"/>
  </si>
  <si>
    <t>住居</t>
    <phoneticPr fontId="4"/>
  </si>
  <si>
    <t>(C+D)</t>
    <phoneticPr fontId="4"/>
  </si>
  <si>
    <t>3．</t>
    <phoneticPr fontId="2"/>
  </si>
  <si>
    <t>4．</t>
    <phoneticPr fontId="2"/>
  </si>
  <si>
    <t>有給休暇</t>
    <phoneticPr fontId="2"/>
  </si>
  <si>
    <t>時間外</t>
    <phoneticPr fontId="4"/>
  </si>
  <si>
    <t>②</t>
    <phoneticPr fontId="4"/>
  </si>
  <si>
    <t>(C+D)</t>
    <phoneticPr fontId="4"/>
  </si>
  <si>
    <t>（※中小企業については2021年より適用）</t>
  </si>
  <si>
    <t>※詳細については厚労省ホームページ参照</t>
    <rPh sb="1" eb="3">
      <t>ショウサイ</t>
    </rPh>
    <rPh sb="8" eb="11">
      <t>コウロウショウ</t>
    </rPh>
    <rPh sb="17" eb="19">
      <t>サンショウ</t>
    </rPh>
    <phoneticPr fontId="4"/>
  </si>
  <si>
    <t>同一労働同一賃金特集ページ</t>
  </si>
  <si>
    <t>(労働条件に関する文書の交付等)</t>
    <rPh sb="1" eb="3">
      <t>ロウドウ</t>
    </rPh>
    <rPh sb="3" eb="5">
      <t>ジョウケン</t>
    </rPh>
    <rPh sb="6" eb="7">
      <t>カン</t>
    </rPh>
    <rPh sb="9" eb="11">
      <t>ブンショ</t>
    </rPh>
    <rPh sb="12" eb="14">
      <t>コウフ</t>
    </rPh>
    <rPh sb="14" eb="15">
      <t>トウ</t>
    </rPh>
    <phoneticPr fontId="4"/>
  </si>
  <si>
    <t>・</t>
    <phoneticPr fontId="4"/>
  </si>
  <si>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4"/>
  </si>
  <si>
    <t>※</t>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</si>
  <si>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</si>
  <si>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4"/>
  </si>
  <si>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4"/>
  </si>
  <si>
    <t xml:space="preserve"> ②　研修は、教育及び保育に従事する者の自己評価、施設の自己評価</t>
    <rPh sb="3" eb="5">
      <t>ケンシュウ</t>
    </rPh>
    <rPh sb="7" eb="9">
      <t>キョウイク</t>
    </rPh>
    <rPh sb="9" eb="10">
      <t>オヨ</t>
    </rPh>
    <rPh sb="11" eb="13">
      <t>ホイク</t>
    </rPh>
    <rPh sb="14" eb="16">
      <t>ジュウジ</t>
    </rPh>
    <rPh sb="18" eb="19">
      <t>モノ</t>
    </rPh>
    <rPh sb="20" eb="22">
      <t>ジコ</t>
    </rPh>
    <rPh sb="22" eb="24">
      <t>ヒョウカ</t>
    </rPh>
    <rPh sb="25" eb="27">
      <t>シセツ</t>
    </rPh>
    <rPh sb="28" eb="30">
      <t>ジコ</t>
    </rPh>
    <rPh sb="30" eb="32">
      <t>ヒョウカ</t>
    </rPh>
    <phoneticPr fontId="2"/>
  </si>
  <si>
    <t xml:space="preserve">イ　前年度に実施した園内研修を記入すること。 </t>
    <rPh sb="10" eb="12">
      <t>エンナイ</t>
    </rPh>
    <rPh sb="12" eb="14">
      <t>ケンシュウ</t>
    </rPh>
    <phoneticPr fontId="2"/>
  </si>
  <si>
    <t xml:space="preserve"> ③ 園が主催する内部での研修（園内研修）は行われているか。</t>
    <rPh sb="3" eb="4">
      <t>ソノ</t>
    </rPh>
    <rPh sb="16" eb="18">
      <t>エンナイ</t>
    </rPh>
    <rPh sb="18" eb="20">
      <t>ケンシュウ</t>
    </rPh>
    <phoneticPr fontId="2"/>
  </si>
  <si>
    <t>オ</t>
    <phoneticPr fontId="2"/>
  </si>
  <si>
    <t>キ</t>
    <phoneticPr fontId="2"/>
  </si>
  <si>
    <t>(ｴ)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4"/>
  </si>
  <si>
    <t>(ｵ)  市町村保健師、福祉事務所、保健所、主治医等の関係機関との連携</t>
    <rPh sb="5" eb="8">
      <t>シチョウソン</t>
    </rPh>
    <rPh sb="8" eb="11">
      <t>ホケンシ</t>
    </rPh>
    <rPh sb="12" eb="14">
      <t>フクシ</t>
    </rPh>
    <rPh sb="14" eb="17">
      <t>ジムショ</t>
    </rPh>
    <rPh sb="18" eb="21">
      <t>ホケンショ</t>
    </rPh>
    <rPh sb="22" eb="25">
      <t>シュジイ</t>
    </rPh>
    <rPh sb="25" eb="26">
      <t>トウ</t>
    </rPh>
    <rPh sb="27" eb="29">
      <t>カンケイ</t>
    </rPh>
    <rPh sb="29" eb="31">
      <t>キカン</t>
    </rPh>
    <phoneticPr fontId="4"/>
  </si>
  <si>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2"/>
  </si>
  <si>
    <t>など水の汚染防止に努めているか。</t>
    <rPh sb="2" eb="3">
      <t>ミズ</t>
    </rPh>
    <rPh sb="4" eb="6">
      <t>オセン</t>
    </rPh>
    <rPh sb="6" eb="8">
      <t>ボウシ</t>
    </rPh>
    <rPh sb="9" eb="10">
      <t>ツト</t>
    </rPh>
    <phoneticPr fontId="2"/>
  </si>
  <si>
    <t>「児童福祉施設等における衛生管理の改善充実及び食中毒発生の予防について」（平成9年６月30日児企第16号）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2"/>
  </si>
  <si>
    <t>・</t>
    <phoneticPr fontId="2"/>
  </si>
  <si>
    <t>・</t>
    <phoneticPr fontId="2"/>
  </si>
  <si>
    <t>健康増進法第30条第1～2項、</t>
    <rPh sb="0" eb="2">
      <t>ケンコウ</t>
    </rPh>
    <rPh sb="2" eb="5">
      <t>ゾウシンホウ</t>
    </rPh>
    <rPh sb="5" eb="6">
      <t>ダイ</t>
    </rPh>
    <rPh sb="8" eb="9">
      <t>ジョウ</t>
    </rPh>
    <rPh sb="9" eb="10">
      <t>ダイ</t>
    </rPh>
    <rPh sb="13" eb="14">
      <t>コウ</t>
    </rPh>
    <phoneticPr fontId="2"/>
  </si>
  <si>
    <t>①</t>
    <phoneticPr fontId="2"/>
  </si>
  <si>
    <t>②</t>
    <phoneticPr fontId="2"/>
  </si>
  <si>
    <t>同一感染者が10名以上</t>
    <rPh sb="0" eb="2">
      <t>ドウイツ</t>
    </rPh>
    <rPh sb="2" eb="5">
      <t>カンセンシャ</t>
    </rPh>
    <rPh sb="8" eb="9">
      <t>メイ</t>
    </rPh>
    <rPh sb="9" eb="11">
      <t>イジョウ</t>
    </rPh>
    <phoneticPr fontId="2"/>
  </si>
  <si>
    <t>全利用者の半数以上</t>
    <rPh sb="0" eb="1">
      <t>ゼン</t>
    </rPh>
    <rPh sb="1" eb="4">
      <t>リヨウシャ</t>
    </rPh>
    <rPh sb="5" eb="7">
      <t>ハンスウ</t>
    </rPh>
    <rPh sb="7" eb="9">
      <t>イジョウ</t>
    </rPh>
    <phoneticPr fontId="2"/>
  </si>
  <si>
    <t>③</t>
    <phoneticPr fontId="2"/>
  </si>
  <si>
    <t>他に施設町が必要と認めた場合</t>
    <rPh sb="0" eb="1">
      <t>ホカ</t>
    </rPh>
    <rPh sb="2" eb="4">
      <t>シセツ</t>
    </rPh>
    <rPh sb="4" eb="5">
      <t>チョウ</t>
    </rPh>
    <rPh sb="6" eb="8">
      <t>ヒツヨウ</t>
    </rPh>
    <rPh sb="9" eb="10">
      <t>ミト</t>
    </rPh>
    <rPh sb="12" eb="14">
      <t>バアイ</t>
    </rPh>
    <phoneticPr fontId="2"/>
  </si>
  <si>
    <t>死亡者又は重篤患者が1週間以内に2名</t>
    <rPh sb="0" eb="3">
      <t>シボウシャ</t>
    </rPh>
    <rPh sb="3" eb="4">
      <t>マタ</t>
    </rPh>
    <rPh sb="5" eb="7">
      <t>ジュウトク</t>
    </rPh>
    <rPh sb="7" eb="9">
      <t>カンジャ</t>
    </rPh>
    <rPh sb="11" eb="13">
      <t>シュウカン</t>
    </rPh>
    <rPh sb="13" eb="15">
      <t>イナイ</t>
    </rPh>
    <rPh sb="17" eb="18">
      <t>メイ</t>
    </rPh>
    <phoneticPr fontId="2"/>
  </si>
  <si>
    <t>以上</t>
    <phoneticPr fontId="2"/>
  </si>
  <si>
    <t>記録を行うなど必要な措置を講じる体制にあるか。</t>
    <rPh sb="0" eb="2">
      <t>キロク</t>
    </rPh>
    <rPh sb="3" eb="4">
      <t>オコナ</t>
    </rPh>
    <rPh sb="7" eb="9">
      <t>ヒツヨウ</t>
    </rPh>
    <rPh sb="10" eb="12">
      <t>ソチ</t>
    </rPh>
    <rPh sb="13" eb="14">
      <t>コウ</t>
    </rPh>
    <rPh sb="16" eb="18">
      <t>タイセイ</t>
    </rPh>
    <phoneticPr fontId="2"/>
  </si>
  <si>
    <t>・</t>
    <phoneticPr fontId="2"/>
  </si>
  <si>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2"/>
  </si>
  <si>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2"/>
  </si>
  <si>
    <t xml:space="preserve">② 実施状況 </t>
    <phoneticPr fontId="2"/>
  </si>
  <si>
    <t>（令和</t>
    <rPh sb="1" eb="3">
      <t>レイワ</t>
    </rPh>
    <phoneticPr fontId="2"/>
  </si>
  <si>
    <t>県認定こども園条例別表第３の基準面積等</t>
    <rPh sb="0" eb="1">
      <t>ケン</t>
    </rPh>
    <rPh sb="1" eb="3">
      <t>ニンテイ</t>
    </rPh>
    <rPh sb="6" eb="7">
      <t>エン</t>
    </rPh>
    <rPh sb="9" eb="11">
      <t>ベッピョウ</t>
    </rPh>
    <rPh sb="11" eb="12">
      <t>ダイ</t>
    </rPh>
    <phoneticPr fontId="4"/>
  </si>
  <si>
    <r>
      <t xml:space="preserve"> (1)　職員数を記入すること。 </t>
    </r>
    <r>
      <rPr>
        <sz val="10"/>
        <color theme="3"/>
        <rFont val="HGｺﾞｼｯｸM"/>
        <family val="3"/>
        <charset val="128"/>
      </rPr>
      <t xml:space="preserve"> ※No14～No17(別表１～別表４)の人数と整合性を持たせること。</t>
    </r>
    <phoneticPr fontId="4"/>
  </si>
  <si>
    <t>児童年齢は該当年度4月1日の前日年齢とする。但し、3月31日現在満2歳であって</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phoneticPr fontId="2"/>
  </si>
  <si>
    <t>入所時満3歳の1号認定子どもは、3歳に計上すること。</t>
    <phoneticPr fontId="2"/>
  </si>
  <si>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</si>
  <si>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2"/>
  </si>
  <si>
    <t>代替職員のうち非常勤講師等は太枠外に入力。</t>
    <rPh sb="0" eb="2">
      <t>ダイタイ</t>
    </rPh>
    <rPh sb="2" eb="4">
      <t>ショクイン</t>
    </rPh>
    <rPh sb="7" eb="8">
      <t>ヒ</t>
    </rPh>
    <rPh sb="8" eb="10">
      <t>ジョウキン</t>
    </rPh>
    <rPh sb="10" eb="12">
      <t>コウシ</t>
    </rPh>
    <rPh sb="12" eb="13">
      <t>トウ</t>
    </rPh>
    <rPh sb="14" eb="16">
      <t>フトワク</t>
    </rPh>
    <rPh sb="16" eb="17">
      <t>ガイ</t>
    </rPh>
    <rPh sb="18" eb="20">
      <t>ニュウリョク</t>
    </rPh>
    <phoneticPr fontId="2"/>
  </si>
  <si>
    <t>※基本部分</t>
    <rPh sb="1" eb="3">
      <t>キホン</t>
    </rPh>
    <rPh sb="3" eb="5">
      <t>ブブン</t>
    </rPh>
    <phoneticPr fontId="2"/>
  </si>
  <si>
    <t>※基本加算部分</t>
    <rPh sb="1" eb="3">
      <t>キホン</t>
    </rPh>
    <rPh sb="3" eb="5">
      <t>カサン</t>
    </rPh>
    <rPh sb="5" eb="7">
      <t>ブブン</t>
    </rPh>
    <phoneticPr fontId="2"/>
  </si>
  <si>
    <t>太枠外の部分については各市町村にて確認。</t>
    <rPh sb="0" eb="2">
      <t>フトワク</t>
    </rPh>
    <rPh sb="4" eb="6">
      <t>ブブン</t>
    </rPh>
    <rPh sb="11" eb="12">
      <t>カク</t>
    </rPh>
    <rPh sb="12" eb="15">
      <t>シチョウソン</t>
    </rPh>
    <rPh sb="17" eb="19">
      <t>カクニン</t>
    </rPh>
    <phoneticPr fontId="2"/>
  </si>
  <si>
    <t>高齢者等活躍促進加算</t>
    <rPh sb="0" eb="10">
      <t>コウレイシャトウカツヤクソクシンカサン</t>
    </rPh>
    <phoneticPr fontId="2"/>
  </si>
  <si>
    <t>本　　俸　（円）</t>
    <rPh sb="0" eb="1">
      <t>ホン</t>
    </rPh>
    <rPh sb="3" eb="4">
      <t>ポウ</t>
    </rPh>
    <rPh sb="6" eb="7">
      <t>エン</t>
    </rPh>
    <phoneticPr fontId="4"/>
  </si>
  <si>
    <t>3．</t>
    <phoneticPr fontId="2"/>
  </si>
  <si>
    <t>4．</t>
    <phoneticPr fontId="2"/>
  </si>
  <si>
    <t>3．</t>
    <phoneticPr fontId="2"/>
  </si>
  <si>
    <t xml:space="preserve"> </t>
    <phoneticPr fontId="2"/>
  </si>
  <si>
    <t>・苦情受付担当者、責任者及び周知の具体的方法を記入すること。</t>
    <rPh sb="23" eb="25">
      <t>キニュウ</t>
    </rPh>
    <phoneticPr fontId="2"/>
  </si>
  <si>
    <t>－保育所型認定こども園運営No.２４－</t>
    <rPh sb="4" eb="5">
      <t>ガタ</t>
    </rPh>
    <rPh sb="5" eb="7">
      <t>ニンテイ</t>
    </rPh>
    <rPh sb="10" eb="11">
      <t>エン</t>
    </rPh>
    <phoneticPr fontId="4"/>
  </si>
  <si>
    <t>※分園設置の園は分園の職員を含む人数で計算すること。</t>
    <rPh sb="3" eb="5">
      <t>セッチ</t>
    </rPh>
    <rPh sb="6" eb="7">
      <t>エン</t>
    </rPh>
    <rPh sb="8" eb="10">
      <t>ブンエン</t>
    </rPh>
    <rPh sb="11" eb="13">
      <t>ショクイン</t>
    </rPh>
    <phoneticPr fontId="2"/>
  </si>
  <si>
    <t>(計算式)</t>
    <rPh sb="1" eb="3">
      <t>ケイサン</t>
    </rPh>
    <rPh sb="3" eb="4">
      <t>シキ</t>
    </rPh>
    <phoneticPr fontId="2"/>
  </si>
  <si>
    <t>正職員率＝</t>
    <rPh sb="0" eb="3">
      <t>セイショクイン</t>
    </rPh>
    <rPh sb="3" eb="4">
      <t>リツ</t>
    </rPh>
    <phoneticPr fontId="2"/>
  </si>
  <si>
    <t>(右計算式参照)</t>
    <rPh sb="1" eb="7">
      <t>ミギケイサンシキサンショウ</t>
    </rPh>
    <phoneticPr fontId="2"/>
  </si>
  <si>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2"/>
  </si>
  <si>
    <t>正規職員率</t>
    <rPh sb="0" eb="2">
      <t>セイキ</t>
    </rPh>
    <rPh sb="2" eb="4">
      <t>ショクイン</t>
    </rPh>
    <rPh sb="4" eb="5">
      <t>リツ</t>
    </rPh>
    <phoneticPr fontId="2"/>
  </si>
  <si>
    <t>※正規職員率は手入力。</t>
    <rPh sb="1" eb="3">
      <t>セイキ</t>
    </rPh>
    <rPh sb="3" eb="5">
      <t>ショクイン</t>
    </rPh>
    <rPh sb="5" eb="6">
      <t>リツ</t>
    </rPh>
    <rPh sb="7" eb="10">
      <t>テニュウリョク</t>
    </rPh>
    <phoneticPr fontId="2"/>
  </si>
  <si>
    <t>教育・保育従事者及び保育士カウント
(看護師・准看護師・養護教諭・小学校教諭)の正規職員</t>
    <rPh sb="0" eb="2">
      <t>キョウイク</t>
    </rPh>
    <rPh sb="3" eb="5">
      <t>ホイク</t>
    </rPh>
    <rPh sb="5" eb="7">
      <t>ジュウジ</t>
    </rPh>
    <rPh sb="7" eb="8">
      <t>シャ</t>
    </rPh>
    <rPh sb="8" eb="9">
      <t>オヨ</t>
    </rPh>
    <rPh sb="10" eb="12">
      <t>ホイク</t>
    </rPh>
    <rPh sb="12" eb="13">
      <t>シ</t>
    </rPh>
    <rPh sb="19" eb="22">
      <t>カンゴシ</t>
    </rPh>
    <rPh sb="23" eb="27">
      <t>ジュンカンゴシ</t>
    </rPh>
    <rPh sb="28" eb="30">
      <t>ヨウゴ</t>
    </rPh>
    <rPh sb="30" eb="32">
      <t>キョウユ</t>
    </rPh>
    <rPh sb="33" eb="36">
      <t>ショウガッコウ</t>
    </rPh>
    <rPh sb="36" eb="38">
      <t>キョウユ</t>
    </rPh>
    <rPh sb="40" eb="42">
      <t>セイキ</t>
    </rPh>
    <rPh sb="42" eb="44">
      <t>ショクイン</t>
    </rPh>
    <phoneticPr fontId="2"/>
  </si>
  <si>
    <t>・</t>
    <phoneticPr fontId="2"/>
  </si>
  <si>
    <t>夏季休業</t>
    <rPh sb="0" eb="2">
      <t>カキ</t>
    </rPh>
    <rPh sb="2" eb="4">
      <t>キュウギョウ</t>
    </rPh>
    <phoneticPr fontId="2"/>
  </si>
  <si>
    <t>冬季休業</t>
    <rPh sb="0" eb="2">
      <t>トウキ</t>
    </rPh>
    <rPh sb="2" eb="4">
      <t>キュウギョウ</t>
    </rPh>
    <phoneticPr fontId="2"/>
  </si>
  <si>
    <t>(11)　施設の保育理念や基本方針及び重要事項等の職員、保護者、関係者へ</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4"/>
  </si>
  <si>
    <t>（締結年月日：</t>
    <rPh sb="1" eb="3">
      <t>テイケツ</t>
    </rPh>
    <rPh sb="3" eb="4">
      <t>ネン</t>
    </rPh>
    <rPh sb="4" eb="6">
      <t>ガッピ</t>
    </rPh>
    <phoneticPr fontId="4"/>
  </si>
  <si>
    <t>（組織内での研修成果の活用）</t>
    <rPh sb="1" eb="4">
      <t>ソシキナイ</t>
    </rPh>
    <rPh sb="6" eb="10">
      <t>ケンシュウセイカ</t>
    </rPh>
    <rPh sb="11" eb="13">
      <t>カツヨウ</t>
    </rPh>
    <phoneticPr fontId="2"/>
  </si>
  <si>
    <t>（児童福祉施設に備える帳簿等）</t>
    <rPh sb="1" eb="3">
      <t>ジドウ</t>
    </rPh>
    <rPh sb="3" eb="5">
      <t>フクシ</t>
    </rPh>
    <rPh sb="5" eb="7">
      <t>シセツ</t>
    </rPh>
    <rPh sb="8" eb="9">
      <t>ソナ</t>
    </rPh>
    <rPh sb="11" eb="13">
      <t>チョウボ</t>
    </rPh>
    <rPh sb="13" eb="14">
      <t>トウ</t>
    </rPh>
    <phoneticPr fontId="2"/>
  </si>
  <si>
    <t>（小学校との連携）</t>
    <rPh sb="1" eb="4">
      <t>ショウガッコウ</t>
    </rPh>
    <rPh sb="6" eb="8">
      <t>レンケイ</t>
    </rPh>
    <phoneticPr fontId="2"/>
  </si>
  <si>
    <t>保育所保育指針第2章4(2)ウ</t>
    <rPh sb="0" eb="3">
      <t>ホイクショ</t>
    </rPh>
    <rPh sb="3" eb="5">
      <t>ホイク</t>
    </rPh>
    <rPh sb="5" eb="7">
      <t>シシン</t>
    </rPh>
    <rPh sb="7" eb="8">
      <t>ダイ</t>
    </rPh>
    <rPh sb="9" eb="10">
      <t>ショウ</t>
    </rPh>
    <phoneticPr fontId="4"/>
  </si>
  <si>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4"/>
  </si>
  <si>
    <t xml:space="preserve"> ○ 前年度の状況（職員毎に検査実施日を記入　例：4/25）</t>
    <rPh sb="10" eb="12">
      <t>ショクイン</t>
    </rPh>
    <rPh sb="12" eb="13">
      <t>ゴト</t>
    </rPh>
    <rPh sb="14" eb="16">
      <t>ケンサ</t>
    </rPh>
    <rPh sb="16" eb="19">
      <t>ジッシビ</t>
    </rPh>
    <rPh sb="20" eb="22">
      <t>キニュウ</t>
    </rPh>
    <rPh sb="23" eb="24">
      <t>レイ</t>
    </rPh>
    <phoneticPr fontId="4"/>
  </si>
  <si>
    <t>（食育の推進）</t>
    <rPh sb="1" eb="3">
      <t>ショクイク</t>
    </rPh>
    <rPh sb="4" eb="6">
      <t>スイシン</t>
    </rPh>
    <phoneticPr fontId="2"/>
  </si>
  <si>
    <t>（食育の環境の整備等）</t>
    <rPh sb="1" eb="3">
      <t>ショクイク</t>
    </rPh>
    <rPh sb="4" eb="6">
      <t>カンキョウ</t>
    </rPh>
    <rPh sb="7" eb="9">
      <t>セイビ</t>
    </rPh>
    <rPh sb="9" eb="10">
      <t>トウ</t>
    </rPh>
    <phoneticPr fontId="2"/>
  </si>
  <si>
    <t>（疾病等への対応）</t>
    <rPh sb="1" eb="3">
      <t>シッペイ</t>
    </rPh>
    <rPh sb="3" eb="4">
      <t>トウ</t>
    </rPh>
    <rPh sb="6" eb="8">
      <t>タイオウ</t>
    </rPh>
    <phoneticPr fontId="2"/>
  </si>
  <si>
    <t>（健康増進）</t>
    <rPh sb="1" eb="3">
      <t>ケンコウ</t>
    </rPh>
    <rPh sb="3" eb="5">
      <t>ゾウシン</t>
    </rPh>
    <phoneticPr fontId="2"/>
  </si>
  <si>
    <t>（衛生管理等）</t>
    <rPh sb="1" eb="3">
      <t>エイセイ</t>
    </rPh>
    <rPh sb="3" eb="5">
      <t>カンリ</t>
    </rPh>
    <rPh sb="5" eb="6">
      <t>トウ</t>
    </rPh>
    <phoneticPr fontId="2"/>
  </si>
  <si>
    <t>（入所した者及び職員の健康診断）</t>
    <rPh sb="1" eb="3">
      <t>ニュウショ</t>
    </rPh>
    <rPh sb="5" eb="6">
      <t>モノ</t>
    </rPh>
    <rPh sb="6" eb="7">
      <t>オヨ</t>
    </rPh>
    <rPh sb="8" eb="10">
      <t>ショクイン</t>
    </rPh>
    <rPh sb="11" eb="13">
      <t>ケンコウ</t>
    </rPh>
    <rPh sb="13" eb="15">
      <t>シンダン</t>
    </rPh>
    <phoneticPr fontId="2"/>
  </si>
  <si>
    <t>「保育室等」とは乳児室、ほふく室、保育室又は遊戯室をいう。</t>
    <rPh sb="20" eb="21">
      <t>マタ</t>
    </rPh>
    <phoneticPr fontId="4"/>
  </si>
  <si>
    <t>○　管理方法(消毒方法、保管方法等を記述)</t>
    <rPh sb="7" eb="9">
      <t>ショウドク</t>
    </rPh>
    <rPh sb="9" eb="11">
      <t>ホウホウ</t>
    </rPh>
    <rPh sb="12" eb="14">
      <t>ホカン</t>
    </rPh>
    <rPh sb="14" eb="16">
      <t>ホウホウ</t>
    </rPh>
    <rPh sb="16" eb="17">
      <t>トウ</t>
    </rPh>
    <rPh sb="18" eb="20">
      <t>キジュツ</t>
    </rPh>
    <phoneticPr fontId="2"/>
  </si>
  <si>
    <t>（衛生管理等）</t>
    <rPh sb="1" eb="3">
      <t>エイセイ</t>
    </rPh>
    <rPh sb="3" eb="6">
      <t>カンリトウ</t>
    </rPh>
    <phoneticPr fontId="2"/>
  </si>
  <si>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2"/>
  </si>
  <si>
    <t>・</t>
    <phoneticPr fontId="4"/>
  </si>
  <si>
    <t>（地域の関係機関等との連携）</t>
    <rPh sb="1" eb="3">
      <t>チイキ</t>
    </rPh>
    <rPh sb="4" eb="6">
      <t>カンケイ</t>
    </rPh>
    <rPh sb="6" eb="8">
      <t>キカン</t>
    </rPh>
    <rPh sb="8" eb="9">
      <t>トウ</t>
    </rPh>
    <rPh sb="11" eb="13">
      <t>レンケイ</t>
    </rPh>
    <phoneticPr fontId="2"/>
  </si>
  <si>
    <t>（苦情への対応）</t>
    <rPh sb="1" eb="3">
      <t>クジョウ</t>
    </rPh>
    <rPh sb="5" eb="7">
      <t>タイオウ</t>
    </rPh>
    <phoneticPr fontId="2"/>
  </si>
  <si>
    <t>①　苦情受付の窓口を設置及び保護者等への周知について</t>
    <rPh sb="12" eb="13">
      <t>オヨ</t>
    </rPh>
    <phoneticPr fontId="2"/>
  </si>
  <si>
    <t>理事会で選任し、理事長が任命</t>
    <rPh sb="0" eb="3">
      <t>リジカイ</t>
    </rPh>
    <rPh sb="4" eb="6">
      <t>センニン</t>
    </rPh>
    <rPh sb="8" eb="11">
      <t>リジチョウ</t>
    </rPh>
    <rPh sb="12" eb="14">
      <t>ニンメイ</t>
    </rPh>
    <phoneticPr fontId="4"/>
  </si>
  <si>
    <t>（業務の質の評価等）</t>
    <rPh sb="1" eb="3">
      <t>ギョウム</t>
    </rPh>
    <rPh sb="4" eb="5">
      <t>シツ</t>
    </rPh>
    <rPh sb="6" eb="8">
      <t>ヒョウカ</t>
    </rPh>
    <rPh sb="8" eb="9">
      <t>トウ</t>
    </rPh>
    <phoneticPr fontId="2"/>
  </si>
  <si>
    <t>（認定の申請等）</t>
    <rPh sb="1" eb="3">
      <t>ニンテイ</t>
    </rPh>
    <rPh sb="4" eb="7">
      <t>シンセイトウ</t>
    </rPh>
    <phoneticPr fontId="2"/>
  </si>
  <si>
    <t>（特定教育・保育施設の設置者の責務）</t>
    <rPh sb="1" eb="3">
      <t>トクテイ</t>
    </rPh>
    <rPh sb="3" eb="5">
      <t>キョウイク</t>
    </rPh>
    <rPh sb="6" eb="8">
      <t>ホイク</t>
    </rPh>
    <rPh sb="8" eb="10">
      <t>シセツ</t>
    </rPh>
    <rPh sb="11" eb="14">
      <t>セッチシャ</t>
    </rPh>
    <rPh sb="15" eb="17">
      <t>セキム</t>
    </rPh>
    <phoneticPr fontId="2"/>
  </si>
  <si>
    <t>(正当な理由のない提供拒否の禁止等)</t>
  </si>
  <si>
    <t>(内容及び手続の説明及び同意)</t>
  </si>
  <si>
    <t>・</t>
    <phoneticPr fontId="2"/>
  </si>
  <si>
    <t xml:space="preserve">(保育所の情報提供等） </t>
    <rPh sb="1" eb="4">
      <t>ホイクジョ</t>
    </rPh>
    <rPh sb="5" eb="7">
      <t>ジョウホウ</t>
    </rPh>
    <rPh sb="7" eb="9">
      <t>テイキョウ</t>
    </rPh>
    <rPh sb="9" eb="10">
      <t>トウ</t>
    </rPh>
    <phoneticPr fontId="2"/>
  </si>
  <si>
    <t>（事後措置）</t>
    <rPh sb="1" eb="3">
      <t>ジゴ</t>
    </rPh>
    <rPh sb="3" eb="5">
      <t>ソチ</t>
    </rPh>
    <phoneticPr fontId="2"/>
  </si>
  <si>
    <t>保育所型認定こども園　運営調書</t>
    <rPh sb="3" eb="4">
      <t>ガタ</t>
    </rPh>
    <rPh sb="4" eb="6">
      <t>ニンテイ</t>
    </rPh>
    <rPh sb="9" eb="10">
      <t>エン</t>
    </rPh>
    <phoneticPr fontId="2"/>
  </si>
  <si>
    <t>【印刷不要】</t>
  </si>
  <si>
    <t>sheet</t>
  </si>
  <si>
    <t>項目</t>
  </si>
  <si>
    <t>No.1</t>
  </si>
  <si>
    <t>１ 入所児童の状況</t>
  </si>
  <si>
    <t>No.12</t>
  </si>
  <si>
    <t>別表　職員の勤務割り振り表</t>
    <phoneticPr fontId="2"/>
  </si>
  <si>
    <t>(1)調書提出月初日の児童現員数</t>
  </si>
  <si>
    <t>No.13</t>
  </si>
  <si>
    <t>(15)職員の状況（別表１～４）</t>
    <phoneticPr fontId="2"/>
  </si>
  <si>
    <t>２ 施設、設備の状況</t>
  </si>
  <si>
    <t>(16)職員の異動等の状況について</t>
  </si>
  <si>
    <t>No.27</t>
    <phoneticPr fontId="2"/>
  </si>
  <si>
    <t>１０ 児童の健康管理・安全管理の状況</t>
    <rPh sb="3" eb="5">
      <t>ジドウ</t>
    </rPh>
    <rPh sb="6" eb="8">
      <t>ケンコウ</t>
    </rPh>
    <rPh sb="8" eb="10">
      <t>カンリ</t>
    </rPh>
    <rPh sb="11" eb="13">
      <t>アンゼン</t>
    </rPh>
    <rPh sb="13" eb="15">
      <t>カンリ</t>
    </rPh>
    <rPh sb="16" eb="18">
      <t>ジョウキョウ</t>
    </rPh>
    <phoneticPr fontId="2"/>
  </si>
  <si>
    <t>〇施設の状況について</t>
    <rPh sb="1" eb="3">
      <t>シセツ</t>
    </rPh>
    <rPh sb="4" eb="6">
      <t>ジョウキョウ</t>
    </rPh>
    <phoneticPr fontId="2"/>
  </si>
  <si>
    <t>(17)職員の健康管理の状況</t>
  </si>
  <si>
    <t>(1)子どもの健康に関する保健計画の作成</t>
  </si>
  <si>
    <t>No.2</t>
  </si>
  <si>
    <t>　　　　　　〃</t>
    <phoneticPr fontId="2"/>
  </si>
  <si>
    <t>No.14</t>
  </si>
  <si>
    <t>別表1　正規：教育及び保育従事者の勤務状況等</t>
    <rPh sb="7" eb="9">
      <t>キョウイク</t>
    </rPh>
    <rPh sb="9" eb="10">
      <t>オヨ</t>
    </rPh>
    <rPh sb="11" eb="13">
      <t>ホイク</t>
    </rPh>
    <rPh sb="13" eb="16">
      <t>ジュウジシャ</t>
    </rPh>
    <rPh sb="21" eb="22">
      <t>トウ</t>
    </rPh>
    <phoneticPr fontId="2"/>
  </si>
  <si>
    <t>No.3</t>
  </si>
  <si>
    <t>３ 給水設備及び昇降機設備等の管理</t>
  </si>
  <si>
    <t>　　　　　　　　　　　〃</t>
    <phoneticPr fontId="2"/>
  </si>
  <si>
    <t>(1)飲用水等の管理状況</t>
  </si>
  <si>
    <t>(2)排水及び汚物処理の状況</t>
  </si>
  <si>
    <t>(3)昇降機設備の管理について</t>
  </si>
  <si>
    <t>No.15</t>
  </si>
  <si>
    <t>別表2　正規：園長、教育保育従事者以外の勤務状況等</t>
    <rPh sb="10" eb="12">
      <t>キョウイク</t>
    </rPh>
    <rPh sb="12" eb="14">
      <t>ホイク</t>
    </rPh>
    <rPh sb="14" eb="17">
      <t>ジュウジシャ</t>
    </rPh>
    <rPh sb="17" eb="19">
      <t>イガイ</t>
    </rPh>
    <rPh sb="24" eb="25">
      <t>トウ</t>
    </rPh>
    <phoneticPr fontId="2"/>
  </si>
  <si>
    <t>No.4</t>
  </si>
  <si>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2"/>
  </si>
  <si>
    <t>(1)職員数について</t>
    <rPh sb="3" eb="6">
      <t>ショクインスウ</t>
    </rPh>
    <phoneticPr fontId="2"/>
  </si>
  <si>
    <t>No.28</t>
    <phoneticPr fontId="2"/>
  </si>
  <si>
    <t>(2)教育・保育従事者の配置基準について</t>
    <rPh sb="3" eb="5">
      <t>キョウイク</t>
    </rPh>
    <rPh sb="6" eb="8">
      <t>ホイク</t>
    </rPh>
    <rPh sb="8" eb="11">
      <t>ジュウジシャ</t>
    </rPh>
    <rPh sb="12" eb="14">
      <t>ハイチ</t>
    </rPh>
    <rPh sb="14" eb="16">
      <t>キジュン</t>
    </rPh>
    <phoneticPr fontId="2"/>
  </si>
  <si>
    <t>No.16</t>
    <phoneticPr fontId="2"/>
  </si>
  <si>
    <t>別表3　非正規：教育及び保育従事者の勤務状況等</t>
    <rPh sb="4" eb="5">
      <t>ヒ</t>
    </rPh>
    <rPh sb="8" eb="10">
      <t>キョウイク</t>
    </rPh>
    <rPh sb="10" eb="11">
      <t>オヨ</t>
    </rPh>
    <rPh sb="12" eb="14">
      <t>ホイク</t>
    </rPh>
    <rPh sb="14" eb="17">
      <t>ジュウジシャ</t>
    </rPh>
    <rPh sb="22" eb="23">
      <t>トウ</t>
    </rPh>
    <phoneticPr fontId="2"/>
  </si>
  <si>
    <t>(3)施設型給付費加算等の配置はあるか</t>
  </si>
  <si>
    <t>No.29</t>
    <phoneticPr fontId="2"/>
  </si>
  <si>
    <t>No.17</t>
    <phoneticPr fontId="2"/>
  </si>
  <si>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2"/>
  </si>
  <si>
    <t>No.18</t>
    <phoneticPr fontId="2"/>
  </si>
  <si>
    <t>(18)職員の定着促進及び離職防止対策</t>
  </si>
  <si>
    <t>(19)職員研修の状況</t>
  </si>
  <si>
    <t>No.19</t>
    <phoneticPr fontId="2"/>
  </si>
  <si>
    <t>No.20</t>
  </si>
  <si>
    <t>No.6</t>
    <phoneticPr fontId="2"/>
  </si>
  <si>
    <t>No.21</t>
  </si>
  <si>
    <t>８ 特定教育・保育の提供</t>
    <rPh sb="2" eb="4">
      <t>トクテイ</t>
    </rPh>
    <rPh sb="4" eb="6">
      <t>キョウイク</t>
    </rPh>
    <rPh sb="7" eb="9">
      <t>ホイク</t>
    </rPh>
    <rPh sb="10" eb="12">
      <t>テイキョウ</t>
    </rPh>
    <phoneticPr fontId="2"/>
  </si>
  <si>
    <t>No.30</t>
    <phoneticPr fontId="2"/>
  </si>
  <si>
    <t>５ 施設運営管理の状況</t>
    <rPh sb="2" eb="4">
      <t>シセツ</t>
    </rPh>
    <rPh sb="4" eb="6">
      <t>ウンエイ</t>
    </rPh>
    <rPh sb="6" eb="8">
      <t>カンリ</t>
    </rPh>
    <rPh sb="9" eb="11">
      <t>ジョウキョウ</t>
    </rPh>
    <phoneticPr fontId="2"/>
  </si>
  <si>
    <t>(1)月初日在籍児童数の状況</t>
    <rPh sb="3" eb="4">
      <t>ツキ</t>
    </rPh>
    <rPh sb="4" eb="6">
      <t>ショニチ</t>
    </rPh>
    <rPh sb="6" eb="8">
      <t>ザイセキ</t>
    </rPh>
    <rPh sb="8" eb="10">
      <t>ジドウ</t>
    </rPh>
    <rPh sb="10" eb="11">
      <t>スウ</t>
    </rPh>
    <rPh sb="12" eb="14">
      <t>ジョウキョウ</t>
    </rPh>
    <phoneticPr fontId="2"/>
  </si>
  <si>
    <t>No.31</t>
    <phoneticPr fontId="2"/>
  </si>
  <si>
    <t>１１ 非常災害対策の状況</t>
    <rPh sb="3" eb="5">
      <t>ヒジョウ</t>
    </rPh>
    <rPh sb="5" eb="7">
      <t>サイガイ</t>
    </rPh>
    <rPh sb="7" eb="9">
      <t>タイサク</t>
    </rPh>
    <rPh sb="10" eb="12">
      <t>ジョウキョウ</t>
    </rPh>
    <phoneticPr fontId="2"/>
  </si>
  <si>
    <t>(2)過去２年間の入所率が120％超過していないか</t>
    <rPh sb="17" eb="19">
      <t>チョウカ</t>
    </rPh>
    <phoneticPr fontId="2"/>
  </si>
  <si>
    <t>(1)防火管理者は届け出ているか</t>
  </si>
  <si>
    <t>(3)超過120％の場合の市町村との調整</t>
    <phoneticPr fontId="2"/>
  </si>
  <si>
    <t>(2)消防計画は届出（変更）を適正か</t>
  </si>
  <si>
    <t>No.7</t>
    <phoneticPr fontId="2"/>
  </si>
  <si>
    <t>(4)定員超過の場合、設備運営基準を満たしているか</t>
    <rPh sb="3" eb="5">
      <t>テイイン</t>
    </rPh>
    <rPh sb="8" eb="10">
      <t>バアイ</t>
    </rPh>
    <rPh sb="11" eb="13">
      <t>セツビ</t>
    </rPh>
    <rPh sb="13" eb="15">
      <t>ウンエイ</t>
    </rPh>
    <rPh sb="15" eb="17">
      <t>キジュン</t>
    </rPh>
    <rPh sb="18" eb="19">
      <t>ミ</t>
    </rPh>
    <phoneticPr fontId="2"/>
  </si>
  <si>
    <t>(3)避難及び消火訓練の実施状況について</t>
  </si>
  <si>
    <t>(5)私的契約児の保育を行っているか</t>
    <rPh sb="7" eb="8">
      <t>ジ</t>
    </rPh>
    <phoneticPr fontId="2"/>
  </si>
  <si>
    <t>(4)消防計画の周知、分担表の掲示について</t>
  </si>
  <si>
    <t>(6)本年度の開所時間</t>
  </si>
  <si>
    <t>No.22</t>
    <phoneticPr fontId="2"/>
  </si>
  <si>
    <t>(5)消防設備等の定期点検について</t>
  </si>
  <si>
    <t>(7)時間帯による児童及び教育保育従事者の状況</t>
    <rPh sb="11" eb="12">
      <t>オヨ</t>
    </rPh>
    <rPh sb="13" eb="15">
      <t>キョウイク</t>
    </rPh>
    <rPh sb="15" eb="17">
      <t>ホイク</t>
    </rPh>
    <rPh sb="17" eb="20">
      <t>ジュウジシャ</t>
    </rPh>
    <phoneticPr fontId="2"/>
  </si>
  <si>
    <t>No.32</t>
    <phoneticPr fontId="2"/>
  </si>
  <si>
    <t>(6)消防用設備点検結果の報告について</t>
  </si>
  <si>
    <t>(8)土曜日閉園を行っているか</t>
  </si>
  <si>
    <t>No.8</t>
    <phoneticPr fontId="2"/>
  </si>
  <si>
    <t>(9)日・祝・年末年始以外の一斉休園</t>
  </si>
  <si>
    <t>No.23</t>
    <phoneticPr fontId="2"/>
  </si>
  <si>
    <t>９ 給食業務の状況</t>
    <rPh sb="2" eb="4">
      <t>キュウショク</t>
    </rPh>
    <rPh sb="4" eb="6">
      <t>ギョウム</t>
    </rPh>
    <rPh sb="7" eb="9">
      <t>ジョウキョウ</t>
    </rPh>
    <phoneticPr fontId="2"/>
  </si>
  <si>
    <t>(8)非常口等付近に障害物を置いていないか</t>
  </si>
  <si>
    <t>(10)運営規程等の整備・運用について</t>
  </si>
  <si>
    <t>(1)給食は適切な時間に提供されているか</t>
  </si>
  <si>
    <t>(9)転倒防止や落下防止などの耐震対策</t>
  </si>
  <si>
    <t>(11)保育理念、基本方針、重要事項等の周知</t>
  </si>
  <si>
    <t>(2)給食施設栄養定期報告を行っているか</t>
  </si>
  <si>
    <t>１２ 施設の情報提供等の状況</t>
    <rPh sb="3" eb="5">
      <t>シセツ</t>
    </rPh>
    <rPh sb="6" eb="8">
      <t>ジョウホウ</t>
    </rPh>
    <rPh sb="8" eb="10">
      <t>テイキョウ</t>
    </rPh>
    <rPh sb="10" eb="11">
      <t>トウ</t>
    </rPh>
    <rPh sb="12" eb="14">
      <t>ジョウキョウ</t>
    </rPh>
    <phoneticPr fontId="2"/>
  </si>
  <si>
    <t>(12)園長について</t>
    <phoneticPr fontId="2"/>
  </si>
  <si>
    <t>(3)調理業務の形態について</t>
  </si>
  <si>
    <t>(1)当該施設が認定こども園である旨の表示をしているか</t>
    <rPh sb="3" eb="5">
      <t>トウガイ</t>
    </rPh>
    <rPh sb="5" eb="7">
      <t>シセツ</t>
    </rPh>
    <rPh sb="8" eb="10">
      <t>ニンテイ</t>
    </rPh>
    <rPh sb="13" eb="14">
      <t>エン</t>
    </rPh>
    <rPh sb="17" eb="18">
      <t>ムネ</t>
    </rPh>
    <rPh sb="19" eb="21">
      <t>ヒョウジ</t>
    </rPh>
    <phoneticPr fontId="2"/>
  </si>
  <si>
    <t>(13)前年度の職員会議の開催状況について</t>
  </si>
  <si>
    <t>(4)調理業務の外部委託について</t>
  </si>
  <si>
    <t>(2)地域社会との交流及び連携を行っているか</t>
    <rPh sb="5" eb="7">
      <t>シャカイ</t>
    </rPh>
    <rPh sb="9" eb="11">
      <t>コウリュウ</t>
    </rPh>
    <rPh sb="11" eb="12">
      <t>オヨ</t>
    </rPh>
    <rPh sb="13" eb="15">
      <t>レンケイ</t>
    </rPh>
    <rPh sb="16" eb="17">
      <t>オコナ</t>
    </rPh>
    <phoneticPr fontId="2"/>
  </si>
  <si>
    <t>(14)諸規程、諸帳簿の整備</t>
  </si>
  <si>
    <t>(5)３歳以上児の給食外部搬入について</t>
  </si>
  <si>
    <t>(3)保護者等に対する支援の状況</t>
    <rPh sb="3" eb="6">
      <t>ホゴシャ</t>
    </rPh>
    <rPh sb="6" eb="7">
      <t>トウ</t>
    </rPh>
    <rPh sb="8" eb="9">
      <t>タイ</t>
    </rPh>
    <rPh sb="11" eb="13">
      <t>シエン</t>
    </rPh>
    <rPh sb="14" eb="16">
      <t>ジョウキョウ</t>
    </rPh>
    <phoneticPr fontId="2"/>
  </si>
  <si>
    <t>No.9</t>
  </si>
  <si>
    <t>６ 給与の状況</t>
    <rPh sb="2" eb="4">
      <t>キュウヨ</t>
    </rPh>
    <rPh sb="5" eb="7">
      <t>ジョウキョウ</t>
    </rPh>
    <phoneticPr fontId="2"/>
  </si>
  <si>
    <t>(6)給食関係者の検便の実施状況</t>
    <rPh sb="3" eb="5">
      <t>キュウショク</t>
    </rPh>
    <rPh sb="5" eb="8">
      <t>カンケイシャ</t>
    </rPh>
    <phoneticPr fontId="2"/>
  </si>
  <si>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2"/>
  </si>
  <si>
    <t>No.24</t>
    <phoneticPr fontId="2"/>
  </si>
  <si>
    <t>No.33</t>
    <phoneticPr fontId="2"/>
  </si>
  <si>
    <t>１３ 福祉サービスの質の向上のための措置</t>
    <rPh sb="3" eb="5">
      <t>フクシ</t>
    </rPh>
    <rPh sb="10" eb="11">
      <t>シツ</t>
    </rPh>
    <rPh sb="12" eb="14">
      <t>コウジョウ</t>
    </rPh>
    <rPh sb="18" eb="20">
      <t>ソチ</t>
    </rPh>
    <phoneticPr fontId="2"/>
  </si>
  <si>
    <t>(2)給与規程の最終改定は</t>
    <rPh sb="3" eb="5">
      <t>キュウヨ</t>
    </rPh>
    <rPh sb="5" eb="7">
      <t>キテイ</t>
    </rPh>
    <rPh sb="8" eb="10">
      <t>サイシュウ</t>
    </rPh>
    <rPh sb="10" eb="12">
      <t>カイテイ</t>
    </rPh>
    <phoneticPr fontId="2"/>
  </si>
  <si>
    <t>(8)調理室内外の特別清掃は</t>
  </si>
  <si>
    <t>７ 職員処遇の状況</t>
    <rPh sb="2" eb="4">
      <t>ショクイン</t>
    </rPh>
    <rPh sb="4" eb="6">
      <t>ショグウ</t>
    </rPh>
    <rPh sb="7" eb="9">
      <t>ジョウキョウ</t>
    </rPh>
    <phoneticPr fontId="2"/>
  </si>
  <si>
    <t>(1)苦情解決に関する規程等の整備</t>
  </si>
  <si>
    <t>(1)就業規則は整備しているか</t>
  </si>
  <si>
    <t>No.34</t>
    <phoneticPr fontId="2"/>
  </si>
  <si>
    <t>(2)所轄労基署へ届け出ているか</t>
  </si>
  <si>
    <t>(2)教育保育従事者としての自己評価について</t>
    <rPh sb="3" eb="5">
      <t>キョウイク</t>
    </rPh>
    <rPh sb="5" eb="7">
      <t>ホイク</t>
    </rPh>
    <rPh sb="7" eb="10">
      <t>ジュウジシャ</t>
    </rPh>
    <phoneticPr fontId="2"/>
  </si>
  <si>
    <t>(3)就業規則と現状に差異はないか</t>
  </si>
  <si>
    <t>(3)施設としての自己評価について</t>
    <rPh sb="3" eb="5">
      <t>シセツ</t>
    </rPh>
    <phoneticPr fontId="2"/>
  </si>
  <si>
    <t>(4)就業規則及び労使協定等の職員への周知</t>
  </si>
  <si>
    <t>(4)福祉サービス第三者評価を受審しているか</t>
  </si>
  <si>
    <t>(5)職員採用手続きについて</t>
  </si>
  <si>
    <t>No.35</t>
    <phoneticPr fontId="2"/>
  </si>
  <si>
    <t>１４ その他―利用手続き等</t>
    <rPh sb="5" eb="6">
      <t>タ</t>
    </rPh>
    <rPh sb="7" eb="9">
      <t>リヨウ</t>
    </rPh>
    <rPh sb="9" eb="11">
      <t>テツヅ</t>
    </rPh>
    <rPh sb="12" eb="13">
      <t>トウ</t>
    </rPh>
    <phoneticPr fontId="2"/>
  </si>
  <si>
    <t>No.10</t>
    <phoneticPr fontId="2"/>
  </si>
  <si>
    <t>(6)勤務時間について</t>
  </si>
  <si>
    <t>No.25</t>
    <phoneticPr fontId="2"/>
  </si>
  <si>
    <t>(1)認定を受けていない保護者の申請書等について</t>
    <rPh sb="3" eb="5">
      <t>ニンテイ</t>
    </rPh>
    <rPh sb="6" eb="7">
      <t>ウ</t>
    </rPh>
    <rPh sb="12" eb="15">
      <t>ホゴシャ</t>
    </rPh>
    <rPh sb="16" eb="19">
      <t>シンセイショ</t>
    </rPh>
    <rPh sb="19" eb="20">
      <t>トウ</t>
    </rPh>
    <phoneticPr fontId="2"/>
  </si>
  <si>
    <t>(7)労使協定について</t>
  </si>
  <si>
    <t>(2)利用申込を受けなかった事例はあるか</t>
    <rPh sb="3" eb="5">
      <t>リヨウ</t>
    </rPh>
    <rPh sb="5" eb="7">
      <t>モウシコミ</t>
    </rPh>
    <rPh sb="8" eb="9">
      <t>ウ</t>
    </rPh>
    <rPh sb="14" eb="16">
      <t>ジレイ</t>
    </rPh>
    <phoneticPr fontId="2"/>
  </si>
  <si>
    <t>No.11</t>
    <phoneticPr fontId="2"/>
  </si>
  <si>
    <t>(8)出勤簿、タイムカードの管理について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</si>
  <si>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2"/>
  </si>
  <si>
    <t>(9)時間外勤務等の超過手当について</t>
  </si>
  <si>
    <t>(4)特別な配慮が必要な子の利用が排除されていないか</t>
    <rPh sb="3" eb="5">
      <t>トクベツ</t>
    </rPh>
    <rPh sb="6" eb="8">
      <t>ハイリョ</t>
    </rPh>
    <rPh sb="9" eb="11">
      <t>ヒツヨウ</t>
    </rPh>
    <rPh sb="12" eb="13">
      <t>コ</t>
    </rPh>
    <rPh sb="14" eb="16">
      <t>リヨウ</t>
    </rPh>
    <rPh sb="17" eb="19">
      <t>ハイジョ</t>
    </rPh>
    <phoneticPr fontId="2"/>
  </si>
  <si>
    <t>(10)年次有給休暇について</t>
  </si>
  <si>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2"/>
  </si>
  <si>
    <t>(11)労基法等の女性保護規定の適用状況</t>
  </si>
  <si>
    <t>No.26</t>
    <phoneticPr fontId="2"/>
  </si>
  <si>
    <t>(6)入所決定したときは速やかに市町村に報告しているか</t>
    <rPh sb="3" eb="5">
      <t>ニュウショ</t>
    </rPh>
    <rPh sb="5" eb="7">
      <t>ケッテイ</t>
    </rPh>
    <rPh sb="12" eb="13">
      <t>スミ</t>
    </rPh>
    <rPh sb="16" eb="19">
      <t>シチョウソン</t>
    </rPh>
    <rPh sb="20" eb="22">
      <t>ホウコク</t>
    </rPh>
    <phoneticPr fontId="2"/>
  </si>
  <si>
    <t>(12)育児・介護休業法の適用状況</t>
    <phoneticPr fontId="2"/>
  </si>
  <si>
    <t>(7)保護者に重要事項の説明、同意を得ているか</t>
    <rPh sb="3" eb="6">
      <t>ホゴシャ</t>
    </rPh>
    <rPh sb="7" eb="9">
      <t>ジュウヨウ</t>
    </rPh>
    <rPh sb="9" eb="11">
      <t>ジコウ</t>
    </rPh>
    <rPh sb="12" eb="14">
      <t>セツメイ</t>
    </rPh>
    <rPh sb="15" eb="17">
      <t>ドウイ</t>
    </rPh>
    <rPh sb="18" eb="19">
      <t>エ</t>
    </rPh>
    <phoneticPr fontId="2"/>
  </si>
  <si>
    <t>(13)高年齢者雇用安定法改正法の適用状況</t>
    <phoneticPr fontId="2"/>
  </si>
  <si>
    <t>(14)退職共済制度への加入について</t>
  </si>
  <si>
    <t>目次に戻る</t>
  </si>
  <si>
    <t>「保育所等における短時間勤務の保育士の取扱いについて」(R3.3.19子発0319第1号)</t>
    <rPh sb="4" eb="5">
      <t>トウ</t>
    </rPh>
    <rPh sb="19" eb="21">
      <t>トリアツカイ</t>
    </rPh>
    <rPh sb="35" eb="36">
      <t>コ</t>
    </rPh>
    <phoneticPr fontId="2"/>
  </si>
  <si>
    <t>保育所への入所の円滑化について(平成10年2月13日　児保第3号)</t>
    <rPh sb="0" eb="3">
      <t>ホイクジョ</t>
    </rPh>
    <rPh sb="5" eb="7">
      <t>ニュウショ</t>
    </rPh>
    <rPh sb="8" eb="11">
      <t>エンカツカ</t>
    </rPh>
    <rPh sb="16" eb="18">
      <t>ヘイセイ</t>
    </rPh>
    <rPh sb="20" eb="21">
      <t>ネン</t>
    </rPh>
    <rPh sb="22" eb="23">
      <t>ガツ</t>
    </rPh>
    <rPh sb="25" eb="26">
      <t>ニチ</t>
    </rPh>
    <rPh sb="27" eb="28">
      <t>ジ</t>
    </rPh>
    <rPh sb="28" eb="29">
      <t>ホ</t>
    </rPh>
    <rPh sb="29" eb="30">
      <t>ダイ</t>
    </rPh>
    <rPh sb="31" eb="32">
      <t>ゴウ</t>
    </rPh>
    <phoneticPr fontId="2"/>
  </si>
  <si>
    <t xml:space="preserve"> ③ 「井戸水等の自家水」を使用している場合、水質検査を行って</t>
    <rPh sb="6" eb="7">
      <t>ミズ</t>
    </rPh>
    <rPh sb="7" eb="8">
      <t>トウ</t>
    </rPh>
    <rPh sb="9" eb="12">
      <t>ジカスイ</t>
    </rPh>
    <phoneticPr fontId="2"/>
  </si>
  <si>
    <t>・</t>
    <phoneticPr fontId="2"/>
  </si>
  <si>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2"/>
  </si>
  <si>
    <t>※</t>
    <phoneticPr fontId="2"/>
  </si>
  <si>
    <t>黄色で着色されているセルは計算式が入っているため、手入力は行わないこと。</t>
    <rPh sb="0" eb="2">
      <t>キイロ</t>
    </rPh>
    <rPh sb="3" eb="5">
      <t>チャクショク</t>
    </rPh>
    <rPh sb="13" eb="16">
      <t>ケイサンシキ</t>
    </rPh>
    <rPh sb="17" eb="18">
      <t>ハイ</t>
    </rPh>
    <rPh sb="25" eb="28">
      <t>テニュウリョク</t>
    </rPh>
    <rPh sb="29" eb="30">
      <t>オコナ</t>
    </rPh>
    <phoneticPr fontId="2"/>
  </si>
  <si>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2" eb="24">
      <t>セイカツ</t>
    </rPh>
    <rPh sb="25" eb="27">
      <t>ミトオ</t>
    </rPh>
    <rPh sb="29" eb="30">
      <t>リツ</t>
    </rPh>
    <rPh sb="32" eb="35">
      <t>シドウアン</t>
    </rPh>
    <phoneticPr fontId="2"/>
  </si>
  <si>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2"/>
  </si>
  <si>
    <t>(週案)月案実施のために継続性を考えながら1週間を見通して活動を具体化する指導案</t>
    <phoneticPr fontId="2"/>
  </si>
  <si>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2"/>
  </si>
  <si>
    <t>保育所保育指針第3章2(2)ウ</t>
    <rPh sb="0" eb="3">
      <t>ホイクショ</t>
    </rPh>
    <rPh sb="3" eb="5">
      <t>ホイク</t>
    </rPh>
    <rPh sb="5" eb="7">
      <t>シシン</t>
    </rPh>
    <rPh sb="7" eb="8">
      <t>ダイ</t>
    </rPh>
    <rPh sb="9" eb="10">
      <t>ショウ</t>
    </rPh>
    <phoneticPr fontId="4"/>
  </si>
  <si>
    <t>る</t>
    <phoneticPr fontId="2"/>
  </si>
  <si>
    <t>上記の場合、市町村保健所に報告・指示を受け</t>
    <rPh sb="0" eb="2">
      <t>ジョウキ</t>
    </rPh>
    <rPh sb="3" eb="5">
      <t>バアイ</t>
    </rPh>
    <rPh sb="6" eb="9">
      <t>シチョウソン</t>
    </rPh>
    <rPh sb="9" eb="12">
      <t>ホケンショ</t>
    </rPh>
    <rPh sb="13" eb="15">
      <t>ホウコク</t>
    </rPh>
    <rPh sb="16" eb="18">
      <t>シジ</t>
    </rPh>
    <rPh sb="19" eb="20">
      <t>ウ</t>
    </rPh>
    <phoneticPr fontId="2"/>
  </si>
  <si>
    <t>保育所は、当該保育所が主として利用される地域住民に対してその行う保育に関し情報の提供を行う。</t>
    <phoneticPr fontId="4"/>
  </si>
  <si>
    <t>県認定こども園条例別表３</t>
    <rPh sb="0" eb="1">
      <t>ケン</t>
    </rPh>
    <rPh sb="1" eb="3">
      <t>ニンテイ</t>
    </rPh>
    <rPh sb="6" eb="7">
      <t>エン</t>
    </rPh>
    <rPh sb="7" eb="9">
      <t>ジョウレイ</t>
    </rPh>
    <rPh sb="9" eb="11">
      <t>ベッピョウ</t>
    </rPh>
    <phoneticPr fontId="2"/>
  </si>
  <si>
    <t>(防火管理に係る消防計画)</t>
    <rPh sb="1" eb="3">
      <t>ボウカ</t>
    </rPh>
    <rPh sb="3" eb="5">
      <t>カンリ</t>
    </rPh>
    <rPh sb="6" eb="7">
      <t>カカ</t>
    </rPh>
    <rPh sb="8" eb="10">
      <t>ショウボウ</t>
    </rPh>
    <rPh sb="10" eb="12">
      <t>ケイカク</t>
    </rPh>
    <phoneticPr fontId="2"/>
  </si>
  <si>
    <t>(防火管理者)</t>
    <rPh sb="1" eb="3">
      <t>ボウカ</t>
    </rPh>
    <rPh sb="3" eb="6">
      <t>カンリシャ</t>
    </rPh>
    <phoneticPr fontId="2"/>
  </si>
  <si>
    <t>(児童福祉施設と非常災害）</t>
    <rPh sb="1" eb="3">
      <t>ジドウ</t>
    </rPh>
    <rPh sb="3" eb="5">
      <t>フクシ</t>
    </rPh>
    <rPh sb="5" eb="7">
      <t>シセツ</t>
    </rPh>
    <rPh sb="8" eb="10">
      <t>ヒジョウ</t>
    </rPh>
    <rPh sb="10" eb="12">
      <t>サイガイ</t>
    </rPh>
    <phoneticPr fontId="2"/>
  </si>
  <si>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2"/>
  </si>
  <si>
    <t>調書記入要領</t>
    <rPh sb="0" eb="2">
      <t>チョウショ</t>
    </rPh>
    <rPh sb="2" eb="4">
      <t>キニュウ</t>
    </rPh>
    <rPh sb="4" eb="6">
      <t>ヨウリョウ</t>
    </rPh>
    <phoneticPr fontId="2"/>
  </si>
  <si>
    <t>※</t>
    <phoneticPr fontId="2"/>
  </si>
  <si>
    <t>【入力例】</t>
    <rPh sb="1" eb="3">
      <t>ニュウリョク</t>
    </rPh>
    <rPh sb="3" eb="4">
      <t>レイ</t>
    </rPh>
    <phoneticPr fontId="2"/>
  </si>
  <si>
    <t>(期案)1年間を数ヶ月単位に分けて期毎の生活を見通して立てる指導案</t>
    <rPh sb="1" eb="2">
      <t>キ</t>
    </rPh>
    <rPh sb="2" eb="3">
      <t>アン</t>
    </rPh>
    <rPh sb="5" eb="7">
      <t>ネンカン</t>
    </rPh>
    <rPh sb="8" eb="11">
      <t>スウカゲツ</t>
    </rPh>
    <rPh sb="11" eb="13">
      <t>タンイ</t>
    </rPh>
    <rPh sb="14" eb="15">
      <t>ワ</t>
    </rPh>
    <rPh sb="17" eb="18">
      <t>キ</t>
    </rPh>
    <rPh sb="18" eb="19">
      <t>ゴト</t>
    </rPh>
    <rPh sb="20" eb="22">
      <t>セイカツ</t>
    </rPh>
    <rPh sb="23" eb="25">
      <t>ミトオ</t>
    </rPh>
    <rPh sb="27" eb="28">
      <t>リツ</t>
    </rPh>
    <rPh sb="30" eb="32">
      <t>シドウ</t>
    </rPh>
    <rPh sb="32" eb="33">
      <t>アン</t>
    </rPh>
    <phoneticPr fontId="2"/>
  </si>
  <si>
    <t>(喫煙をする際の配慮義務等)</t>
    <rPh sb="1" eb="3">
      <t>キツエン</t>
    </rPh>
    <rPh sb="6" eb="7">
      <t>サイ</t>
    </rPh>
    <rPh sb="8" eb="10">
      <t>ハイリョ</t>
    </rPh>
    <rPh sb="10" eb="12">
      <t>ギム</t>
    </rPh>
    <rPh sb="12" eb="13">
      <t>トウ</t>
    </rPh>
    <phoneticPr fontId="2"/>
  </si>
  <si>
    <t>(定義)</t>
    <rPh sb="1" eb="3">
      <t>テイギ</t>
    </rPh>
    <phoneticPr fontId="2"/>
  </si>
  <si>
    <t>健康増進法第28条第4号、第5号、第13号</t>
    <rPh sb="0" eb="2">
      <t>ケンコウ</t>
    </rPh>
    <rPh sb="2" eb="5">
      <t>ゾウシンホウ</t>
    </rPh>
    <rPh sb="5" eb="6">
      <t>ダイ</t>
    </rPh>
    <rPh sb="8" eb="9">
      <t>ジョウ</t>
    </rPh>
    <rPh sb="9" eb="10">
      <t>ダイ</t>
    </rPh>
    <rPh sb="11" eb="12">
      <t>ゴウ</t>
    </rPh>
    <rPh sb="13" eb="14">
      <t>ダイ</t>
    </rPh>
    <rPh sb="15" eb="16">
      <t>ゴウ</t>
    </rPh>
    <rPh sb="17" eb="18">
      <t>ダイ</t>
    </rPh>
    <rPh sb="20" eb="21">
      <t>ゴウ</t>
    </rPh>
    <phoneticPr fontId="2"/>
  </si>
  <si>
    <t>(特定施設等における喫煙の禁止等)</t>
    <rPh sb="1" eb="3">
      <t>トクテイ</t>
    </rPh>
    <rPh sb="3" eb="5">
      <t>シセツ</t>
    </rPh>
    <rPh sb="5" eb="6">
      <t>トウ</t>
    </rPh>
    <rPh sb="10" eb="12">
      <t>キツエン</t>
    </rPh>
    <rPh sb="13" eb="15">
      <t>キンシ</t>
    </rPh>
    <rPh sb="15" eb="16">
      <t>トウ</t>
    </rPh>
    <phoneticPr fontId="2"/>
  </si>
  <si>
    <t>(特定施設等の管理権原者等の責務)</t>
    <rPh sb="1" eb="3">
      <t>トクテイ</t>
    </rPh>
    <rPh sb="3" eb="5">
      <t>シセツ</t>
    </rPh>
    <rPh sb="5" eb="6">
      <t>トウ</t>
    </rPh>
    <rPh sb="7" eb="9">
      <t>カンリ</t>
    </rPh>
    <rPh sb="9" eb="12">
      <t>ケンゲンシャ</t>
    </rPh>
    <rPh sb="12" eb="13">
      <t>トウ</t>
    </rPh>
    <rPh sb="14" eb="16">
      <t>セキム</t>
    </rPh>
    <phoneticPr fontId="2"/>
  </si>
  <si>
    <t>(4）学級・保育室等のクラス編成の状況</t>
  </si>
  <si>
    <t>(5）学級担任について</t>
    <rPh sb="3" eb="5">
      <t>ガッキュウ</t>
    </rPh>
    <rPh sb="5" eb="7">
      <t>タンニン</t>
    </rPh>
    <phoneticPr fontId="2"/>
  </si>
  <si>
    <t>(6）調理員の配置について</t>
    <rPh sb="3" eb="6">
      <t>チョウリイン</t>
    </rPh>
    <rPh sb="7" eb="9">
      <t>ハイチ</t>
    </rPh>
    <phoneticPr fontId="2"/>
  </si>
  <si>
    <t>本年度 C
直近月</t>
    <rPh sb="0" eb="3">
      <t>ホンネンド</t>
    </rPh>
    <rPh sb="6" eb="8">
      <t>チョッキン</t>
    </rPh>
    <rPh sb="8" eb="9">
      <t>ツキ</t>
    </rPh>
    <phoneticPr fontId="4"/>
  </si>
  <si>
    <t>本表は、当該年度監査調書提出月現在で記入すること。（年度途中の休職・退職者についてはNo13-(16)に記入してください。）</t>
    <phoneticPr fontId="4"/>
  </si>
  <si>
    <t>本表は、当該年度監査調書提出月現在で記入すること。（年度途中の休職・退職者についてはNo13-(16)に記入してください。）</t>
    <phoneticPr fontId="4"/>
  </si>
  <si>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4"/>
  </si>
  <si>
    <t>（B）</t>
    <phoneticPr fontId="2"/>
  </si>
  <si>
    <t>÷</t>
  </si>
  <si>
    <t>×100＝</t>
  </si>
  <si>
    <t>％</t>
  </si>
  <si>
    <t>1号認定子ども</t>
    <rPh sb="1" eb="2">
      <t>ゴウ</t>
    </rPh>
    <rPh sb="2" eb="4">
      <t>ニンテイ</t>
    </rPh>
    <rPh sb="4" eb="5">
      <t>コ</t>
    </rPh>
    <phoneticPr fontId="2"/>
  </si>
  <si>
    <t>2号･3号認定子ども</t>
    <rPh sb="1" eb="2">
      <t>ゴウ</t>
    </rPh>
    <rPh sb="4" eb="5">
      <t>ゴウ</t>
    </rPh>
    <rPh sb="5" eb="7">
      <t>ニンテイ</t>
    </rPh>
    <rPh sb="7" eb="8">
      <t>コ</t>
    </rPh>
    <phoneticPr fontId="2"/>
  </si>
  <si>
    <t>前年度</t>
    <rPh sb="0" eb="3">
      <t>ゼンネンド</t>
    </rPh>
    <phoneticPr fontId="2"/>
  </si>
  <si>
    <t>前々年度</t>
    <rPh sb="0" eb="2">
      <t>ゼンゼン</t>
    </rPh>
    <rPh sb="2" eb="4">
      <t>ネンド</t>
    </rPh>
    <phoneticPr fontId="2"/>
  </si>
  <si>
    <t>%</t>
    <phoneticPr fontId="2"/>
  </si>
  <si>
    <t>%</t>
    <phoneticPr fontId="2"/>
  </si>
  <si>
    <t>(参考）</t>
    <rPh sb="1" eb="3">
      <t>サンコウ</t>
    </rPh>
    <phoneticPr fontId="2"/>
  </si>
  <si>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2"/>
  </si>
  <si>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4"/>
  </si>
  <si>
    <t>常勤保育士に代えて短時間勤務保育士を充てる場合の勤務時間数が、常勤保育士を充てる場合の勤務時間数を上回ること。</t>
    <phoneticPr fontId="4"/>
  </si>
  <si>
    <t>園児の登園又は降園の時間帯その他の園児が少数となる時間帯において、別表の第1の1本文の規定により認定こども園に置かなければならない職員の数が1人となる場合には、当分の間、同表第2の1、2及び4の規定にかかわらず、同表の第1の1の規定により認定こども園に置くものとされる職員のうち1人は、知事が幼稚園の教員免許又は保育士の資格を有する者と同等の知識及び経験を有すると認める者にすることができる。</t>
    <rPh sb="0" eb="2">
      <t>エンジ</t>
    </rPh>
    <rPh sb="3" eb="5">
      <t>トウエン</t>
    </rPh>
    <rPh sb="5" eb="6">
      <t>マタ</t>
    </rPh>
    <rPh sb="7" eb="9">
      <t>コウエン</t>
    </rPh>
    <rPh sb="10" eb="12">
      <t>ジカン</t>
    </rPh>
    <rPh sb="12" eb="13">
      <t>タイ</t>
    </rPh>
    <rPh sb="15" eb="16">
      <t>ホカ</t>
    </rPh>
    <rPh sb="17" eb="19">
      <t>エンジ</t>
    </rPh>
    <rPh sb="20" eb="22">
      <t>ショウスウ</t>
    </rPh>
    <rPh sb="25" eb="27">
      <t>ジカン</t>
    </rPh>
    <rPh sb="27" eb="28">
      <t>タイ</t>
    </rPh>
    <rPh sb="33" eb="35">
      <t>ベッピョウ</t>
    </rPh>
    <rPh sb="36" eb="37">
      <t>ダイ</t>
    </rPh>
    <rPh sb="40" eb="42">
      <t>ホンブン</t>
    </rPh>
    <rPh sb="43" eb="45">
      <t>キテイ</t>
    </rPh>
    <rPh sb="48" eb="50">
      <t>ニンテイ</t>
    </rPh>
    <rPh sb="53" eb="54">
      <t>エン</t>
    </rPh>
    <rPh sb="55" eb="56">
      <t>オ</t>
    </rPh>
    <rPh sb="65" eb="67">
      <t>ショクイン</t>
    </rPh>
    <rPh sb="68" eb="69">
      <t>カズ</t>
    </rPh>
    <rPh sb="71" eb="72">
      <t>ニン</t>
    </rPh>
    <rPh sb="75" eb="77">
      <t>バアイ</t>
    </rPh>
    <rPh sb="80" eb="82">
      <t>トウブン</t>
    </rPh>
    <rPh sb="83" eb="84">
      <t>アイダ</t>
    </rPh>
    <rPh sb="85" eb="87">
      <t>ドウヒョウ</t>
    </rPh>
    <rPh sb="87" eb="88">
      <t>ダイ</t>
    </rPh>
    <rPh sb="93" eb="94">
      <t>オヨ</t>
    </rPh>
    <rPh sb="97" eb="99">
      <t>キテイ</t>
    </rPh>
    <rPh sb="106" eb="108">
      <t>ドウヒョウ</t>
    </rPh>
    <rPh sb="109" eb="110">
      <t>ダイ</t>
    </rPh>
    <rPh sb="114" eb="116">
      <t>キテイ</t>
    </rPh>
    <rPh sb="119" eb="121">
      <t>ニンテイ</t>
    </rPh>
    <rPh sb="124" eb="125">
      <t>エン</t>
    </rPh>
    <rPh sb="126" eb="127">
      <t>オ</t>
    </rPh>
    <rPh sb="134" eb="136">
      <t>ショクイン</t>
    </rPh>
    <rPh sb="140" eb="141">
      <t>ニン</t>
    </rPh>
    <rPh sb="143" eb="145">
      <t>チジ</t>
    </rPh>
    <rPh sb="146" eb="149">
      <t>ヨウチエン</t>
    </rPh>
    <rPh sb="150" eb="152">
      <t>キョウイン</t>
    </rPh>
    <rPh sb="152" eb="154">
      <t>メンキョ</t>
    </rPh>
    <rPh sb="154" eb="155">
      <t>マタ</t>
    </rPh>
    <rPh sb="156" eb="159">
      <t>ホイクシ</t>
    </rPh>
    <rPh sb="160" eb="162">
      <t>シカク</t>
    </rPh>
    <rPh sb="163" eb="164">
      <t>ユウ</t>
    </rPh>
    <rPh sb="166" eb="167">
      <t>モノ</t>
    </rPh>
    <rPh sb="168" eb="170">
      <t>ドウトウ</t>
    </rPh>
    <rPh sb="171" eb="173">
      <t>チシキ</t>
    </rPh>
    <rPh sb="173" eb="174">
      <t>オヨ</t>
    </rPh>
    <rPh sb="175" eb="177">
      <t>ケイケン</t>
    </rPh>
    <rPh sb="178" eb="179">
      <t>ユウ</t>
    </rPh>
    <rPh sb="182" eb="183">
      <t>ミト</t>
    </rPh>
    <rPh sb="185" eb="186">
      <t>モノ</t>
    </rPh>
    <phoneticPr fontId="2"/>
  </si>
  <si>
    <t>・週休</t>
    <rPh sb="1" eb="3">
      <t>シュウキュウ</t>
    </rPh>
    <phoneticPr fontId="4"/>
  </si>
  <si>
    <t>　職員又は委託栄養士が作成している。（下記も併せて記入すること。）</t>
    <rPh sb="25" eb="27">
      <t>キニュウ</t>
    </rPh>
    <phoneticPr fontId="4"/>
  </si>
  <si>
    <t>時間帯による児童数は、監査調書提出月前月の平均児童数（1号認定、2</t>
    <rPh sb="28" eb="29">
      <t>ゴウ</t>
    </rPh>
    <rPh sb="29" eb="31">
      <t>ニンテイ</t>
    </rPh>
    <phoneticPr fontId="4"/>
  </si>
  <si>
    <t>3号(保育標準時間・保育短時間）認定を区別しない）を記入すること。</t>
    <rPh sb="1" eb="2">
      <t>ゴウ</t>
    </rPh>
    <rPh sb="3" eb="4">
      <t>ホ</t>
    </rPh>
    <phoneticPr fontId="4"/>
  </si>
  <si>
    <t>実配置教育・保育従事者数</t>
    <rPh sb="0" eb="1">
      <t>ジツ</t>
    </rPh>
    <rPh sb="1" eb="3">
      <t>ハイチ</t>
    </rPh>
    <rPh sb="3" eb="5">
      <t>キョウイク</t>
    </rPh>
    <rPh sb="6" eb="8">
      <t>ホイク</t>
    </rPh>
    <rPh sb="8" eb="11">
      <t>ジュウジシャ</t>
    </rPh>
    <rPh sb="11" eb="12">
      <t>ゲンスウ</t>
    </rPh>
    <phoneticPr fontId="2"/>
  </si>
  <si>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4"/>
  </si>
  <si>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2"/>
  </si>
  <si>
    <t>基準配置数</t>
    <rPh sb="0" eb="2">
      <t>キジュン</t>
    </rPh>
    <rPh sb="2" eb="4">
      <t>ハイチ</t>
    </rPh>
    <rPh sb="4" eb="5">
      <t>スウ</t>
    </rPh>
    <phoneticPr fontId="2"/>
  </si>
  <si>
    <t>㎡</t>
  </si>
  <si>
    <t>年度当初</t>
    <rPh sb="0" eb="2">
      <t>ネンド</t>
    </rPh>
    <rPh sb="2" eb="4">
      <t>トウショ</t>
    </rPh>
    <phoneticPr fontId="2"/>
  </si>
  <si>
    <t>時間/週</t>
    <rPh sb="0" eb="2">
      <t>ジカン</t>
    </rPh>
    <rPh sb="3" eb="4">
      <t>シュウ</t>
    </rPh>
    <phoneticPr fontId="2"/>
  </si>
  <si>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2"/>
  </si>
  <si>
    <t>保育士のみの週労働時間数(雇用契約による時間数）</t>
    <rPh sb="0" eb="3">
      <t>ホイクシ</t>
    </rPh>
    <rPh sb="6" eb="7">
      <t>シュウ</t>
    </rPh>
    <rPh sb="7" eb="9">
      <t>ロウドウ</t>
    </rPh>
    <rPh sb="9" eb="12">
      <t>ジカンスウ</t>
    </rPh>
    <rPh sb="13" eb="15">
      <t>コヨウ</t>
    </rPh>
    <rPh sb="15" eb="17">
      <t>ケイヤク</t>
    </rPh>
    <rPh sb="20" eb="23">
      <t>ジカンスウ</t>
    </rPh>
    <phoneticPr fontId="2"/>
  </si>
  <si>
    <t>労働時間/週</t>
    <rPh sb="0" eb="2">
      <t>ロウドウ</t>
    </rPh>
    <rPh sb="2" eb="4">
      <t>ジカン</t>
    </rPh>
    <rPh sb="5" eb="6">
      <t>シュウ</t>
    </rPh>
    <phoneticPr fontId="2"/>
  </si>
  <si>
    <t>Ｘ</t>
    <phoneticPr fontId="2"/>
  </si>
  <si>
    <t>Ｙ</t>
    <phoneticPr fontId="2"/>
  </si>
  <si>
    <t>クラス毎のBの労働時間</t>
    <rPh sb="3" eb="4">
      <t>ゴト</t>
    </rPh>
    <rPh sb="7" eb="9">
      <t>ロウドウ</t>
    </rPh>
    <rPh sb="9" eb="11">
      <t>ジカン</t>
    </rPh>
    <phoneticPr fontId="2"/>
  </si>
  <si>
    <t>(ｵ)</t>
    <phoneticPr fontId="2"/>
  </si>
  <si>
    <t>特定教育・保育等に要する費用の額の算定に関する基準等の実施上の留意事項について」平成28年8月23日府子本第571号28文科初第727号雇児発0823第1号_別紙3、別紙4(乗除調整部分)</t>
    <rPh sb="40" eb="42">
      <t>ヘイセイ</t>
    </rPh>
    <rPh sb="44" eb="45">
      <t>ネン</t>
    </rPh>
    <rPh sb="46" eb="47">
      <t>ガツ</t>
    </rPh>
    <rPh sb="49" eb="50">
      <t>ヒ</t>
    </rPh>
    <rPh sb="68" eb="70">
      <t>コジ</t>
    </rPh>
    <rPh sb="70" eb="71">
      <t>ハツ</t>
    </rPh>
    <rPh sb="75" eb="76">
      <t>ダイ</t>
    </rPh>
    <rPh sb="77" eb="78">
      <t>ゴウ</t>
    </rPh>
    <rPh sb="79" eb="81">
      <t>ベッシ</t>
    </rPh>
    <rPh sb="83" eb="85">
      <t>ベッシ</t>
    </rPh>
    <rPh sb="87" eb="89">
      <t>ジョウジョ</t>
    </rPh>
    <rPh sb="89" eb="91">
      <t>チョウセイ</t>
    </rPh>
    <rPh sb="91" eb="93">
      <t>ブブン</t>
    </rPh>
    <phoneticPr fontId="2"/>
  </si>
  <si>
    <t>開　所　時　間</t>
    <rPh sb="0" eb="1">
      <t>カイ</t>
    </rPh>
    <rPh sb="2" eb="3">
      <t>ショ</t>
    </rPh>
    <rPh sb="4" eb="5">
      <t>トキ</t>
    </rPh>
    <rPh sb="6" eb="7">
      <t>アイダ</t>
    </rPh>
    <phoneticPr fontId="2"/>
  </si>
  <si>
    <t>処遇改善Ⅰ</t>
    <rPh sb="0" eb="2">
      <t>ショグウ</t>
    </rPh>
    <rPh sb="2" eb="4">
      <t>カイゼン</t>
    </rPh>
    <phoneticPr fontId="2"/>
  </si>
  <si>
    <t>処遇改善Ⅱ</t>
    <phoneticPr fontId="4"/>
  </si>
  <si>
    <t>に関する重要事項の一つとして運営規程（園則）に明記しているか。</t>
    <rPh sb="1" eb="2">
      <t>カン</t>
    </rPh>
    <rPh sb="4" eb="6">
      <t>ジュウヨウ</t>
    </rPh>
    <rPh sb="6" eb="8">
      <t>ジコウ</t>
    </rPh>
    <rPh sb="9" eb="10">
      <t>ヒト</t>
    </rPh>
    <rPh sb="14" eb="16">
      <t>ウンエイ</t>
    </rPh>
    <rPh sb="16" eb="18">
      <t>キテイ</t>
    </rPh>
    <rPh sb="19" eb="20">
      <t>エン</t>
    </rPh>
    <rPh sb="20" eb="21">
      <t>ソク</t>
    </rPh>
    <rPh sb="23" eb="25">
      <t>メイキ</t>
    </rPh>
    <phoneticPr fontId="2"/>
  </si>
  <si>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4"/>
  </si>
  <si>
    <t>おやつ</t>
    <phoneticPr fontId="2"/>
  </si>
  <si>
    <t>健康増進法第27条第2項</t>
    <rPh sb="0" eb="2">
      <t>ケンコウ</t>
    </rPh>
    <rPh sb="2" eb="5">
      <t>ゾウシンホウ</t>
    </rPh>
    <rPh sb="5" eb="6">
      <t>ダイ</t>
    </rPh>
    <rPh sb="8" eb="9">
      <t>ジョウ</t>
    </rPh>
    <rPh sb="9" eb="10">
      <t>ダイ</t>
    </rPh>
    <rPh sb="11" eb="12">
      <t>コウ</t>
    </rPh>
    <phoneticPr fontId="2"/>
  </si>
  <si>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2"/>
  </si>
  <si>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4"/>
  </si>
  <si>
    <t xml:space="preserve"> ② 栄養管理加算を受けているか。</t>
    <phoneticPr fontId="4"/>
  </si>
  <si>
    <t>～</t>
    <phoneticPr fontId="2"/>
  </si>
  <si>
    <t>時間帯</t>
    <rPh sb="0" eb="3">
      <t>ジカンタイ</t>
    </rPh>
    <phoneticPr fontId="4"/>
  </si>
  <si>
    <t>「特定教育・保育施設及び特定地域型保育事業の運営に関する基準（H26.4.30内閣府令第39号）第32条第2項</t>
    <rPh sb="10" eb="11">
      <t>オヨ</t>
    </rPh>
    <rPh sb="12" eb="14">
      <t>トクテイ</t>
    </rPh>
    <rPh sb="14" eb="17">
      <t>チイキガタ</t>
    </rPh>
    <rPh sb="17" eb="19">
      <t>ホイク</t>
    </rPh>
    <rPh sb="19" eb="21">
      <t>ジギョウ</t>
    </rPh>
    <rPh sb="22" eb="24">
      <t>ウンエイ</t>
    </rPh>
    <rPh sb="25" eb="26">
      <t>カン</t>
    </rPh>
    <rPh sb="28" eb="30">
      <t>キジュン</t>
    </rPh>
    <rPh sb="39" eb="42">
      <t>ナイカクフ</t>
    </rPh>
    <rPh sb="42" eb="43">
      <t>レイ</t>
    </rPh>
    <rPh sb="43" eb="44">
      <t>ダイ</t>
    </rPh>
    <rPh sb="46" eb="47">
      <t>ゴウ</t>
    </rPh>
    <rPh sb="48" eb="49">
      <t>ダイ</t>
    </rPh>
    <rPh sb="51" eb="52">
      <t>ジョウ</t>
    </rPh>
    <rPh sb="52" eb="53">
      <t>ダイ</t>
    </rPh>
    <rPh sb="54" eb="55">
      <t>コウ</t>
    </rPh>
    <phoneticPr fontId="2"/>
  </si>
  <si>
    <t>・</t>
    <phoneticPr fontId="2"/>
  </si>
  <si>
    <t>教育・保育施設等における事故防止及び事故発生時の対応のためのガイドライン</t>
    <rPh sb="0" eb="2">
      <t>キョウイク</t>
    </rPh>
    <rPh sb="3" eb="5">
      <t>ホイク</t>
    </rPh>
    <rPh sb="5" eb="8">
      <t>シセツトウ</t>
    </rPh>
    <rPh sb="12" eb="14">
      <t>ジコ</t>
    </rPh>
    <rPh sb="14" eb="16">
      <t>ボウシ</t>
    </rPh>
    <rPh sb="16" eb="17">
      <t>オヨ</t>
    </rPh>
    <rPh sb="18" eb="20">
      <t>ジコ</t>
    </rPh>
    <rPh sb="20" eb="23">
      <t>ハッセイジ</t>
    </rPh>
    <rPh sb="24" eb="26">
      <t>タイオウ</t>
    </rPh>
    <phoneticPr fontId="2"/>
  </si>
  <si>
    <t>法人</t>
    <rPh sb="0" eb="2">
      <t>ホウジン</t>
    </rPh>
    <phoneticPr fontId="2"/>
  </si>
  <si>
    <t>代表者</t>
    <rPh sb="0" eb="3">
      <t>ダイヒョウシャ</t>
    </rPh>
    <phoneticPr fontId="2"/>
  </si>
  <si>
    <t>名称</t>
    <rPh sb="0" eb="2">
      <t>メイショウ</t>
    </rPh>
    <phoneticPr fontId="2"/>
  </si>
  <si>
    <t>住所</t>
    <rPh sb="0" eb="2">
      <t>ジュウショ</t>
    </rPh>
    <phoneticPr fontId="2"/>
  </si>
  <si>
    <t>メールアドレス</t>
    <phoneticPr fontId="2"/>
  </si>
  <si>
    <r>
      <rPr>
        <b/>
        <sz val="14"/>
        <rFont val="ＭＳ Ｐゴシック"/>
        <family val="3"/>
        <charset val="128"/>
      </rPr>
      <t>目　次</t>
    </r>
    <r>
      <rPr>
        <sz val="10"/>
        <rFont val="ＭＳ Ｐゴシック"/>
        <family val="3"/>
        <charset val="128"/>
      </rPr>
      <t>（各ページへリンク）</t>
    </r>
  </si>
  <si>
    <t>非正規</t>
    <rPh sb="0" eb="1">
      <t>ヒ</t>
    </rPh>
    <rPh sb="1" eb="3">
      <t>セイキ</t>
    </rPh>
    <phoneticPr fontId="2"/>
  </si>
  <si>
    <t>代替職員がいない場合はカウントせず、代替職員がいる場合は当該代替職員の欄にカウントする。</t>
    <phoneticPr fontId="2"/>
  </si>
  <si>
    <t>非正規</t>
    <rPh sb="0" eb="3">
      <t>ヒセイキ</t>
    </rPh>
    <phoneticPr fontId="2"/>
  </si>
  <si>
    <t>給与改善</t>
    <rPh sb="0" eb="2">
      <t>キュウヨ</t>
    </rPh>
    <rPh sb="2" eb="4">
      <t>カイゼン</t>
    </rPh>
    <phoneticPr fontId="4"/>
  </si>
  <si>
    <t>4．</t>
    <phoneticPr fontId="4"/>
  </si>
  <si>
    <t>5．</t>
  </si>
  <si>
    <t>5．</t>
    <phoneticPr fontId="4"/>
  </si>
  <si>
    <t>給食</t>
    <rPh sb="0" eb="2">
      <t>キュウショク</t>
    </rPh>
    <phoneticPr fontId="2"/>
  </si>
  <si>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2"/>
  </si>
  <si>
    <t>保育室及び遊戯室</t>
    <phoneticPr fontId="2"/>
  </si>
  <si>
    <t>ア　常用の屋内階段、屋外階段のどちらかがあるか。</t>
    <rPh sb="6" eb="7">
      <t>ウチ</t>
    </rPh>
    <rPh sb="11" eb="12">
      <t>ソト</t>
    </rPh>
    <phoneticPr fontId="4"/>
  </si>
  <si>
    <t>イ　避難用として、特別避難階段に準じた屋内避難階段に準じた屋内階段(※2)</t>
    <rPh sb="26" eb="27">
      <t>ジュン</t>
    </rPh>
    <rPh sb="29" eb="31">
      <t>オクナイ</t>
    </rPh>
    <rPh sb="31" eb="33">
      <t>カイダン</t>
    </rPh>
    <phoneticPr fontId="4"/>
  </si>
  <si>
    <t>耐火構造（※4）の屋外傾斜路、屋外階段のいずれかがあるか。</t>
    <phoneticPr fontId="4"/>
  </si>
  <si>
    <t xml:space="preserve"> イ 調理室にスプリンクラー、又は自動消火装置かつ延焼防止装置が設</t>
    <phoneticPr fontId="4"/>
  </si>
  <si>
    <t xml:space="preserve"> エ 壁及び天井の室内に面する部分は不燃材料か。</t>
    <phoneticPr fontId="4"/>
  </si>
  <si>
    <t xml:space="preserve"> オ 非常警報器具又は非常警報設備及び消防機関へ火災を通報す</t>
    <phoneticPr fontId="4"/>
  </si>
  <si>
    <t>又は特定防火設備(※6)で区間されているか。</t>
    <rPh sb="0" eb="1">
      <t>マタ</t>
    </rPh>
    <rPh sb="2" eb="4">
      <t>トクテイ</t>
    </rPh>
    <rPh sb="4" eb="6">
      <t>ボウカ</t>
    </rPh>
    <rPh sb="6" eb="8">
      <t>セツビ</t>
    </rPh>
    <rPh sb="13" eb="15">
      <t>クカン</t>
    </rPh>
    <phoneticPr fontId="2"/>
  </si>
  <si>
    <t xml:space="preserve"> ウ イで「いない」場合、調理室以外の部分が耐火構造(※4)の床若しくは壁、</t>
    <rPh sb="22" eb="24">
      <t>タイカ</t>
    </rPh>
    <rPh sb="24" eb="26">
      <t>コウゾウ</t>
    </rPh>
    <rPh sb="31" eb="32">
      <t>ユカ</t>
    </rPh>
    <rPh sb="32" eb="33">
      <t>モ</t>
    </rPh>
    <rPh sb="36" eb="37">
      <t>カベ</t>
    </rPh>
    <phoneticPr fontId="4"/>
  </si>
  <si>
    <t>・</t>
    <phoneticPr fontId="2"/>
  </si>
  <si>
    <t>県規則第14条(2)ク</t>
    <rPh sb="0" eb="1">
      <t>ケン</t>
    </rPh>
    <rPh sb="1" eb="3">
      <t>キソク</t>
    </rPh>
    <rPh sb="3" eb="4">
      <t>ダイ</t>
    </rPh>
    <rPh sb="6" eb="7">
      <t>ジョウ</t>
    </rPh>
    <phoneticPr fontId="2"/>
  </si>
  <si>
    <t>県規則第14条(2)キ</t>
    <rPh sb="0" eb="1">
      <t>ケン</t>
    </rPh>
    <rPh sb="1" eb="3">
      <t>キソク</t>
    </rPh>
    <rPh sb="3" eb="4">
      <t>ダイ</t>
    </rPh>
    <rPh sb="6" eb="7">
      <t>ジョウ</t>
    </rPh>
    <phoneticPr fontId="2"/>
  </si>
  <si>
    <t>県規則第14条(2)オ</t>
    <rPh sb="0" eb="1">
      <t>ケン</t>
    </rPh>
    <rPh sb="1" eb="3">
      <t>キソク</t>
    </rPh>
    <rPh sb="3" eb="4">
      <t>ダイ</t>
    </rPh>
    <rPh sb="6" eb="7">
      <t>ジョウ</t>
    </rPh>
    <phoneticPr fontId="2"/>
  </si>
  <si>
    <t>※6 建設基準法施行令第112条第1項(特定防火設備)</t>
    <rPh sb="3" eb="5">
      <t>ケンセツ</t>
    </rPh>
    <rPh sb="5" eb="8">
      <t>キジュンホウ</t>
    </rPh>
    <rPh sb="8" eb="10">
      <t>セコウ</t>
    </rPh>
    <rPh sb="10" eb="11">
      <t>レイ</t>
    </rPh>
    <rPh sb="11" eb="12">
      <t>ダイ</t>
    </rPh>
    <rPh sb="15" eb="16">
      <t>ジョウ</t>
    </rPh>
    <rPh sb="16" eb="17">
      <t>ダイ</t>
    </rPh>
    <rPh sb="18" eb="19">
      <t>コウ</t>
    </rPh>
    <rPh sb="20" eb="22">
      <t>トクテイ</t>
    </rPh>
    <rPh sb="22" eb="24">
      <t>ボウカ</t>
    </rPh>
    <rPh sb="24" eb="26">
      <t>セツビ</t>
    </rPh>
    <phoneticPr fontId="2"/>
  </si>
  <si>
    <t>県規則第14条(2)エ</t>
    <rPh sb="0" eb="1">
      <t>ケン</t>
    </rPh>
    <rPh sb="1" eb="3">
      <t>キソク</t>
    </rPh>
    <rPh sb="3" eb="4">
      <t>ダイ</t>
    </rPh>
    <rPh sb="6" eb="7">
      <t>ジョウ</t>
    </rPh>
    <phoneticPr fontId="2"/>
  </si>
  <si>
    <t>県規則第14条(2)ウ</t>
    <rPh sb="0" eb="1">
      <t>ケン</t>
    </rPh>
    <rPh sb="1" eb="3">
      <t>キソク</t>
    </rPh>
    <rPh sb="3" eb="4">
      <t>ダイ</t>
    </rPh>
    <rPh sb="6" eb="7">
      <t>ジョウ</t>
    </rPh>
    <phoneticPr fontId="2"/>
  </si>
  <si>
    <t>※3</t>
    <phoneticPr fontId="2"/>
  </si>
  <si>
    <t>※2</t>
    <phoneticPr fontId="4"/>
  </si>
  <si>
    <t>※1</t>
    <phoneticPr fontId="4"/>
  </si>
  <si>
    <t xml:space="preserve">建築基準法第2条第9号の2（耐火建築物）
</t>
    <rPh sb="0" eb="2">
      <t>ケンチク</t>
    </rPh>
    <rPh sb="2" eb="5">
      <t>キジュンホウ</t>
    </rPh>
    <rPh sb="5" eb="6">
      <t>ダイ</t>
    </rPh>
    <rPh sb="7" eb="8">
      <t>ジョウ</t>
    </rPh>
    <rPh sb="8" eb="9">
      <t>ダイ</t>
    </rPh>
    <rPh sb="10" eb="11">
      <t>ゴウ</t>
    </rPh>
    <rPh sb="14" eb="16">
      <t>タイカ</t>
    </rPh>
    <rPh sb="16" eb="19">
      <t>ケンチクブツ</t>
    </rPh>
    <phoneticPr fontId="4"/>
  </si>
  <si>
    <t>県規則第14条(3)カ</t>
    <rPh sb="0" eb="1">
      <t>ケン</t>
    </rPh>
    <rPh sb="1" eb="3">
      <t>キソク</t>
    </rPh>
    <rPh sb="3" eb="4">
      <t>ダイ</t>
    </rPh>
    <rPh sb="6" eb="7">
      <t>ジョウ</t>
    </rPh>
    <phoneticPr fontId="2"/>
  </si>
  <si>
    <t>県規則第14条(3)イ</t>
    <rPh sb="0" eb="1">
      <t>ケン</t>
    </rPh>
    <rPh sb="1" eb="3">
      <t>キソク</t>
    </rPh>
    <rPh sb="3" eb="4">
      <t>ダイ</t>
    </rPh>
    <rPh sb="6" eb="7">
      <t>ジョウ</t>
    </rPh>
    <phoneticPr fontId="2"/>
  </si>
  <si>
    <t>「保育所に入所している障害のある児童が障害児通所支援を受ける場合の取り扱いについて」(H24.7.3雇児保発0703第1号・障障発0703発0703第1号)</t>
    <rPh sb="1" eb="4">
      <t>ホイクショ</t>
    </rPh>
    <rPh sb="5" eb="7">
      <t>ニュウショ</t>
    </rPh>
    <rPh sb="11" eb="13">
      <t>ショウガイ</t>
    </rPh>
    <rPh sb="16" eb="18">
      <t>ジドウ</t>
    </rPh>
    <rPh sb="19" eb="22">
      <t>ショウガイジ</t>
    </rPh>
    <rPh sb="22" eb="24">
      <t>ツウショ</t>
    </rPh>
    <rPh sb="24" eb="26">
      <t>シエン</t>
    </rPh>
    <rPh sb="27" eb="28">
      <t>ウ</t>
    </rPh>
    <rPh sb="30" eb="32">
      <t>バアイ</t>
    </rPh>
    <rPh sb="33" eb="34">
      <t>ト</t>
    </rPh>
    <rPh sb="35" eb="36">
      <t>アツカ</t>
    </rPh>
    <rPh sb="50" eb="51">
      <t>ヤトイ</t>
    </rPh>
    <rPh sb="51" eb="52">
      <t>ジ</t>
    </rPh>
    <rPh sb="52" eb="53">
      <t>ホ</t>
    </rPh>
    <rPh sb="53" eb="54">
      <t>ハツ</t>
    </rPh>
    <rPh sb="58" eb="59">
      <t>ダイ</t>
    </rPh>
    <rPh sb="60" eb="61">
      <t>ゴウ</t>
    </rPh>
    <rPh sb="62" eb="63">
      <t>ショウ</t>
    </rPh>
    <rPh sb="63" eb="64">
      <t>ショウ</t>
    </rPh>
    <rPh sb="64" eb="65">
      <t>ハツ</t>
    </rPh>
    <rPh sb="69" eb="70">
      <t>ハツ</t>
    </rPh>
    <rPh sb="74" eb="75">
      <t>ダイ</t>
    </rPh>
    <rPh sb="76" eb="77">
      <t>ゴウ</t>
    </rPh>
    <phoneticPr fontId="2"/>
  </si>
  <si>
    <t>①交流スペースの開設及び相談指導</t>
    <rPh sb="1" eb="3">
      <t>コウリュウ</t>
    </rPh>
    <rPh sb="8" eb="10">
      <t>カイセツ</t>
    </rPh>
    <rPh sb="10" eb="11">
      <t>オヨ</t>
    </rPh>
    <rPh sb="12" eb="14">
      <t>ソウダン</t>
    </rPh>
    <rPh sb="14" eb="16">
      <t>シドウ</t>
    </rPh>
    <phoneticPr fontId="2"/>
  </si>
  <si>
    <t>②相談指導事業</t>
    <rPh sb="1" eb="3">
      <t>ソウダン</t>
    </rPh>
    <rPh sb="3" eb="5">
      <t>シドウ</t>
    </rPh>
    <rPh sb="5" eb="7">
      <t>ジギョウ</t>
    </rPh>
    <phoneticPr fontId="2"/>
  </si>
  <si>
    <t>③一時預かり事業</t>
    <rPh sb="1" eb="3">
      <t>イチジ</t>
    </rPh>
    <rPh sb="3" eb="4">
      <t>アズ</t>
    </rPh>
    <rPh sb="6" eb="8">
      <t>ジギョウ</t>
    </rPh>
    <phoneticPr fontId="2"/>
  </si>
  <si>
    <t>④地域の保育資源に関する連絡調整</t>
    <rPh sb="1" eb="3">
      <t>チイキ</t>
    </rPh>
    <rPh sb="4" eb="6">
      <t>ホイク</t>
    </rPh>
    <rPh sb="6" eb="8">
      <t>シゲン</t>
    </rPh>
    <rPh sb="9" eb="10">
      <t>カン</t>
    </rPh>
    <rPh sb="12" eb="14">
      <t>レンラク</t>
    </rPh>
    <rPh sb="14" eb="16">
      <t>チョウセイ</t>
    </rPh>
    <phoneticPr fontId="2"/>
  </si>
  <si>
    <t>⑤地域の保育資源に関する情報提供</t>
    <rPh sb="1" eb="3">
      <t>チイキ</t>
    </rPh>
    <rPh sb="4" eb="6">
      <t>ホイク</t>
    </rPh>
    <rPh sb="6" eb="8">
      <t>シゲン</t>
    </rPh>
    <rPh sb="9" eb="10">
      <t>カン</t>
    </rPh>
    <rPh sb="12" eb="14">
      <t>ジョウホウ</t>
    </rPh>
    <rPh sb="14" eb="16">
      <t>テイキョウ</t>
    </rPh>
    <phoneticPr fontId="2"/>
  </si>
  <si>
    <t>建築基準法第2条第9号の3(準耐火建築物)</t>
    <phoneticPr fontId="2"/>
  </si>
  <si>
    <t>食事開始時間</t>
    <rPh sb="0" eb="2">
      <t>ショクジ</t>
    </rPh>
    <rPh sb="2" eb="4">
      <t>カイシ</t>
    </rPh>
    <rPh sb="4" eb="6">
      <t>ジカン</t>
    </rPh>
    <phoneticPr fontId="4"/>
  </si>
  <si>
    <t>・清掃業者名：</t>
    <rPh sb="1" eb="3">
      <t>セイソウ</t>
    </rPh>
    <rPh sb="3" eb="6">
      <t>ギョウシャメイ</t>
    </rPh>
    <phoneticPr fontId="2"/>
  </si>
  <si>
    <t>・検査の依頼先は受水槽の清掃業者と、</t>
    <rPh sb="1" eb="3">
      <t>ケンサ</t>
    </rPh>
    <rPh sb="4" eb="7">
      <t>イライサキ</t>
    </rPh>
    <rPh sb="8" eb="11">
      <t>ジュスイソウ</t>
    </rPh>
    <rPh sb="12" eb="14">
      <t>セイソウ</t>
    </rPh>
    <rPh sb="14" eb="16">
      <t>ギョウシャ</t>
    </rPh>
    <phoneticPr fontId="2"/>
  </si>
  <si>
    <t>依頼先：</t>
  </si>
  <si>
    <t>＜簡易専用水道の場合＞</t>
    <rPh sb="1" eb="3">
      <t>カンイ</t>
    </rPh>
    <rPh sb="3" eb="5">
      <t>センヨウ</t>
    </rPh>
    <rPh sb="5" eb="7">
      <t>スイドウ</t>
    </rPh>
    <rPh sb="8" eb="10">
      <t>バアイ</t>
    </rPh>
    <phoneticPr fontId="2"/>
  </si>
  <si>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4"/>
  </si>
  <si>
    <t>(簡易専用水道の管理）</t>
    <rPh sb="1" eb="3">
      <t>カンイ</t>
    </rPh>
    <rPh sb="3" eb="5">
      <t>センヨウ</t>
    </rPh>
    <rPh sb="5" eb="7">
      <t>スイドウ</t>
    </rPh>
    <rPh sb="8" eb="10">
      <t>カンリ</t>
    </rPh>
    <phoneticPr fontId="2"/>
  </si>
  <si>
    <t>水道法施行規則第55条</t>
    <rPh sb="0" eb="3">
      <t>スイドウホウ</t>
    </rPh>
    <rPh sb="3" eb="5">
      <t>セコウ</t>
    </rPh>
    <rPh sb="5" eb="7">
      <t>キソク</t>
    </rPh>
    <rPh sb="7" eb="8">
      <t>ダイ</t>
    </rPh>
    <rPh sb="10" eb="11">
      <t>ジョウ</t>
    </rPh>
    <phoneticPr fontId="2"/>
  </si>
  <si>
    <t>(小規模貯水槽水道の管理・検査）</t>
    <rPh sb="1" eb="4">
      <t>ショウキボ</t>
    </rPh>
    <rPh sb="4" eb="7">
      <t>チョスイソウ</t>
    </rPh>
    <rPh sb="7" eb="9">
      <t>スイドウ</t>
    </rPh>
    <rPh sb="10" eb="12">
      <t>カンリ</t>
    </rPh>
    <rPh sb="13" eb="15">
      <t>ケンサ</t>
    </rPh>
    <phoneticPr fontId="2"/>
  </si>
  <si>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2"/>
  </si>
  <si>
    <t>第34条の２</t>
    <rPh sb="0" eb="1">
      <t>ダイ</t>
    </rPh>
    <rPh sb="3" eb="4">
      <t>ジョウ</t>
    </rPh>
    <phoneticPr fontId="2"/>
  </si>
  <si>
    <t xml:space="preserve">簡易専用水道の設置者は、厚生労働省令で定める基準に従い、その水道を管理しなければならない。
</t>
    <phoneticPr fontId="2"/>
  </si>
  <si>
    <t>第34条の２第２項</t>
    <rPh sb="0" eb="1">
      <t>ダイ</t>
    </rPh>
    <rPh sb="3" eb="4">
      <t>ジョウ</t>
    </rPh>
    <rPh sb="6" eb="7">
      <t>ダイ</t>
    </rPh>
    <rPh sb="8" eb="9">
      <t>コウ</t>
    </rPh>
    <phoneticPr fontId="2"/>
  </si>
  <si>
    <t>簡易専用水道の設置者は、当該簡易専用水道の管理について、厚生労働省令の定めるところにより、定期に、地方公共団体の機関又は厚生労働大臣の登録を受けた者の検査を受けなければならない。</t>
    <phoneticPr fontId="2"/>
  </si>
  <si>
    <t>法第34条の２第２項の規定による検査は、毎年一回以上定期に行うものとする。</t>
    <phoneticPr fontId="2"/>
  </si>
  <si>
    <t>電話・FAX番号</t>
    <rPh sb="0" eb="2">
      <t>デンワ</t>
    </rPh>
    <rPh sb="6" eb="8">
      <t>バンゴウ</t>
    </rPh>
    <phoneticPr fontId="2"/>
  </si>
  <si>
    <t>電話番号：</t>
    <rPh sb="0" eb="2">
      <t>デンワ</t>
    </rPh>
    <rPh sb="2" eb="4">
      <t>バンゴウ</t>
    </rPh>
    <phoneticPr fontId="2"/>
  </si>
  <si>
    <t>FAX番号：</t>
    <rPh sb="3" eb="5">
      <t>バンゴウ</t>
    </rPh>
    <phoneticPr fontId="2"/>
  </si>
  <si>
    <t xml:space="preserve">建築基準法施行令第123号（避難階段及び特別避難階段の構造）
</t>
    <phoneticPr fontId="4"/>
  </si>
  <si>
    <t>基本加算部分</t>
    <rPh sb="0" eb="2">
      <t>キホン</t>
    </rPh>
    <rPh sb="2" eb="4">
      <t>カサン</t>
    </rPh>
    <rPh sb="4" eb="6">
      <t>ブブン</t>
    </rPh>
    <phoneticPr fontId="4"/>
  </si>
  <si>
    <t>村担当課と利用定員等の見直しを調整しているか。</t>
    <phoneticPr fontId="2"/>
  </si>
  <si>
    <t>－保育所型認定こども園運営No.１５-３－</t>
    <rPh sb="4" eb="5">
      <t>カタ</t>
    </rPh>
    <rPh sb="5" eb="7">
      <t>ニンテイ</t>
    </rPh>
    <rPh sb="10" eb="11">
      <t>ソノ</t>
    </rPh>
    <phoneticPr fontId="2"/>
  </si>
  <si>
    <t>－保育所型認定こども園運営No.１５-２－</t>
    <rPh sb="4" eb="5">
      <t>カタ</t>
    </rPh>
    <rPh sb="5" eb="7">
      <t>ニンテイ</t>
    </rPh>
    <rPh sb="10" eb="11">
      <t>ソノ</t>
    </rPh>
    <phoneticPr fontId="2"/>
  </si>
  <si>
    <t>－保育所型認定こども園運営No.１５-４－</t>
    <rPh sb="4" eb="5">
      <t>カタ</t>
    </rPh>
    <rPh sb="5" eb="7">
      <t>ニンテイ</t>
    </rPh>
    <rPh sb="10" eb="11">
      <t>ソノ</t>
    </rPh>
    <phoneticPr fontId="2"/>
  </si>
  <si>
    <t>（</t>
    <phoneticPr fontId="2"/>
  </si>
  <si>
    <t>）</t>
    <phoneticPr fontId="2"/>
  </si>
  <si>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4"/>
  </si>
  <si>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4"/>
  </si>
  <si>
    <t>生活状況や、子どもの栄養状態、摂食量、残食量等を把握することに</t>
    <phoneticPr fontId="4"/>
  </si>
  <si>
    <t>より、給与栄養量の目標の達成度を評価し、食事計画の改善に努めて</t>
    <rPh sb="3" eb="4">
      <t>キュウ</t>
    </rPh>
    <rPh sb="16" eb="18">
      <t>ヒョウカ</t>
    </rPh>
    <rPh sb="20" eb="22">
      <t>ショクジ</t>
    </rPh>
    <rPh sb="22" eb="24">
      <t>ケイカク</t>
    </rPh>
    <rPh sb="25" eb="27">
      <t>カイゼン</t>
    </rPh>
    <rPh sb="28" eb="29">
      <t>ツト</t>
    </rPh>
    <phoneticPr fontId="4"/>
  </si>
  <si>
    <t>いるか。</t>
    <phoneticPr fontId="2"/>
  </si>
  <si>
    <t>給食会議を実施し、常に全体で食事計画・評価を通して、給食の改善</t>
    <rPh sb="0" eb="2">
      <t>キュウショク</t>
    </rPh>
    <rPh sb="2" eb="4">
      <t>カイギ</t>
    </rPh>
    <rPh sb="5" eb="7">
      <t>ジッシ</t>
    </rPh>
    <rPh sb="9" eb="10">
      <t>ツネ</t>
    </rPh>
    <rPh sb="11" eb="13">
      <t>ゼンタイ</t>
    </rPh>
    <rPh sb="27" eb="28">
      <t>ショク</t>
    </rPh>
    <rPh sb="29" eb="31">
      <t>カイゼン</t>
    </rPh>
    <phoneticPr fontId="4"/>
  </si>
  <si>
    <t>に努めているか。</t>
    <phoneticPr fontId="4"/>
  </si>
  <si>
    <t>・いる場合、具体的に記入すること。</t>
    <rPh sb="3" eb="5">
      <t>バアイ</t>
    </rPh>
    <rPh sb="6" eb="9">
      <t>グタイテキ</t>
    </rPh>
    <rPh sb="10" eb="12">
      <t>キニュウ</t>
    </rPh>
    <phoneticPr fontId="4"/>
  </si>
  <si>
    <t>・いる場合、具体的な評価方法や改善策について記入すること。</t>
    <rPh sb="3" eb="5">
      <t>バアイ</t>
    </rPh>
    <rPh sb="6" eb="9">
      <t>グタイテキ</t>
    </rPh>
    <rPh sb="10" eb="12">
      <t>ヒョウカ</t>
    </rPh>
    <rPh sb="12" eb="14">
      <t>ホウホウ</t>
    </rPh>
    <rPh sb="15" eb="17">
      <t>カイゼン</t>
    </rPh>
    <rPh sb="17" eb="18">
      <t>サク</t>
    </rPh>
    <rPh sb="22" eb="24">
      <t>キニュウ</t>
    </rPh>
    <phoneticPr fontId="4"/>
  </si>
  <si>
    <t>【不適切な保育の未然防止】</t>
    <rPh sb="1" eb="4">
      <t>フテキセツ</t>
    </rPh>
    <rPh sb="5" eb="7">
      <t>ホイク</t>
    </rPh>
    <rPh sb="8" eb="10">
      <t>ミゼン</t>
    </rPh>
    <rPh sb="10" eb="12">
      <t>ボウシ</t>
    </rPh>
    <phoneticPr fontId="4"/>
  </si>
  <si>
    <t>令和</t>
    <rPh sb="0" eb="2">
      <t>レイワ</t>
    </rPh>
    <phoneticPr fontId="2"/>
  </si>
  <si>
    <t>分園を設置している場合は、分園にも苦情受付窓口の保護者等への周知、意見箱（苦  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8">
      <t>ク</t>
    </rPh>
    <rPh sb="40" eb="41">
      <t>ジョウ</t>
    </rPh>
    <rPh sb="42" eb="44">
      <t>イケン</t>
    </rPh>
    <rPh sb="45" eb="47">
      <t>ソウダン</t>
    </rPh>
    <rPh sb="51" eb="53">
      <t>セッチ</t>
    </rPh>
    <phoneticPr fontId="2"/>
  </si>
  <si>
    <t xml:space="preserve"> (ｵ) 沐浴室 （</t>
    <rPh sb="5" eb="7">
      <t>モクヨク</t>
    </rPh>
    <rPh sb="7" eb="8">
      <t>シツ</t>
    </rPh>
    <phoneticPr fontId="2"/>
  </si>
  <si>
    <t>Ⅲ-２　保育所型認定こども園運営調書</t>
    <rPh sb="4" eb="7">
      <t>ホイクショ</t>
    </rPh>
    <rPh sb="7" eb="8">
      <t>ガタ</t>
    </rPh>
    <rPh sb="8" eb="10">
      <t>ニンテイ</t>
    </rPh>
    <rPh sb="13" eb="14">
      <t>エン</t>
    </rPh>
    <rPh sb="14" eb="16">
      <t>ウンエイ</t>
    </rPh>
    <rPh sb="16" eb="18">
      <t>チョウショ</t>
    </rPh>
    <phoneticPr fontId="2"/>
  </si>
  <si>
    <t>苦情受付がない場合も年１回以上は、苦情解決対応方法の確認や施設の近況報告を行う等、第三者委員との連絡・確認を行うことが望ましい。</t>
    <rPh sb="0" eb="2">
      <t>クジョウ</t>
    </rPh>
    <rPh sb="2" eb="4">
      <t>ウケツケ</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トウ</t>
    </rPh>
    <rPh sb="41" eb="44">
      <t>ダイサンシャ</t>
    </rPh>
    <rPh sb="44" eb="46">
      <t>イイン</t>
    </rPh>
    <rPh sb="48" eb="50">
      <t>レンラク</t>
    </rPh>
    <rPh sb="51" eb="53">
      <t>カクニン</t>
    </rPh>
    <rPh sb="54" eb="55">
      <t>オコナ</t>
    </rPh>
    <rPh sb="59" eb="60">
      <t>ノゾ</t>
    </rPh>
    <phoneticPr fontId="2"/>
  </si>
  <si>
    <t>※5 建設基準法施行令第123条第2項
　(屋外避難階段)</t>
    <rPh sb="3" eb="5">
      <t>ケンセツ</t>
    </rPh>
    <rPh sb="5" eb="8">
      <t>キジュンホウ</t>
    </rPh>
    <rPh sb="8" eb="10">
      <t>セコウ</t>
    </rPh>
    <rPh sb="10" eb="11">
      <t>レイ</t>
    </rPh>
    <rPh sb="11" eb="12">
      <t>ダイ</t>
    </rPh>
    <rPh sb="15" eb="16">
      <t>ジョウ</t>
    </rPh>
    <rPh sb="16" eb="17">
      <t>ダイ</t>
    </rPh>
    <rPh sb="18" eb="19">
      <t>コウ</t>
    </rPh>
    <rPh sb="22" eb="24">
      <t>オクガイ</t>
    </rPh>
    <rPh sb="24" eb="26">
      <t>ヒナン</t>
    </rPh>
    <rPh sb="26" eb="28">
      <t>カイダン</t>
    </rPh>
    <phoneticPr fontId="2"/>
  </si>
  <si>
    <t xml:space="preserve">
</t>
    <phoneticPr fontId="4"/>
  </si>
  <si>
    <t>※4 建築基準法第2条第7号（耐火構造）</t>
    <phoneticPr fontId="4"/>
  </si>
  <si>
    <t>(5)異年齢編成の教育保育を実施しているか</t>
    <rPh sb="6" eb="8">
      <t>ヘンセイ</t>
    </rPh>
    <rPh sb="9" eb="11">
      <t>キョウイク</t>
    </rPh>
    <rPh sb="14" eb="16">
      <t>ジッシ</t>
    </rPh>
    <phoneticPr fontId="2"/>
  </si>
  <si>
    <t>(6)指導計画に基づく保育内容の見直し・改善</t>
    <phoneticPr fontId="2"/>
  </si>
  <si>
    <t>(7)児童出欠簿を作成しているか</t>
    <phoneticPr fontId="2"/>
  </si>
  <si>
    <t>(9)保護者との連絡はどのように行っているか</t>
    <rPh sb="3" eb="6">
      <t>ホゴシャ</t>
    </rPh>
    <rPh sb="8" eb="10">
      <t>レンラク</t>
    </rPh>
    <rPh sb="16" eb="17">
      <t>オコナ</t>
    </rPh>
    <phoneticPr fontId="2"/>
  </si>
  <si>
    <t xml:space="preserve"> ② 学級数（必須入力）</t>
    <rPh sb="3" eb="5">
      <t>ガッキュウ</t>
    </rPh>
    <rPh sb="5" eb="6">
      <t>スウ</t>
    </rPh>
    <rPh sb="7" eb="9">
      <t>ヒッス</t>
    </rPh>
    <rPh sb="9" eb="11">
      <t>ニュウリョク</t>
    </rPh>
    <phoneticPr fontId="4"/>
  </si>
  <si>
    <t xml:space="preserve"> ア　耐火建築物又は準耐火建築物(※1)であるか。</t>
    <rPh sb="8" eb="9">
      <t>マタ</t>
    </rPh>
    <rPh sb="10" eb="11">
      <t>ジュン</t>
    </rPh>
    <rPh sb="11" eb="13">
      <t>タイカ</t>
    </rPh>
    <rPh sb="13" eb="15">
      <t>ケンチク</t>
    </rPh>
    <rPh sb="15" eb="16">
      <t>ブツ</t>
    </rPh>
    <phoneticPr fontId="4"/>
  </si>
  <si>
    <t xml:space="preserve"> イ　避難用として、特別避難階段に準じた屋内避難階段(※2)、待避上</t>
    <rPh sb="31" eb="33">
      <t>タイヒ</t>
    </rPh>
    <phoneticPr fontId="4"/>
  </si>
  <si>
    <t>有効なバルコニー、準耐火構造（※3）の屋外傾斜路・これに準ずる設</t>
    <rPh sb="28" eb="29">
      <t>ジュン</t>
    </rPh>
    <phoneticPr fontId="4"/>
  </si>
  <si>
    <t xml:space="preserve">建築基準法第2条第7号の２(準耐火構造)
</t>
    <phoneticPr fontId="2"/>
  </si>
  <si>
    <t>構造(※4)の屋外傾斜路・これに準ずる設備、屋外階段のいずれかがあるか。</t>
    <rPh sb="16" eb="17">
      <t>ジュン</t>
    </rPh>
    <rPh sb="19" eb="21">
      <t>セツビ</t>
    </rPh>
    <phoneticPr fontId="4"/>
  </si>
  <si>
    <t xml:space="preserve"> ア ⑨及び⑩で「ある」場合、階段等は保育室等から歩行距離が</t>
    <rPh sb="4" eb="5">
      <t>オヨ</t>
    </rPh>
    <phoneticPr fontId="4"/>
  </si>
  <si>
    <t xml:space="preserve"> (ｱ) 法定検査の依頼先：</t>
    <rPh sb="5" eb="7">
      <t>ホウテイ</t>
    </rPh>
    <rPh sb="7" eb="9">
      <t>ケンサ</t>
    </rPh>
    <phoneticPr fontId="4"/>
  </si>
  <si>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2"/>
  </si>
  <si>
    <t>①このシートでは、「非正規」とは、正規職員以外のこととします。</t>
    <rPh sb="11" eb="13">
      <t>セイキ</t>
    </rPh>
    <rPh sb="17" eb="19">
      <t>セイキ</t>
    </rPh>
    <rPh sb="19" eb="21">
      <t>ショクイン</t>
    </rPh>
    <rPh sb="21" eb="23">
      <t>イガイ</t>
    </rPh>
    <phoneticPr fontId="2"/>
  </si>
  <si>
    <r>
      <t xml:space="preserve">合計
</t>
    </r>
    <r>
      <rPr>
        <sz val="9"/>
        <rFont val="HGｺﾞｼｯｸM"/>
        <family val="3"/>
        <charset val="128"/>
      </rPr>
      <t>基準配置教員・保育従事者数</t>
    </r>
    <rPh sb="0" eb="2">
      <t>ゴウケイ</t>
    </rPh>
    <rPh sb="3" eb="5">
      <t>キジュン</t>
    </rPh>
    <rPh sb="5" eb="7">
      <t>ハイチ</t>
    </rPh>
    <rPh sb="7" eb="9">
      <t>キョウイン</t>
    </rPh>
    <rPh sb="10" eb="12">
      <t>ホイク</t>
    </rPh>
    <rPh sb="12" eb="15">
      <t>ジュウジシャ</t>
    </rPh>
    <rPh sb="15" eb="16">
      <t>スウ</t>
    </rPh>
    <phoneticPr fontId="4"/>
  </si>
  <si>
    <t>③ 無資格者に「保育士」の名称を使用していないか。</t>
    <phoneticPr fontId="4"/>
  </si>
  <si>
    <t>④ 無資格者が補助的な業務を超えて保育・教育に従事していないか。</t>
    <rPh sb="20" eb="22">
      <t>キョウイク</t>
    </rPh>
    <phoneticPr fontId="4"/>
  </si>
  <si>
    <t>なし・・・3歳児X</t>
    <rPh sb="6" eb="8">
      <t>サイジ</t>
    </rPh>
    <phoneticPr fontId="2"/>
  </si>
  <si>
    <t>あり・・・3歳児Y</t>
    <rPh sb="6" eb="8">
      <t>サイジ</t>
    </rPh>
    <phoneticPr fontId="2"/>
  </si>
  <si>
    <t>金城(20h)、田中(16h)</t>
    <rPh sb="0" eb="2">
      <t>キンジョウ</t>
    </rPh>
    <rPh sb="8" eb="10">
      <t>タナカ</t>
    </rPh>
    <phoneticPr fontId="2"/>
  </si>
  <si>
    <t>÷(利用定員×月数)×100＝</t>
    <rPh sb="2" eb="4">
      <t>リヨウ</t>
    </rPh>
    <phoneticPr fontId="2"/>
  </si>
  <si>
    <t>(2)　過去2年間の利用定員の入所率について（中心園と分園の合算利用定員）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4"/>
  </si>
  <si>
    <t xml:space="preserve"> ① 実施状況（前年度）</t>
    <rPh sb="8" eb="11">
      <t>ゼンネンド</t>
    </rPh>
    <phoneticPr fontId="4"/>
  </si>
  <si>
    <r>
      <t xml:space="preserve">春季休業
</t>
    </r>
    <r>
      <rPr>
        <sz val="9"/>
        <rFont val="HGｺﾞｼｯｸM"/>
        <family val="3"/>
        <charset val="128"/>
      </rPr>
      <t>（年度末・年度初）</t>
    </r>
    <rPh sb="0" eb="2">
      <t>シュンキ</t>
    </rPh>
    <rPh sb="2" eb="4">
      <t>キュウギョウ</t>
    </rPh>
    <rPh sb="6" eb="8">
      <t>ネンド</t>
    </rPh>
    <rPh sb="8" eb="9">
      <t>マツ</t>
    </rPh>
    <rPh sb="10" eb="12">
      <t>ネンド</t>
    </rPh>
    <rPh sb="12" eb="13">
      <t>ハジ</t>
    </rPh>
    <phoneticPr fontId="2"/>
  </si>
  <si>
    <r>
      <t xml:space="preserve">その他行事等
</t>
    </r>
    <r>
      <rPr>
        <sz val="8"/>
        <rFont val="HGｺﾞｼｯｸM"/>
        <family val="3"/>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2"/>
  </si>
  <si>
    <t xml:space="preserve"> ④ 別表（保育所運営No12)に監査調書提出月の勤務割振り状況を記入</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4"/>
  </si>
  <si>
    <t xml:space="preserve">  ① 産前・産後休暇及び時間制限は、適正に付与しているか。</t>
    <rPh sb="11" eb="12">
      <t>オヨ</t>
    </rPh>
    <rPh sb="13" eb="15">
      <t>ジカン</t>
    </rPh>
    <rPh sb="15" eb="17">
      <t>セイゲン</t>
    </rPh>
    <rPh sb="22" eb="24">
      <t>フヨ</t>
    </rPh>
    <phoneticPr fontId="4"/>
  </si>
  <si>
    <r>
      <t>その他の施設の経験</t>
    </r>
    <r>
      <rPr>
        <sz val="9"/>
        <rFont val="HGｺﾞｼｯｸM"/>
        <family val="3"/>
        <charset val="128"/>
      </rPr>
      <t>B</t>
    </r>
    <rPh sb="2" eb="3">
      <t>タ</t>
    </rPh>
    <rPh sb="4" eb="6">
      <t>シセツ</t>
    </rPh>
    <rPh sb="7" eb="9">
      <t>ケイケン</t>
    </rPh>
    <phoneticPr fontId="4"/>
  </si>
  <si>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4"/>
  </si>
  <si>
    <t>採用(異動)
年月日</t>
    <rPh sb="0" eb="1">
      <t>サイ</t>
    </rPh>
    <rPh sb="1" eb="2">
      <t>ヨウ</t>
    </rPh>
    <rPh sb="3" eb="5">
      <t>イドウ</t>
    </rPh>
    <rPh sb="7" eb="10">
      <t>ネンガッピ</t>
    </rPh>
    <phoneticPr fontId="4"/>
  </si>
  <si>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</si>
  <si>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4"/>
  </si>
  <si>
    <t>採用
(異動)
年月日</t>
    <rPh sb="0" eb="1">
      <t>サイ</t>
    </rPh>
    <rPh sb="1" eb="2">
      <t>ヨウ</t>
    </rPh>
    <rPh sb="4" eb="6">
      <t>イドウ</t>
    </rPh>
    <rPh sb="8" eb="11">
      <t>ネンガッピ</t>
    </rPh>
    <phoneticPr fontId="4"/>
  </si>
  <si>
    <r>
      <t>採用</t>
    </r>
    <r>
      <rPr>
        <sz val="6"/>
        <rFont val="HGｺﾞｼｯｸM"/>
        <family val="3"/>
        <charset val="128"/>
      </rPr>
      <t>(異動)</t>
    </r>
    <r>
      <rPr>
        <sz val="9"/>
        <rFont val="HGｺﾞｼｯｸM"/>
        <family val="3"/>
        <charset val="128"/>
      </rPr>
      <t xml:space="preserve">
年月日</t>
    </r>
    <rPh sb="0" eb="1">
      <t>サイ</t>
    </rPh>
    <rPh sb="1" eb="2">
      <t>ヨウ</t>
    </rPh>
    <rPh sb="3" eb="5">
      <t>イドウ</t>
    </rPh>
    <rPh sb="7" eb="10">
      <t>ネンガッピ</t>
    </rPh>
    <phoneticPr fontId="4"/>
  </si>
  <si>
    <r>
      <t xml:space="preserve">本年度 C
</t>
    </r>
    <r>
      <rPr>
        <b/>
        <u/>
        <sz val="9"/>
        <rFont val="HGｺﾞｼｯｸM"/>
        <family val="3"/>
        <charset val="128"/>
      </rPr>
      <t>直近月</t>
    </r>
    <rPh sb="0" eb="3">
      <t>ホンネンド</t>
    </rPh>
    <rPh sb="6" eb="8">
      <t>チョッキン</t>
    </rPh>
    <rPh sb="8" eb="9">
      <t>ツキ</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</si>
  <si>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4"/>
  </si>
  <si>
    <r>
      <t>採用</t>
    </r>
    <r>
      <rPr>
        <sz val="6"/>
        <rFont val="HGｺﾞｼｯｸM"/>
        <family val="3"/>
        <charset val="128"/>
      </rPr>
      <t>(異動)</t>
    </r>
    <r>
      <rPr>
        <sz val="9"/>
        <rFont val="HGｺﾞｼｯｸM"/>
        <family val="3"/>
        <charset val="128"/>
      </rPr>
      <t xml:space="preserve">
</t>
    </r>
    <r>
      <rPr>
        <sz val="6"/>
        <rFont val="HGｺﾞｼｯｸM"/>
        <family val="3"/>
        <charset val="128"/>
      </rPr>
      <t>年月日</t>
    </r>
    <rPh sb="0" eb="1">
      <t>サイ</t>
    </rPh>
    <rPh sb="1" eb="2">
      <t>ヨウ</t>
    </rPh>
    <rPh sb="3" eb="5">
      <t>イドウ</t>
    </rPh>
    <rPh sb="7" eb="10">
      <t>ネンガッピ</t>
    </rPh>
    <phoneticPr fontId="4"/>
  </si>
  <si>
    <t>「諸手当」欄には、支給されている全ての手当の名称及び金額を記入すること。「処遇改善Ⅰ」は、処遇改善等加算のうち賃金改善要求分を毎月の諸手当として支給する場合に記入すること。</t>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4"/>
  </si>
  <si>
    <t>④ 外部研修を受講させているか。　</t>
    <phoneticPr fontId="2"/>
  </si>
  <si>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2"/>
  </si>
  <si>
    <t>前年度に受講させた主な外部研修を記入すること。</t>
    <rPh sb="0" eb="3">
      <t>ゼンネンド</t>
    </rPh>
    <rPh sb="4" eb="6">
      <t>ジュコウ</t>
    </rPh>
    <rPh sb="9" eb="10">
      <t>オモ</t>
    </rPh>
    <rPh sb="11" eb="13">
      <t>ガイブ</t>
    </rPh>
    <rPh sb="13" eb="15">
      <t>ケンシュウ</t>
    </rPh>
    <rPh sb="16" eb="18">
      <t>キニュウ</t>
    </rPh>
    <phoneticPr fontId="4"/>
  </si>
  <si>
    <t>(2)　全体的な計画に基づく、指導計画を作成しているか。</t>
    <rPh sb="4" eb="7">
      <t>ゼンタイテキ</t>
    </rPh>
    <rPh sb="8" eb="10">
      <t>ケイカク</t>
    </rPh>
    <rPh sb="15" eb="17">
      <t>シドウ</t>
    </rPh>
    <rPh sb="17" eb="19">
      <t>ケイカク</t>
    </rPh>
    <rPh sb="20" eb="22">
      <t>サクセイ</t>
    </rPh>
    <phoneticPr fontId="4"/>
  </si>
  <si>
    <t>(3)　３歳未満児の個別の指導計画を作成しているか。</t>
    <rPh sb="10" eb="12">
      <t>コベツ</t>
    </rPh>
    <rPh sb="13" eb="15">
      <t>シドウ</t>
    </rPh>
    <rPh sb="15" eb="17">
      <t>ケイカク</t>
    </rPh>
    <rPh sb="18" eb="20">
      <t>サクセイ</t>
    </rPh>
    <phoneticPr fontId="4"/>
  </si>
  <si>
    <t>人）・</t>
    <rPh sb="0" eb="1">
      <t>ニン</t>
    </rPh>
    <phoneticPr fontId="2"/>
  </si>
  <si>
    <t>(ｲ)  療育支援加算対象児の状況</t>
    <rPh sb="5" eb="7">
      <t>リョウイク</t>
    </rPh>
    <rPh sb="7" eb="9">
      <t>シエン</t>
    </rPh>
    <rPh sb="9" eb="11">
      <t>カサン</t>
    </rPh>
    <rPh sb="11" eb="14">
      <t>タイショウジ</t>
    </rPh>
    <rPh sb="15" eb="17">
      <t>ジョウキョウ</t>
    </rPh>
    <phoneticPr fontId="4"/>
  </si>
  <si>
    <t>(5)　異年齢編成の教育及び保育を実施しているか。</t>
    <rPh sb="4" eb="7">
      <t>イネンレイ</t>
    </rPh>
    <rPh sb="7" eb="9">
      <t>ヘンセイ</t>
    </rPh>
    <rPh sb="10" eb="12">
      <t>キョウイク</t>
    </rPh>
    <rPh sb="12" eb="13">
      <t>オヨ</t>
    </rPh>
    <rPh sb="14" eb="16">
      <t>ホイク</t>
    </rPh>
    <rPh sb="17" eb="19">
      <t>ジッシ</t>
    </rPh>
    <phoneticPr fontId="4"/>
  </si>
  <si>
    <t>(6)　指導計画に基づく教育及び保育の内容の見直しを行い、改善</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4"/>
  </si>
  <si>
    <t>(7)　児童出欠簿を作成しているか。</t>
    <rPh sb="4" eb="6">
      <t>ジドウ</t>
    </rPh>
    <rPh sb="6" eb="8">
      <t>シュッケツ</t>
    </rPh>
    <rPh sb="8" eb="9">
      <t>ボ</t>
    </rPh>
    <rPh sb="10" eb="12">
      <t>サクセイ</t>
    </rPh>
    <phoneticPr fontId="4"/>
  </si>
  <si>
    <t xml:space="preserve"> ③ 児童票などを園長は閲覧し、教育及び保育の内容を把握して</t>
    <rPh sb="3" eb="6">
      <t>ジドウヒョウ</t>
    </rPh>
    <rPh sb="9" eb="10">
      <t>ソノ</t>
    </rPh>
    <rPh sb="10" eb="11">
      <t>チョウ</t>
    </rPh>
    <rPh sb="12" eb="14">
      <t>エツラン</t>
    </rPh>
    <rPh sb="16" eb="18">
      <t>キョウイク</t>
    </rPh>
    <rPh sb="18" eb="19">
      <t>オヨ</t>
    </rPh>
    <rPh sb="20" eb="22">
      <t>ホイク</t>
    </rPh>
    <rPh sb="23" eb="25">
      <t>ナイヨウ</t>
    </rPh>
    <rPh sb="26" eb="28">
      <t>ハアク</t>
    </rPh>
    <phoneticPr fontId="4"/>
  </si>
  <si>
    <t>(6)　給食関係者（離乳食を調理する保育士を含む）の検便を実施して</t>
    <phoneticPr fontId="4"/>
  </si>
  <si>
    <t xml:space="preserve"> ④ 給食を適正に提供するため、定期的に施設長を含む関係職員による</t>
    <rPh sb="3" eb="5">
      <t>キュウショク</t>
    </rPh>
    <rPh sb="6" eb="8">
      <t>テキセイ</t>
    </rPh>
    <rPh sb="9" eb="11">
      <t>テイキョウ</t>
    </rPh>
    <rPh sb="16" eb="19">
      <t>テイキテキ</t>
    </rPh>
    <rPh sb="20" eb="23">
      <t>シセツチョウ</t>
    </rPh>
    <rPh sb="24" eb="25">
      <t>フク</t>
    </rPh>
    <rPh sb="26" eb="28">
      <t>カンケイ</t>
    </rPh>
    <rPh sb="28" eb="30">
      <t>ショクイン</t>
    </rPh>
    <phoneticPr fontId="4"/>
  </si>
  <si>
    <t>(14) 食育について</t>
    <rPh sb="5" eb="6">
      <t>ショク</t>
    </rPh>
    <rPh sb="6" eb="7">
      <t>イク</t>
    </rPh>
    <phoneticPr fontId="4"/>
  </si>
  <si>
    <t xml:space="preserve"> ①　保育の計画において､食育の推進(食育の計画)に取り組んでいるか。</t>
    <rPh sb="3" eb="5">
      <t>ホイク</t>
    </rPh>
    <rPh sb="6" eb="8">
      <t>ケイカク</t>
    </rPh>
    <rPh sb="13" eb="15">
      <t>ショクイク</t>
    </rPh>
    <rPh sb="16" eb="18">
      <t>スイシン</t>
    </rPh>
    <rPh sb="19" eb="21">
      <t>ショクイク</t>
    </rPh>
    <rPh sb="22" eb="24">
      <t>ケイカク</t>
    </rPh>
    <rPh sb="26" eb="27">
      <t>ト</t>
    </rPh>
    <rPh sb="28" eb="29">
      <t>ク</t>
    </rPh>
    <phoneticPr fontId="4"/>
  </si>
  <si>
    <t>(15) 献立について</t>
    <rPh sb="5" eb="7">
      <t>コンダテ</t>
    </rPh>
    <phoneticPr fontId="4"/>
  </si>
  <si>
    <t xml:space="preserve"> ① 保育室等、トイレ、厨房内の清掃及び消毒を行っているか。</t>
    <rPh sb="3" eb="6">
      <t>ホイクシツ</t>
    </rPh>
    <rPh sb="6" eb="7">
      <t>トウ</t>
    </rPh>
    <rPh sb="23" eb="24">
      <t>オコナ</t>
    </rPh>
    <phoneticPr fontId="4"/>
  </si>
  <si>
    <t xml:space="preserve"> ②　哺乳瓶は衛生的に管理しているか。</t>
    <rPh sb="3" eb="5">
      <t>ホニュウ</t>
    </rPh>
    <rPh sb="7" eb="10">
      <t>エイセイテキ</t>
    </rPh>
    <rPh sb="11" eb="13">
      <t>カンリ</t>
    </rPh>
    <phoneticPr fontId="4"/>
  </si>
  <si>
    <t>点検を行っているか。</t>
    <rPh sb="3" eb="4">
      <t>オコナ</t>
    </rPh>
    <phoneticPr fontId="4"/>
  </si>
  <si>
    <t xml:space="preserve"> ① 点検記録は整備しているか。</t>
    <rPh sb="3" eb="5">
      <t>テンケン</t>
    </rPh>
    <rPh sb="8" eb="10">
      <t>セイビ</t>
    </rPh>
    <phoneticPr fontId="4"/>
  </si>
  <si>
    <t xml:space="preserve"> ② 点検結果は、全職員に周知され、具体的に改善されているか。</t>
    <phoneticPr fontId="4"/>
  </si>
  <si>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4"/>
  </si>
  <si>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4"/>
  </si>
  <si>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4"/>
  </si>
  <si>
    <t>異動等で防火管理者が欠けた場合は、直ちに選任し、所轄消防署に届け出ること。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1">
      <t>トド</t>
    </rPh>
    <rPh sb="32" eb="33">
      <t>デ</t>
    </rPh>
    <phoneticPr fontId="4"/>
  </si>
  <si>
    <t>・既設園は前年度の状況、新設園は本年度の状況について、該当する内容を全てチェックすること。</t>
    <rPh sb="1" eb="2">
      <t>スデ</t>
    </rPh>
    <rPh sb="3" eb="4">
      <t>エン</t>
    </rPh>
    <rPh sb="5" eb="8">
      <t>ゼンネンド</t>
    </rPh>
    <rPh sb="9" eb="11">
      <t>ジョウキョウ</t>
    </rPh>
    <rPh sb="12" eb="14">
      <t>シンセツ</t>
    </rPh>
    <rPh sb="14" eb="15">
      <t>エン</t>
    </rPh>
    <rPh sb="16" eb="19">
      <t>ホンネンド</t>
    </rPh>
    <rPh sb="20" eb="22">
      <t>ジョウキョウ</t>
    </rPh>
    <rPh sb="27" eb="29">
      <t>ガイトウ</t>
    </rPh>
    <rPh sb="31" eb="33">
      <t>ナイヨウ</t>
    </rPh>
    <rPh sb="34" eb="35">
      <t>スベ</t>
    </rPh>
    <phoneticPr fontId="4"/>
  </si>
  <si>
    <t>③ 地域との協力体制は、</t>
    <phoneticPr fontId="4"/>
  </si>
  <si>
    <t>④ 保護者への連絡体制は、整備しているか。</t>
    <phoneticPr fontId="4"/>
  </si>
  <si>
    <t xml:space="preserve"> ① 地域の保護者等に対する支援の有無</t>
    <rPh sb="3" eb="5">
      <t>チイキ</t>
    </rPh>
    <rPh sb="6" eb="9">
      <t>ホゴシャ</t>
    </rPh>
    <rPh sb="9" eb="10">
      <t>トウ</t>
    </rPh>
    <rPh sb="11" eb="12">
      <t>タイ</t>
    </rPh>
    <rPh sb="14" eb="16">
      <t>シエン</t>
    </rPh>
    <rPh sb="17" eb="19">
      <t>ウム</t>
    </rPh>
    <phoneticPr fontId="4"/>
  </si>
  <si>
    <t>（地域の保護者等に対する子育て支援）</t>
    <rPh sb="1" eb="3">
      <t>チイキ</t>
    </rPh>
    <rPh sb="4" eb="7">
      <t>ホゴシャ</t>
    </rPh>
    <rPh sb="7" eb="8">
      <t>トウ</t>
    </rPh>
    <rPh sb="9" eb="10">
      <t>タイ</t>
    </rPh>
    <rPh sb="12" eb="14">
      <t>コソダ</t>
    </rPh>
    <rPh sb="15" eb="17">
      <t>シエン</t>
    </rPh>
    <phoneticPr fontId="2"/>
  </si>
  <si>
    <t xml:space="preserve"> ② 地域の関係機関との連携の有無</t>
    <rPh sb="3" eb="5">
      <t>チイキ</t>
    </rPh>
    <rPh sb="6" eb="8">
      <t>カンケイ</t>
    </rPh>
    <rPh sb="8" eb="10">
      <t>キカン</t>
    </rPh>
    <rPh sb="12" eb="14">
      <t>レンケイ</t>
    </rPh>
    <rPh sb="15" eb="17">
      <t>ウム</t>
    </rPh>
    <phoneticPr fontId="4"/>
  </si>
  <si>
    <t>ア　常用の屋内避難階段又は特別避難階段に準じた屋内階段(※2)、</t>
    <rPh sb="2" eb="4">
      <t>ジョウヨウ</t>
    </rPh>
    <rPh sb="5" eb="7">
      <t>オクナイ</t>
    </rPh>
    <rPh sb="7" eb="9">
      <t>ヒナン</t>
    </rPh>
    <rPh sb="9" eb="11">
      <t>カイダン</t>
    </rPh>
    <rPh sb="11" eb="12">
      <t>マタ</t>
    </rPh>
    <rPh sb="13" eb="15">
      <t>トクベツ</t>
    </rPh>
    <rPh sb="15" eb="17">
      <t>ヒナン</t>
    </rPh>
    <rPh sb="17" eb="19">
      <t>カイダン</t>
    </rPh>
    <rPh sb="20" eb="21">
      <t>ジュン</t>
    </rPh>
    <rPh sb="23" eb="25">
      <t>オクナイ</t>
    </rPh>
    <rPh sb="25" eb="27">
      <t>カイダン</t>
    </rPh>
    <phoneticPr fontId="4"/>
  </si>
  <si>
    <t>屋外避難階段(※5)に準じた屋外階段のどちらかがあるか。</t>
    <rPh sb="11" eb="12">
      <t>ジュン</t>
    </rPh>
    <rPh sb="14" eb="16">
      <t>オクガイ</t>
    </rPh>
    <rPh sb="16" eb="18">
      <t>カイダン</t>
    </rPh>
    <phoneticPr fontId="4"/>
  </si>
  <si>
    <t>第3条第1項及び第2項の用件を満たす者を配置しているか。</t>
    <phoneticPr fontId="2"/>
  </si>
  <si>
    <t>処遇改善Ⅲ</t>
    <phoneticPr fontId="2"/>
  </si>
  <si>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4"/>
  </si>
  <si>
    <t xml:space="preserve">　　２歳以上児現員 </t>
    <rPh sb="6" eb="7">
      <t>ジ</t>
    </rPh>
    <phoneticPr fontId="2"/>
  </si>
  <si>
    <t>　対象家族１人につき、常時介護を必要とする状態に至るごとに１回、通算して93日まで、介護休業の権利を労働者に保障。※一定の条件を満たした「期間雇用者」も取得可能</t>
    <phoneticPr fontId="2"/>
  </si>
  <si>
    <t>　小学校就学前までの子が１人であれば年５日、２人以上であれば年10日を限度として、看護休暇付与を事業主に義務づけ。</t>
    <phoneticPr fontId="2"/>
  </si>
  <si>
    <t>　要介護状態にある対象家族が１人であれば年５日、２人以上であれば年10日を限度として、介護休暇付与を事業主に義務づけ。</t>
    <phoneticPr fontId="2"/>
  </si>
  <si>
    <t>　３歳に達するまでの子を養育する労働者について、短時間勤務の措置（１日原則６時間）を事業主に義務づけ。</t>
    <phoneticPr fontId="2"/>
  </si>
  <si>
    <t>　要介護状態にある対象家族を介護する労働者に対し、次のいずれかの措置を事業主に義務づけ。
　・短時間勤務制度 ・フレックスタイム制 ・始業・終業時刻の繰上げ・繰下げ・介護費用の援助措置</t>
    <phoneticPr fontId="2"/>
  </si>
  <si>
    <t>　３歳に達するまでの子を養育する労働者が請求した場合、所定外労働を免除。</t>
    <phoneticPr fontId="2"/>
  </si>
  <si>
    <t>　小学校就学前までの子を養育し、又は要介護状態にある対象家族を介護する労働者が請求した場合、 １ヶ月24時間、１年150時間を超える時間外労働を制限。</t>
    <phoneticPr fontId="2"/>
  </si>
  <si>
    <t>　小学校就学前までの子を養育し、又は要介護状態にある対象家族を介護する労働者が請求した場合、 深夜（午後10時から午前5時まで）における労働を制限。</t>
    <phoneticPr fontId="2"/>
  </si>
  <si>
    <t>　育児又は介護をする労働者の転勤に一定の配慮を求める制度。</t>
    <phoneticPr fontId="2"/>
  </si>
  <si>
    <t>　育児休業等を取得したこと等を理由とする解雇その他の不利益取扱いを禁止。</t>
    <phoneticPr fontId="2"/>
  </si>
  <si>
    <t>→直近改定年月日：</t>
    <rPh sb="1" eb="3">
      <t>チョッキン</t>
    </rPh>
    <rPh sb="3" eb="5">
      <t>カイテイ</t>
    </rPh>
    <rPh sb="5" eb="8">
      <t>ネンガッピ</t>
    </rPh>
    <phoneticPr fontId="4"/>
  </si>
  <si>
    <t>等）</t>
    <phoneticPr fontId="2"/>
  </si>
  <si>
    <t>建築基準法第12条3項（報告、検査</t>
    <rPh sb="0" eb="5">
      <t>ケンチクキジュンホウ</t>
    </rPh>
    <rPh sb="5" eb="6">
      <t>ダイ</t>
    </rPh>
    <rPh sb="8" eb="9">
      <t>ジョウ</t>
    </rPh>
    <rPh sb="10" eb="11">
      <t>コウ</t>
    </rPh>
    <phoneticPr fontId="2"/>
  </si>
  <si>
    <t>https://www.mhlw.go.jp/stf/seisakunitsuite/bunya/0000144972.html</t>
    <phoneticPr fontId="2"/>
  </si>
  <si>
    <r>
      <t xml:space="preserve"> 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6" eb="18">
      <t>ブンエン</t>
    </rPh>
    <rPh sb="19" eb="21">
      <t>セッチ</t>
    </rPh>
    <rPh sb="25" eb="28">
      <t>ホイクショ</t>
    </rPh>
    <rPh sb="30" eb="32">
      <t>チュウシン</t>
    </rPh>
    <rPh sb="32" eb="33">
      <t>エン</t>
    </rPh>
    <rPh sb="34" eb="36">
      <t>ブンエン</t>
    </rPh>
    <rPh sb="39" eb="41">
      <t>サクセイ</t>
    </rPh>
    <phoneticPr fontId="2"/>
  </si>
  <si>
    <t>現　　員</t>
    <rPh sb="0" eb="1">
      <t>ウツツ</t>
    </rPh>
    <rPh sb="3" eb="4">
      <t>イン</t>
    </rPh>
    <phoneticPr fontId="2"/>
  </si>
  <si>
    <t>：市町村による利用調整に伴い受け入れている児童数</t>
    <rPh sb="1" eb="4">
      <t>シチョウソン</t>
    </rPh>
    <rPh sb="7" eb="9">
      <t>リヨウ</t>
    </rPh>
    <rPh sb="9" eb="11">
      <t>チョウセイ</t>
    </rPh>
    <rPh sb="12" eb="13">
      <t>トモナ</t>
    </rPh>
    <rPh sb="14" eb="15">
      <t>ウ</t>
    </rPh>
    <rPh sb="16" eb="17">
      <t>イ</t>
    </rPh>
    <rPh sb="21" eb="24">
      <t>ジドウスウ</t>
    </rPh>
    <phoneticPr fontId="2"/>
  </si>
  <si>
    <t>：施設設置者の申請または届出(変更含む)により市町村長が確認等を行う定員。運営規程等に規定</t>
    <rPh sb="1" eb="3">
      <t>シセツ</t>
    </rPh>
    <rPh sb="3" eb="6">
      <t>セッチシャ</t>
    </rPh>
    <rPh sb="7" eb="9">
      <t>シンセイ</t>
    </rPh>
    <rPh sb="12" eb="14">
      <t>トドケデ</t>
    </rPh>
    <rPh sb="15" eb="17">
      <t>ヘンコウ</t>
    </rPh>
    <rPh sb="17" eb="18">
      <t>フク</t>
    </rPh>
    <rPh sb="23" eb="27">
      <t>シチョウソンチョウ</t>
    </rPh>
    <rPh sb="28" eb="30">
      <t>カクニン</t>
    </rPh>
    <phoneticPr fontId="2"/>
  </si>
  <si>
    <t>：施設設置に当たり認可(認定)され、またはその後の変更につき適正な手続きを経た定員</t>
    <phoneticPr fontId="2"/>
  </si>
  <si>
    <r>
      <t>開</t>
    </r>
    <r>
      <rPr>
        <sz val="9"/>
        <color theme="1"/>
        <rFont val="HGｺﾞｼｯｸM"/>
        <family val="3"/>
        <charset val="128"/>
      </rPr>
      <t>園</t>
    </r>
    <rPh sb="0" eb="2">
      <t>カイエン</t>
    </rPh>
    <phoneticPr fontId="2"/>
  </si>
  <si>
    <t>第１章３　保育の計画及び評価</t>
    <phoneticPr fontId="2"/>
  </si>
  <si>
    <t>「保育所における調理業務の委託について」（平成10年2月18日児発第86号）</t>
    <phoneticPr fontId="2"/>
  </si>
  <si>
    <t>・沖縄県児童福祉施設の設備及び運営に関する基準を定める条例</t>
    <phoneticPr fontId="2"/>
  </si>
  <si>
    <t>「社会福祉施設における衛生管理の徹底について」(H15.12.12社援基発第61212001号)</t>
    <phoneticPr fontId="2"/>
  </si>
  <si>
    <t>https://www.mhlw.go.jp/web/t_doc?dataId=00010450&amp;dataType=0&amp;pageNo=1</t>
    <phoneticPr fontId="2"/>
  </si>
  <si>
    <t xml:space="preserve"> ｢社会福祉施設における衛生管理について」 (H9.3.31社援施第65号) －「（別添）大量調理施設衛生管理マニュアル」Ⅱ5(2)⑦～⑧</t>
    <phoneticPr fontId="4"/>
  </si>
  <si>
    <t>【印刷不要】</t>
    <rPh sb="1" eb="3">
      <t>インサツ</t>
    </rPh>
    <rPh sb="3" eb="5">
      <t>フヨウ</t>
    </rPh>
    <phoneticPr fontId="2"/>
  </si>
  <si>
    <t>※利用定員、認可定員は市町村へ届出ている定員を記載すること。</t>
    <phoneticPr fontId="2"/>
  </si>
  <si>
    <t>児童年齢は、本年度初日の前日（3月31日）を現在年齢とする。ただし、1号認定子どものうち、本年度初日の前日（3月31日）現在満2歳であって監査調書提出月初日現在で満3歳児は、「3歳児」に計上し、当該満3歳児は（　）に再掲すること。</t>
    <rPh sb="7" eb="9">
      <t>ネンド</t>
    </rPh>
    <rPh sb="9" eb="11">
      <t>ショニチ</t>
    </rPh>
    <rPh sb="12" eb="14">
      <t>ゼンジツ</t>
    </rPh>
    <rPh sb="60" eb="62">
      <t>ゲンザイ</t>
    </rPh>
    <rPh sb="62" eb="63">
      <t>マン</t>
    </rPh>
    <rPh sb="64" eb="65">
      <t>サイ</t>
    </rPh>
    <rPh sb="69" eb="71">
      <t>カンサ</t>
    </rPh>
    <rPh sb="71" eb="73">
      <t>チョウショ</t>
    </rPh>
    <rPh sb="73" eb="75">
      <t>テイシュツ</t>
    </rPh>
    <rPh sb="89" eb="91">
      <t>サイジ</t>
    </rPh>
    <rPh sb="93" eb="95">
      <t>ケイジョウ</t>
    </rPh>
    <rPh sb="97" eb="99">
      <t>トウガイ</t>
    </rPh>
    <rPh sb="99" eb="100">
      <t>マン</t>
    </rPh>
    <rPh sb="101" eb="103">
      <t>サイジ</t>
    </rPh>
    <rPh sb="108" eb="110">
      <t>サイケイ</t>
    </rPh>
    <phoneticPr fontId="2"/>
  </si>
  <si>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2"/>
  </si>
  <si>
    <t>　【施設の状況について】</t>
    <phoneticPr fontId="4"/>
  </si>
  <si>
    <t>・保育所保育指針（平成29年03月31日厚生労働省告示第117号）</t>
    <phoneticPr fontId="2"/>
  </si>
  <si>
    <t>職　名</t>
    <rPh sb="0" eb="1">
      <t>ショク</t>
    </rPh>
    <rPh sb="2" eb="3">
      <t>ナ</t>
    </rPh>
    <phoneticPr fontId="4"/>
  </si>
  <si>
    <t>氏　名</t>
    <rPh sb="0" eb="1">
      <t>シ</t>
    </rPh>
    <rPh sb="2" eb="3">
      <t>ナ</t>
    </rPh>
    <phoneticPr fontId="2"/>
  </si>
  <si>
    <t>第4次沖縄県食育推進計画</t>
    <rPh sb="0" eb="1">
      <t>ダイ</t>
    </rPh>
    <rPh sb="2" eb="3">
      <t>ジ</t>
    </rPh>
    <rPh sb="3" eb="6">
      <t>オキナワケン</t>
    </rPh>
    <rPh sb="6" eb="8">
      <t>ショクイク</t>
    </rPh>
    <rPh sb="8" eb="10">
      <t>スイシン</t>
    </rPh>
    <rPh sb="10" eb="12">
      <t>ケイカク</t>
    </rPh>
    <phoneticPr fontId="4"/>
  </si>
  <si>
    <t xml:space="preserve">保育所における感染症対策ガイドライン（2018年一部改訂版）2023年10月一部修正　18ページ　ウ感受性対策（予防接種等） </t>
    <phoneticPr fontId="2"/>
  </si>
  <si>
    <t>症候群（SIDS）の防止対策を行っているか。</t>
  </si>
  <si>
    <t>＊0歳児</t>
    <phoneticPr fontId="2"/>
  </si>
  <si>
    <t>＊3歳児以上</t>
    <rPh sb="4" eb="6">
      <t>イジョウ</t>
    </rPh>
    <phoneticPr fontId="2"/>
  </si>
  <si>
    <t>＊1歳児</t>
    <phoneticPr fontId="2"/>
  </si>
  <si>
    <t>＊2歳児</t>
    <phoneticPr fontId="2"/>
  </si>
  <si>
    <t xml:space="preserve"> 該当なし</t>
    <rPh sb="1" eb="3">
      <t>ガイトウ</t>
    </rPh>
    <phoneticPr fontId="2"/>
  </si>
  <si>
    <t>記録は</t>
    <rPh sb="0" eb="2">
      <t>キロク</t>
    </rPh>
    <phoneticPr fontId="2"/>
  </si>
  <si>
    <t>回、・保育室 １日</t>
    <rPh sb="0" eb="1">
      <t>カイ</t>
    </rPh>
    <rPh sb="8" eb="9">
      <t>ニチ</t>
    </rPh>
    <phoneticPr fontId="4"/>
  </si>
  <si>
    <t>第5条</t>
    <phoneticPr fontId="2"/>
  </si>
  <si>
    <t>児童虐待の防止等に関する法律（平成12年法律第82号）</t>
    <rPh sb="5" eb="7">
      <t>ボウシ</t>
    </rPh>
    <rPh sb="7" eb="8">
      <t>ナド</t>
    </rPh>
    <rPh sb="9" eb="10">
      <t>カン</t>
    </rPh>
    <rPh sb="12" eb="14">
      <t>ホウリツ</t>
    </rPh>
    <phoneticPr fontId="4"/>
  </si>
  <si>
    <t>・児童福祉法（昭和22年法律第164号）</t>
    <phoneticPr fontId="2"/>
  </si>
  <si>
    <t>第３章３　環境及び衛生管理並びに安全管理</t>
    <phoneticPr fontId="2"/>
  </si>
  <si>
    <t>(直近の届出日</t>
    <rPh sb="1" eb="3">
      <t>チョッキン</t>
    </rPh>
    <rPh sb="4" eb="6">
      <t>トドケデ</t>
    </rPh>
    <rPh sb="6" eb="7">
      <t>ビ</t>
    </rPh>
    <phoneticPr fontId="4"/>
  </si>
  <si>
    <t>退職（転出）の理由</t>
    <rPh sb="0" eb="2">
      <t>タイショク</t>
    </rPh>
    <rPh sb="7" eb="9">
      <t>リユウリユウ</t>
    </rPh>
    <phoneticPr fontId="4"/>
  </si>
  <si>
    <t>※(例)４歳児、５歳児を１クラスで構成している場合は該当します。朝、夕の合同保育、土曜日のみの合同保育は該当しません。</t>
    <phoneticPr fontId="2"/>
  </si>
  <si>
    <t>(19)　延長保育・預かり保育を実施し、おやつや夕食を提供している場合の内容</t>
    <rPh sb="10" eb="11">
      <t>アズ</t>
    </rPh>
    <rPh sb="13" eb="15">
      <t>ホイク</t>
    </rPh>
    <rPh sb="27" eb="29">
      <t>テイキョウ</t>
    </rPh>
    <phoneticPr fontId="4"/>
  </si>
  <si>
    <t>(20)　食品衛生監視員（保健所）の前回の立ち入り検査は、</t>
    <phoneticPr fontId="4"/>
  </si>
  <si>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4"/>
  </si>
  <si>
    <r>
      <t xml:space="preserve"> ④ 設備運営基準に定める（ア）～（ウ）の設備を有しているか。また、（エ）～（オ）の設備を有しているか</t>
    </r>
    <r>
      <rPr>
        <sz val="9"/>
        <rFont val="HGｺﾞｼｯｸM"/>
        <family val="3"/>
        <charset val="128"/>
      </rPr>
      <t>。</t>
    </r>
    <rPh sb="3" eb="5">
      <t>セツビ</t>
    </rPh>
    <rPh sb="5" eb="7">
      <t>ウンエイ</t>
    </rPh>
    <rPh sb="42" eb="44">
      <t>セツビ</t>
    </rPh>
    <rPh sb="45" eb="46">
      <t>ユウ</t>
    </rPh>
    <phoneticPr fontId="4"/>
  </si>
  <si>
    <r>
      <t>・</t>
    </r>
    <r>
      <rPr>
        <b/>
        <sz val="10"/>
        <rFont val="HGｺﾞｼｯｸM"/>
        <family val="3"/>
        <charset val="128"/>
      </rPr>
      <t>県認定こども園条例附則</t>
    </r>
    <r>
      <rPr>
        <sz val="10"/>
        <rFont val="HGｺﾞｼｯｸM"/>
        <family val="3"/>
        <charset val="128"/>
      </rPr>
      <t>第2(認定こども園の職員配置に関する特例)</t>
    </r>
    <phoneticPr fontId="2"/>
  </si>
  <si>
    <t>改定内容は</t>
    <phoneticPr fontId="4"/>
  </si>
  <si>
    <t>　改定内容は</t>
    <phoneticPr fontId="4"/>
  </si>
  <si>
    <t xml:space="preserve"> 　給与表の最終改定は、</t>
    <phoneticPr fontId="4"/>
  </si>
  <si>
    <t xml:space="preserve">（労働基準監督署への提出年月日:　　　　　　　　　　     </t>
    <rPh sb="1" eb="3">
      <t>ロウドウ</t>
    </rPh>
    <rPh sb="3" eb="5">
      <t>キジュン</t>
    </rPh>
    <rPh sb="5" eb="8">
      <t>カントクショ</t>
    </rPh>
    <rPh sb="10" eb="12">
      <t>テイシュツ</t>
    </rPh>
    <rPh sb="12" eb="15">
      <t>ネンガッピ</t>
    </rPh>
    <phoneticPr fontId="4"/>
  </si>
  <si>
    <t>　）</t>
    <phoneticPr fontId="4"/>
  </si>
  <si>
    <t>「いる」場合、→</t>
    <rPh sb="4" eb="6">
      <t>バアイ</t>
    </rPh>
    <phoneticPr fontId="4"/>
  </si>
  <si>
    <t>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の発症率が低いということが研究者の調査から分かっている。喜んで母乳を飲み、体重が順調に増えているなら、できるだけ母乳を与えることが望ましい。また、たばこは、SIDS 発症の大きな危険因子であり、妊婦や乳児の近くでの喫煙は不適切である。これには身近な人の理解も大切であり、日頃から喫煙者に協力を求めることが大切である。入所の際には、こうしたSIDS に関する情報を保護者に提供することが求められる。</t>
    <phoneticPr fontId="2"/>
  </si>
  <si>
    <t>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t>
    <phoneticPr fontId="2"/>
  </si>
  <si>
    <r>
      <rPr>
        <b/>
        <sz val="9"/>
        <rFont val="HGｺﾞｼｯｸM"/>
        <family val="3"/>
        <charset val="128"/>
      </rPr>
      <t>第７条　</t>
    </r>
    <r>
      <rPr>
        <sz val="9"/>
        <rFont val="HGｺﾞｼｯｸM"/>
        <family val="3"/>
        <charset val="128"/>
      </rPr>
      <t xml:space="preserve">
</t>
    </r>
    <phoneticPr fontId="2"/>
  </si>
  <si>
    <t>第48条の４</t>
    <rPh sb="0" eb="1">
      <t>ダイ</t>
    </rPh>
    <phoneticPr fontId="2"/>
  </si>
  <si>
    <t>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4"/>
  </si>
  <si>
    <t>起算日:</t>
    <rPh sb="0" eb="3">
      <t>キサンビ</t>
    </rPh>
    <phoneticPr fontId="4"/>
  </si>
  <si>
    <t>第18条第２項</t>
    <rPh sb="0" eb="1">
      <t>ダイ</t>
    </rPh>
    <rPh sb="3" eb="4">
      <t>ジョウ</t>
    </rPh>
    <rPh sb="4" eb="5">
      <t>ダイ</t>
    </rPh>
    <rPh sb="6" eb="7">
      <t>コウ</t>
    </rPh>
    <phoneticPr fontId="4"/>
  </si>
  <si>
    <t>　社会福祉事業の経営者は、福祉サービスを利用とする者が、適切かつ円滑にこれを利用することができるように、その経営する社会福祉事業に関し情報の提供を行うよう努めなければならない。</t>
    <phoneticPr fontId="2"/>
  </si>
  <si>
    <t>第75条</t>
    <phoneticPr fontId="2"/>
  </si>
  <si>
    <t>　児童福祉施設は、地域社会との交流及び連携を図り、児童の保護者及び地域社会に対し、当該児童福祉施設の運営の内容を適切に説明するよう努めなければならない。</t>
    <phoneticPr fontId="2"/>
  </si>
  <si>
    <t>第6条第2項</t>
    <phoneticPr fontId="2"/>
  </si>
  <si>
    <t>(直近の届出月日:</t>
    <rPh sb="1" eb="3">
      <t>チョッキン</t>
    </rPh>
    <rPh sb="4" eb="6">
      <t>トドケデ</t>
    </rPh>
    <rPh sb="6" eb="8">
      <t>ガッピ</t>
    </rPh>
    <phoneticPr fontId="4"/>
  </si>
  <si>
    <t xml:space="preserve"> ２　施設、設備の状況</t>
    <phoneticPr fontId="2"/>
  </si>
  <si>
    <t>都市水道またはこれに準ずる簡易水道</t>
    <rPh sb="0" eb="2">
      <t>トシ</t>
    </rPh>
    <phoneticPr fontId="4"/>
  </si>
  <si>
    <t>ウ　水質検査を実施しているか。</t>
    <phoneticPr fontId="4"/>
  </si>
  <si>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8" eb="71">
      <t>イドミズ</t>
    </rPh>
    <rPh sb="71" eb="72">
      <t>トウ</t>
    </rPh>
    <rPh sb="73" eb="75">
      <t>シヨウ</t>
    </rPh>
    <rPh sb="77" eb="79">
      <t>バアイ</t>
    </rPh>
    <rPh sb="80" eb="82">
      <t>コウテキ</t>
    </rPh>
    <rPh sb="82" eb="84">
      <t>ケンサ</t>
    </rPh>
    <rPh sb="84" eb="86">
      <t>キカン</t>
    </rPh>
    <rPh sb="86" eb="87">
      <t>トウ</t>
    </rPh>
    <rPh sb="88" eb="90">
      <t>イライ</t>
    </rPh>
    <rPh sb="92" eb="93">
      <t>ネン</t>
    </rPh>
    <rPh sb="94" eb="95">
      <t>カイ</t>
    </rPh>
    <rPh sb="95" eb="97">
      <t>イジョウ</t>
    </rPh>
    <rPh sb="98" eb="100">
      <t>スイシツ</t>
    </rPh>
    <rPh sb="100" eb="102">
      <t>ケンサ</t>
    </rPh>
    <rPh sb="103" eb="104">
      <t>オコナ</t>
    </rPh>
    <phoneticPr fontId="4"/>
  </si>
  <si>
    <t>【印刷不要】</t>
    <phoneticPr fontId="2"/>
  </si>
  <si>
    <t>【印刷不要】</t>
    <rPh sb="1" eb="3">
      <t>インサツ</t>
    </rPh>
    <phoneticPr fontId="2"/>
  </si>
  <si>
    <t>並びに保護者及び地域の住民等によって行われる評価の状況を反映</t>
    <phoneticPr fontId="2"/>
  </si>
  <si>
    <t>した研修内容となっているか。</t>
    <phoneticPr fontId="2"/>
  </si>
  <si>
    <t>(                 )</t>
    <phoneticPr fontId="2"/>
  </si>
  <si>
    <t>(9)　保護者との連絡は適切に行っているか。</t>
    <phoneticPr fontId="2"/>
  </si>
  <si>
    <t>(10) 園だよりの発行は、</t>
    <phoneticPr fontId="2"/>
  </si>
  <si>
    <t xml:space="preserve"> ① 小学校との連携にあたり、園児と小学生との交流、職員</t>
    <rPh sb="3" eb="6">
      <t>ショウガッコウ</t>
    </rPh>
    <rPh sb="8" eb="10">
      <t>レンケイ</t>
    </rPh>
    <rPh sb="15" eb="17">
      <t>エンジ</t>
    </rPh>
    <rPh sb="18" eb="21">
      <t>ショウガクセイ</t>
    </rPh>
    <rPh sb="23" eb="25">
      <t>コウリュウ</t>
    </rPh>
    <rPh sb="26" eb="28">
      <t>ショクイン</t>
    </rPh>
    <phoneticPr fontId="2"/>
  </si>
  <si>
    <t>同士の交流・情報共有等、小学校との連携を図るよう配慮</t>
    <phoneticPr fontId="2"/>
  </si>
  <si>
    <t xml:space="preserve"> ② 認定こども園こども要録又は保育所児童保育要録を作成</t>
    <phoneticPr fontId="2"/>
  </si>
  <si>
    <t>＜「いる」場合＞</t>
    <phoneticPr fontId="2"/>
  </si>
  <si>
    <t>①　施設について</t>
    <rPh sb="2" eb="4">
      <t>シセツ</t>
    </rPh>
    <phoneticPr fontId="2"/>
  </si>
  <si>
    <t>②　調理従事者について</t>
    <rPh sb="2" eb="4">
      <t>チョウリ</t>
    </rPh>
    <rPh sb="4" eb="7">
      <t>ジュウジシャ</t>
    </rPh>
    <phoneticPr fontId="2"/>
  </si>
  <si>
    <t>記録の
有無</t>
    <phoneticPr fontId="2"/>
  </si>
  <si>
    <t>① 検食時間・検食者の職氏名・検食記録の有無を記入すること。</t>
    <rPh sb="15" eb="16">
      <t>ケン</t>
    </rPh>
    <rPh sb="16" eb="17">
      <t>ショク</t>
    </rPh>
    <rPh sb="17" eb="19">
      <t>キロク</t>
    </rPh>
    <rPh sb="20" eb="22">
      <t>ウム</t>
    </rPh>
    <rPh sb="23" eb="25">
      <t>キニュウ</t>
    </rPh>
    <phoneticPr fontId="4"/>
  </si>
  <si>
    <t>(二次汚染の防止)</t>
    <rPh sb="1" eb="5">
      <t>ニジオセン</t>
    </rPh>
    <rPh sb="6" eb="8">
      <t>ボウシ</t>
    </rPh>
    <phoneticPr fontId="2"/>
  </si>
  <si>
    <t>Ⅱ5(4)②</t>
    <phoneticPr fontId="2"/>
  </si>
  <si>
    <t xml:space="preserve">「大量調理施設衛生管理マニュアル」（平成9年3月24日付け衛食第85号別添）（最終改正：平成29年6月16日付け生食発0616第1号）Ⅱ3(12) </t>
    <phoneticPr fontId="2"/>
  </si>
  <si>
    <t>児童福祉施設等における衛生管理の強化について(昭和39年8月1日 児発第669号)</t>
    <rPh sb="23" eb="25">
      <t>ショウワ</t>
    </rPh>
    <rPh sb="27" eb="28">
      <t>ネン</t>
    </rPh>
    <rPh sb="29" eb="30">
      <t>ガツ</t>
    </rPh>
    <rPh sb="31" eb="32">
      <t>ニチ</t>
    </rPh>
    <phoneticPr fontId="2"/>
  </si>
  <si>
    <t>(給食施設、設備の衛生管理)</t>
    <phoneticPr fontId="2"/>
  </si>
  <si>
    <t>(調理従事者等の衛生管理)</t>
    <phoneticPr fontId="2"/>
  </si>
  <si>
    <t>児童福祉施設における衛生管理の改善及び食中毒発生の予防について(平成９年６月30日児企第16号)</t>
    <phoneticPr fontId="2"/>
  </si>
  <si>
    <t>・冷蔵庫：5℃以下　　
・冷凍庫-20℃以下</t>
    <phoneticPr fontId="2"/>
  </si>
  <si>
    <t>＜温度の目安＞</t>
    <phoneticPr fontId="2"/>
  </si>
  <si>
    <t>(検食の保存)</t>
    <phoneticPr fontId="2"/>
  </si>
  <si>
    <t xml:space="preserve">「大量調理施設衛生管理マニュアル」（平成9年3月24日付け衛食第85号別添）（最終改正：平成29年6月16日付け生食発0616第1号）Ⅱ5(3) </t>
    <phoneticPr fontId="2"/>
  </si>
  <si>
    <t>児童福祉施設における「食事摂取基準」を活用した食事計画について（令和2年3月31日 子母発0331第1号）</t>
    <rPh sb="32" eb="34">
      <t>レイワ</t>
    </rPh>
    <rPh sb="35" eb="36">
      <t>ネン</t>
    </rPh>
    <rPh sb="37" eb="38">
      <t>ガツ</t>
    </rPh>
    <rPh sb="40" eb="41">
      <t>ニチ</t>
    </rPh>
    <rPh sb="42" eb="43">
      <t>コ</t>
    </rPh>
    <phoneticPr fontId="2"/>
  </si>
  <si>
    <t>児童福祉施設における食事の提供に関する援助及び指導について(令和2年3月31日 子発0331第1号､障発0331第16号)</t>
    <rPh sb="30" eb="32">
      <t>レイワ</t>
    </rPh>
    <rPh sb="33" eb="34">
      <t>ネン</t>
    </rPh>
    <rPh sb="35" eb="36">
      <t>ゲツ</t>
    </rPh>
    <rPh sb="38" eb="39">
      <t>ニチ</t>
    </rPh>
    <rPh sb="40" eb="41">
      <t>コ</t>
    </rPh>
    <phoneticPr fontId="4"/>
  </si>
  <si>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2"/>
  </si>
  <si>
    <t>(1)　子どもの健康に関する保健計画を作成しているか。</t>
    <rPh sb="4" eb="6">
      <t>ケンコウ</t>
    </rPh>
    <rPh sb="7" eb="8">
      <t>カン</t>
    </rPh>
    <rPh sb="10" eb="12">
      <t>ホケン</t>
    </rPh>
    <rPh sb="12" eb="14">
      <t>ケイカク</t>
    </rPh>
    <rPh sb="15" eb="17">
      <t>サクセイ</t>
    </rPh>
    <phoneticPr fontId="4"/>
  </si>
  <si>
    <t>年間報酬額(円)</t>
    <phoneticPr fontId="2"/>
  </si>
  <si>
    <t>専 門 科 名</t>
    <phoneticPr fontId="2"/>
  </si>
  <si>
    <t>こと。</t>
    <phoneticPr fontId="2"/>
  </si>
  <si>
    <t>除く）は、当年度監査調書提出月の前月までの実施状況を記入する</t>
    <phoneticPr fontId="2"/>
  </si>
  <si>
    <t>方法及び費用負担について記入すること。</t>
    <phoneticPr fontId="2"/>
  </si>
  <si>
    <t>保育所における感染症対策ガイドライン(2018年改訂版)(2022(令和4)年10月一部改訂）</t>
    <phoneticPr fontId="2"/>
  </si>
  <si>
    <t>(乳幼児突然死症候群(SIDS))</t>
    <phoneticPr fontId="2"/>
  </si>
  <si>
    <t>　第３章１(3)</t>
    <phoneticPr fontId="2"/>
  </si>
  <si>
    <t>・保育所保育指針解説</t>
    <phoneticPr fontId="2"/>
  </si>
  <si>
    <t>保育所保育指針解説　第3章1(3)</t>
    <rPh sb="10" eb="11">
      <t>ダイ</t>
    </rPh>
    <rPh sb="12" eb="13">
      <t>ショウ</t>
    </rPh>
    <phoneticPr fontId="2"/>
  </si>
  <si>
    <t>(5)　消防設備、火気使用設備、器具等の定期点検の状況に</t>
    <phoneticPr fontId="2"/>
  </si>
  <si>
    <t>ついて</t>
  </si>
  <si>
    <t>（検査日：　　　　年　　　　月　　　　　日）　　・</t>
    <rPh sb="1" eb="3">
      <t>ケンサ</t>
    </rPh>
    <rPh sb="3" eb="4">
      <t>ビ</t>
    </rPh>
    <rPh sb="9" eb="10">
      <t>ネン</t>
    </rPh>
    <rPh sb="14" eb="15">
      <t>ツキ</t>
    </rPh>
    <rPh sb="20" eb="21">
      <t>ニチ</t>
    </rPh>
    <phoneticPr fontId="2"/>
  </si>
  <si>
    <r>
      <t>(9)　ピアノ､ロッカー等の</t>
    </r>
    <r>
      <rPr>
        <u/>
        <sz val="10"/>
        <rFont val="HGｺﾞｼｯｸM"/>
        <family val="3"/>
        <charset val="128"/>
      </rPr>
      <t>転倒防止対策</t>
    </r>
    <r>
      <rPr>
        <sz val="10"/>
        <rFont val="HGｺﾞｼｯｸM"/>
        <family val="3"/>
        <charset val="128"/>
      </rPr>
      <t>や子どもの頭上にある物品等</t>
    </r>
    <rPh sb="21" eb="22">
      <t>コ</t>
    </rPh>
    <phoneticPr fontId="2"/>
  </si>
  <si>
    <r>
      <t>の</t>
    </r>
    <r>
      <rPr>
        <u/>
        <sz val="10"/>
        <rFont val="HGｺﾞｼｯｸM"/>
        <family val="3"/>
        <charset val="128"/>
      </rPr>
      <t>落下防止対策</t>
    </r>
    <r>
      <rPr>
        <sz val="10"/>
        <rFont val="HGｺﾞｼｯｸM"/>
        <family val="3"/>
        <charset val="128"/>
      </rPr>
      <t>をするなど、安全確保に配慮した耐震対策等は行</t>
    </r>
    <phoneticPr fontId="2"/>
  </si>
  <si>
    <t>(2)　地域社会との交流及び連携を行っているか。</t>
    <phoneticPr fontId="2"/>
  </si>
  <si>
    <t>　どのように行っているか。</t>
    <phoneticPr fontId="4"/>
  </si>
  <si>
    <t>イ　指示事項に対する改善状況は、</t>
    <phoneticPr fontId="2"/>
  </si>
  <si>
    <t>(3) 地域における子育て家庭の保護者等に対する支援の状況</t>
    <rPh sb="4" eb="6">
      <t>チイキ</t>
    </rPh>
    <rPh sb="10" eb="12">
      <t>コソダ</t>
    </rPh>
    <rPh sb="13" eb="15">
      <t>カテイ</t>
    </rPh>
    <rPh sb="16" eb="19">
      <t>ホゴシャ</t>
    </rPh>
    <rPh sb="19" eb="20">
      <t>トウ</t>
    </rPh>
    <rPh sb="21" eb="22">
      <t>タイ</t>
    </rPh>
    <rPh sb="24" eb="26">
      <t>シエン</t>
    </rPh>
    <rPh sb="27" eb="29">
      <t>ジョウキョウ</t>
    </rPh>
    <phoneticPr fontId="4"/>
  </si>
  <si>
    <t>その状況</t>
    <rPh sb="2" eb="4">
      <t>ジョウキョウ</t>
    </rPh>
    <phoneticPr fontId="4"/>
  </si>
  <si>
    <t>連携の状況</t>
    <rPh sb="0" eb="2">
      <t>レンケイ</t>
    </rPh>
    <rPh sb="3" eb="5">
      <t>ジョウキョウ</t>
    </rPh>
    <phoneticPr fontId="4"/>
  </si>
  <si>
    <t>報酬金額</t>
    <rPh sb="0" eb="3">
      <t>ホウシュウキン</t>
    </rPh>
    <rPh sb="3" eb="4">
      <t>ガク</t>
    </rPh>
    <phoneticPr fontId="4"/>
  </si>
  <si>
    <t>②　苦情受付の窓口の他に、意見箱（苦情・意見・相談など）</t>
    <rPh sb="2" eb="4">
      <t>クジョウ</t>
    </rPh>
    <rPh sb="4" eb="6">
      <t>ウケツケ</t>
    </rPh>
    <rPh sb="7" eb="9">
      <t>マドグチ</t>
    </rPh>
    <phoneticPr fontId="4"/>
  </si>
  <si>
    <t>を設置しているか。</t>
    <phoneticPr fontId="4"/>
  </si>
  <si>
    <t xml:space="preserve">   ＜「いない」場合＞</t>
    <phoneticPr fontId="4"/>
  </si>
  <si>
    <t>今後の整備について</t>
    <phoneticPr fontId="4"/>
  </si>
  <si>
    <t>その理由は</t>
    <rPh sb="2" eb="4">
      <t>リユウ</t>
    </rPh>
    <phoneticPr fontId="2"/>
  </si>
  <si>
    <t xml:space="preserve">   ＜「いる」場合＞</t>
    <phoneticPr fontId="4"/>
  </si>
  <si>
    <t>　ア　選任方法は、</t>
    <phoneticPr fontId="4"/>
  </si>
  <si>
    <t>受付件数</t>
    <rPh sb="0" eb="2">
      <t>ウケツケ</t>
    </rPh>
    <rPh sb="2" eb="4">
      <t>ケンスウ</t>
    </rPh>
    <phoneticPr fontId="2"/>
  </si>
  <si>
    <t>処理件数</t>
    <rPh sb="0" eb="2">
      <t>ショリ</t>
    </rPh>
    <rPh sb="2" eb="4">
      <t>ケンスウ</t>
    </rPh>
    <phoneticPr fontId="4"/>
  </si>
  <si>
    <t>未処理件数</t>
    <rPh sb="0" eb="3">
      <t>ミショリ</t>
    </rPh>
    <rPh sb="3" eb="5">
      <t>ケンスウ</t>
    </rPh>
    <phoneticPr fontId="4"/>
  </si>
  <si>
    <t>第三者委員への報告</t>
    <rPh sb="0" eb="3">
      <t>ダイサンシャ</t>
    </rPh>
    <rPh sb="3" eb="5">
      <t>イイン</t>
    </rPh>
    <rPh sb="7" eb="9">
      <t>ホウコク</t>
    </rPh>
    <phoneticPr fontId="4"/>
  </si>
  <si>
    <t>(2)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4"/>
  </si>
  <si>
    <t>実践を振り返り、教育及び保育の内容（教育及び保育従事者等）の自</t>
    <rPh sb="8" eb="10">
      <t>キョウイク</t>
    </rPh>
    <rPh sb="10" eb="11">
      <t>オヨ</t>
    </rPh>
    <rPh sb="18" eb="20">
      <t>キョウイク</t>
    </rPh>
    <rPh sb="20" eb="21">
      <t>オヨ</t>
    </rPh>
    <rPh sb="22" eb="24">
      <t>ホイク</t>
    </rPh>
    <rPh sb="24" eb="27">
      <t>ジュウジシャ</t>
    </rPh>
    <rPh sb="27" eb="28">
      <t>トウ</t>
    </rPh>
    <phoneticPr fontId="2"/>
  </si>
  <si>
    <t>己評価に取組んでいるか。</t>
    <phoneticPr fontId="2"/>
  </si>
  <si>
    <t>(3)　施設として、教育及び保育の内容等について自己評価を行って</t>
    <rPh sb="4" eb="6">
      <t>シセツ</t>
    </rPh>
    <rPh sb="10" eb="12">
      <t>キョウイク</t>
    </rPh>
    <rPh sb="12" eb="13">
      <t>オヨ</t>
    </rPh>
    <rPh sb="14" eb="16">
      <t>ホイク</t>
    </rPh>
    <phoneticPr fontId="4"/>
  </si>
  <si>
    <t xml:space="preserve">   ＜「ある」場合＞</t>
    <phoneticPr fontId="4"/>
  </si>
  <si>
    <t>具体的な内容について記入すること。</t>
    <rPh sb="0" eb="3">
      <t>グタイテキ</t>
    </rPh>
    <rPh sb="4" eb="6">
      <t>ナイヨウ</t>
    </rPh>
    <rPh sb="10" eb="12">
      <t>キニュウ</t>
    </rPh>
    <phoneticPr fontId="2"/>
  </si>
  <si>
    <t>(1) 教育・保育給付認定を受けていない保護者から提出された認定申請</t>
    <rPh sb="4" eb="6">
      <t>キョウイク</t>
    </rPh>
    <rPh sb="7" eb="9">
      <t>ホイク</t>
    </rPh>
    <rPh sb="9" eb="11">
      <t>キュウフ</t>
    </rPh>
    <rPh sb="11" eb="13">
      <t>ニンテイ</t>
    </rPh>
    <rPh sb="14" eb="15">
      <t>ウ</t>
    </rPh>
    <rPh sb="20" eb="23">
      <t>ホゴシャ</t>
    </rPh>
    <rPh sb="25" eb="27">
      <t>テイシュツ</t>
    </rPh>
    <rPh sb="30" eb="32">
      <t>ニンテイ</t>
    </rPh>
    <rPh sb="32" eb="34">
      <t>シンセイ</t>
    </rPh>
    <phoneticPr fontId="4"/>
  </si>
  <si>
    <t>書等は、当該保護者の居住地の市町村に速やかに送付しているか。</t>
    <phoneticPr fontId="2"/>
  </si>
  <si>
    <t>(2) 教育・保育給付認定保護者から利用の申込みを受けたとき、正当な</t>
    <rPh sb="4" eb="6">
      <t>キョウイク</t>
    </rPh>
    <rPh sb="7" eb="9">
      <t>ホイク</t>
    </rPh>
    <rPh sb="9" eb="11">
      <t>キュウフ</t>
    </rPh>
    <rPh sb="11" eb="13">
      <t>ニンテイ</t>
    </rPh>
    <rPh sb="13" eb="16">
      <t>ホゴシャ</t>
    </rPh>
    <rPh sb="18" eb="20">
      <t>リヨウ</t>
    </rPh>
    <rPh sb="21" eb="23">
      <t>モウシコ</t>
    </rPh>
    <rPh sb="25" eb="26">
      <t>ウ</t>
    </rPh>
    <rPh sb="31" eb="33">
      <t>セイトウ</t>
    </rPh>
    <phoneticPr fontId="4"/>
  </si>
  <si>
    <t>理由がある場合を含め、申込みを受付けなかった事例はあるか。</t>
    <rPh sb="8" eb="9">
      <t>フク</t>
    </rPh>
    <rPh sb="22" eb="24">
      <t>ジレイ</t>
    </rPh>
    <phoneticPr fontId="2"/>
  </si>
  <si>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2"/>
  </si>
  <si>
    <t>受けた方法により、公正に入所選考を行っているか。</t>
    <phoneticPr fontId="2"/>
  </si>
  <si>
    <t>(4) 入園する子どもの選考にあたり、児童虐待防止の観点から特別の支</t>
    <rPh sb="4" eb="6">
      <t>ニュウエン</t>
    </rPh>
    <rPh sb="8" eb="9">
      <t>コ</t>
    </rPh>
    <rPh sb="12" eb="14">
      <t>センコウ</t>
    </rPh>
    <rPh sb="19" eb="21">
      <t>ジドウ</t>
    </rPh>
    <rPh sb="21" eb="23">
      <t>ギャクタイ</t>
    </rPh>
    <rPh sb="23" eb="25">
      <t>ボウシ</t>
    </rPh>
    <rPh sb="26" eb="28">
      <t>カンテン</t>
    </rPh>
    <rPh sb="30" eb="32">
      <t>トクベツ</t>
    </rPh>
    <rPh sb="33" eb="34">
      <t>シ</t>
    </rPh>
    <phoneticPr fontId="2"/>
  </si>
  <si>
    <t>援を要する家庭の子ども、ひとり親の子ども、低所得家庭の子ども、</t>
    <phoneticPr fontId="2"/>
  </si>
  <si>
    <t>障害のある子ども等特別な配慮が必要な子どもの利用が排除されるこ</t>
    <phoneticPr fontId="2"/>
  </si>
  <si>
    <t>とがないよう配慮しているか。</t>
    <rPh sb="6" eb="8">
      <t>ハイリョ</t>
    </rPh>
    <phoneticPr fontId="2"/>
  </si>
  <si>
    <t>じ、閲覧させているか。</t>
    <phoneticPr fontId="2"/>
  </si>
  <si>
    <t>(5) 選考方法を記載した書類を園に備え付け、利用申込者の求めに応</t>
    <rPh sb="4" eb="6">
      <t>センコウ</t>
    </rPh>
    <rPh sb="6" eb="8">
      <t>ホウホウ</t>
    </rPh>
    <rPh sb="9" eb="11">
      <t>キサイ</t>
    </rPh>
    <rPh sb="13" eb="15">
      <t>ショルイ</t>
    </rPh>
    <rPh sb="16" eb="17">
      <t>エン</t>
    </rPh>
    <rPh sb="18" eb="19">
      <t>ソナ</t>
    </rPh>
    <rPh sb="20" eb="21">
      <t>ツ</t>
    </rPh>
    <rPh sb="23" eb="25">
      <t>リヨウ</t>
    </rPh>
    <rPh sb="25" eb="28">
      <t>モウシコミシャ</t>
    </rPh>
    <rPh sb="29" eb="30">
      <t>モト</t>
    </rPh>
    <phoneticPr fontId="2"/>
  </si>
  <si>
    <t>(6) 入所決定をしたときは、速やかに、決定の状況（入所可否）を市町</t>
    <rPh sb="4" eb="6">
      <t>ニュウショ</t>
    </rPh>
    <rPh sb="6" eb="8">
      <t>ケッテイ</t>
    </rPh>
    <rPh sb="15" eb="16">
      <t>スミ</t>
    </rPh>
    <rPh sb="20" eb="22">
      <t>ケッテイ</t>
    </rPh>
    <rPh sb="23" eb="25">
      <t>ジョウキョウ</t>
    </rPh>
    <rPh sb="26" eb="28">
      <t>ニュウショ</t>
    </rPh>
    <rPh sb="28" eb="30">
      <t>カヒ</t>
    </rPh>
    <rPh sb="32" eb="34">
      <t>シチョウ</t>
    </rPh>
    <phoneticPr fontId="2"/>
  </si>
  <si>
    <t>村に報告しているか。</t>
    <phoneticPr fontId="2"/>
  </si>
  <si>
    <t>(7) 入所手続きにあたり、保護者に書面若しくは電磁的方法(※)により</t>
    <rPh sb="4" eb="6">
      <t>ニュウショ</t>
    </rPh>
    <rPh sb="6" eb="8">
      <t>テツヅ</t>
    </rPh>
    <rPh sb="14" eb="17">
      <t>ホゴシャ</t>
    </rPh>
    <rPh sb="18" eb="20">
      <t>ショメン</t>
    </rPh>
    <rPh sb="20" eb="21">
      <t>モ</t>
    </rPh>
    <rPh sb="24" eb="27">
      <t>デンジテキ</t>
    </rPh>
    <rPh sb="27" eb="29">
      <t>ホウホウ</t>
    </rPh>
    <phoneticPr fontId="2"/>
  </si>
  <si>
    <t>重要事項説明を行い同意を得ているか。</t>
    <phoneticPr fontId="2"/>
  </si>
  <si>
    <t>短時間</t>
  </si>
  <si>
    <t>短時間</t>
    <rPh sb="0" eb="3">
      <t>タンジカン</t>
    </rPh>
    <phoneticPr fontId="2"/>
  </si>
  <si>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2"/>
  </si>
  <si>
    <t>満2歳の1号認定子ども）であって同加算を受けない場合は、3歳児に計上すること。障害児数を（　）に再掲すること。</t>
    <phoneticPr fontId="2"/>
  </si>
  <si>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2"/>
  </si>
  <si>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2"/>
  </si>
  <si>
    <t>　以上であるものに限る。）に達している者。</t>
    <rPh sb="1" eb="3">
      <t>イジョウ</t>
    </rPh>
    <rPh sb="9" eb="10">
      <t>カギ</t>
    </rPh>
    <rPh sb="14" eb="15">
      <t>タッ</t>
    </rPh>
    <rPh sb="19" eb="20">
      <t>モノ</t>
    </rPh>
    <phoneticPr fontId="2"/>
  </si>
  <si>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2"/>
  </si>
  <si>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2"/>
  </si>
  <si>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2"/>
  </si>
  <si>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2"/>
  </si>
  <si>
    <t>(4)　利用定員を超えて入所している場合、設備運営基準(面積、</t>
    <rPh sb="4" eb="6">
      <t>リヨウ</t>
    </rPh>
    <rPh sb="6" eb="8">
      <t>テイイン</t>
    </rPh>
    <rPh sb="18" eb="20">
      <t>バアイ</t>
    </rPh>
    <rPh sb="21" eb="23">
      <t>セツビ</t>
    </rPh>
    <rPh sb="23" eb="25">
      <t>ウンエイ</t>
    </rPh>
    <rPh sb="25" eb="27">
      <t>キジュン</t>
    </rPh>
    <rPh sb="28" eb="30">
      <t>メンセキ</t>
    </rPh>
    <phoneticPr fontId="4"/>
  </si>
  <si>
    <t>土曜日閉園をしている場合、該当するものにチェックするこ</t>
    <rPh sb="0" eb="3">
      <t>ドヨウビ</t>
    </rPh>
    <rPh sb="3" eb="5">
      <t>ヘイエン</t>
    </rPh>
    <rPh sb="10" eb="12">
      <t>バアイ</t>
    </rPh>
    <rPh sb="13" eb="15">
      <t>ガイトウ</t>
    </rPh>
    <phoneticPr fontId="4"/>
  </si>
  <si>
    <t>と。</t>
  </si>
  <si>
    <t>　教育・保育従事者配置)を満たしているか。</t>
    <rPh sb="5" eb="6">
      <t>イク</t>
    </rPh>
    <rPh sb="6" eb="8">
      <t>ジュウジ</t>
    </rPh>
    <phoneticPr fontId="2"/>
  </si>
  <si>
    <t xml:space="preserve"> 労働基準監督署から最低賃金の減額特例許可を受けているか。</t>
    <rPh sb="1" eb="3">
      <t>ロウドウ</t>
    </rPh>
    <rPh sb="3" eb="5">
      <t>キジュン</t>
    </rPh>
    <rPh sb="5" eb="8">
      <t>カントクショ</t>
    </rPh>
    <rPh sb="10" eb="12">
      <t>サイテイ</t>
    </rPh>
    <rPh sb="12" eb="14">
      <t>チンギン</t>
    </rPh>
    <rPh sb="15" eb="17">
      <t>ゲンガク</t>
    </rPh>
    <rPh sb="17" eb="19">
      <t>トクレイ</t>
    </rPh>
    <rPh sb="19" eb="21">
      <t>キョカ</t>
    </rPh>
    <rPh sb="22" eb="23">
      <t>ウ</t>
    </rPh>
    <phoneticPr fontId="4"/>
  </si>
  <si>
    <t>(ｱ) どのような方法で与えているか。</t>
    <rPh sb="8" eb="10">
      <t>ホウホウ</t>
    </rPh>
    <rPh sb="11" eb="12">
      <t>アタ</t>
    </rPh>
    <phoneticPr fontId="4"/>
  </si>
  <si>
    <t>＜「ある」場合＞</t>
    <rPh sb="5" eb="7">
      <t>バアイ</t>
    </rPh>
    <phoneticPr fontId="4"/>
  </si>
  <si>
    <t xml:space="preserve"> ③ 短時間職員及び有期雇用労働者に対しては、②に加え、「昇給の有</t>
    <rPh sb="3" eb="6">
      <t>タンジカン</t>
    </rPh>
    <rPh sb="6" eb="8">
      <t>ショクイン</t>
    </rPh>
    <rPh sb="18" eb="19">
      <t>タイ</t>
    </rPh>
    <rPh sb="32" eb="33">
      <t>ユウ</t>
    </rPh>
    <phoneticPr fontId="4"/>
  </si>
  <si>
    <t>無」 、「退職手当の有無」、「賞与の有無」、「相談窓口」を書面</t>
    <rPh sb="23" eb="25">
      <t>ソウダン</t>
    </rPh>
    <rPh sb="25" eb="27">
      <t>マドグチ</t>
    </rPh>
    <phoneticPr fontId="4"/>
  </si>
  <si>
    <t>（雇用契約書等）で明示しているか。</t>
    <phoneticPr fontId="2"/>
  </si>
  <si>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4"/>
  </si>
  <si>
    <t>締結し、所轄労働基準監督署へ届け出ているか。</t>
    <phoneticPr fontId="4"/>
  </si>
  <si>
    <t>(9)　時間外勤務・休日勤務について、適正に超勤手当を支給している</t>
    <rPh sb="7" eb="9">
      <t>キンム</t>
    </rPh>
    <rPh sb="12" eb="14">
      <t>キンム</t>
    </rPh>
    <rPh sb="19" eb="21">
      <t>テキセイ</t>
    </rPh>
    <rPh sb="22" eb="24">
      <t>チョウキン</t>
    </rPh>
    <rPh sb="24" eb="26">
      <t>テアテ</t>
    </rPh>
    <rPh sb="27" eb="29">
      <t>シキュウ</t>
    </rPh>
    <phoneticPr fontId="2"/>
  </si>
  <si>
    <t>か。</t>
    <phoneticPr fontId="4"/>
  </si>
  <si>
    <t>　②　定年が65歳未満の場合、高年齢者雇用安定法改正法に照らし、65</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phoneticPr fontId="4"/>
  </si>
  <si>
    <t>　歳までの継続雇用制度を適正に導入しているか。</t>
    <phoneticPr fontId="2"/>
  </si>
  <si>
    <t>（14) 独立行政法人福祉医療機構の退職共済制度へ加入している場合、</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phoneticPr fontId="4"/>
  </si>
  <si>
    <t>　加入要件を満たす職員（非正規職員を含む）は適正に加入してい</t>
    <phoneticPr fontId="4"/>
  </si>
  <si>
    <t>　るか。</t>
    <phoneticPr fontId="4"/>
  </si>
  <si>
    <t>【印刷不用】</t>
    <rPh sb="1" eb="3">
      <t>インサツ</t>
    </rPh>
    <rPh sb="3" eb="5">
      <t>フヨウ</t>
    </rPh>
    <phoneticPr fontId="2"/>
  </si>
  <si>
    <t>小計</t>
    <rPh sb="0" eb="1">
      <t>ショウ</t>
    </rPh>
    <rPh sb="1" eb="2">
      <t>ケイ</t>
    </rPh>
    <phoneticPr fontId="2"/>
  </si>
  <si>
    <t>累計</t>
    <rPh sb="0" eb="2">
      <t>ルイケイ</t>
    </rPh>
    <phoneticPr fontId="2"/>
  </si>
  <si>
    <t>本園
・
その他の事業</t>
    <rPh sb="0" eb="1">
      <t>ホン</t>
    </rPh>
    <rPh sb="1" eb="2">
      <t>エン</t>
    </rPh>
    <rPh sb="7" eb="8">
      <t>タ</t>
    </rPh>
    <rPh sb="9" eb="11">
      <t>ジギョウ</t>
    </rPh>
    <phoneticPr fontId="4"/>
  </si>
  <si>
    <t xml:space="preserve"> ① 昇降機設備の設置状況について、該当するものにチェックする</t>
    <rPh sb="3" eb="6">
      <t>ショウコウキ</t>
    </rPh>
    <rPh sb="6" eb="8">
      <t>セツビ</t>
    </rPh>
    <rPh sb="9" eb="11">
      <t>セッチ</t>
    </rPh>
    <rPh sb="11" eb="13">
      <t>ジョウキョウ</t>
    </rPh>
    <rPh sb="18" eb="20">
      <t>ガイトウ</t>
    </rPh>
    <phoneticPr fontId="2"/>
  </si>
  <si>
    <t xml:space="preserve"> カ カーテン、敷物、建具等で可燃性のものについては防炎処理</t>
    <phoneticPr fontId="4"/>
  </si>
  <si>
    <t>が施されているか。</t>
    <phoneticPr fontId="4"/>
  </si>
  <si>
    <t xml:space="preserve"> ③ 0歳児クラスで基準保育士数が2名以上の場合、常勤保育士(A)を2名</t>
    <rPh sb="4" eb="6">
      <t>サイジ</t>
    </rPh>
    <rPh sb="10" eb="12">
      <t>キジュン</t>
    </rPh>
    <rPh sb="12" eb="15">
      <t>ホイクシ</t>
    </rPh>
    <rPh sb="15" eb="16">
      <t>スウ</t>
    </rPh>
    <rPh sb="18" eb="21">
      <t>メイイジョウ</t>
    </rPh>
    <rPh sb="22" eb="24">
      <t>バアイ</t>
    </rPh>
    <rPh sb="25" eb="27">
      <t>ジョウキン</t>
    </rPh>
    <rPh sb="27" eb="28">
      <t>タモツ</t>
    </rPh>
    <phoneticPr fontId="2"/>
  </si>
  <si>
    <t>以上配置しているか。</t>
    <phoneticPr fontId="2"/>
  </si>
  <si>
    <t xml:space="preserve"> ② 各クラスには常勤の教育・保育従事者【表（常勤A)】を各1名以上配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2"/>
  </si>
  <si>
    <t>置しているか。</t>
    <phoneticPr fontId="2"/>
  </si>
  <si>
    <t>県条例第12条</t>
    <rPh sb="0" eb="3">
      <t>ケンジョウレイ</t>
    </rPh>
    <rPh sb="3" eb="4">
      <t>ダイ</t>
    </rPh>
    <rPh sb="6" eb="7">
      <t>ジョウ</t>
    </rPh>
    <phoneticPr fontId="2"/>
  </si>
  <si>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2"/>
  </si>
  <si>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2"/>
  </si>
  <si>
    <t xml:space="preserve"> いるか。</t>
    <phoneticPr fontId="4"/>
  </si>
  <si>
    <t xml:space="preserve"> する体制は整っているか。</t>
    <phoneticPr fontId="4"/>
  </si>
  <si>
    <t xml:space="preserve"> 連携・協力体制について具体的に記入すること。</t>
    <rPh sb="12" eb="15">
      <t>グタイテキ</t>
    </rPh>
    <rPh sb="16" eb="18">
      <t>キニュウ</t>
    </rPh>
    <phoneticPr fontId="2"/>
  </si>
  <si>
    <t xml:space="preserve"> いるか。</t>
    <phoneticPr fontId="2"/>
  </si>
  <si>
    <t xml:space="preserve"> しているか。</t>
    <phoneticPr fontId="2"/>
  </si>
  <si>
    <t xml:space="preserve"> ⑤ 安全計画の定期的な見直しを行い、 必要に応じて変更を行って</t>
    <phoneticPr fontId="2"/>
  </si>
  <si>
    <t xml:space="preserve">  </t>
    <phoneticPr fontId="2"/>
  </si>
  <si>
    <t xml:space="preserve"> ① 業務継続計画を策定しているか。</t>
    <rPh sb="3" eb="5">
      <t>ギョウム</t>
    </rPh>
    <rPh sb="5" eb="7">
      <t>ケイゾク</t>
    </rPh>
    <rPh sb="7" eb="9">
      <t>ケイカク</t>
    </rPh>
    <rPh sb="10" eb="12">
      <t>サクテイ</t>
    </rPh>
    <phoneticPr fontId="4"/>
  </si>
  <si>
    <t xml:space="preserve"> ② 策定した業務継続計画を職員に周知しているか。</t>
    <phoneticPr fontId="2"/>
  </si>
  <si>
    <t xml:space="preserve"> ③ 業務継続計画に基づく必要な研修及び訓練を定期的に実施して</t>
    <phoneticPr fontId="2"/>
  </si>
  <si>
    <t xml:space="preserve"> ① 門扉等には、常時施錠し、園児の飛び出し事故の防止に努めて</t>
    <phoneticPr fontId="4"/>
  </si>
  <si>
    <t>（児童虐待の早期発見等）</t>
    <phoneticPr fontId="2"/>
  </si>
  <si>
    <t xml:space="preserve">
児童虐待の防止等に関する法律
</t>
    <phoneticPr fontId="2"/>
  </si>
  <si>
    <t>第6条第1項</t>
    <phoneticPr fontId="2"/>
  </si>
  <si>
    <t>（要保護児童発見者の通告義務）</t>
    <phoneticPr fontId="2"/>
  </si>
  <si>
    <t>（児童虐待に係る通告）</t>
    <phoneticPr fontId="2"/>
  </si>
  <si>
    <t>児童福祉法第25条</t>
    <phoneticPr fontId="2"/>
  </si>
  <si>
    <t xml:space="preserve"> ① 安全計画を策定しているか。</t>
    <rPh sb="3" eb="5">
      <t>アンゼン</t>
    </rPh>
    <rPh sb="5" eb="7">
      <t>ケイカク</t>
    </rPh>
    <rPh sb="8" eb="10">
      <t>サクテイ</t>
    </rPh>
    <phoneticPr fontId="4"/>
  </si>
  <si>
    <t xml:space="preserve"> ② 策定した安全計画を職員に周知しているか。</t>
    <phoneticPr fontId="2"/>
  </si>
  <si>
    <t xml:space="preserve"> ③ 安全計画に基づく必要な研修及び訓練を定期的に実施して</t>
    <phoneticPr fontId="2"/>
  </si>
  <si>
    <t xml:space="preserve"> ④ 保護者に対し、安全計画に基づく取組の内容等について周知</t>
    <phoneticPr fontId="2"/>
  </si>
  <si>
    <t xml:space="preserve"> 義務があるが、通告を行っているか。</t>
    <rPh sb="8" eb="10">
      <t>ツウコク</t>
    </rPh>
    <rPh sb="11" eb="12">
      <t>オコナ</t>
    </rPh>
    <phoneticPr fontId="2"/>
  </si>
  <si>
    <t>保育所保育指針第3章3（2）</t>
    <phoneticPr fontId="4"/>
  </si>
  <si>
    <t xml:space="preserve"> ② 門、囲障、外灯の点灯、窓、出入口、避難口、鍵等の施錠状況を点検</t>
    <rPh sb="11" eb="13">
      <t>テントウ</t>
    </rPh>
    <rPh sb="27" eb="29">
      <t>セジョウ</t>
    </rPh>
    <phoneticPr fontId="4"/>
  </si>
  <si>
    <t>しているか。</t>
    <phoneticPr fontId="4"/>
  </si>
  <si>
    <t xml:space="preserve"> ③ 危険な設備、場所等への囲障の設置及びその鍵等の施錠の状況を点検</t>
    <rPh sb="19" eb="20">
      <t>オヨ</t>
    </rPh>
    <rPh sb="23" eb="24">
      <t>カギ</t>
    </rPh>
    <rPh sb="24" eb="25">
      <t>トウ</t>
    </rPh>
    <phoneticPr fontId="4"/>
  </si>
  <si>
    <t xml:space="preserve"> ④ 自動警報装置、防犯監視システム等を設置している場合、作動状況</t>
    <rPh sb="26" eb="28">
      <t>バアイ</t>
    </rPh>
    <phoneticPr fontId="4"/>
  </si>
  <si>
    <t>の点検等を行っているか。</t>
    <phoneticPr fontId="2"/>
  </si>
  <si>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2"/>
  </si>
  <si>
    <t>「こどもの出欠状況に関する情報の確認、バス送迎に当たっての安全管理等の徹底について」(令和4年11月14日事務連絡)</t>
    <phoneticPr fontId="2"/>
  </si>
  <si>
    <t>「特定教育・保育施設等における事故の報告等について」（令和5年12月14日 こ成安第142号、5教参学第30号）</t>
    <phoneticPr fontId="2"/>
  </si>
  <si>
    <t>報告の対象となる重大事故の範囲
①死亡事故
②意識不明事故（どんな刺激にも反応しない状態に陥ったもの）
③治療に要する期間が 30 日以上の負傷や疾病を伴う重篤な事故</t>
    <phoneticPr fontId="2"/>
  </si>
  <si>
    <t>(4)　消防計画は職員に周知され、非常災害時の分担表が事務室</t>
    <phoneticPr fontId="2"/>
  </si>
  <si>
    <t>等に掲示しているか。</t>
    <rPh sb="2" eb="4">
      <t>ケイジ</t>
    </rPh>
    <phoneticPr fontId="4"/>
  </si>
  <si>
    <t>乳児を担当する職員も検便を実施する方が望ましい。</t>
  </si>
  <si>
    <t>「大量調理施設衛生管理マニュアル」（平成9年3月24日付け衛食第85号別添）（最終改正：平成29年6月16日付け生食発0616第1号）Ⅱ 5(４)  ③、④、⑥</t>
    <phoneticPr fontId="2"/>
  </si>
  <si>
    <t>(10) 冷蔵庫の温度は、</t>
    <phoneticPr fontId="2"/>
  </si>
  <si>
    <t>(12) 保存食は、50ｇ程度、-20℃以下で2週間以上冷凍保存しているか。　</t>
    <phoneticPr fontId="4"/>
  </si>
  <si>
    <t>(日常清掃は含めない)</t>
    <phoneticPr fontId="2"/>
  </si>
  <si>
    <t xml:space="preserve"> ②　給食日誌等に残食記録はあるか。</t>
    <phoneticPr fontId="4"/>
  </si>
  <si>
    <t>② 食育の計画を立てている場合、評価及び改善に努めているか。</t>
  </si>
  <si>
    <t xml:space="preserve">になっているか。  </t>
    <phoneticPr fontId="4"/>
  </si>
  <si>
    <t>(18) 給食材料の納入は、生鮮食品については、原則として調理当日</t>
    <phoneticPr fontId="2"/>
  </si>
  <si>
    <t>(17) スキムミルク（(財)児童育成協会から購入）を使用しているか。</t>
    <phoneticPr fontId="2"/>
  </si>
  <si>
    <t>(16) アレルギー疾患等児童一人ひとりに応じた給食を実施しているか。</t>
    <phoneticPr fontId="4"/>
  </si>
  <si>
    <t>況を記入すること。</t>
    <phoneticPr fontId="2"/>
  </si>
  <si>
    <t>育所からの移行を除く）は、当年度監査調書提出月の前月までの状</t>
    <phoneticPr fontId="2"/>
  </si>
  <si>
    <t xml:space="preserve"> ④ 業務継続計画の定期的な見直しを行い、必要に応じて変更を行って</t>
    <phoneticPr fontId="2"/>
  </si>
  <si>
    <t>管理マニュアル等を整備しているか。</t>
    <phoneticPr fontId="2"/>
  </si>
  <si>
    <t xml:space="preserve"> ④ 送迎用車輌（通園バス）や行事用等車輌を使用する際の運行の安全</t>
    <rPh sb="22" eb="24">
      <t>シヨウ</t>
    </rPh>
    <rPh sb="26" eb="27">
      <t>サイ</t>
    </rPh>
    <phoneticPr fontId="2"/>
  </si>
  <si>
    <t>「児童福祉施設における事故防止について」（昭和46年7月31日児発第418号）</t>
    <phoneticPr fontId="2"/>
  </si>
  <si>
    <t xml:space="preserve"> ① 保護者付き添いが原則であるが、常時、保護者以外の者が登降園に</t>
    <rPh sb="31" eb="32">
      <t>エン</t>
    </rPh>
    <phoneticPr fontId="4"/>
  </si>
  <si>
    <t>付き添っている児童がいるか。</t>
    <phoneticPr fontId="4"/>
  </si>
  <si>
    <t>その理由を把握しているか。</t>
    <rPh sb="2" eb="4">
      <t>リユウ</t>
    </rPh>
    <rPh sb="5" eb="7">
      <t>ハアク</t>
    </rPh>
    <phoneticPr fontId="2"/>
  </si>
  <si>
    <t xml:space="preserve"> ② 保護者以外の者が迎えに来た場合に、その都度保護者に確認して</t>
    <rPh sb="14" eb="15">
      <t>キ</t>
    </rPh>
    <rPh sb="28" eb="30">
      <t>カクニン</t>
    </rPh>
    <phoneticPr fontId="4"/>
  </si>
  <si>
    <t xml:space="preserve"> ③ 欠席連絡等がない園児について保護者に確認しているか。また、</t>
    <phoneticPr fontId="2"/>
  </si>
  <si>
    <t>職員間で情報を共有しているか。</t>
    <phoneticPr fontId="2"/>
  </si>
  <si>
    <r>
      <t>　学校、</t>
    </r>
    <r>
      <rPr>
        <u/>
        <sz val="9"/>
        <rFont val="HGｺﾞｼｯｸM"/>
        <family val="3"/>
        <charset val="128"/>
      </rPr>
      <t>児童福祉施設</t>
    </r>
    <r>
      <rPr>
        <sz val="9"/>
        <rFont val="HGｺﾞｼｯｸM"/>
        <family val="3"/>
        <charset val="128"/>
      </rPr>
      <t>、病院その他児童の福祉に業務上関係のある団体及び学校の教職員、</t>
    </r>
    <r>
      <rPr>
        <u/>
        <sz val="9"/>
        <rFont val="HGｺﾞｼｯｸM"/>
        <family val="3"/>
        <charset val="128"/>
      </rPr>
      <t>児童福祉施設の職員</t>
    </r>
    <r>
      <rPr>
        <sz val="9"/>
        <rFont val="HGｺﾞｼｯｸM"/>
        <family val="3"/>
        <charset val="128"/>
      </rPr>
      <t>、医師、保健師、弁護士その他児童の福祉に職務上関係のある者は、</t>
    </r>
    <r>
      <rPr>
        <u/>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
　い。
</t>
    </r>
    <r>
      <rPr>
        <b/>
        <sz val="9"/>
        <rFont val="HGｺﾞｼｯｸM"/>
        <family val="3"/>
        <charset val="128"/>
      </rPr>
      <t>第6条第1項</t>
    </r>
    <r>
      <rPr>
        <sz val="9"/>
        <rFont val="HGｺﾞｼｯｸM"/>
        <family val="3"/>
        <charset val="128"/>
      </rPr>
      <t xml:space="preserve">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r>
    <rPh sb="218" eb="219">
      <t>ダイ</t>
    </rPh>
    <rPh sb="219" eb="221">
      <t>イッコウ</t>
    </rPh>
    <rPh sb="222" eb="224">
      <t>キテイ</t>
    </rPh>
    <rPh sb="226" eb="227">
      <t>モノ</t>
    </rPh>
    <rPh sb="229" eb="231">
      <t>セイトウ</t>
    </rPh>
    <rPh sb="232" eb="234">
      <t>リユウ</t>
    </rPh>
    <rPh sb="240" eb="242">
      <t>ショクム</t>
    </rPh>
    <rPh sb="243" eb="244">
      <t>カン</t>
    </rPh>
    <rPh sb="246" eb="247">
      <t>シ</t>
    </rPh>
    <rPh sb="248" eb="249">
      <t>エ</t>
    </rPh>
    <rPh sb="250" eb="252">
      <t>ジドウ</t>
    </rPh>
    <rPh sb="252" eb="254">
      <t>ギャクタイ</t>
    </rPh>
    <rPh sb="255" eb="256">
      <t>ウ</t>
    </rPh>
    <rPh sb="259" eb="260">
      <t>オモ</t>
    </rPh>
    <rPh sb="263" eb="265">
      <t>ジドウ</t>
    </rPh>
    <rPh sb="266" eb="267">
      <t>カン</t>
    </rPh>
    <rPh sb="269" eb="271">
      <t>ヒミツ</t>
    </rPh>
    <rPh sb="272" eb="273">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70" eb="372">
      <t>ガッコウ</t>
    </rPh>
    <rPh sb="372" eb="373">
      <t>オヨ</t>
    </rPh>
    <rPh sb="374" eb="376">
      <t>ジドウ</t>
    </rPh>
    <rPh sb="376" eb="378">
      <t>フクシ</t>
    </rPh>
    <rPh sb="378" eb="380">
      <t>シセツ</t>
    </rPh>
    <rPh sb="382" eb="384">
      <t>ジドウ</t>
    </rPh>
    <rPh sb="384" eb="385">
      <t>オヨ</t>
    </rPh>
    <rPh sb="386" eb="389">
      <t>ホゴシャ</t>
    </rPh>
    <rPh sb="390" eb="391">
      <t>タイ</t>
    </rPh>
    <rPh sb="394" eb="396">
      <t>ジドウ</t>
    </rPh>
    <rPh sb="396" eb="398">
      <t>ギャクタイ</t>
    </rPh>
    <rPh sb="399" eb="401">
      <t>ボウシ</t>
    </rPh>
    <rPh sb="405" eb="407">
      <t>キョウイク</t>
    </rPh>
    <rPh sb="407" eb="408">
      <t>マタ</t>
    </rPh>
    <rPh sb="409" eb="411">
      <t>ケイハツ</t>
    </rPh>
    <rPh sb="412" eb="413">
      <t>ツト</t>
    </rPh>
    <phoneticPr fontId="4"/>
  </si>
  <si>
    <t>第6節　要保護児童の保護措置等
第25条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2"/>
  </si>
  <si>
    <t>(2)　事故防止及び安全対策
ア　保育中の事故防止のために、子どもの心身の状態等を踏まえつつ、施設内外の安全点検に努め、安全対策のために
　全職員の共通理解や体制づくりを図るとともに、家庭や地域の関係機関の協力の下に安全指導を行うこと。
イ　事故防止の取組を行う際には、特に、睡眠中、プール活動・水遊び中、食事中等の場面では重大事故が発生しやす
　いことを踏まえ、子どもの主体的な活動を大切にしつつ、施設内外の環境の配慮や指導の工夫を行うなど、必要な対
　策を講じること。
ウ　保育中の事故の発生に備え、施設内外の危険箇所の点検や訓練を実施するとともに、外部からの不審者等の侵入防
　止のための措置や訓練など不測の事態に備えて必要な対応を行うこと。また、子どもの精神保健面における対応に留
　意すること。</t>
    <phoneticPr fontId="2"/>
  </si>
  <si>
    <t>・児童福祉施設の設備及び運営に関する基準</t>
    <phoneticPr fontId="2"/>
  </si>
  <si>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2"/>
  </si>
  <si>
    <t>児童福祉施設の設備及び運営に関する基準　第6条の3</t>
    <phoneticPr fontId="2"/>
  </si>
  <si>
    <t>保育所保育指針　第3章1(1)ウ</t>
    <phoneticPr fontId="2"/>
  </si>
  <si>
    <t>業務継続計画(BCP)とは、感染症や非常災害の発生時において、利用者に対する支援の提供を継続的に実施するため及び非常時の体制で早期の業務再開を図るための計画</t>
    <phoneticPr fontId="2"/>
  </si>
  <si>
    <t xml:space="preserve"> ③ 事故の発生・不審者の立入りなどに備え、職員の役割分担、連絡</t>
    <rPh sb="25" eb="27">
      <t>ヤクワリ</t>
    </rPh>
    <rPh sb="27" eb="29">
      <t>ブンタン</t>
    </rPh>
    <rPh sb="30" eb="32">
      <t>レンラク</t>
    </rPh>
    <phoneticPr fontId="4"/>
  </si>
  <si>
    <t>体制の確認がされているか。</t>
    <rPh sb="3" eb="5">
      <t>カクニン</t>
    </rPh>
    <phoneticPr fontId="4"/>
  </si>
  <si>
    <t>第19条</t>
    <rPh sb="0" eb="1">
      <t>ダイ</t>
    </rPh>
    <rPh sb="3" eb="4">
      <t>ジョウ</t>
    </rPh>
    <phoneticPr fontId="2"/>
  </si>
  <si>
    <t>子ども・子育て支援法施行規則 第33条第1項</t>
    <rPh sb="0" eb="1">
      <t>コ</t>
    </rPh>
    <rPh sb="4" eb="6">
      <t>コソダ</t>
    </rPh>
    <rPh sb="7" eb="9">
      <t>シエン</t>
    </rPh>
    <rPh sb="9" eb="10">
      <t>ホウ</t>
    </rPh>
    <rPh sb="10" eb="12">
      <t>セコウ</t>
    </rPh>
    <rPh sb="12" eb="14">
      <t>キソク</t>
    </rPh>
    <rPh sb="15" eb="16">
      <t>ダイ</t>
    </rPh>
    <rPh sb="18" eb="19">
      <t>ジョウ</t>
    </rPh>
    <rPh sb="19" eb="20">
      <t>ダイ</t>
    </rPh>
    <rPh sb="21" eb="22">
      <t>コウ</t>
    </rPh>
    <phoneticPr fontId="2"/>
  </si>
  <si>
    <t>県条例 第18条第2項</t>
    <rPh sb="0" eb="1">
      <t>ケン</t>
    </rPh>
    <rPh sb="1" eb="3">
      <t>ジョウレイ</t>
    </rPh>
    <rPh sb="4" eb="5">
      <t>ダイ</t>
    </rPh>
    <rPh sb="7" eb="8">
      <t>ジョウ</t>
    </rPh>
    <rPh sb="8" eb="9">
      <t>ダイ</t>
    </rPh>
    <rPh sb="10" eb="11">
      <t>コウ</t>
    </rPh>
    <phoneticPr fontId="4"/>
  </si>
  <si>
    <t>県条例 第6条第2項</t>
    <rPh sb="4" eb="5">
      <t>ダイ</t>
    </rPh>
    <rPh sb="6" eb="7">
      <t>ジョウ</t>
    </rPh>
    <rPh sb="7" eb="8">
      <t>ダイ</t>
    </rPh>
    <rPh sb="9" eb="10">
      <t>コウ</t>
    </rPh>
    <phoneticPr fontId="4"/>
  </si>
  <si>
    <t>県認定こども園条例 別表第2の5</t>
    <rPh sb="0" eb="1">
      <t>ケン</t>
    </rPh>
    <rPh sb="1" eb="3">
      <t>ニンテイ</t>
    </rPh>
    <rPh sb="6" eb="7">
      <t>エン</t>
    </rPh>
    <rPh sb="7" eb="9">
      <t>ジョウレイ</t>
    </rPh>
    <rPh sb="10" eb="12">
      <t>ベッピョウ</t>
    </rPh>
    <rPh sb="12" eb="13">
      <t>ダイ</t>
    </rPh>
    <phoneticPr fontId="2"/>
  </si>
  <si>
    <t>県条例 第19条</t>
    <rPh sb="0" eb="1">
      <t>ケン</t>
    </rPh>
    <rPh sb="1" eb="3">
      <t>ジョウレイ</t>
    </rPh>
    <rPh sb="4" eb="5">
      <t>ダイ</t>
    </rPh>
    <rPh sb="7" eb="8">
      <t>ジョウ</t>
    </rPh>
    <phoneticPr fontId="4"/>
  </si>
  <si>
    <t>社会福祉法（昭和26年法律第45号）</t>
  </si>
  <si>
    <t>2号3号
認定</t>
    <rPh sb="1" eb="2">
      <t>ゴウ</t>
    </rPh>
    <rPh sb="3" eb="4">
      <t>ゴウ</t>
    </rPh>
    <rPh sb="5" eb="7">
      <t>ニンテイ</t>
    </rPh>
    <phoneticPr fontId="2"/>
  </si>
  <si>
    <t>(13) 職員会議の開催状況について（前年度の状況）※新設園は本年度の</t>
    <rPh sb="19" eb="22">
      <t>ゼンネンド</t>
    </rPh>
    <rPh sb="23" eb="25">
      <t>ジョウキョウ</t>
    </rPh>
    <rPh sb="27" eb="29">
      <t>シンセツ</t>
    </rPh>
    <rPh sb="29" eb="30">
      <t>エン</t>
    </rPh>
    <rPh sb="31" eb="34">
      <t>ホンネンド</t>
    </rPh>
    <phoneticPr fontId="4"/>
  </si>
  <si>
    <t>状況</t>
  </si>
  <si>
    <t>第106条第1項</t>
    <phoneticPr fontId="4"/>
  </si>
  <si>
    <t>・労働基準法（昭和22年法律第49号）</t>
    <rPh sb="1" eb="3">
      <t>ロウドウ</t>
    </rPh>
    <rPh sb="3" eb="6">
      <t>キジュンホウ</t>
    </rPh>
    <phoneticPr fontId="4"/>
  </si>
  <si>
    <t>第15条</t>
    <rPh sb="0" eb="1">
      <t>ダイ</t>
    </rPh>
    <rPh sb="3" eb="4">
      <t>ジョウ</t>
    </rPh>
    <phoneticPr fontId="4"/>
  </si>
  <si>
    <t>労働基準法第15条</t>
    <rPh sb="0" eb="2">
      <t>ロウドウ</t>
    </rPh>
    <rPh sb="2" eb="5">
      <t>キジュンホウ</t>
    </rPh>
    <rPh sb="5" eb="6">
      <t>ダイ</t>
    </rPh>
    <rPh sb="8" eb="9">
      <t>ジョウ</t>
    </rPh>
    <phoneticPr fontId="4"/>
  </si>
  <si>
    <t xml:space="preserve">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
②　前項の規定によつて明示された労働条件が事実と相違する場合においては、労働者は、即時に労働契約を解除することができる。
③　前項の場合、就業のために住居を変更した労働者が、契約解除の日から14日以内に帰郷する場合においては、使用者は、必要な旅費を負担しなければならない。 </t>
    <phoneticPr fontId="4"/>
  </si>
  <si>
    <t>① 常時各作業所の見易い場所へ
  掲示､又は備え付け
② 書面による交付
③ 磁気テープ、ディスク等に記
  録し、常時確認できる機器を設
  置</t>
    <phoneticPr fontId="4"/>
  </si>
  <si>
    <t>労働基準法施行規則第5条</t>
    <rPh sb="0" eb="2">
      <t>ロウドウ</t>
    </rPh>
    <rPh sb="2" eb="5">
      <t>キジュンホウ</t>
    </rPh>
    <rPh sb="5" eb="7">
      <t>セコウ</t>
    </rPh>
    <rPh sb="7" eb="9">
      <t>キソク</t>
    </rPh>
    <rPh sb="9" eb="10">
      <t>ダイ</t>
    </rPh>
    <rPh sb="11" eb="12">
      <t>ジョウ</t>
    </rPh>
    <phoneticPr fontId="4"/>
  </si>
  <si>
    <t>(法第6条2項の開示事項及び明示の方法)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</si>
  <si>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第34条</t>
    <rPh sb="0" eb="1">
      <t>ダイ</t>
    </rPh>
    <phoneticPr fontId="2"/>
  </si>
  <si>
    <t xml:space="preserve">労働時間が6時間を超える場合は少くとも45分、8時間を超える場合は少くとも1時間の休憩時間を労働時間の途中に与えなければならない。休憩時間は一斉に与えなければならない。ただし、労働者の過半数で組織する労働組合または労働者の過半数を代表する者との書面による協定があるときは、この限りでない。 </t>
    <phoneticPr fontId="2"/>
  </si>
  <si>
    <t>労働基準法 第32条</t>
    <rPh sb="6" eb="7">
      <t>ダイ</t>
    </rPh>
    <phoneticPr fontId="4"/>
  </si>
  <si>
    <t>労働基準法 第34条</t>
    <rPh sb="4" eb="5">
      <t>ホウ</t>
    </rPh>
    <rPh sb="6" eb="7">
      <t>ダイ</t>
    </rPh>
    <phoneticPr fontId="4"/>
  </si>
  <si>
    <t>（年次休暇）</t>
    <rPh sb="1" eb="3">
      <t>ネンジ</t>
    </rPh>
    <rPh sb="3" eb="5">
      <t>キュウカ</t>
    </rPh>
    <phoneticPr fontId="4"/>
  </si>
  <si>
    <t>労働基準法 第39条</t>
    <rPh sb="0" eb="2">
      <t>ロウドウ</t>
    </rPh>
    <rPh sb="2" eb="5">
      <t>キジュンホウ</t>
    </rPh>
    <rPh sb="6" eb="7">
      <t>ダイ</t>
    </rPh>
    <rPh sb="9" eb="10">
      <t>ジョウ</t>
    </rPh>
    <phoneticPr fontId="4"/>
  </si>
  <si>
    <t>（産前産後）</t>
    <phoneticPr fontId="4"/>
  </si>
  <si>
    <t>労働基準法 第65条、第66条</t>
    <rPh sb="0" eb="2">
      <t>ロウドウ</t>
    </rPh>
    <rPh sb="2" eb="5">
      <t>キジュンホウ</t>
    </rPh>
    <rPh sb="6" eb="7">
      <t>ダイ</t>
    </rPh>
    <rPh sb="9" eb="10">
      <t>ジョウ</t>
    </rPh>
    <rPh sb="11" eb="12">
      <t>ダイ</t>
    </rPh>
    <rPh sb="14" eb="15">
      <t>ジョウ</t>
    </rPh>
    <phoneticPr fontId="4"/>
  </si>
  <si>
    <t>（育児時間）</t>
    <phoneticPr fontId="4"/>
  </si>
  <si>
    <t>労働基準法 第67条</t>
    <rPh sb="0" eb="2">
      <t>ロウドウ</t>
    </rPh>
    <rPh sb="2" eb="5">
      <t>キジュンホウ</t>
    </rPh>
    <rPh sb="6" eb="7">
      <t>ダイ</t>
    </rPh>
    <rPh sb="9" eb="10">
      <t>ジョウ</t>
    </rPh>
    <phoneticPr fontId="4"/>
  </si>
  <si>
    <t>（生理日の就業が著しく困難な女性に対する措置）</t>
    <phoneticPr fontId="4"/>
  </si>
  <si>
    <t>労働基準法 第68条</t>
    <rPh sb="0" eb="2">
      <t>ロウドウ</t>
    </rPh>
    <rPh sb="2" eb="5">
      <t>キジュンホウ</t>
    </rPh>
    <rPh sb="6" eb="7">
      <t>ダイ</t>
    </rPh>
    <rPh sb="9" eb="10">
      <t>ジョウ</t>
    </rPh>
    <phoneticPr fontId="4"/>
  </si>
  <si>
    <t>産前…本人請求により6週間(多胎の場合は14週間)</t>
    <phoneticPr fontId="4"/>
  </si>
  <si>
    <t>産後…8週間（但し、本人請求と医師が認めた場合は6週間経過後から就業可)</t>
    <phoneticPr fontId="4"/>
  </si>
  <si>
    <t xml:space="preserve">
</t>
    <phoneticPr fontId="4"/>
  </si>
  <si>
    <t>乳児の母…1日2回､1回30分の育児時間</t>
    <phoneticPr fontId="4"/>
  </si>
  <si>
    <t>育児休業、介護休業等育児又は家族介護を行う労働者の福祉に関する法律</t>
    <phoneticPr fontId="4"/>
  </si>
  <si>
    <t>（雇入時の健康診断）</t>
    <phoneticPr fontId="2"/>
  </si>
  <si>
    <t>（定期健康診断）</t>
    <phoneticPr fontId="2"/>
  </si>
  <si>
    <t>労働安全衛生規則 
第44条第1項、第3項</t>
    <rPh sb="13" eb="14">
      <t>ジョウ</t>
    </rPh>
    <rPh sb="14" eb="15">
      <t>ダイ</t>
    </rPh>
    <rPh sb="16" eb="17">
      <t>コウ</t>
    </rPh>
    <rPh sb="18" eb="19">
      <t>ダイ</t>
    </rPh>
    <rPh sb="20" eb="21">
      <t>コウ</t>
    </rPh>
    <phoneticPr fontId="4"/>
  </si>
  <si>
    <t>（健康診断実施後の措置）</t>
    <phoneticPr fontId="2"/>
  </si>
  <si>
    <t>（健康診断結果の記録作成）</t>
    <phoneticPr fontId="2"/>
  </si>
  <si>
    <t>労働安全衛生法
第66条第5項但し書き</t>
    <rPh sb="6" eb="7">
      <t>ホウ</t>
    </rPh>
    <rPh sb="8" eb="9">
      <t>ダイ</t>
    </rPh>
    <rPh sb="12" eb="13">
      <t>ダイ</t>
    </rPh>
    <rPh sb="14" eb="15">
      <t>コウ</t>
    </rPh>
    <rPh sb="15" eb="16">
      <t>タダ</t>
    </rPh>
    <rPh sb="17" eb="18">
      <t>ガ</t>
    </rPh>
    <phoneticPr fontId="4"/>
  </si>
  <si>
    <t>労働安全衛生規則 第51条</t>
    <rPh sb="9" eb="10">
      <t>ダイ</t>
    </rPh>
    <phoneticPr fontId="4"/>
  </si>
  <si>
    <t>労働安全衛生規則 第47条</t>
    <phoneticPr fontId="4"/>
  </si>
  <si>
    <t>労働安全衛生規則 第43条</t>
    <phoneticPr fontId="4"/>
  </si>
  <si>
    <t>保育所保育指針 第5章3(1)</t>
    <rPh sb="0" eb="3">
      <t>ホイクショ</t>
    </rPh>
    <rPh sb="3" eb="5">
      <t>ホイク</t>
    </rPh>
    <rPh sb="5" eb="7">
      <t>シシン</t>
    </rPh>
    <rPh sb="8" eb="9">
      <t>ダイ</t>
    </rPh>
    <rPh sb="10" eb="11">
      <t>ショウ</t>
    </rPh>
    <phoneticPr fontId="2"/>
  </si>
  <si>
    <t>保育所保育指針 第5章1(1)</t>
    <rPh sb="0" eb="3">
      <t>ホイクショ</t>
    </rPh>
    <rPh sb="3" eb="5">
      <t>ホイク</t>
    </rPh>
    <rPh sb="5" eb="7">
      <t>シシン</t>
    </rPh>
    <rPh sb="8" eb="9">
      <t>ダイ</t>
    </rPh>
    <rPh sb="10" eb="11">
      <t>ショウ</t>
    </rPh>
    <phoneticPr fontId="2"/>
  </si>
  <si>
    <t>保育所保育指針 第5章4(1)</t>
    <rPh sb="0" eb="3">
      <t>ホイクショ</t>
    </rPh>
    <rPh sb="3" eb="5">
      <t>ホイク</t>
    </rPh>
    <rPh sb="5" eb="7">
      <t>シシン</t>
    </rPh>
    <rPh sb="8" eb="9">
      <t>ダイ</t>
    </rPh>
    <rPh sb="10" eb="11">
      <t>ショウ</t>
    </rPh>
    <phoneticPr fontId="2"/>
  </si>
  <si>
    <t>保育所保育指針 第5章3(2)</t>
    <rPh sb="0" eb="3">
      <t>ホイクショ</t>
    </rPh>
    <rPh sb="3" eb="5">
      <t>ホイク</t>
    </rPh>
    <rPh sb="5" eb="7">
      <t>シシン</t>
    </rPh>
    <rPh sb="8" eb="9">
      <t>ダイ</t>
    </rPh>
    <rPh sb="10" eb="11">
      <t>ショウ</t>
    </rPh>
    <phoneticPr fontId="2"/>
  </si>
  <si>
    <t>保育所保育指針 第5章4(2）</t>
    <rPh sb="0" eb="3">
      <t>ホイクショ</t>
    </rPh>
    <rPh sb="3" eb="5">
      <t>ホイク</t>
    </rPh>
    <rPh sb="5" eb="7">
      <t>シシン</t>
    </rPh>
    <rPh sb="8" eb="9">
      <t>ダイ</t>
    </rPh>
    <rPh sb="10" eb="11">
      <t>ショウ</t>
    </rPh>
    <phoneticPr fontId="2"/>
  </si>
  <si>
    <t>県認定こども園規則 第6条</t>
    <rPh sb="0" eb="1">
      <t>ケン</t>
    </rPh>
    <rPh sb="1" eb="3">
      <t>ニンテイ</t>
    </rPh>
    <rPh sb="6" eb="7">
      <t>ソノ</t>
    </rPh>
    <rPh sb="7" eb="9">
      <t>キソク</t>
    </rPh>
    <rPh sb="10" eb="11">
      <t>ダイ</t>
    </rPh>
    <rPh sb="12" eb="13">
      <t>ジョウ</t>
    </rPh>
    <phoneticPr fontId="2"/>
  </si>
  <si>
    <t>県認定こども園規則 別表第3</t>
    <rPh sb="0" eb="1">
      <t>ケン</t>
    </rPh>
    <rPh sb="1" eb="3">
      <t>ニンテイ</t>
    </rPh>
    <rPh sb="6" eb="7">
      <t>ソノ</t>
    </rPh>
    <rPh sb="7" eb="9">
      <t>キソク</t>
    </rPh>
    <rPh sb="10" eb="12">
      <t>ベッピョウ</t>
    </rPh>
    <rPh sb="12" eb="13">
      <t>ダイ</t>
    </rPh>
    <phoneticPr fontId="2"/>
  </si>
  <si>
    <t>保育所保育指針 第1章3(1)</t>
    <rPh sb="8" eb="9">
      <t>ダイ</t>
    </rPh>
    <rPh sb="10" eb="11">
      <t>ショウ</t>
    </rPh>
    <phoneticPr fontId="4"/>
  </si>
  <si>
    <t>保育所保育指針 第1章3(2)ア</t>
    <rPh sb="8" eb="9">
      <t>ダイ</t>
    </rPh>
    <rPh sb="10" eb="11">
      <t>ショウ</t>
    </rPh>
    <phoneticPr fontId="4"/>
  </si>
  <si>
    <t>保育所保育指針 第1章3(2)イ(ｱ)</t>
    <rPh sb="8" eb="9">
      <t>ダイ</t>
    </rPh>
    <rPh sb="10" eb="11">
      <t>ショウ</t>
    </rPh>
    <phoneticPr fontId="4"/>
  </si>
  <si>
    <t>保育所保育指針 第1章3(2)キ</t>
    <rPh sb="8" eb="9">
      <t>ダイ</t>
    </rPh>
    <rPh sb="10" eb="11">
      <t>ショウ</t>
    </rPh>
    <phoneticPr fontId="4"/>
  </si>
  <si>
    <t>保育所保育指針 第1章3(2)イ(ｳ)</t>
    <rPh sb="8" eb="9">
      <t>ダイ</t>
    </rPh>
    <rPh sb="10" eb="11">
      <t>ショウ</t>
    </rPh>
    <phoneticPr fontId="4"/>
  </si>
  <si>
    <t>保育所保育指針 第1章3(3)エ</t>
    <rPh sb="8" eb="9">
      <t>ダイ</t>
    </rPh>
    <rPh sb="10" eb="11">
      <t>ショウ</t>
    </rPh>
    <phoneticPr fontId="4"/>
  </si>
  <si>
    <t>エ　保育士等は、子どもの実態や子どもを取り巻く状況の変化などに即して保育の過程を記録するとともに、これらを踏まえ、指導計画に基づく保育の内容の見直しを行い、改善を図ること。</t>
  </si>
  <si>
    <t>(3)　指導計画の展開</t>
  </si>
  <si>
    <t>イ　子どもの心身の健康状態や疾病等の把握のために、嘱託医等により定期的に健康診断を行い、その結果を記録し、保育に活用するとともに、保護者が子どもの状態を理解し、日常生活に活用できるようにすること。</t>
  </si>
  <si>
    <t>(2)　健康増進</t>
  </si>
  <si>
    <t>県認定こども園規則 別表第6</t>
    <rPh sb="0" eb="1">
      <t>ケン</t>
    </rPh>
    <rPh sb="1" eb="3">
      <t>ニンテイ</t>
    </rPh>
    <rPh sb="6" eb="7">
      <t>ソノ</t>
    </rPh>
    <rPh sb="7" eb="9">
      <t>キソク</t>
    </rPh>
    <rPh sb="10" eb="12">
      <t>ベッピョウ</t>
    </rPh>
    <rPh sb="12" eb="13">
      <t>ダイ</t>
    </rPh>
    <phoneticPr fontId="2"/>
  </si>
  <si>
    <t>沖縄県健康増進法施行細則 第5条</t>
    <phoneticPr fontId="2"/>
  </si>
  <si>
    <t>（特定給食施設栄養定期報告）</t>
  </si>
  <si>
    <t>沖縄県給食施設届出要綱
（目的）
第1条
1回50食以上100食未満又は１日100食以上250食未満の施設は報告を行うこと。
（給食施設栄養定期報告）
第４条
毎年6月実施分を7月31日までに所轄保健所長に提出しなければならない。</t>
    <rPh sb="77" eb="78">
      <t>ダイ</t>
    </rPh>
    <rPh sb="79" eb="80">
      <t>ジョウ</t>
    </rPh>
    <phoneticPr fontId="2"/>
  </si>
  <si>
    <t>沖縄県児童福祉施設の設備及び運営に関する基準を定める条例
第1章16条3</t>
    <phoneticPr fontId="2"/>
  </si>
  <si>
    <t>県認定こども園条例 別表第7の6</t>
    <phoneticPr fontId="2"/>
  </si>
  <si>
    <t>学校保健安全法 第29条</t>
    <rPh sb="0" eb="2">
      <t>ガッコウ</t>
    </rPh>
    <rPh sb="2" eb="4">
      <t>ホケン</t>
    </rPh>
    <rPh sb="4" eb="6">
      <t>アンゼン</t>
    </rPh>
    <rPh sb="6" eb="7">
      <t>ホウ</t>
    </rPh>
    <rPh sb="8" eb="9">
      <t>ダイ</t>
    </rPh>
    <rPh sb="11" eb="12">
      <t>ジョウ</t>
    </rPh>
    <phoneticPr fontId="2"/>
  </si>
  <si>
    <t>保育所保育指針 第3章3(2)、
          第3章4</t>
    <rPh sb="3" eb="5">
      <t>ホイク</t>
    </rPh>
    <rPh sb="5" eb="7">
      <t>シシン</t>
    </rPh>
    <rPh sb="8" eb="9">
      <t>ダイ</t>
    </rPh>
    <rPh sb="10" eb="11">
      <t>ショウ</t>
    </rPh>
    <phoneticPr fontId="4"/>
  </si>
  <si>
    <t>消防法施行規則 第31条の6</t>
    <phoneticPr fontId="2"/>
  </si>
  <si>
    <t>消防法 第4条</t>
    <phoneticPr fontId="4"/>
  </si>
  <si>
    <t>県認定こども園条例 別表第7の8</t>
    <rPh sb="0" eb="1">
      <t>ケン</t>
    </rPh>
    <rPh sb="1" eb="3">
      <t>ニンテイ</t>
    </rPh>
    <rPh sb="6" eb="7">
      <t>ソノ</t>
    </rPh>
    <rPh sb="7" eb="9">
      <t>ジョウレイ</t>
    </rPh>
    <rPh sb="10" eb="12">
      <t>ベッピョウ</t>
    </rPh>
    <rPh sb="12" eb="13">
      <t>ダイ</t>
    </rPh>
    <phoneticPr fontId="2"/>
  </si>
  <si>
    <t>児童福祉法 第48条の4</t>
    <phoneticPr fontId="4"/>
  </si>
  <si>
    <t>保育所保育指針 第4章3(1)ア</t>
    <rPh sb="8" eb="9">
      <t>ダイ</t>
    </rPh>
    <rPh sb="10" eb="11">
      <t>ショウ</t>
    </rPh>
    <phoneticPr fontId="4"/>
  </si>
  <si>
    <t>保育所保育指針 第4章3(2)</t>
    <rPh sb="8" eb="9">
      <t>ダイ</t>
    </rPh>
    <rPh sb="10" eb="11">
      <t>ショウ</t>
    </rPh>
    <phoneticPr fontId="4"/>
  </si>
  <si>
    <t>認定こども園法施行規則 第2条</t>
    <rPh sb="0" eb="2">
      <t>ニンテイ</t>
    </rPh>
    <rPh sb="5" eb="7">
      <t>エンホウ</t>
    </rPh>
    <rPh sb="7" eb="9">
      <t>セコウ</t>
    </rPh>
    <rPh sb="9" eb="11">
      <t>キソク</t>
    </rPh>
    <rPh sb="12" eb="13">
      <t>ダイ</t>
    </rPh>
    <rPh sb="14" eb="15">
      <t>ジョウ</t>
    </rPh>
    <phoneticPr fontId="2"/>
  </si>
  <si>
    <t>社会福祉法 第82条</t>
    <phoneticPr fontId="4"/>
  </si>
  <si>
    <t>（社会福祉事業の経営者による苦情の解決）</t>
    <phoneticPr fontId="2"/>
  </si>
  <si>
    <t>県条例 第21条</t>
    <rPh sb="0" eb="1">
      <t>ケン</t>
    </rPh>
    <rPh sb="1" eb="3">
      <t>ジョウレイ</t>
    </rPh>
    <phoneticPr fontId="4"/>
  </si>
  <si>
    <t>「社会福祉事業の経営者による福祉サービスに関する苦情解決の仕組みの指針について」（平成12年6月7日児発第575号厚生省児童家庭局長他連名通知）</t>
    <phoneticPr fontId="2"/>
  </si>
  <si>
    <t>－保育所型認定こども園運営No.１１－</t>
    <rPh sb="4" eb="5">
      <t>ガタ</t>
    </rPh>
    <rPh sb="5" eb="7">
      <t>ニンテイ</t>
    </rPh>
    <rPh sb="10" eb="11">
      <t>エン</t>
    </rPh>
    <phoneticPr fontId="4"/>
  </si>
  <si>
    <t>－保育所型認定こども園運営No.１２－</t>
    <rPh sb="4" eb="5">
      <t>カタ</t>
    </rPh>
    <rPh sb="5" eb="7">
      <t>ニンテイ</t>
    </rPh>
    <rPh sb="10" eb="11">
      <t>ソノ</t>
    </rPh>
    <phoneticPr fontId="4"/>
  </si>
  <si>
    <t>－保育所型認定こども園運営No.１９－</t>
    <rPh sb="4" eb="5">
      <t>カタ</t>
    </rPh>
    <rPh sb="5" eb="7">
      <t>ニンテイ</t>
    </rPh>
    <rPh sb="10" eb="11">
      <t>ソノ</t>
    </rPh>
    <phoneticPr fontId="4"/>
  </si>
  <si>
    <t>　 保育所は、自らその行う法第39条に規定する業務の質の評価を行い、常にその改善を図らなけ
　ればならない。
２ 保育所は、定期的に外部の者による評価を受けて、それらの結果を公表し、常にその改善を図
　るよう努めなければならない。</t>
    <phoneticPr fontId="2"/>
  </si>
  <si>
    <t>第51条　業務の質の評価等</t>
    <phoneticPr fontId="2"/>
  </si>
  <si>
    <t>保育所保育指針 第1章3(4)アイ</t>
    <rPh sb="0" eb="3">
      <t>ホイクショ</t>
    </rPh>
    <rPh sb="3" eb="5">
      <t>ホイク</t>
    </rPh>
    <rPh sb="5" eb="7">
      <t>シシン</t>
    </rPh>
    <rPh sb="8" eb="9">
      <t>ダイ</t>
    </rPh>
    <phoneticPr fontId="4"/>
  </si>
  <si>
    <t>県条例 第51条第1項</t>
    <rPh sb="0" eb="3">
      <t>ケンジョウレイ</t>
    </rPh>
    <rPh sb="4" eb="5">
      <t>ダイ</t>
    </rPh>
    <rPh sb="7" eb="8">
      <t>ジョウ</t>
    </rPh>
    <rPh sb="8" eb="9">
      <t>ダイ</t>
    </rPh>
    <rPh sb="10" eb="11">
      <t>コウ</t>
    </rPh>
    <phoneticPr fontId="2"/>
  </si>
  <si>
    <t>保育所保育指針 第1章3(4)ア</t>
    <rPh sb="0" eb="3">
      <t>ホイクショ</t>
    </rPh>
    <rPh sb="3" eb="5">
      <t>ホイク</t>
    </rPh>
    <rPh sb="5" eb="7">
      <t>シシン</t>
    </rPh>
    <rPh sb="8" eb="9">
      <t>ダイ</t>
    </rPh>
    <phoneticPr fontId="4"/>
  </si>
  <si>
    <t>子ども・子育て支援法施行規則 第2条第3項、第5項</t>
    <rPh sb="0" eb="1">
      <t>コ</t>
    </rPh>
    <rPh sb="4" eb="6">
      <t>コソダ</t>
    </rPh>
    <rPh sb="7" eb="10">
      <t>シエンホウ</t>
    </rPh>
    <rPh sb="10" eb="12">
      <t>シコウ</t>
    </rPh>
    <rPh sb="12" eb="14">
      <t>キソク</t>
    </rPh>
    <rPh sb="15" eb="16">
      <t>ダイ</t>
    </rPh>
    <rPh sb="17" eb="18">
      <t>ジョウ</t>
    </rPh>
    <rPh sb="18" eb="19">
      <t>ダイ</t>
    </rPh>
    <rPh sb="20" eb="21">
      <t>コウ</t>
    </rPh>
    <rPh sb="22" eb="23">
      <t>ダイ</t>
    </rPh>
    <rPh sb="24" eb="25">
      <t>コウ</t>
    </rPh>
    <phoneticPr fontId="2"/>
  </si>
  <si>
    <t>子ども・子育て支援法 第33条第1項</t>
    <rPh sb="0" eb="1">
      <t>コ</t>
    </rPh>
    <rPh sb="4" eb="6">
      <t>コソダ</t>
    </rPh>
    <rPh sb="7" eb="10">
      <t>シエンホウ</t>
    </rPh>
    <rPh sb="11" eb="12">
      <t>ダイ</t>
    </rPh>
    <rPh sb="14" eb="15">
      <t>ジョウ</t>
    </rPh>
    <rPh sb="15" eb="16">
      <t>ダイ</t>
    </rPh>
    <rPh sb="17" eb="18">
      <t>コウ</t>
    </rPh>
    <phoneticPr fontId="2"/>
  </si>
  <si>
    <t>子ども・子育て支援法 第33条第2項</t>
    <rPh sb="0" eb="1">
      <t>コ</t>
    </rPh>
    <rPh sb="4" eb="6">
      <t>コソダ</t>
    </rPh>
    <rPh sb="7" eb="10">
      <t>シエンホウ</t>
    </rPh>
    <rPh sb="11" eb="12">
      <t>ダイ</t>
    </rPh>
    <rPh sb="14" eb="15">
      <t>ジョウ</t>
    </rPh>
    <rPh sb="15" eb="16">
      <t>ダイ</t>
    </rPh>
    <rPh sb="17" eb="18">
      <t>コウ</t>
    </rPh>
    <phoneticPr fontId="2"/>
  </si>
  <si>
    <t>子ども・子育て支援法施行規則 第29条第13号</t>
    <rPh sb="0" eb="1">
      <t>コ</t>
    </rPh>
    <rPh sb="4" eb="6">
      <t>コソダ</t>
    </rPh>
    <rPh sb="7" eb="10">
      <t>シエンホウ</t>
    </rPh>
    <rPh sb="10" eb="12">
      <t>シコウ</t>
    </rPh>
    <rPh sb="12" eb="14">
      <t>キソク</t>
    </rPh>
    <rPh sb="15" eb="16">
      <t>ダイ</t>
    </rPh>
    <rPh sb="18" eb="19">
      <t>ジョウ</t>
    </rPh>
    <rPh sb="19" eb="20">
      <t>ダイ</t>
    </rPh>
    <rPh sb="22" eb="23">
      <t>ゴウ</t>
    </rPh>
    <phoneticPr fontId="2"/>
  </si>
  <si>
    <t>特定教育・保育施設及び特定地域型保育事業並びに特定子ども・子育て支援施設等の運営に関する基準 第5条・・・※電磁的方法→第62条第2項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4" eb="56">
      <t>デンジ</t>
    </rPh>
    <rPh sb="56" eb="57">
      <t>テキ</t>
    </rPh>
    <rPh sb="57" eb="59">
      <t>ホウホウ</t>
    </rPh>
    <rPh sb="60" eb="61">
      <t>ダイ</t>
    </rPh>
    <rPh sb="63" eb="64">
      <t>ジョウ</t>
    </rPh>
    <rPh sb="64" eb="65">
      <t>ダイ</t>
    </rPh>
    <rPh sb="66" eb="67">
      <t>コウ</t>
    </rPh>
    <phoneticPr fontId="2"/>
  </si>
  <si>
    <t xml:space="preserve">県認定こども園条例 </t>
    <rPh sb="0" eb="1">
      <t>ケン</t>
    </rPh>
    <rPh sb="1" eb="3">
      <t>ニンテイ</t>
    </rPh>
    <rPh sb="6" eb="7">
      <t>エン</t>
    </rPh>
    <rPh sb="7" eb="9">
      <t>ジョウレイ</t>
    </rPh>
    <phoneticPr fontId="2"/>
  </si>
  <si>
    <t>別表第7の5</t>
    <phoneticPr fontId="2"/>
  </si>
  <si>
    <t>なし・・・4歳以上児X</t>
    <phoneticPr fontId="2"/>
  </si>
  <si>
    <t>あり・・・4歳以上児Y</t>
    <phoneticPr fontId="2"/>
  </si>
  <si>
    <t xml:space="preserve"> 4歳以上児</t>
    <rPh sb="2" eb="5">
      <t>サイイジョウ</t>
    </rPh>
    <rPh sb="5" eb="6">
      <t>ジ</t>
    </rPh>
    <phoneticPr fontId="2"/>
  </si>
  <si>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2"/>
  </si>
  <si>
    <t>（注）4歳以上児配置改善加算</t>
    <phoneticPr fontId="2"/>
  </si>
  <si>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2"/>
  </si>
  <si>
    <t>目次に戻る</t>
    <rPh sb="0" eb="2">
      <t>モクジ</t>
    </rPh>
    <rPh sb="3" eb="4">
      <t>モド</t>
    </rPh>
    <phoneticPr fontId="2"/>
  </si>
  <si>
    <t>週労働時間の場合</t>
    <rPh sb="0" eb="1">
      <t>シュウ</t>
    </rPh>
    <rPh sb="1" eb="3">
      <t>ロウドウ</t>
    </rPh>
    <rPh sb="3" eb="5">
      <t>ジカン</t>
    </rPh>
    <rPh sb="6" eb="8">
      <t>バアイ</t>
    </rPh>
    <phoneticPr fontId="2"/>
  </si>
  <si>
    <t>保育士Bごとの週労働時間数
(雇用契約による時間数)</t>
    <rPh sb="7" eb="8">
      <t>シュウ</t>
    </rPh>
    <rPh sb="15" eb="17">
      <t>コヨウ</t>
    </rPh>
    <rPh sb="17" eb="19">
      <t>ケイヤク</t>
    </rPh>
    <rPh sb="22" eb="25">
      <t>ジカンスウ</t>
    </rPh>
    <phoneticPr fontId="2"/>
  </si>
  <si>
    <t>週労働時間</t>
    <rPh sb="0" eb="1">
      <t>シュウ</t>
    </rPh>
    <rPh sb="1" eb="3">
      <t>ロウドウ</t>
    </rPh>
    <rPh sb="3" eb="5">
      <t>ジカン</t>
    </rPh>
    <phoneticPr fontId="2"/>
  </si>
  <si>
    <t>HPアドレス</t>
    <phoneticPr fontId="2"/>
  </si>
  <si>
    <t>※削除厳禁</t>
  </si>
  <si>
    <t>雇用形態は常勤（正規職員の所定労働時間と同じ労働時間）または、短時間（常勤以外の労働時間）を記入すること。</t>
    <rPh sb="31" eb="34">
      <t>タンジカン</t>
    </rPh>
    <phoneticPr fontId="2"/>
  </si>
  <si>
    <t>雇用形態は常勤（正規職員の所定労働時間と同じ労働時間）または、短時間（常勤以外の労働時間）を記入すること。</t>
    <phoneticPr fontId="2"/>
  </si>
  <si>
    <t>削除厳禁</t>
    <rPh sb="0" eb="2">
      <t>サクジョ</t>
    </rPh>
    <rPh sb="2" eb="4">
      <t>ゲンキン</t>
    </rPh>
    <phoneticPr fontId="2"/>
  </si>
  <si>
    <r>
      <t>代替職員のうち常勤は表の</t>
    </r>
    <r>
      <rPr>
        <b/>
        <sz val="9"/>
        <color theme="1"/>
        <rFont val="HGｺﾞｼｯｸM"/>
        <family val="3"/>
        <charset val="128"/>
      </rPr>
      <t>太枠内</t>
    </r>
    <r>
      <rPr>
        <sz val="9"/>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</si>
  <si>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t>沖縄県幼保連携型認定こども園以外の認定こども園の認定の要件に関する条例附則 第5項</t>
    <rPh sb="0" eb="3">
      <t>オキナワケン</t>
    </rPh>
    <rPh sb="3" eb="5">
      <t>ヨウホ</t>
    </rPh>
    <rPh sb="5" eb="7">
      <t>レンケイ</t>
    </rPh>
    <rPh sb="7" eb="8">
      <t>ガタ</t>
    </rPh>
    <rPh sb="8" eb="10">
      <t>ニンテイ</t>
    </rPh>
    <rPh sb="13" eb="14">
      <t>エン</t>
    </rPh>
    <rPh sb="14" eb="16">
      <t>イガイ</t>
    </rPh>
    <rPh sb="17" eb="19">
      <t>ニンテイ</t>
    </rPh>
    <rPh sb="22" eb="23">
      <t>エン</t>
    </rPh>
    <rPh sb="24" eb="26">
      <t>ニンテイ</t>
    </rPh>
    <rPh sb="27" eb="29">
      <t>ヨウケン</t>
    </rPh>
    <rPh sb="30" eb="31">
      <t>カン</t>
    </rPh>
    <rPh sb="33" eb="35">
      <t>ジョウレイ</t>
    </rPh>
    <rPh sb="35" eb="37">
      <t>フソク</t>
    </rPh>
    <rPh sb="38" eb="39">
      <t>ダイ</t>
    </rPh>
    <rPh sb="40" eb="41">
      <t>コウ</t>
    </rPh>
    <phoneticPr fontId="2"/>
  </si>
  <si>
    <t>県認定こども園条例附則 別表第2</t>
    <rPh sb="0" eb="1">
      <t>ケン</t>
    </rPh>
    <rPh sb="1" eb="3">
      <t>ニンテイ</t>
    </rPh>
    <rPh sb="6" eb="7">
      <t>エン</t>
    </rPh>
    <rPh sb="7" eb="9">
      <t>ジョウレイ</t>
    </rPh>
    <rPh sb="9" eb="11">
      <t>フソク</t>
    </rPh>
    <rPh sb="12" eb="14">
      <t>ベッピョウ</t>
    </rPh>
    <rPh sb="14" eb="15">
      <t>ダイ</t>
    </rPh>
    <phoneticPr fontId="2"/>
  </si>
  <si>
    <t>正職員</t>
    <phoneticPr fontId="2"/>
  </si>
  <si>
    <t>非正規</t>
    <phoneticPr fontId="2"/>
  </si>
  <si>
    <t xml:space="preserve"> ④ 職員の健康診断の結果に基づき、健康診断個人票を作成し、５</t>
    <phoneticPr fontId="4"/>
  </si>
  <si>
    <t>年間保存しているか。</t>
    <rPh sb="1" eb="2">
      <t>カン</t>
    </rPh>
    <rPh sb="2" eb="4">
      <t>ホゾン</t>
    </rPh>
    <phoneticPr fontId="2"/>
  </si>
  <si>
    <t>　※ 下記①、④の配置と①の各部屋の面積が分かる平面図を添付すること。</t>
    <phoneticPr fontId="2"/>
  </si>
  <si>
    <t>(3)嘱託医の配置について</t>
    <phoneticPr fontId="2"/>
  </si>
  <si>
    <t>(4)園児の健康診断の実施状況について</t>
    <phoneticPr fontId="2"/>
  </si>
  <si>
    <t>(5)感染症等の発生の状況</t>
    <phoneticPr fontId="2"/>
  </si>
  <si>
    <t>(1)給与規程は整備しているか</t>
    <phoneticPr fontId="2"/>
  </si>
  <si>
    <t>③ 全ての職員の労働契約の締結時及び有期労働契約の更新時に、「更新上限</t>
    <phoneticPr fontId="2"/>
  </si>
  <si>
    <t>の有無と内容」を書面（雇用契約書等）で明示しているか。</t>
    <phoneticPr fontId="2"/>
  </si>
  <si>
    <t>④ 有期雇用労働者に対しては、労働契約の締結時及び更新時に、③に加え、</t>
    <phoneticPr fontId="2"/>
  </si>
  <si>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2"/>
  </si>
  <si>
    <t>「無期転換後の労働条件」を書面（雇用契約書等)で明示しているか。</t>
    <phoneticPr fontId="2"/>
  </si>
  <si>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4"/>
  </si>
  <si>
    <t>で明示しているか。</t>
  </si>
  <si>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就業場所・業務の変更の範囲」などについては、文書で明示することが義務付けられている。</t>
    <phoneticPr fontId="4"/>
  </si>
  <si>
    <t>労働基準法施行規則第５条</t>
    <rPh sb="9" eb="10">
      <t>ダイ</t>
    </rPh>
    <rPh sb="11" eb="12">
      <t>ジョウ</t>
    </rPh>
    <phoneticPr fontId="2"/>
  </si>
  <si>
    <t>有期労働契約の締結、更新、雇止め等に関する基準第１条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</si>
  <si>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有期労働契約の締結、更新、雇止め等に関する基準第５条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</si>
  <si>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</si>
  <si>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</si>
  <si>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r>
      <t xml:space="preserve"> ⑧ </t>
    </r>
    <r>
      <rPr>
        <u/>
        <sz val="10"/>
        <rFont val="HGｺﾞｼｯｸM"/>
        <family val="3"/>
        <charset val="128"/>
      </rPr>
      <t>２階</t>
    </r>
    <r>
      <rPr>
        <sz val="10"/>
        <rFont val="HGｺﾞｼｯｸM"/>
        <family val="3"/>
        <charset val="128"/>
      </rPr>
      <t>に保育室等がある場合</t>
    </r>
    <phoneticPr fontId="4"/>
  </si>
  <si>
    <r>
      <t xml:space="preserve"> ⑨ </t>
    </r>
    <r>
      <rPr>
        <u/>
        <sz val="10"/>
        <rFont val="HGｺﾞｼｯｸM"/>
        <family val="3"/>
        <charset val="128"/>
      </rPr>
      <t>３階</t>
    </r>
    <r>
      <rPr>
        <sz val="10"/>
        <rFont val="HGｺﾞｼｯｸM"/>
        <family val="3"/>
        <charset val="128"/>
      </rPr>
      <t>に保育室又は遊戯室がある場合</t>
    </r>
    <phoneticPr fontId="4"/>
  </si>
  <si>
    <r>
      <t>イ　避難用として、特別避難階段に準じた屋内避難階段</t>
    </r>
    <r>
      <rPr>
        <sz val="8"/>
        <rFont val="HGｺﾞｼｯｸM"/>
        <family val="3"/>
        <charset val="128"/>
      </rPr>
      <t>(※2)</t>
    </r>
    <r>
      <rPr>
        <sz val="10"/>
        <rFont val="HGｺﾞｼｯｸM"/>
        <family val="3"/>
        <charset val="128"/>
      </rPr>
      <t>、耐火</t>
    </r>
    <phoneticPr fontId="4"/>
  </si>
  <si>
    <r>
      <t xml:space="preserve"> ⑩ </t>
    </r>
    <r>
      <rPr>
        <u/>
        <sz val="10"/>
        <rFont val="HGｺﾞｼｯｸM"/>
        <family val="3"/>
        <charset val="128"/>
      </rPr>
      <t>４階以上</t>
    </r>
    <r>
      <rPr>
        <sz val="10"/>
        <rFont val="HGｺﾞｼｯｸM"/>
        <family val="3"/>
        <charset val="128"/>
      </rPr>
      <t>に保育室又は遊戯室がある場合</t>
    </r>
    <rPh sb="4" eb="5">
      <t>カイ</t>
    </rPh>
    <rPh sb="5" eb="7">
      <t>イジョウ</t>
    </rPh>
    <phoneticPr fontId="4"/>
  </si>
  <si>
    <r>
      <t xml:space="preserve"> ⑪ 3</t>
    </r>
    <r>
      <rPr>
        <u/>
        <sz val="10"/>
        <rFont val="HGｺﾞｼｯｸM"/>
        <family val="3"/>
        <charset val="128"/>
      </rPr>
      <t>階以上</t>
    </r>
    <r>
      <rPr>
        <sz val="10"/>
        <rFont val="HGｺﾞｼｯｸM"/>
        <family val="3"/>
        <charset val="128"/>
      </rPr>
      <t>に保育室又は遊戯室がある場合</t>
    </r>
    <rPh sb="4" eb="5">
      <t>カイ</t>
    </rPh>
    <rPh sb="5" eb="7">
      <t>イジョウ</t>
    </rPh>
    <phoneticPr fontId="4"/>
  </si>
  <si>
    <t>ダムウェーター→小荷物専用昇降機</t>
    <phoneticPr fontId="2"/>
  </si>
  <si>
    <t>糸満、平良</t>
    <phoneticPr fontId="2"/>
  </si>
  <si>
    <t>大城(35h)、国頭(35h)、太田(30h)</t>
    <rPh sb="16" eb="18">
      <t>オオタ</t>
    </rPh>
    <phoneticPr fontId="2"/>
  </si>
  <si>
    <t>石垣</t>
    <rPh sb="0" eb="2">
      <t>イシガキ</t>
    </rPh>
    <phoneticPr fontId="2"/>
  </si>
  <si>
    <t>南風原(30h)、与那原(29h)、太田(29h)</t>
    <rPh sb="18" eb="20">
      <t>オオタ</t>
    </rPh>
    <phoneticPr fontId="2"/>
  </si>
  <si>
    <t>山田、宮城</t>
    <phoneticPr fontId="2"/>
  </si>
  <si>
    <t>田中(36h)、仲田(36h)</t>
    <phoneticPr fontId="2"/>
  </si>
  <si>
    <t>◯浦添</t>
    <rPh sb="1" eb="3">
      <t>ウラソエ</t>
    </rPh>
    <phoneticPr fontId="2"/>
  </si>
  <si>
    <t>西原(30h)、下地(30h)（療育支援加算）</t>
    <phoneticPr fontId="2"/>
  </si>
  <si>
    <t>◯鈴木</t>
    <rPh sb="1" eb="3">
      <t>スズキ</t>
    </rPh>
    <phoneticPr fontId="2"/>
  </si>
  <si>
    <t>與那城(16h)</t>
    <rPh sb="0" eb="3">
      <t>ヨナシロ</t>
    </rPh>
    <phoneticPr fontId="2"/>
  </si>
  <si>
    <t>◯金城</t>
    <rPh sb="1" eb="3">
      <t>キンジョウ</t>
    </rPh>
    <phoneticPr fontId="2"/>
  </si>
  <si>
    <t>◯山川、森</t>
    <rPh sb="1" eb="3">
      <t>ヤマカワ</t>
    </rPh>
    <rPh sb="4" eb="5">
      <t>モリ</t>
    </rPh>
    <phoneticPr fontId="2"/>
  </si>
  <si>
    <t>◯東</t>
    <rPh sb="1" eb="2">
      <t>ヒガシ</t>
    </rPh>
    <phoneticPr fontId="2"/>
  </si>
  <si>
    <t>◯大宜見</t>
    <rPh sb="1" eb="4">
      <t>オオギミ</t>
    </rPh>
    <phoneticPr fontId="2"/>
  </si>
  <si>
    <t>宜野座、金武</t>
    <phoneticPr fontId="2"/>
  </si>
  <si>
    <t>チェック項目(参照)</t>
    <rPh sb="4" eb="6">
      <t>コウモク</t>
    </rPh>
    <rPh sb="7" eb="9">
      <t>サンショウ</t>
    </rPh>
    <phoneticPr fontId="2"/>
  </si>
  <si>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2"/>
  </si>
  <si>
    <t xml:space="preserve">認定
こども園
</t>
    <rPh sb="0" eb="2">
      <t>ニンテイ</t>
    </rPh>
    <rPh sb="6" eb="7">
      <t>エン</t>
    </rPh>
    <phoneticPr fontId="2"/>
  </si>
  <si>
    <t>No.14-2-</t>
    <phoneticPr fontId="2"/>
  </si>
  <si>
    <t>No.14-3-</t>
    <phoneticPr fontId="2"/>
  </si>
  <si>
    <t>No.14-4-</t>
    <phoneticPr fontId="2"/>
  </si>
  <si>
    <t>No.15-2-</t>
    <phoneticPr fontId="2"/>
  </si>
  <si>
    <t>No.15-3-</t>
    <phoneticPr fontId="2"/>
  </si>
  <si>
    <t>No.15-4-</t>
    <phoneticPr fontId="2"/>
  </si>
  <si>
    <t>No.16-2-</t>
    <phoneticPr fontId="2"/>
  </si>
  <si>
    <t>No.16-3-</t>
    <phoneticPr fontId="2"/>
  </si>
  <si>
    <t>No.16-4-</t>
    <phoneticPr fontId="2"/>
  </si>
  <si>
    <t>No.17-2-</t>
    <phoneticPr fontId="2"/>
  </si>
  <si>
    <t>No.17-3-</t>
    <phoneticPr fontId="2"/>
  </si>
  <si>
    <t>No.17-4-</t>
    <phoneticPr fontId="2"/>
  </si>
  <si>
    <t>【根拠法令・通知等（印刷不要）】</t>
    <rPh sb="1" eb="3">
      <t>コンキョ</t>
    </rPh>
    <rPh sb="3" eb="5">
      <t>ホウレイ</t>
    </rPh>
    <rPh sb="6" eb="8">
      <t>ツウチ</t>
    </rPh>
    <rPh sb="8" eb="9">
      <t>トウ</t>
    </rPh>
    <rPh sb="10" eb="12">
      <t>インサツ</t>
    </rPh>
    <rPh sb="12" eb="14">
      <t>フヨウ</t>
    </rPh>
    <phoneticPr fontId="2"/>
  </si>
  <si>
    <t>○</t>
    <phoneticPr fontId="2"/>
  </si>
  <si>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2"/>
  </si>
  <si>
    <t>第４章　簡易専用水道</t>
    <rPh sb="0" eb="1">
      <t>ダイ</t>
    </rPh>
    <rPh sb="2" eb="3">
      <t>ショウ</t>
    </rPh>
    <rPh sb="4" eb="6">
      <t>カンイ</t>
    </rPh>
    <rPh sb="6" eb="8">
      <t>センヨウ</t>
    </rPh>
    <rPh sb="8" eb="10">
      <t>スイドウ</t>
    </rPh>
    <phoneticPr fontId="2"/>
  </si>
  <si>
    <t>(管理基準)　第55条</t>
    <rPh sb="1" eb="3">
      <t>カンリ</t>
    </rPh>
    <rPh sb="3" eb="5">
      <t>キジュン</t>
    </rPh>
    <rPh sb="7" eb="8">
      <t>ダイ</t>
    </rPh>
    <rPh sb="10" eb="11">
      <t>ジョウ</t>
    </rPh>
    <phoneticPr fontId="2"/>
  </si>
  <si>
    <t>法第34条の２第１項に規定する厚生労働省令で定める基準は、次に掲げるものとする。</t>
    <rPh sb="4" eb="5">
      <t>ジョウ</t>
    </rPh>
    <rPh sb="7" eb="8">
      <t>ダイ</t>
    </rPh>
    <phoneticPr fontId="2"/>
  </si>
  <si>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2"/>
  </si>
  <si>
    <t>(検査)　第56条</t>
    <rPh sb="1" eb="3">
      <t>ケンサ</t>
    </rPh>
    <rPh sb="5" eb="6">
      <t>ダイ</t>
    </rPh>
    <rPh sb="8" eb="9">
      <t>ジョウ</t>
    </rPh>
    <phoneticPr fontId="2"/>
  </si>
  <si>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</si>
  <si>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2"/>
  </si>
  <si>
    <t>飲用井戸等衛生対策要領</t>
    <rPh sb="0" eb="11">
      <t>インヨウイドトウエイセイタイサクヨウリョウ</t>
    </rPh>
    <phoneticPr fontId="2"/>
  </si>
  <si>
    <t>４.　衛生確保対策</t>
    <rPh sb="3" eb="5">
      <t>エイセイ</t>
    </rPh>
    <rPh sb="5" eb="7">
      <t>カクホ</t>
    </rPh>
    <rPh sb="7" eb="9">
      <t>タイサク</t>
    </rPh>
    <phoneticPr fontId="2"/>
  </si>
  <si>
    <t>２)飲用井戸等の管理、水質検査等　</t>
    <rPh sb="2" eb="4">
      <t>インヨウ</t>
    </rPh>
    <rPh sb="4" eb="6">
      <t>イド</t>
    </rPh>
    <rPh sb="6" eb="7">
      <t>トウ</t>
    </rPh>
    <rPh sb="8" eb="10">
      <t>カンリ</t>
    </rPh>
    <rPh sb="11" eb="13">
      <t>スイシツ</t>
    </rPh>
    <rPh sb="13" eb="15">
      <t>ケンサ</t>
    </rPh>
    <rPh sb="15" eb="16">
      <t>トウ</t>
    </rPh>
    <phoneticPr fontId="2"/>
  </si>
  <si>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2"/>
  </si>
  <si>
    <t>浄化槽法第7条</t>
    <phoneticPr fontId="2"/>
  </si>
  <si>
    <t>浄化槽法第10条</t>
    <phoneticPr fontId="2"/>
  </si>
  <si>
    <t>浄化槽法第11条</t>
    <phoneticPr fontId="2"/>
  </si>
  <si>
    <t>○沖縄県幼保連携型認定こども園以外の認定こども園の認定の要件に関する条例　別表第２</t>
    <rPh sb="1" eb="4">
      <t>オキナワケン</t>
    </rPh>
    <rPh sb="37" eb="39">
      <t>ベッピョウ</t>
    </rPh>
    <rPh sb="39" eb="40">
      <t>ダイ</t>
    </rPh>
    <phoneticPr fontId="2"/>
  </si>
  <si>
    <t>○沖縄県幼保連携型認定こども園以外の認定こども園の認定の要件に関する条例施行規則</t>
    <rPh sb="1" eb="4">
      <t>オキナワケン</t>
    </rPh>
    <rPh sb="36" eb="38">
      <t>シコウ</t>
    </rPh>
    <rPh sb="38" eb="40">
      <t>キソク</t>
    </rPh>
    <phoneticPr fontId="2"/>
  </si>
  <si>
    <t>○平成18年10月24日付け幼保連携推進室事務連絡　Q38</t>
    <phoneticPr fontId="2"/>
  </si>
  <si>
    <t>(15)　「安全計画」の策定状況について</t>
    <rPh sb="6" eb="8">
      <t>アンゼン</t>
    </rPh>
    <rPh sb="8" eb="10">
      <t>ケイカク</t>
    </rPh>
    <rPh sb="12" eb="14">
      <t>サクテイ</t>
    </rPh>
    <rPh sb="14" eb="16">
      <t>ジョウキョウ</t>
    </rPh>
    <phoneticPr fontId="4"/>
  </si>
  <si>
    <t>(16)　「業務継続計画」の策定状況について</t>
    <rPh sb="6" eb="8">
      <t>ギョウム</t>
    </rPh>
    <rPh sb="8" eb="10">
      <t>ケイゾク</t>
    </rPh>
    <rPh sb="10" eb="12">
      <t>ケイカク</t>
    </rPh>
    <rPh sb="14" eb="16">
      <t>サクテイ</t>
    </rPh>
    <rPh sb="16" eb="18">
      <t>ジョウキョウ</t>
    </rPh>
    <phoneticPr fontId="4"/>
  </si>
  <si>
    <t>(7)　消防署立入検査は、</t>
    <rPh sb="4" eb="7">
      <t>ショウボウショ</t>
    </rPh>
    <phoneticPr fontId="2"/>
  </si>
  <si>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</si>
  <si>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4"/>
  </si>
  <si>
    <t>(4)　学級・保育室等のクラス編成の状況</t>
    <rPh sb="4" eb="6">
      <t>ガッキュウ</t>
    </rPh>
    <rPh sb="10" eb="11">
      <t>トウ</t>
    </rPh>
    <phoneticPr fontId="4"/>
  </si>
  <si>
    <t>(※No17～No20(別表１～別表４)の人数、氏名と整合性を持たせること。)</t>
    <phoneticPr fontId="2"/>
  </si>
  <si>
    <t>子育て支援員等</t>
    <rPh sb="0" eb="2">
      <t>コソダ</t>
    </rPh>
    <rPh sb="3" eb="5">
      <t>シエン</t>
    </rPh>
    <rPh sb="5" eb="6">
      <t>イン</t>
    </rPh>
    <rPh sb="6" eb="7">
      <t>トウ</t>
    </rPh>
    <phoneticPr fontId="2"/>
  </si>
  <si>
    <r>
      <t>認可定員：</t>
    </r>
    <r>
      <rPr>
        <sz val="9"/>
        <rFont val="HGｺﾞｼｯｸM"/>
        <family val="3"/>
        <charset val="128"/>
      </rPr>
      <t>施設設置に当たり認可(認定)され、またはその後の変更につき適正な手続きを経た定員</t>
    </r>
    <rPh sb="0" eb="4">
      <t>ニンカテイイン</t>
    </rPh>
    <phoneticPr fontId="2"/>
  </si>
  <si>
    <r>
      <rPr>
        <b/>
        <sz val="9"/>
        <rFont val="HGｺﾞｼｯｸM"/>
        <family val="3"/>
        <charset val="128"/>
      </rPr>
      <t>利用定員</t>
    </r>
    <r>
      <rPr>
        <sz val="9"/>
        <rFont val="HGｺﾞｼｯｸM"/>
        <family val="3"/>
        <charset val="128"/>
      </rPr>
      <t>：施設設置者の申請または届出(変更含む)により市町村長が確認等を行う定員。運営規程等に規定</t>
    </r>
    <phoneticPr fontId="2"/>
  </si>
  <si>
    <t>合計(現員)</t>
    <rPh sb="0" eb="2">
      <t>ゴウケイ</t>
    </rPh>
    <phoneticPr fontId="2"/>
  </si>
  <si>
    <t>　① 保育室等の面積を記入すること。※色つきのセルには数式が入っています。</t>
    <phoneticPr fontId="4"/>
  </si>
  <si>
    <t>飲用井戸等衛生対策要領の実施について（昭和62年1月29日衛水第12号）要領４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6" eb="38">
      <t>ヨウリョウ</t>
    </rPh>
    <rPh sb="43" eb="44">
      <t>オヨ</t>
    </rPh>
    <phoneticPr fontId="2"/>
  </si>
  <si>
    <r>
      <t>「教育・保育従事者数」「担任教育・保育従事者氏名（加配含む）」の類型 A：常勤、B：短時間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4"/>
  </si>
  <si>
    <r>
      <t>４歳以上児配置改善加算</t>
    </r>
    <r>
      <rPr>
        <sz val="8"/>
        <rFont val="HGｺﾞｼｯｸM"/>
        <family val="3"/>
        <charset val="128"/>
      </rPr>
      <t>（必須ﾁｪｯｸ）</t>
    </r>
    <rPh sb="2" eb="4">
      <t>イジョウ</t>
    </rPh>
    <rPh sb="5" eb="7">
      <t>ハイチ</t>
    </rPh>
    <rPh sb="7" eb="9">
      <t>カイゼン</t>
    </rPh>
    <rPh sb="9" eb="11">
      <t>カサン</t>
    </rPh>
    <phoneticPr fontId="2"/>
  </si>
  <si>
    <t>基本単価に含まれる職員構成（公定価格に関するFAQ_Ver.24_No.3）</t>
    <phoneticPr fontId="4"/>
  </si>
  <si>
    <r>
      <t>代替職員のうち常勤は表の</t>
    </r>
    <r>
      <rPr>
        <b/>
        <sz val="9"/>
        <rFont val="HGｺﾞｼｯｸM"/>
        <family val="3"/>
        <charset val="128"/>
      </rPr>
      <t>太枠内</t>
    </r>
    <r>
      <rPr>
        <sz val="9"/>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</si>
  <si>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r>
      <t>・公定価格に関するFAQ（ よくある質問 ）</t>
    </r>
    <r>
      <rPr>
        <sz val="10"/>
        <rFont val="HGｺﾞｼｯｸM"/>
        <family val="3"/>
        <charset val="128"/>
      </rPr>
      <t>Ｖｅｒ．24（令和６年３月８日時点版）</t>
    </r>
    <phoneticPr fontId="2"/>
  </si>
  <si>
    <r>
      <rPr>
        <b/>
        <sz val="9"/>
        <rFont val="HGｺﾞｼｯｸM"/>
        <family val="3"/>
        <charset val="128"/>
      </rPr>
      <t>No３</t>
    </r>
    <r>
      <rPr>
        <sz val="9"/>
        <rFont val="HGｺﾞｼｯｸM"/>
        <family val="3"/>
        <charset val="128"/>
      </rPr>
      <t>　認定こども園の公定価格上の配置基準はどうなっているのか。</t>
    </r>
    <phoneticPr fontId="2"/>
  </si>
  <si>
    <r>
      <rPr>
        <b/>
        <sz val="9"/>
        <rFont val="HGｺﾞｼｯｸM"/>
        <family val="3"/>
        <charset val="128"/>
      </rPr>
      <t>（調理員等）</t>
    </r>
    <r>
      <rPr>
        <sz val="9"/>
        <rFont val="HGｺﾞｼｯｸM"/>
        <family val="3"/>
        <charset val="128"/>
      </rPr>
      <t xml:space="preserve"> ２･３号の利用定員40人以下の施設は１人、41人以上150人以下の施設は２人、151人以上の施設は３人（うち１人は非常勤）</t>
    </r>
    <phoneticPr fontId="2"/>
  </si>
  <si>
    <r>
      <rPr>
        <b/>
        <sz val="9"/>
        <rFont val="HGｺﾞｼｯｸM"/>
        <family val="3"/>
        <charset val="128"/>
      </rPr>
      <t>No218</t>
    </r>
    <r>
      <rPr>
        <sz val="9"/>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2"/>
  </si>
  <si>
    <t>(3)　(2)で過去２年間の利用定員の入所率が各年度120%超過入所している場合、市町</t>
    <rPh sb="8" eb="10">
      <t>カコ</t>
    </rPh>
    <rPh sb="11" eb="13">
      <t>ネンカン</t>
    </rPh>
    <rPh sb="14" eb="16">
      <t>リヨウ</t>
    </rPh>
    <rPh sb="16" eb="18">
      <t>テイイン</t>
    </rPh>
    <rPh sb="19" eb="21">
      <t>ニュウショ</t>
    </rPh>
    <rPh sb="21" eb="22">
      <t>リツ</t>
    </rPh>
    <phoneticPr fontId="4"/>
  </si>
  <si>
    <t>⑤ 短時間職員及び有期雇用労働者に対しては、②に加え、「昇給の有無」、</t>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4"/>
  </si>
  <si>
    <t>内容（該当するものを全てチェックすること）は、</t>
    <phoneticPr fontId="4"/>
  </si>
  <si>
    <r>
      <t xml:space="preserve">  (15)　別表1～4（保育所型認定こども園運営</t>
    </r>
    <r>
      <rPr>
        <sz val="10"/>
        <color rgb="FFFF0000"/>
        <rFont val="HGｺﾞｼｯｸM"/>
        <family val="3"/>
        <charset val="128"/>
      </rPr>
      <t>調書</t>
    </r>
    <r>
      <rPr>
        <sz val="10"/>
        <rFont val="HGｺﾞｼｯｸM"/>
        <family val="3"/>
        <charset val="128"/>
      </rPr>
      <t>No.14～17）に本年度｢監査調書提出月｣の職員の状況</t>
    </r>
    <rPh sb="13" eb="16">
      <t>ホイクショ</t>
    </rPh>
    <rPh sb="16" eb="17">
      <t>カタ</t>
    </rPh>
    <rPh sb="17" eb="19">
      <t>ニンテイ</t>
    </rPh>
    <rPh sb="22" eb="23">
      <t>ソノ</t>
    </rPh>
    <rPh sb="23" eb="25">
      <t>ウンエイ</t>
    </rPh>
    <rPh sb="25" eb="27">
      <t>チョウショ</t>
    </rPh>
    <rPh sb="37" eb="40">
      <t>ホンネンド</t>
    </rPh>
    <rPh sb="41" eb="43">
      <t>カンサ</t>
    </rPh>
    <rPh sb="43" eb="45">
      <t>チョウショ</t>
    </rPh>
    <rPh sb="45" eb="47">
      <t>テイシュツ</t>
    </rPh>
    <rPh sb="47" eb="48">
      <t>ヅキ</t>
    </rPh>
    <phoneticPr fontId="4"/>
  </si>
  <si>
    <r>
      <t>※保育所</t>
    </r>
    <r>
      <rPr>
        <sz val="9"/>
        <color rgb="FFFF0000"/>
        <rFont val="HGｺﾞｼｯｸM"/>
        <family val="3"/>
        <charset val="128"/>
      </rPr>
      <t>型認定こども園</t>
    </r>
    <r>
      <rPr>
        <sz val="9"/>
        <rFont val="HGｺﾞｼｯｸM"/>
        <family val="3"/>
        <charset val="128"/>
      </rPr>
      <t>運営</t>
    </r>
    <r>
      <rPr>
        <sz val="9"/>
        <color rgb="FFFF0000"/>
        <rFont val="HGｺﾞｼｯｸM"/>
        <family val="3"/>
        <charset val="128"/>
      </rPr>
      <t>調書</t>
    </r>
    <r>
      <rPr>
        <sz val="9"/>
        <rFont val="HGｺﾞｼｯｸM"/>
        <family val="3"/>
        <charset val="128"/>
      </rPr>
      <t>No.５-(４)「クラス編成の状況」で記入した教育・保育従事者氏名と整合性を持たせること。</t>
    </r>
    <rPh sb="1" eb="4">
      <t>ホイクショ</t>
    </rPh>
    <rPh sb="4" eb="5">
      <t>ガタ</t>
    </rPh>
    <rPh sb="5" eb="7">
      <t>ニンテイ</t>
    </rPh>
    <rPh sb="10" eb="11">
      <t>エン</t>
    </rPh>
    <rPh sb="11" eb="13">
      <t>ウンエイ</t>
    </rPh>
    <rPh sb="13" eb="15">
      <t>チョウショ</t>
    </rPh>
    <rPh sb="27" eb="29">
      <t>ヘンセイ</t>
    </rPh>
    <rPh sb="30" eb="32">
      <t>ジョウキョウ</t>
    </rPh>
    <rPh sb="34" eb="36">
      <t>キニュウ</t>
    </rPh>
    <rPh sb="46" eb="48">
      <t>シメイ</t>
    </rPh>
    <rPh sb="49" eb="52">
      <t>セイゴウセイ</t>
    </rPh>
    <rPh sb="53" eb="54">
      <t>モ</t>
    </rPh>
    <phoneticPr fontId="2"/>
  </si>
  <si>
    <r>
      <t>※保育所</t>
    </r>
    <r>
      <rPr>
        <sz val="9"/>
        <color rgb="FFFF0000"/>
        <rFont val="HGｺﾞｼｯｸM"/>
        <family val="3"/>
        <charset val="128"/>
      </rPr>
      <t>型認定こども園</t>
    </r>
    <r>
      <rPr>
        <sz val="9"/>
        <rFont val="HGｺﾞｼｯｸM"/>
        <family val="3"/>
        <charset val="128"/>
      </rPr>
      <t>運営</t>
    </r>
    <r>
      <rPr>
        <sz val="9"/>
        <color rgb="FFFF0000"/>
        <rFont val="HGｺﾞｼｯｸM"/>
        <family val="3"/>
        <charset val="128"/>
      </rPr>
      <t>調書</t>
    </r>
    <r>
      <rPr>
        <sz val="9"/>
        <rFont val="HGｺﾞｼｯｸM"/>
        <family val="3"/>
        <charset val="128"/>
      </rPr>
      <t>No.４で記入した職員数と整合性を持たせること。</t>
    </r>
    <rPh sb="1" eb="3">
      <t>ホイク</t>
    </rPh>
    <rPh sb="3" eb="4">
      <t>ショ</t>
    </rPh>
    <rPh sb="4" eb="5">
      <t>ガタ</t>
    </rPh>
    <rPh sb="5" eb="7">
      <t>ニンテイ</t>
    </rPh>
    <rPh sb="10" eb="11">
      <t>エン</t>
    </rPh>
    <rPh sb="11" eb="13">
      <t>ウンエイ</t>
    </rPh>
    <rPh sb="13" eb="15">
      <t>チョウショ</t>
    </rPh>
    <rPh sb="20" eb="22">
      <t>キニュウ</t>
    </rPh>
    <rPh sb="24" eb="27">
      <t>ショクインスウ</t>
    </rPh>
    <rPh sb="28" eb="31">
      <t>セイゴウセイ</t>
    </rPh>
    <rPh sb="32" eb="33">
      <t>モ</t>
    </rPh>
    <phoneticPr fontId="2"/>
  </si>
  <si>
    <t>－保育所型認定こども園運営No.１４-４－</t>
    <rPh sb="4" eb="5">
      <t>カタ</t>
    </rPh>
    <rPh sb="5" eb="7">
      <t>ニンテイ</t>
    </rPh>
    <rPh sb="10" eb="11">
      <t>ソノ</t>
    </rPh>
    <phoneticPr fontId="4"/>
  </si>
  <si>
    <t>－保育所型認定こども園運営No.１４-３－</t>
    <rPh sb="4" eb="5">
      <t>カタ</t>
    </rPh>
    <rPh sb="5" eb="7">
      <t>ニンテイ</t>
    </rPh>
    <rPh sb="10" eb="11">
      <t>ソノ</t>
    </rPh>
    <phoneticPr fontId="4"/>
  </si>
  <si>
    <t>－保育所型認定こども園運営No.１４-２－</t>
    <rPh sb="4" eb="5">
      <t>カタ</t>
    </rPh>
    <rPh sb="5" eb="7">
      <t>ニンテイ</t>
    </rPh>
    <rPh sb="10" eb="11">
      <t>ソノ</t>
    </rPh>
    <phoneticPr fontId="4"/>
  </si>
  <si>
    <t>－保育所型認定こども園運営No.１６-２－</t>
    <rPh sb="4" eb="5">
      <t>カタ</t>
    </rPh>
    <rPh sb="5" eb="7">
      <t>ニンテイ</t>
    </rPh>
    <rPh sb="10" eb="11">
      <t>ソノ</t>
    </rPh>
    <phoneticPr fontId="4"/>
  </si>
  <si>
    <t>－保育所型認定こども園運営No.１６-３－</t>
    <rPh sb="4" eb="5">
      <t>カタ</t>
    </rPh>
    <rPh sb="5" eb="7">
      <t>ニンテイ</t>
    </rPh>
    <rPh sb="10" eb="11">
      <t>ソノ</t>
    </rPh>
    <phoneticPr fontId="4"/>
  </si>
  <si>
    <t>－保育所型認定こども園運営No.１６-４－</t>
    <rPh sb="4" eb="5">
      <t>カタ</t>
    </rPh>
    <rPh sb="5" eb="7">
      <t>ニンテイ</t>
    </rPh>
    <rPh sb="10" eb="11">
      <t>ソノ</t>
    </rPh>
    <phoneticPr fontId="4"/>
  </si>
  <si>
    <t>雇用形態は、常勤（正規職員の所定労働時間と同じ労働時間）、短時間（常勤以外の労働時間）とする。</t>
    <rPh sb="0" eb="2">
      <t>コヨウ</t>
    </rPh>
    <rPh sb="2" eb="4">
      <t>ケイタイ</t>
    </rPh>
    <rPh sb="6" eb="8">
      <t>ジョウキン</t>
    </rPh>
    <rPh sb="9" eb="11">
      <t>セイキ</t>
    </rPh>
    <rPh sb="11" eb="13">
      <t>ショクイン</t>
    </rPh>
    <rPh sb="14" eb="16">
      <t>ショテイ</t>
    </rPh>
    <rPh sb="16" eb="18">
      <t>ロウドウ</t>
    </rPh>
    <rPh sb="18" eb="20">
      <t>ジカン</t>
    </rPh>
    <rPh sb="21" eb="22">
      <t>オナ</t>
    </rPh>
    <rPh sb="23" eb="25">
      <t>ロウドウ</t>
    </rPh>
    <rPh sb="25" eb="27">
      <t>ジカン</t>
    </rPh>
    <rPh sb="29" eb="32">
      <t>タンジカン</t>
    </rPh>
    <rPh sb="33" eb="35">
      <t>ジョウキン</t>
    </rPh>
    <rPh sb="35" eb="37">
      <t>イガイ</t>
    </rPh>
    <rPh sb="38" eb="40">
      <t>ロウドウ</t>
    </rPh>
    <rPh sb="40" eb="42">
      <t>ジカン</t>
    </rPh>
    <phoneticPr fontId="2"/>
  </si>
  <si>
    <t>－保育所型認定こども園運営No.１７-２－</t>
    <rPh sb="4" eb="5">
      <t>カタ</t>
    </rPh>
    <rPh sb="5" eb="7">
      <t>ニンテイ</t>
    </rPh>
    <rPh sb="10" eb="11">
      <t>ソノ</t>
    </rPh>
    <phoneticPr fontId="2"/>
  </si>
  <si>
    <t>－保育所型認定こども園運営No.１７-３－</t>
    <rPh sb="4" eb="5">
      <t>カタ</t>
    </rPh>
    <rPh sb="5" eb="7">
      <t>ニンテイ</t>
    </rPh>
    <rPh sb="10" eb="11">
      <t>ソノ</t>
    </rPh>
    <phoneticPr fontId="2"/>
  </si>
  <si>
    <t>－保育所型認定こども園運営No.１７-４－</t>
    <rPh sb="4" eb="5">
      <t>カタ</t>
    </rPh>
    <rPh sb="5" eb="7">
      <t>ニンテイ</t>
    </rPh>
    <rPh sb="10" eb="11">
      <t>ソノ</t>
    </rPh>
    <phoneticPr fontId="2"/>
  </si>
  <si>
    <r>
      <t xml:space="preserve">(2)　指導計画の作成
</t>
    </r>
    <r>
      <rPr>
        <b/>
        <sz val="9"/>
        <rFont val="HGｺﾞｼｯｸM"/>
        <family val="3"/>
        <charset val="128"/>
      </rPr>
      <t>イ(ウ)</t>
    </r>
    <r>
      <rPr>
        <sz val="9"/>
        <rFont val="HGｺﾞｼｯｸM"/>
        <family val="3"/>
        <charset val="128"/>
      </rPr>
      <t>　異年齢で構成される組やグループでの保育においては、一人一人の子どもの生活や経験、発達過程などを把握し、適切な援助や環境構成ができるよう配慮すること。</t>
    </r>
    <phoneticPr fontId="2"/>
  </si>
  <si>
    <r>
      <rPr>
        <b/>
        <sz val="9"/>
        <rFont val="HGｺﾞｼｯｸM"/>
        <family val="3"/>
        <charset val="128"/>
      </rPr>
      <t>(3)</t>
    </r>
    <r>
      <rPr>
        <sz val="9"/>
        <rFont val="HGｺﾞｼｯｸM"/>
        <family val="3"/>
        <charset val="128"/>
      </rPr>
      <t xml:space="preserve">　指導計画の展開
</t>
    </r>
    <r>
      <rPr>
        <b/>
        <sz val="9"/>
        <rFont val="HGｺﾞｼｯｸM"/>
        <family val="3"/>
        <charset val="128"/>
      </rPr>
      <t>エ</t>
    </r>
    <r>
      <rPr>
        <sz val="9"/>
        <rFont val="HGｺﾞｼｯｸM"/>
        <family val="3"/>
        <charset val="128"/>
      </rPr>
      <t>　保育士等は、子どもの実態や子どもを取り巻く状況の変化などに即して保育の過程を記録するとともに、これらを踏まえ、指導計画に基づく保育の内容の見直しを行い、改善を図ること。</t>
    </r>
    <phoneticPr fontId="2"/>
  </si>
  <si>
    <t>(8)　保育の記録について</t>
    <phoneticPr fontId="4"/>
  </si>
  <si>
    <t>①　保育日誌は、毎日必要事項を記録しているか。</t>
    <rPh sb="8" eb="10">
      <t>マイニチ</t>
    </rPh>
    <rPh sb="10" eb="12">
      <t>ヒツヨウ</t>
    </rPh>
    <rPh sb="12" eb="14">
      <t>ジコウ</t>
    </rPh>
    <rPh sb="15" eb="17">
      <t>キロク</t>
    </rPh>
    <phoneticPr fontId="4"/>
  </si>
  <si>
    <t>②　保育の記録等は、児童票など適正に整備しているか。</t>
    <rPh sb="2" eb="4">
      <t>ホイク</t>
    </rPh>
    <rPh sb="10" eb="13">
      <t>ジドウヒョウ</t>
    </rPh>
    <phoneticPr fontId="4"/>
  </si>
  <si>
    <t>(11) 小学校との連携</t>
    <phoneticPr fontId="2"/>
  </si>
  <si>
    <t>(7)　調理室及び調理従事者は清潔にしているか。</t>
    <rPh sb="6" eb="7">
      <t>シツ</t>
    </rPh>
    <rPh sb="7" eb="8">
      <t>オヨ</t>
    </rPh>
    <rPh sb="9" eb="11">
      <t>チョウリ</t>
    </rPh>
    <rPh sb="11" eb="14">
      <t>ジュウジシャ</t>
    </rPh>
    <phoneticPr fontId="4"/>
  </si>
  <si>
    <t>(9) 食品及び食器等の消毒・保管は、適切に行っているか。</t>
    <rPh sb="10" eb="11">
      <t>トウ</t>
    </rPh>
    <phoneticPr fontId="2"/>
  </si>
  <si>
    <t>(11) 検食を行っているか。　</t>
    <phoneticPr fontId="2"/>
  </si>
  <si>
    <t>原材料及び調理済み食品(50ｇ程度)を-20℃以下で2週間以上冷凍保存すること。</t>
    <phoneticPr fontId="2"/>
  </si>
  <si>
    <t>(13) 食事計画について</t>
    <rPh sb="5" eb="7">
      <t>ショクジ</t>
    </rPh>
    <rPh sb="7" eb="9">
      <t>ケイカク</t>
    </rPh>
    <phoneticPr fontId="4"/>
  </si>
  <si>
    <t>保育所におけるアレルギー対応ガイドライン (2019年改良版)厚生労働省2019(平成31)年4月</t>
    <phoneticPr fontId="2"/>
  </si>
  <si>
    <t>－保育所認定こども園運営No.２６－</t>
    <rPh sb="4" eb="6">
      <t>ニンテイ</t>
    </rPh>
    <rPh sb="9" eb="10">
      <t>ソノ</t>
    </rPh>
    <phoneticPr fontId="4"/>
  </si>
  <si>
    <t>(2)　医務室等に必要な医療品等が備えられ、その管理を行って</t>
    <rPh sb="4" eb="7">
      <t>イムシツ</t>
    </rPh>
    <rPh sb="7" eb="8">
      <t>トウ</t>
    </rPh>
    <phoneticPr fontId="4"/>
  </si>
  <si>
    <t>(3)　嘱託医を配置しているか。</t>
    <phoneticPr fontId="4"/>
  </si>
  <si>
    <t>県条例第14条第5項</t>
    <rPh sb="0" eb="1">
      <t>ケン</t>
    </rPh>
    <phoneticPr fontId="4"/>
  </si>
  <si>
    <t>(4)　園児の健康診断の実施状況について</t>
    <phoneticPr fontId="2"/>
  </si>
  <si>
    <t>県条例第16条第1項、第2項</t>
    <rPh sb="0" eb="1">
      <t>ケン</t>
    </rPh>
    <rPh sb="1" eb="3">
      <t>ジョウレイ</t>
    </rPh>
    <rPh sb="3" eb="4">
      <t>ダイ</t>
    </rPh>
    <rPh sb="7" eb="8">
      <t>ダイ</t>
    </rPh>
    <rPh sb="9" eb="10">
      <t>コウ</t>
    </rPh>
    <rPh sb="11" eb="12">
      <t>ダイ</t>
    </rPh>
    <rPh sb="13" eb="14">
      <t>コウ</t>
    </rPh>
    <phoneticPr fontId="4"/>
  </si>
  <si>
    <t>(5)　感染症等の発生の状況</t>
    <phoneticPr fontId="4"/>
  </si>
  <si>
    <t xml:space="preserve"> ① 前年度に発生した感染症の主な病名を記入すること。新設園（保</t>
    <rPh sb="3" eb="6">
      <t>ゼンネンド</t>
    </rPh>
    <rPh sb="7" eb="9">
      <t>ハッセイ</t>
    </rPh>
    <rPh sb="11" eb="14">
      <t>カンセンショウ</t>
    </rPh>
    <rPh sb="15" eb="16">
      <t>オモ</t>
    </rPh>
    <rPh sb="17" eb="19">
      <t>ビョウメイ</t>
    </rPh>
    <rPh sb="20" eb="22">
      <t>キニュウ</t>
    </rPh>
    <rPh sb="27" eb="29">
      <t>シンセツ</t>
    </rPh>
    <rPh sb="29" eb="30">
      <t>ソノ</t>
    </rPh>
    <rPh sb="31" eb="32">
      <t>タモツ</t>
    </rPh>
    <phoneticPr fontId="4"/>
  </si>
  <si>
    <t>－保育所型認定こども園運営No.２７－</t>
    <rPh sb="4" eb="5">
      <t>カタ</t>
    </rPh>
    <rPh sb="5" eb="7">
      <t>ニンテイ</t>
    </rPh>
    <rPh sb="10" eb="11">
      <t>ソノ</t>
    </rPh>
    <phoneticPr fontId="4"/>
  </si>
  <si>
    <t>(6)　感染症等の対策状況</t>
    <phoneticPr fontId="4"/>
  </si>
  <si>
    <t xml:space="preserve"> ⑤　ビニールプール等を使用して水遊びをする際には、水に入る前に</t>
    <rPh sb="10" eb="11">
      <t>トウ</t>
    </rPh>
    <rPh sb="12" eb="14">
      <t>シヨウ</t>
    </rPh>
    <rPh sb="16" eb="17">
      <t>ミズ</t>
    </rPh>
    <rPh sb="17" eb="18">
      <t>アソ</t>
    </rPh>
    <rPh sb="22" eb="23">
      <t>サイ</t>
    </rPh>
    <rPh sb="26" eb="27">
      <t>ミズ</t>
    </rPh>
    <rPh sb="28" eb="29">
      <t>イ</t>
    </rPh>
    <rPh sb="30" eb="31">
      <t>マエ</t>
    </rPh>
    <phoneticPr fontId="2"/>
  </si>
  <si>
    <t xml:space="preserve"> ⑥ 予防接種実施状況を把握しているか。</t>
    <phoneticPr fontId="4"/>
  </si>
  <si>
    <t xml:space="preserve"> ⑦ 感染症の集団発生等に際して、市町村保育主管課及び管轄保</t>
    <phoneticPr fontId="4"/>
  </si>
  <si>
    <t xml:space="preserve"> ⑧ その他感染症等の対策として行っていることがあれば記入すること。</t>
    <phoneticPr fontId="4"/>
  </si>
  <si>
    <t>(7)　受動喫煙防止対策を進めているか。</t>
    <rPh sb="4" eb="6">
      <t>ジュドウ</t>
    </rPh>
    <rPh sb="6" eb="8">
      <t>キツエン</t>
    </rPh>
    <rPh sb="8" eb="10">
      <t>ボウシ</t>
    </rPh>
    <rPh sb="10" eb="12">
      <t>タイサク</t>
    </rPh>
    <rPh sb="13" eb="14">
      <t>スス</t>
    </rPh>
    <phoneticPr fontId="2"/>
  </si>
  <si>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4"/>
  </si>
  <si>
    <t xml:space="preserve"> ② 具体的対策</t>
    <rPh sb="3" eb="6">
      <t>グタイテキ</t>
    </rPh>
    <rPh sb="6" eb="8">
      <t>タイサク</t>
    </rPh>
    <phoneticPr fontId="2"/>
  </si>
  <si>
    <t>－保育所型認定こども園運営No.２８－</t>
    <phoneticPr fontId="4"/>
  </si>
  <si>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4"/>
  </si>
  <si>
    <t>(10) 児童虐待防止に関する職員研修を実施しているか。</t>
    <phoneticPr fontId="4"/>
  </si>
  <si>
    <t>(11) 日々の子どもの状況や着替え等から虐待の早期発見に努めて</t>
    <rPh sb="29" eb="30">
      <t>ツト</t>
    </rPh>
    <phoneticPr fontId="4"/>
  </si>
  <si>
    <t>(12)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4"/>
  </si>
  <si>
    <t>(13) 児童虐待の疑いのある児童を発見した場合、関係機関への通告</t>
    <phoneticPr fontId="4"/>
  </si>
  <si>
    <t>(14)　児童虐待が疑われる児童を発見した場合の市町村等との</t>
    <rPh sb="5" eb="7">
      <t>ジドウ</t>
    </rPh>
    <rPh sb="7" eb="9">
      <t>ギャクタイ</t>
    </rPh>
    <rPh sb="10" eb="11">
      <t>ウタガ</t>
    </rPh>
    <rPh sb="14" eb="16">
      <t>ジドウ</t>
    </rPh>
    <rPh sb="17" eb="19">
      <t>ハッケン</t>
    </rPh>
    <rPh sb="21" eb="23">
      <t>バアイ</t>
    </rPh>
    <rPh sb="24" eb="27">
      <t>シチョウソン</t>
    </rPh>
    <rPh sb="27" eb="28">
      <t>トウ</t>
    </rPh>
    <phoneticPr fontId="4"/>
  </si>
  <si>
    <r>
      <rPr>
        <b/>
        <sz val="9"/>
        <rFont val="HGｺﾞｼｯｸM"/>
        <family val="3"/>
        <charset val="128"/>
      </rPr>
      <t>第６条の３</t>
    </r>
    <r>
      <rPr>
        <sz val="9"/>
        <rFont val="HGｺﾞｼｯｸM"/>
        <family val="3"/>
        <charset val="128"/>
      </rPr>
      <t>（安全計画の策定等）</t>
    </r>
    <phoneticPr fontId="2"/>
  </si>
  <si>
    <t>(17) 施設設備面における安全確保について</t>
    <phoneticPr fontId="4"/>
  </si>
  <si>
    <t>(18) 保育所の所外活動に対する安全確保について</t>
    <rPh sb="5" eb="8">
      <t>ホイクショ</t>
    </rPh>
    <rPh sb="9" eb="11">
      <t>ショガイ</t>
    </rPh>
    <rPh sb="11" eb="13">
      <t>カツドウ</t>
    </rPh>
    <rPh sb="14" eb="15">
      <t>タイ</t>
    </rPh>
    <rPh sb="17" eb="19">
      <t>アンゼン</t>
    </rPh>
    <rPh sb="19" eb="21">
      <t>カクホ</t>
    </rPh>
    <phoneticPr fontId="4"/>
  </si>
  <si>
    <t>(19) 児童の送迎等について</t>
    <rPh sb="5" eb="7">
      <t>ジドウ</t>
    </rPh>
    <rPh sb="8" eb="10">
      <t>ソウゲイ</t>
    </rPh>
    <rPh sb="10" eb="11">
      <t>トウ</t>
    </rPh>
    <phoneticPr fontId="4"/>
  </si>
  <si>
    <t>－保育所型認定こども園運営No.３０－</t>
    <rPh sb="4" eb="5">
      <t>カタ</t>
    </rPh>
    <rPh sb="5" eb="7">
      <t>ニンテイ</t>
    </rPh>
    <rPh sb="10" eb="11">
      <t>ソノ</t>
    </rPh>
    <phoneticPr fontId="4"/>
  </si>
  <si>
    <t>(20) 遊具、建物設備（保育室、廊下、便所、屋外遊戯場等）等の安全</t>
    <rPh sb="32" eb="34">
      <t>アンゼン</t>
    </rPh>
    <phoneticPr fontId="4"/>
  </si>
  <si>
    <t>(21) 児童の事故発生の状況（医療機関への受診を要した受傷など)</t>
    <rPh sb="8" eb="10">
      <t>ジコ</t>
    </rPh>
    <rPh sb="16" eb="18">
      <t>イリョウ</t>
    </rPh>
    <rPh sb="18" eb="20">
      <t>キカン</t>
    </rPh>
    <rPh sb="22" eb="24">
      <t>ジュシン</t>
    </rPh>
    <phoneticPr fontId="4"/>
  </si>
  <si>
    <t>(22) 職員の共通理解と所内体制について</t>
    <phoneticPr fontId="4"/>
  </si>
  <si>
    <t>－保育所型認定こども園運営No.３３－</t>
    <rPh sb="4" eb="5">
      <t>カタ</t>
    </rPh>
    <rPh sb="5" eb="7">
      <t>ニンテイ</t>
    </rPh>
    <rPh sb="10" eb="11">
      <t>ソノ</t>
    </rPh>
    <phoneticPr fontId="4"/>
  </si>
  <si>
    <t>－保育所型認定こども園運営No.３４－</t>
    <rPh sb="4" eb="5">
      <t>カタ</t>
    </rPh>
    <rPh sb="5" eb="7">
      <t>ニンテイ</t>
    </rPh>
    <rPh sb="10" eb="11">
      <t>ソノ</t>
    </rPh>
    <phoneticPr fontId="4"/>
  </si>
  <si>
    <t>－保育所型認定こども園運営No.３５－</t>
    <rPh sb="4" eb="5">
      <t>カタ</t>
    </rPh>
    <rPh sb="5" eb="7">
      <t>ニンテイ</t>
    </rPh>
    <rPh sb="10" eb="11">
      <t>ソノ</t>
    </rPh>
    <phoneticPr fontId="4"/>
  </si>
  <si>
    <t>特定教育・保育施設及び特定地域型保育事業並びに特定子ども・子育て支援施設等の運営に関する基準 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0" eb="51">
      <t>ダイ</t>
    </rPh>
    <rPh sb="52" eb="53">
      <t>コウ</t>
    </rPh>
    <phoneticPr fontId="2"/>
  </si>
  <si>
    <t>（注）1歳児配置改善加算</t>
    <rPh sb="1" eb="2">
      <t>チュウ</t>
    </rPh>
    <rPh sb="4" eb="6">
      <t>サイジ</t>
    </rPh>
    <rPh sb="6" eb="8">
      <t>ハイチ</t>
    </rPh>
    <rPh sb="8" eb="10">
      <t>カイゼン</t>
    </rPh>
    <rPh sb="10" eb="12">
      <t>カサン</t>
    </rPh>
    <phoneticPr fontId="4"/>
  </si>
  <si>
    <t>チーム保育加配加算</t>
    <rPh sb="3" eb="5">
      <t>ホイク</t>
    </rPh>
    <rPh sb="5" eb="7">
      <t>カハイ</t>
    </rPh>
    <rPh sb="7" eb="9">
      <t>カサン</t>
    </rPh>
    <phoneticPr fontId="2"/>
  </si>
  <si>
    <t>主幹保育教諭等を専任化させるための代替要員を2人加配(うち1人は非常勤講師等でも可とする)</t>
    <phoneticPr fontId="2"/>
  </si>
  <si>
    <t>4歳以上児30人につき1人、3歳児20人につき1人、
1～2歳児6人につき1人、乳児3人につき1人配置</t>
    <rPh sb="49" eb="51">
      <t>ハイチ</t>
    </rPh>
    <phoneticPr fontId="4"/>
  </si>
  <si>
    <t>最低基準上の配置基準（1歳児6人につき1人配置）はXに、1歳児配置改善加算を受ける場合（1歳児5人以上につき1人配置又は実人数が5人を下回る場合でも要件を満たし加算が適用される場合）は、Yに計上すること。</t>
    <phoneticPr fontId="2"/>
  </si>
  <si>
    <t xml:space="preserve"> 1歳児</t>
    <rPh sb="2" eb="4">
      <t>サイジ</t>
    </rPh>
    <phoneticPr fontId="2"/>
  </si>
  <si>
    <t xml:space="preserve"> 2歳児</t>
    <rPh sb="2" eb="4">
      <t>サイジ</t>
    </rPh>
    <phoneticPr fontId="2"/>
  </si>
  <si>
    <t>なし・・・1歳児X</t>
    <phoneticPr fontId="2"/>
  </si>
  <si>
    <t>あり・・・1歳児Y</t>
    <phoneticPr fontId="2"/>
  </si>
  <si>
    <r>
      <t>１歳児配置改善加算</t>
    </r>
    <r>
      <rPr>
        <sz val="8"/>
        <color rgb="FFFF0000"/>
        <rFont val="HGｺﾞｼｯｸM"/>
        <family val="3"/>
        <charset val="128"/>
      </rPr>
      <t>（必須ﾁｪｯｸ）</t>
    </r>
    <rPh sb="2" eb="3">
      <t>ジ</t>
    </rPh>
    <rPh sb="3" eb="5">
      <t>ハイチ</t>
    </rPh>
    <rPh sb="5" eb="7">
      <t>カイゼン</t>
    </rPh>
    <rPh sb="7" eb="9">
      <t>カサン</t>
    </rPh>
    <phoneticPr fontId="2"/>
  </si>
  <si>
    <t>2歳児</t>
    <phoneticPr fontId="4"/>
  </si>
  <si>
    <t>1歳児</t>
    <phoneticPr fontId="2"/>
  </si>
  <si>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05" eb="306">
      <t>カズ</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4"/>
  </si>
  <si>
    <t>(2)医務室等に必要な医療品等が備えられているか</t>
    <rPh sb="6" eb="7">
      <t>トウ</t>
    </rPh>
    <rPh sb="8" eb="10">
      <t>ヒツヨウ</t>
    </rPh>
    <rPh sb="11" eb="14">
      <t>イリョウヒン</t>
    </rPh>
    <rPh sb="14" eb="15">
      <t>トウ</t>
    </rPh>
    <rPh sb="16" eb="17">
      <t>ソナ</t>
    </rPh>
    <phoneticPr fontId="2"/>
  </si>
  <si>
    <t>(6)感染症等の対策状況</t>
    <phoneticPr fontId="2"/>
  </si>
  <si>
    <t>(7)受動喫煙防止対策を進めているか</t>
    <phoneticPr fontId="2"/>
  </si>
  <si>
    <t>(8)睡眠時の乳幼児の状況を定期的に確認しているか</t>
    <rPh sb="3" eb="5">
      <t>スイミン</t>
    </rPh>
    <rPh sb="5" eb="6">
      <t>ジ</t>
    </rPh>
    <rPh sb="7" eb="10">
      <t>ニュウヨウジ</t>
    </rPh>
    <rPh sb="11" eb="13">
      <t>ジョウキョウ</t>
    </rPh>
    <rPh sb="14" eb="17">
      <t>テイキテキ</t>
    </rPh>
    <rPh sb="18" eb="20">
      <t>カクニン</t>
    </rPh>
    <phoneticPr fontId="2"/>
  </si>
  <si>
    <t>(9)入所児童に対する不適切な保育の防止等について</t>
    <rPh sb="2" eb="4">
      <t>ニュウショ</t>
    </rPh>
    <rPh sb="4" eb="6">
      <t>ジドウ</t>
    </rPh>
    <rPh sb="7" eb="8">
      <t>タイ</t>
    </rPh>
    <rPh sb="10" eb="13">
      <t>フテキセツ</t>
    </rPh>
    <rPh sb="14" eb="16">
      <t>ホイク</t>
    </rPh>
    <rPh sb="17" eb="19">
      <t>ボウシ</t>
    </rPh>
    <rPh sb="19" eb="20">
      <t>トウ</t>
    </rPh>
    <phoneticPr fontId="2"/>
  </si>
  <si>
    <t>(10)児童虐待防止に関する職員研修について</t>
    <phoneticPr fontId="2"/>
  </si>
  <si>
    <t>(11)児童虐待の早期発見に努めているか</t>
    <phoneticPr fontId="2"/>
  </si>
  <si>
    <t>(12)園長への報告体制について</t>
    <phoneticPr fontId="2"/>
  </si>
  <si>
    <t>(13)関係機関への通告について</t>
    <rPh sb="4" eb="6">
      <t>カンケイ</t>
    </rPh>
    <rPh sb="6" eb="8">
      <t>キカン</t>
    </rPh>
    <phoneticPr fontId="2"/>
  </si>
  <si>
    <t>(14)市町村等との連携・協力体制について</t>
    <phoneticPr fontId="2"/>
  </si>
  <si>
    <t>(15)安全計画の策定状況について</t>
    <rPh sb="4" eb="8">
      <t>アンゼンケイカク</t>
    </rPh>
    <rPh sb="9" eb="11">
      <t>サクテイ</t>
    </rPh>
    <rPh sb="11" eb="13">
      <t>ジョウキョウ</t>
    </rPh>
    <phoneticPr fontId="2"/>
  </si>
  <si>
    <t>(16)業務継続計画の策定状況について</t>
    <rPh sb="4" eb="6">
      <t>ギョウム</t>
    </rPh>
    <rPh sb="6" eb="8">
      <t>ケイゾク</t>
    </rPh>
    <rPh sb="8" eb="10">
      <t>ケイカク</t>
    </rPh>
    <rPh sb="11" eb="13">
      <t>サクテイ</t>
    </rPh>
    <rPh sb="13" eb="15">
      <t>ジョウキョウ</t>
    </rPh>
    <phoneticPr fontId="2"/>
  </si>
  <si>
    <t>(17)施設設備面における安全確保について</t>
    <phoneticPr fontId="2"/>
  </si>
  <si>
    <t>(18)園外活動における安全確保について</t>
    <rPh sb="4" eb="5">
      <t>エン</t>
    </rPh>
    <phoneticPr fontId="2"/>
  </si>
  <si>
    <t>(19)児童の送迎等について</t>
    <rPh sb="9" eb="10">
      <t>トウ</t>
    </rPh>
    <phoneticPr fontId="2"/>
  </si>
  <si>
    <t>(20)遊具、建物設備等の安全点検について</t>
    <phoneticPr fontId="2"/>
  </si>
  <si>
    <t>(21)児童の事故発生の状況</t>
    <phoneticPr fontId="2"/>
  </si>
  <si>
    <t>(22)職員の共通理解と所内体制について</t>
    <phoneticPr fontId="2"/>
  </si>
  <si>
    <t>(1)保育指針等に基づく全体的な計画の作成について</t>
    <rPh sb="7" eb="8">
      <t>トウ</t>
    </rPh>
    <rPh sb="14" eb="15">
      <t>テキ</t>
    </rPh>
    <phoneticPr fontId="2"/>
  </si>
  <si>
    <t>(7)前年度の消防署立入検査は</t>
    <rPh sb="3" eb="6">
      <t>ゼンネンド</t>
    </rPh>
    <phoneticPr fontId="2"/>
  </si>
  <si>
    <t>(2)全体的な計画に基づく指導計画の作成について</t>
    <rPh sb="5" eb="6">
      <t>テキ</t>
    </rPh>
    <phoneticPr fontId="2"/>
  </si>
  <si>
    <t>(3)３歳未満児の個別指導計画を作成しているか。</t>
    <rPh sb="7" eb="8">
      <t>ジ</t>
    </rPh>
    <rPh sb="9" eb="11">
      <t>コベツ</t>
    </rPh>
    <rPh sb="11" eb="13">
      <t>シドウ</t>
    </rPh>
    <rPh sb="13" eb="15">
      <t>ケイカク</t>
    </rPh>
    <rPh sb="16" eb="18">
      <t>サクセイ</t>
    </rPh>
    <phoneticPr fontId="2"/>
  </si>
  <si>
    <t>(8)保育の記録について</t>
    <rPh sb="3" eb="5">
      <t>ホイク</t>
    </rPh>
    <rPh sb="6" eb="8">
      <t>キロク</t>
    </rPh>
    <phoneticPr fontId="2"/>
  </si>
  <si>
    <t>(10)園だよりの発行について</t>
    <rPh sb="4" eb="5">
      <t>エン</t>
    </rPh>
    <rPh sb="9" eb="11">
      <t>ハッコウ</t>
    </rPh>
    <phoneticPr fontId="2"/>
  </si>
  <si>
    <t>(11)小学校との連携について</t>
    <rPh sb="4" eb="7">
      <t>ショウガッコウ</t>
    </rPh>
    <rPh sb="9" eb="11">
      <t>レンケイ</t>
    </rPh>
    <phoneticPr fontId="2"/>
  </si>
  <si>
    <t>(7)調理室及び調理従事者は清潔にしているか</t>
    <rPh sb="5" eb="6">
      <t>シツ</t>
    </rPh>
    <rPh sb="6" eb="7">
      <t>オヨ</t>
    </rPh>
    <rPh sb="8" eb="13">
      <t>チョウリジュウジシャ</t>
    </rPh>
    <phoneticPr fontId="2"/>
  </si>
  <si>
    <t>1日11時間開園、土曜日開園が原則である。</t>
    <rPh sb="1" eb="2">
      <t>ニチ</t>
    </rPh>
    <rPh sb="15" eb="17">
      <t>ゲンソク</t>
    </rPh>
    <phoneticPr fontId="4"/>
  </si>
  <si>
    <t>－保育所型認定こども園運営No.２９－</t>
    <phoneticPr fontId="4"/>
  </si>
  <si>
    <t>児童福祉法施行規則 第37条第5項</t>
    <rPh sb="14" eb="15">
      <t>ダイ</t>
    </rPh>
    <rPh sb="16" eb="17">
      <t>コウ</t>
    </rPh>
    <phoneticPr fontId="4"/>
  </si>
  <si>
    <t>－保育所型認定こども園運営No.３１－</t>
    <rPh sb="4" eb="5">
      <t>カタ</t>
    </rPh>
    <rPh sb="5" eb="7">
      <t>ニンテイ</t>
    </rPh>
    <rPh sb="10" eb="11">
      <t>ソノ</t>
    </rPh>
    <phoneticPr fontId="4"/>
  </si>
  <si>
    <t>－保育所型認定こども園運営No.３２－</t>
    <rPh sb="4" eb="5">
      <t>カタ</t>
    </rPh>
    <rPh sb="5" eb="7">
      <t>ニンテイ</t>
    </rPh>
    <rPh sb="10" eb="11">
      <t>ソノ</t>
    </rPh>
    <phoneticPr fontId="4"/>
  </si>
  <si>
    <r>
      <t>　※児童数については、</t>
    </r>
    <r>
      <rPr>
        <sz val="10"/>
        <color rgb="FFFF0000"/>
        <rFont val="HGｺﾞｼｯｸM"/>
        <family val="3"/>
        <charset val="128"/>
      </rPr>
      <t>1</t>
    </r>
    <r>
      <rPr>
        <sz val="10"/>
        <color theme="3"/>
        <rFont val="ＭＳ 明朝"/>
        <family val="1"/>
        <charset val="128"/>
      </rPr>
      <t>⑴</t>
    </r>
    <r>
      <rPr>
        <sz val="10"/>
        <color theme="3"/>
        <rFont val="HGｺﾞｼｯｸM"/>
        <family val="3"/>
        <charset val="128"/>
      </rPr>
      <t>の現員数と一致させること。</t>
    </r>
    <rPh sb="2" eb="5">
      <t>ジドウスウ</t>
    </rPh>
    <rPh sb="14" eb="16">
      <t>ゲンイン</t>
    </rPh>
    <rPh sb="16" eb="17">
      <t>スウ</t>
    </rPh>
    <rPh sb="18" eb="20">
      <t>イッチ</t>
    </rPh>
    <phoneticPr fontId="2"/>
  </si>
  <si>
    <r>
      <t>・公定価格に関するFAQ（ よくある質問 ）</t>
    </r>
    <r>
      <rPr>
        <sz val="10"/>
        <rFont val="HGｺﾞｼｯｸM"/>
        <family val="3"/>
        <charset val="128"/>
      </rPr>
      <t>Ver.</t>
    </r>
    <r>
      <rPr>
        <sz val="10"/>
        <color rgb="FFFF0000"/>
        <rFont val="HGｺﾞｼｯｸM"/>
        <family val="3"/>
        <charset val="128"/>
      </rPr>
      <t>26</t>
    </r>
    <phoneticPr fontId="2"/>
  </si>
  <si>
    <t>太枠内の基本部分</t>
    <rPh sb="0" eb="3">
      <t>フトワクナイ</t>
    </rPh>
    <rPh sb="4" eb="8">
      <t>キホンブブン</t>
    </rPh>
    <phoneticPr fontId="2"/>
  </si>
  <si>
    <r>
      <t>公定価格に関するFAQ Ver.</t>
    </r>
    <r>
      <rPr>
        <sz val="9"/>
        <color rgb="FFFF0000"/>
        <rFont val="HGｺﾞｼｯｸM"/>
        <family val="3"/>
        <charset val="128"/>
      </rPr>
      <t xml:space="preserve">26
</t>
    </r>
    <r>
      <rPr>
        <sz val="9"/>
        <color theme="1"/>
        <rFont val="HGｺﾞｼｯｸM"/>
        <family val="3"/>
        <charset val="128"/>
      </rPr>
      <t xml:space="preserve"> No.</t>
    </r>
    <r>
      <rPr>
        <sz val="9"/>
        <rFont val="HGｺﾞｼｯｸM"/>
        <family val="3"/>
        <charset val="128"/>
      </rPr>
      <t>218</t>
    </r>
    <rPh sb="0" eb="2">
      <t>コウテイ</t>
    </rPh>
    <rPh sb="2" eb="4">
      <t>カカク</t>
    </rPh>
    <rPh sb="5" eb="6">
      <t>カン</t>
    </rPh>
    <phoneticPr fontId="2"/>
  </si>
  <si>
    <r>
      <t>公定価格に関するFAQ　Ver.</t>
    </r>
    <r>
      <rPr>
        <sz val="9"/>
        <color rgb="FFFF0000"/>
        <rFont val="HGｺﾞｼｯｸM"/>
        <family val="3"/>
        <charset val="128"/>
      </rPr>
      <t>26</t>
    </r>
    <r>
      <rPr>
        <sz val="9"/>
        <rFont val="HGｺﾞｼｯｸM"/>
        <family val="3"/>
        <charset val="128"/>
      </rPr>
      <t>　No.3</t>
    </r>
    <r>
      <rPr>
        <sz val="9"/>
        <color rgb="FFFF0000"/>
        <rFont val="HGｺﾞｼｯｸM"/>
        <family val="3"/>
        <charset val="128"/>
      </rPr>
      <t xml:space="preserve">
</t>
    </r>
    <r>
      <rPr>
        <sz val="9"/>
        <rFont val="HGｺﾞｼｯｸM"/>
        <family val="3"/>
        <charset val="128"/>
      </rPr>
      <t>2･3号の利用定員40人以下の施設は１人、41人以上150人以下の施設は2人、151人以上の施設は3人（うち１人は非常勤）</t>
    </r>
    <rPh sb="27" eb="28">
      <t>ゴウ</t>
    </rPh>
    <phoneticPr fontId="2"/>
  </si>
  <si>
    <t>※</t>
    <phoneticPr fontId="2"/>
  </si>
  <si>
    <t>重要事項等は掲示及びインターネット等により掲載すること。</t>
    <rPh sb="0" eb="5">
      <t>ジュウヨウジコウトウ</t>
    </rPh>
    <rPh sb="6" eb="8">
      <t>ケイジ</t>
    </rPh>
    <rPh sb="8" eb="9">
      <t>オヨ</t>
    </rPh>
    <rPh sb="17" eb="18">
      <t>トウ</t>
    </rPh>
    <rPh sb="21" eb="23">
      <t>ケイサイ</t>
    </rPh>
    <phoneticPr fontId="2"/>
  </si>
  <si>
    <r>
      <t>　保育所は、次の各号に掲げる施設の運営についての重要事項に関する規程を定めておかなければならない。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t>
    </r>
    <r>
      <rPr>
        <sz val="9"/>
        <color rgb="FFFF0000"/>
        <rFont val="HGｺﾞｼｯｸM"/>
        <family val="3"/>
        <charset val="128"/>
      </rPr>
      <t>その他</t>
    </r>
    <r>
      <rPr>
        <sz val="9"/>
        <rFont val="HGｺﾞｼｯｸM"/>
        <family val="3"/>
        <charset val="128"/>
      </rPr>
      <t>保育所の運営に関する重要事項</t>
    </r>
    <rPh sb="1" eb="4">
      <t>ホイクショ</t>
    </rPh>
    <rPh sb="6" eb="7">
      <t>ツギ</t>
    </rPh>
    <rPh sb="8" eb="10">
      <t>カクゴウ</t>
    </rPh>
    <rPh sb="11" eb="12">
      <t>カカ</t>
    </rPh>
    <rPh sb="14" eb="16">
      <t>シセツ</t>
    </rPh>
    <rPh sb="17" eb="19">
      <t>ウンエイ</t>
    </rPh>
    <rPh sb="24" eb="26">
      <t>ジュウヨウ</t>
    </rPh>
    <rPh sb="26" eb="28">
      <t>ジコウ</t>
    </rPh>
    <rPh sb="29" eb="30">
      <t>カン</t>
    </rPh>
    <rPh sb="32" eb="34">
      <t>キテイ</t>
    </rPh>
    <rPh sb="35" eb="36">
      <t>サダ</t>
    </rPh>
    <rPh sb="55" eb="57">
      <t>シセツ</t>
    </rPh>
    <rPh sb="58" eb="60">
      <t>モクテキ</t>
    </rPh>
    <rPh sb="60" eb="61">
      <t>オヨ</t>
    </rPh>
    <rPh sb="62" eb="64">
      <t>ウンエイ</t>
    </rPh>
    <rPh sb="65" eb="67">
      <t>ホウシン</t>
    </rPh>
    <rPh sb="73" eb="75">
      <t>テイキョウ</t>
    </rPh>
    <rPh sb="77" eb="79">
      <t>ホイク</t>
    </rPh>
    <rPh sb="80" eb="82">
      <t>ナイヨウ</t>
    </rPh>
    <rPh sb="88" eb="90">
      <t>ショクイン</t>
    </rPh>
    <rPh sb="91" eb="93">
      <t>ショクシュ</t>
    </rPh>
    <rPh sb="94" eb="96">
      <t>インスウ</t>
    </rPh>
    <rPh sb="96" eb="97">
      <t>オヨ</t>
    </rPh>
    <rPh sb="98" eb="100">
      <t>ショクム</t>
    </rPh>
    <rPh sb="101" eb="103">
      <t>ナイヨウ</t>
    </rPh>
    <rPh sb="109" eb="111">
      <t>ホイク</t>
    </rPh>
    <rPh sb="112" eb="114">
      <t>テイキョウ</t>
    </rPh>
    <rPh sb="115" eb="116">
      <t>オコナ</t>
    </rPh>
    <rPh sb="117" eb="118">
      <t>ニチ</t>
    </rPh>
    <rPh sb="118" eb="119">
      <t>オヨ</t>
    </rPh>
    <rPh sb="120" eb="122">
      <t>ジカン</t>
    </rPh>
    <rPh sb="122" eb="123">
      <t>ナラ</t>
    </rPh>
    <rPh sb="125" eb="127">
      <t>テイキョウ</t>
    </rPh>
    <rPh sb="128" eb="129">
      <t>オコナ</t>
    </rPh>
    <rPh sb="132" eb="133">
      <t>ニチ</t>
    </rPh>
    <rPh sb="139" eb="142">
      <t>ホゴシャ</t>
    </rPh>
    <rPh sb="144" eb="146">
      <t>ジュリョウ</t>
    </rPh>
    <rPh sb="148" eb="150">
      <t>ヒヨウ</t>
    </rPh>
    <rPh sb="151" eb="153">
      <t>シュルイ</t>
    </rPh>
    <rPh sb="154" eb="156">
      <t>シハライ</t>
    </rPh>
    <rPh sb="157" eb="158">
      <t>モト</t>
    </rPh>
    <rPh sb="160" eb="162">
      <t>リユウ</t>
    </rPh>
    <rPh sb="162" eb="163">
      <t>オヨ</t>
    </rPh>
    <rPh sb="166" eb="167">
      <t>ガク</t>
    </rPh>
    <rPh sb="173" eb="175">
      <t>ニュウジ</t>
    </rPh>
    <rPh sb="176" eb="177">
      <t>マン</t>
    </rPh>
    <rPh sb="178" eb="179">
      <t>サイ</t>
    </rPh>
    <rPh sb="180" eb="181">
      <t>ミ</t>
    </rPh>
    <rPh sb="184" eb="186">
      <t>ヨウジ</t>
    </rPh>
    <rPh sb="186" eb="187">
      <t>オヨ</t>
    </rPh>
    <rPh sb="188" eb="189">
      <t>マン</t>
    </rPh>
    <rPh sb="190" eb="191">
      <t>サイ</t>
    </rPh>
    <rPh sb="191" eb="193">
      <t>イジョウ</t>
    </rPh>
    <rPh sb="194" eb="196">
      <t>ヨウジ</t>
    </rPh>
    <rPh sb="304" eb="305">
      <t>タ</t>
    </rPh>
    <phoneticPr fontId="4"/>
  </si>
  <si>
    <t>(ｶ)</t>
    <phoneticPr fontId="2"/>
  </si>
  <si>
    <t>定数上の保育士の取扱いに関しては、こどもを長時間にわたり保育できる常勤保育士であることが原則</t>
    <rPh sb="0" eb="3">
      <t>テイスウジョウ</t>
    </rPh>
    <rPh sb="4" eb="7">
      <t>ホイクシ</t>
    </rPh>
    <rPh sb="8" eb="10">
      <t>トリアツカ</t>
    </rPh>
    <rPh sb="12" eb="13">
      <t>カン</t>
    </rPh>
    <rPh sb="21" eb="24">
      <t>チョウジカン</t>
    </rPh>
    <rPh sb="28" eb="30">
      <t>ホイク</t>
    </rPh>
    <rPh sb="33" eb="35">
      <t>ジョウキン</t>
    </rPh>
    <rPh sb="35" eb="38">
      <t>ホイクシ</t>
    </rPh>
    <phoneticPr fontId="2"/>
  </si>
  <si>
    <t>であり、望ましいこととされていることを踏まえると、スポットワーク（いわゆるスキマバイト）によ</t>
    <rPh sb="4" eb="5">
      <t>ノゾ</t>
    </rPh>
    <rPh sb="19" eb="20">
      <t>フ</t>
    </rPh>
    <phoneticPr fontId="2"/>
  </si>
  <si>
    <t>り採用された保育士を最低基準上の保育士定数の一部に充てることは望ましくない。</t>
    <rPh sb="16" eb="19">
      <t>ホイクシ</t>
    </rPh>
    <rPh sb="19" eb="21">
      <t>テイスウ</t>
    </rPh>
    <phoneticPr fontId="2"/>
  </si>
  <si>
    <t>－保育所型認定こども園運営No.５－</t>
    <rPh sb="1" eb="5">
      <t>ホイクショガタ</t>
    </rPh>
    <rPh sb="5" eb="7">
      <t>ニンテイ</t>
    </rPh>
    <rPh sb="9" eb="10">
      <t>ソノ</t>
    </rPh>
    <phoneticPr fontId="4"/>
  </si>
  <si>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No.218</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No.219</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No.220
</t>
    </r>
    <r>
      <rPr>
        <sz val="9"/>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phoneticPr fontId="2"/>
  </si>
  <si>
    <t>◯</t>
    <phoneticPr fontId="2"/>
  </si>
  <si>
    <t xml:space="preserve">第5条（内容及び手続の説明及び同意）
　特定教育・保育施設は、特定教育・保育の提供の開始に際しては、あらかじめ、利用の申込みを行った支給認定保護者（以下「利用申込者」という。）に対し、第20条に規定する運営規程の概要、職員の勤務体制、利用者負担その他の利用申込者の教育・保育の選択に資すると認められる重要事項を記した文書を交付して説明を行い、当該提供の開始について利用申込者の同意を得なければならない。
２　特定教育・保育施設は、利用申込者からの申出があった場合には、前項の規定による文書の交付に代えて、第5項で定めるところにより、当該利用申込者の承諾を得て、当該文書に記すべき重要事項を電子情報処理組織を使用する方法その他の情報通信の技術を利用する方法であって次に掲げるもの（以下この条において「電磁的方法」という。）により提供することができる。この場合において、当該特定教育・保育施設は、当該文書を交付したものとみなす。（略）
</t>
    <rPh sb="413" eb="414">
      <t>リャク</t>
    </rPh>
    <phoneticPr fontId="2"/>
  </si>
  <si>
    <t>第23条（掲示）
　特定教育・保育施設は、当該特定教育・保育施設の見やすい場所に、運営規程の概要、職員の勤務の体制、利用者負担その他の利用申込者の特定教育・保育施設の選択に資すると認められる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t>
    <rPh sb="0" eb="1">
      <t>ダイ</t>
    </rPh>
    <rPh sb="3" eb="4">
      <t>ジョウ</t>
    </rPh>
    <rPh sb="5" eb="7">
      <t>ケイジ</t>
    </rPh>
    <phoneticPr fontId="2"/>
  </si>
  <si>
    <t>特定教育・保育施設及び特定地域型保育事業の運営に関する基準（平成26年4月30日内閣府令第39号）</t>
    <phoneticPr fontId="2"/>
  </si>
  <si>
    <t>https://www.mhlw.go.jp/content/11200000/001298244.pdf</t>
  </si>
  <si>
    <t>「2024年4月からの労働条件明示のルール変更備えは大丈夫ですか？」</t>
    <rPh sb="5" eb="6">
      <t>ネン</t>
    </rPh>
    <rPh sb="7" eb="8">
      <t>ガツ</t>
    </rPh>
    <rPh sb="11" eb="15">
      <t>ロウドウジョウケン</t>
    </rPh>
    <rPh sb="15" eb="17">
      <t>メイジ</t>
    </rPh>
    <rPh sb="21" eb="23">
      <t>ヘンコウ</t>
    </rPh>
    <rPh sb="23" eb="24">
      <t>ソナ</t>
    </rPh>
    <rPh sb="26" eb="29">
      <t>ダイジョウブ</t>
    </rPh>
    <phoneticPr fontId="2"/>
  </si>
  <si>
    <t>歳</t>
    <rPh sb="0" eb="1">
      <t>サイ</t>
    </rPh>
    <phoneticPr fontId="4"/>
  </si>
  <si>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1" eb="35">
      <t>ケンムジョウキョウ</t>
    </rPh>
    <rPh sb="36" eb="38">
      <t>ホウジン</t>
    </rPh>
    <rPh sb="38" eb="39">
      <t>ナイ</t>
    </rPh>
    <rPh sb="39" eb="41">
      <t>イドウ</t>
    </rPh>
    <rPh sb="41" eb="42">
      <t>トウ</t>
    </rPh>
    <phoneticPr fontId="4"/>
  </si>
  <si>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6" eb="38">
      <t>ホウジン</t>
    </rPh>
    <rPh sb="38" eb="39">
      <t>ナイ</t>
    </rPh>
    <rPh sb="39" eb="41">
      <t>イドウ</t>
    </rPh>
    <rPh sb="41" eb="42">
      <t>トウ</t>
    </rPh>
    <phoneticPr fontId="4"/>
  </si>
  <si>
    <t>本園及びその他事業を入力すること。なお、その他事業（放課後児童健全育成事業や地域子育て支援拠点事業）を兼務している場合、備考欄に記載すること。</t>
    <rPh sb="38" eb="40">
      <t>チイキ</t>
    </rPh>
    <rPh sb="40" eb="42">
      <t>コソダ</t>
    </rPh>
    <rPh sb="43" eb="45">
      <t>シエン</t>
    </rPh>
    <rPh sb="45" eb="47">
      <t>キョテン</t>
    </rPh>
    <rPh sb="47" eb="49">
      <t>ジギョウ</t>
    </rPh>
    <phoneticPr fontId="2"/>
  </si>
  <si>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4"/>
  </si>
  <si>
    <r>
      <t>別表３  非正規職員：教育及び保育従事者（常勤・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11" eb="13">
      <t>キョウイク</t>
    </rPh>
    <rPh sb="13" eb="14">
      <t>オヨ</t>
    </rPh>
    <rPh sb="15" eb="17">
      <t>ホイク</t>
    </rPh>
    <rPh sb="17" eb="20">
      <t>ジュウジシャ</t>
    </rPh>
    <rPh sb="21" eb="23">
      <t>ジョウキン</t>
    </rPh>
    <rPh sb="24" eb="27">
      <t>タンジカン</t>
    </rPh>
    <phoneticPr fontId="4"/>
  </si>
  <si>
    <r>
      <t>別表４  非正規職員：</t>
    </r>
    <r>
      <rPr>
        <b/>
        <u/>
        <sz val="11"/>
        <rFont val="HGｺﾞｼｯｸM"/>
        <family val="3"/>
        <charset val="128"/>
      </rPr>
      <t>教育及び保育従事者以外の職員</t>
    </r>
    <r>
      <rPr>
        <b/>
        <sz val="11"/>
        <rFont val="HGｺﾞｼｯｸM"/>
        <family val="3"/>
        <charset val="128"/>
      </rPr>
      <t>（常勤・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26" eb="28">
      <t>ジョウキン</t>
    </rPh>
    <rPh sb="29" eb="32">
      <t>タンジカン</t>
    </rPh>
    <phoneticPr fontId="4"/>
  </si>
  <si>
    <r>
      <t>親族関係、雇用形態変更時期、職種変更時期、代替職員、派遣職員、</t>
    </r>
    <r>
      <rPr>
        <sz val="8"/>
        <color rgb="FFFF0000"/>
        <rFont val="HGｺﾞｼｯｸM"/>
        <family val="3"/>
        <charset val="128"/>
      </rPr>
      <t>兼務状況、</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6" eb="38">
      <t>ホウジン</t>
    </rPh>
    <rPh sb="38" eb="39">
      <t>ナイ</t>
    </rPh>
    <rPh sb="39" eb="41">
      <t>イドウ</t>
    </rPh>
    <rPh sb="41" eb="42">
      <t>トウ</t>
    </rPh>
    <phoneticPr fontId="4"/>
  </si>
  <si>
    <r>
      <t>（①</t>
    </r>
    <r>
      <rPr>
        <sz val="10"/>
        <color rgb="FFFF0000"/>
        <rFont val="HGｺﾞｼｯｸM"/>
        <family val="3"/>
        <charset val="128"/>
      </rPr>
      <t>研修名</t>
    </r>
    <r>
      <rPr>
        <sz val="10"/>
        <rFont val="HGｺﾞｼｯｸM"/>
        <family val="3"/>
        <charset val="128"/>
      </rPr>
      <t>　　　　　②主催）</t>
    </r>
    <rPh sb="2" eb="5">
      <t>ケンシュウメイ</t>
    </rPh>
    <phoneticPr fontId="2"/>
  </si>
  <si>
    <t>研　　修　　内　　容</t>
    <rPh sb="6" eb="7">
      <t>ナイ</t>
    </rPh>
    <rPh sb="9" eb="10">
      <t>カタチ</t>
    </rPh>
    <phoneticPr fontId="2"/>
  </si>
  <si>
    <t>研修内容（①研修名、②主催）</t>
    <rPh sb="0" eb="2">
      <t>ケンシュウ</t>
    </rPh>
    <rPh sb="2" eb="4">
      <t>ナイヨウ</t>
    </rPh>
    <phoneticPr fontId="2"/>
  </si>
  <si>
    <t>研修内容（①研修名、②主催）</t>
    <phoneticPr fontId="4"/>
  </si>
  <si>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2"/>
  </si>
  <si>
    <t>(4)　療育支援加算の対象児はいるか。</t>
    <rPh sb="4" eb="6">
      <t>リョウイク</t>
    </rPh>
    <rPh sb="6" eb="8">
      <t>シエン</t>
    </rPh>
    <rPh sb="8" eb="10">
      <t>カサン</t>
    </rPh>
    <rPh sb="11" eb="13">
      <t>タイショウ</t>
    </rPh>
    <rPh sb="13" eb="14">
      <t>ジ</t>
    </rPh>
    <phoneticPr fontId="2"/>
  </si>
  <si>
    <t>ねずみ、昆虫の駆除を半年に１回以上（発生を確認した時にはその都度）実施し、その実施記録を１年間保管すること。</t>
    <phoneticPr fontId="2"/>
  </si>
  <si>
    <t>【参考】印刷不用</t>
    <rPh sb="1" eb="3">
      <t>サンコウ</t>
    </rPh>
    <rPh sb="4" eb="6">
      <t>インサツ</t>
    </rPh>
    <rPh sb="6" eb="8">
      <t>フヨウ</t>
    </rPh>
    <phoneticPr fontId="2"/>
  </si>
  <si>
    <t>○大量調理施設衛生管理マニュアル</t>
    <rPh sb="1" eb="3">
      <t>タイリョウ</t>
    </rPh>
    <rPh sb="3" eb="5">
      <t>チョウリ</t>
    </rPh>
    <rPh sb="5" eb="7">
      <t>シセツ</t>
    </rPh>
    <rPh sb="7" eb="9">
      <t>エイセイ</t>
    </rPh>
    <rPh sb="9" eb="11">
      <t>カンリ</t>
    </rPh>
    <phoneticPr fontId="2"/>
  </si>
  <si>
    <t>② 施設におけるねずみ、昆虫等の発生状況を１月に１回以上巡回点検するととも</t>
    <phoneticPr fontId="2"/>
  </si>
  <si>
    <t>に、ねずみ、昆虫の駆除を半年に１回以上（発生を確認した時にはその都度）実</t>
    <phoneticPr fontId="2"/>
  </si>
  <si>
    <t>施し、その実施記録を１年間保管すること。また、施設及びその周囲は、維持管</t>
    <phoneticPr fontId="2"/>
  </si>
  <si>
    <t>理を適切に行うことにより、常に良好な状態に保ち、ねずみや昆虫の繁殖場所の</t>
    <phoneticPr fontId="2"/>
  </si>
  <si>
    <t>排除に努めること。</t>
    <phoneticPr fontId="2"/>
  </si>
  <si>
    <t>なお、殺そ剤又は殺虫剤を使用する場合には、食品を汚染しないようその取扱</t>
    <phoneticPr fontId="2"/>
  </si>
  <si>
    <t>いに十分注意すること。</t>
    <phoneticPr fontId="2"/>
  </si>
  <si>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4"/>
  </si>
  <si>
    <t xml:space="preserve"> ⑤　献立を変更した場合、保護者へ知らせているか。</t>
    <rPh sb="3" eb="5">
      <t>コンダテ</t>
    </rPh>
    <rPh sb="6" eb="8">
      <t>ヘンコウ</t>
    </rPh>
    <rPh sb="10" eb="12">
      <t>バアイ</t>
    </rPh>
    <rPh sb="13" eb="16">
      <t>ホゴシャ</t>
    </rPh>
    <rPh sb="17" eb="18">
      <t>シ</t>
    </rPh>
    <phoneticPr fontId="4"/>
  </si>
  <si>
    <r>
      <rPr>
        <sz val="10"/>
        <color rgb="FFFF0000"/>
        <rFont val="HGｺﾞｼｯｸM"/>
        <family val="3"/>
        <charset val="128"/>
      </rPr>
      <t xml:space="preserve"> ②</t>
    </r>
    <r>
      <rPr>
        <sz val="10"/>
        <rFont val="HGｺﾞｼｯｸM"/>
        <family val="3"/>
        <charset val="128"/>
      </rPr>
      <t xml:space="preserve"> 前年度の実施状況を記入すること。新設園（保育所からの移行を</t>
    </r>
    <rPh sb="3" eb="6">
      <t>ゼンネンド</t>
    </rPh>
    <rPh sb="7" eb="9">
      <t>ジッシ</t>
    </rPh>
    <rPh sb="9" eb="11">
      <t>ジョウキョウ</t>
    </rPh>
    <rPh sb="12" eb="14">
      <t>キニュウ</t>
    </rPh>
    <rPh sb="19" eb="21">
      <t>シンセツ</t>
    </rPh>
    <rPh sb="21" eb="22">
      <t>ソノ</t>
    </rPh>
    <rPh sb="23" eb="26">
      <t>ホイクショ</t>
    </rPh>
    <rPh sb="29" eb="31">
      <t>イコウ</t>
    </rPh>
    <phoneticPr fontId="4"/>
  </si>
  <si>
    <r>
      <t xml:space="preserve"> </t>
    </r>
    <r>
      <rPr>
        <sz val="10"/>
        <color rgb="FFFF0000"/>
        <rFont val="HGｺﾞｼｯｸM"/>
        <family val="3"/>
        <charset val="128"/>
      </rPr>
      <t>③</t>
    </r>
    <r>
      <rPr>
        <sz val="10"/>
        <rFont val="HGｺﾞｼｯｸM"/>
        <family val="3"/>
        <charset val="128"/>
      </rPr>
      <t xml:space="preserve"> 健康診断当日に欠席した児童を再受診しているか。</t>
    </r>
    <rPh sb="17" eb="18">
      <t>サイ</t>
    </rPh>
    <rPh sb="18" eb="20">
      <t>ジュシン</t>
    </rPh>
    <phoneticPr fontId="4"/>
  </si>
  <si>
    <r>
      <t xml:space="preserve"> </t>
    </r>
    <r>
      <rPr>
        <sz val="10"/>
        <color rgb="FFFF0000"/>
        <rFont val="HGｺﾞｼｯｸM"/>
        <family val="3"/>
        <charset val="128"/>
      </rPr>
      <t>④</t>
    </r>
    <r>
      <rPr>
        <sz val="10"/>
        <rFont val="HGｺﾞｼｯｸM"/>
        <family val="3"/>
        <charset val="128"/>
      </rPr>
      <t xml:space="preserve"> 健康診断の結果について、保護者へ通知しているか。</t>
    </r>
    <rPh sb="19" eb="21">
      <t>ツウチ</t>
    </rPh>
    <phoneticPr fontId="4"/>
  </si>
  <si>
    <t>少なくとも年に2回の定期健康診断を学校保健安全法に規定する健康診断に準じて行うこと。</t>
    <phoneticPr fontId="4"/>
  </si>
  <si>
    <t>※不審者、地震、津波、Jアラート訓練は、その他へ日付と項目を記入すること</t>
  </si>
  <si>
    <t>公表しているか。</t>
    <phoneticPr fontId="2"/>
  </si>
  <si>
    <r>
      <t xml:space="preserve"> ⑤ </t>
    </r>
    <r>
      <rPr>
        <sz val="10"/>
        <color rgb="FFFF0000"/>
        <rFont val="HGｺﾞｼｯｸM"/>
        <family val="3"/>
        <charset val="128"/>
      </rPr>
      <t>保育サービス利用者に対して、</t>
    </r>
    <r>
      <rPr>
        <sz val="10"/>
        <rFont val="HGｺﾞｼｯｸM"/>
        <family val="3"/>
        <charset val="128"/>
      </rPr>
      <t>苦情内容及び解決結果を定期的に</t>
    </r>
    <rPh sb="3" eb="5">
      <t>ホイク</t>
    </rPh>
    <rPh sb="9" eb="12">
      <t>リヨウシャ</t>
    </rPh>
    <rPh sb="13" eb="14">
      <t>タイ</t>
    </rPh>
    <phoneticPr fontId="4"/>
  </si>
  <si>
    <t xml:space="preserve"> ⑥ 保育サービス利用者以外に対して、苦情内容及び解決結果を</t>
    <rPh sb="3" eb="5">
      <t>ホイク</t>
    </rPh>
    <rPh sb="9" eb="12">
      <t>リヨウシャ</t>
    </rPh>
    <rPh sb="12" eb="14">
      <t>イガイ</t>
    </rPh>
    <rPh sb="15" eb="16">
      <t>タイ</t>
    </rPh>
    <phoneticPr fontId="4"/>
  </si>
  <si>
    <t>定期的に公表しているか。</t>
    <phoneticPr fontId="2"/>
  </si>
  <si>
    <r>
      <t xml:space="preserve"> </t>
    </r>
    <r>
      <rPr>
        <sz val="10"/>
        <color rgb="FFFF0000"/>
        <rFont val="HGｺﾞｼｯｸM"/>
        <family val="3"/>
        <charset val="128"/>
      </rPr>
      <t>⑦</t>
    </r>
    <r>
      <rPr>
        <sz val="10"/>
        <rFont val="HGｺﾞｼｯｸM"/>
        <family val="3"/>
        <charset val="128"/>
      </rPr>
      <t xml:space="preserve"> 苦情解決状況の公表については、受付件数がない場合について、</t>
    </r>
    <phoneticPr fontId="4"/>
  </si>
  <si>
    <t>(15)献立について</t>
    <phoneticPr fontId="2"/>
  </si>
  <si>
    <t>(16)アレルギー疾患等児童の給食の実施</t>
    <phoneticPr fontId="2"/>
  </si>
  <si>
    <t>(17)スキムミルクを使用しているか</t>
    <phoneticPr fontId="2"/>
  </si>
  <si>
    <t>(18)生鮮食品は原則当日に搬入しているか</t>
    <phoneticPr fontId="2"/>
  </si>
  <si>
    <t>(19)延長保育・預かり保育時のおやつや夕食の提供</t>
    <rPh sb="9" eb="10">
      <t>アズ</t>
    </rPh>
    <rPh sb="12" eb="14">
      <t>ホイク</t>
    </rPh>
    <phoneticPr fontId="2"/>
  </si>
  <si>
    <t>(20)食品衛生監視員の立ち入り検査について</t>
    <phoneticPr fontId="2"/>
  </si>
  <si>
    <t>(9)食品及び食器等の消毒・保管について</t>
    <rPh sb="5" eb="6">
      <t>オヨ</t>
    </rPh>
    <rPh sb="7" eb="9">
      <t>ショッキ</t>
    </rPh>
    <rPh sb="9" eb="10">
      <t>トウ</t>
    </rPh>
    <rPh sb="11" eb="13">
      <t>ショウドク</t>
    </rPh>
    <phoneticPr fontId="2"/>
  </si>
  <si>
    <t>(10 )冷蔵庫の温度</t>
    <rPh sb="5" eb="8">
      <t>レイゾウコ</t>
    </rPh>
    <rPh sb="9" eb="11">
      <t>オンド</t>
    </rPh>
    <phoneticPr fontId="2"/>
  </si>
  <si>
    <t>(11)検食を行っているか</t>
    <phoneticPr fontId="2"/>
  </si>
  <si>
    <t>(12)保存食の保管について</t>
    <rPh sb="8" eb="10">
      <t>ホカン</t>
    </rPh>
    <phoneticPr fontId="2"/>
  </si>
  <si>
    <t>(13)食事計画について</t>
    <rPh sb="4" eb="6">
      <t>ショクジ</t>
    </rPh>
    <rPh sb="6" eb="8">
      <t>ケイカク</t>
    </rPh>
    <phoneticPr fontId="2"/>
  </si>
  <si>
    <t>(14)食育について</t>
    <phoneticPr fontId="2"/>
  </si>
  <si>
    <t>(4)療育支援加算対象児のはいるか。</t>
    <rPh sb="3" eb="5">
      <t>リョウイク</t>
    </rPh>
    <rPh sb="5" eb="7">
      <t>シエン</t>
    </rPh>
    <rPh sb="7" eb="9">
      <t>カサン</t>
    </rPh>
    <rPh sb="9" eb="11">
      <t>タイショウ</t>
    </rPh>
    <rPh sb="11" eb="12">
      <t>ジ</t>
    </rPh>
    <phoneticPr fontId="2"/>
  </si>
  <si>
    <r>
      <t>(ｱ)  障害</t>
    </r>
    <r>
      <rPr>
        <sz val="10"/>
        <color rgb="FFFF0000"/>
        <rFont val="HGｺﾞｼｯｸM"/>
        <family val="3"/>
        <charset val="128"/>
      </rPr>
      <t>のある子ども</t>
    </r>
    <r>
      <rPr>
        <sz val="10"/>
        <rFont val="HGｺﾞｼｯｸM"/>
        <family val="3"/>
        <charset val="128"/>
      </rPr>
      <t>の個別の指導計画</t>
    </r>
    <rPh sb="10" eb="11">
      <t>コ</t>
    </rPh>
    <rPh sb="14" eb="16">
      <t>コベツ</t>
    </rPh>
    <phoneticPr fontId="4"/>
  </si>
  <si>
    <t>!!必須チェック項目!!</t>
    <rPh sb="2" eb="4">
      <t>ヒッス</t>
    </rPh>
    <rPh sb="8" eb="10">
      <t>コウモク</t>
    </rPh>
    <phoneticPr fontId="2"/>
  </si>
  <si>
    <t>（削除厳禁）</t>
    <rPh sb="1" eb="3">
      <t>サクジョ</t>
    </rPh>
    <rPh sb="3" eb="5">
      <t>ゲンキン</t>
    </rPh>
    <phoneticPr fontId="2"/>
  </si>
  <si>
    <t>竹富(30h)、与那国(27h)、伊良部(27h)</t>
    <phoneticPr fontId="2"/>
  </si>
  <si>
    <t>比嘉</t>
    <phoneticPr fontId="2"/>
  </si>
  <si>
    <t>新垣(36h)</t>
    <phoneticPr fontId="2"/>
  </si>
  <si>
    <t>「保育所等におけるスポットワーク（いわゆるスキマバイト）により採用された保育士の取扱いについて（通知）」（R7.2.14付　成保第131号）</t>
    <rPh sb="60" eb="61">
      <t>ツ</t>
    </rPh>
    <phoneticPr fontId="2"/>
  </si>
  <si>
    <t>No.5</t>
    <phoneticPr fontId="2"/>
  </si>
  <si>
    <t>1歳児</t>
    <phoneticPr fontId="4"/>
  </si>
  <si>
    <t>2歳児</t>
    <phoneticPr fontId="2"/>
  </si>
  <si>
    <r>
      <t xml:space="preserve"> ③ 栄養士</t>
    </r>
    <r>
      <rPr>
        <sz val="10"/>
        <color rgb="FFFF0000"/>
        <rFont val="HGｺﾞｼｯｸM"/>
        <family val="3"/>
        <charset val="128"/>
      </rPr>
      <t>又は管理栄養士</t>
    </r>
    <r>
      <rPr>
        <sz val="10"/>
        <rFont val="HGｺﾞｼｯｸM"/>
        <family val="3"/>
        <charset val="128"/>
      </rPr>
      <t>の指導を受けているか。</t>
    </r>
    <rPh sb="3" eb="6">
      <t>エイヨウシ</t>
    </rPh>
    <rPh sb="6" eb="7">
      <t>マタ</t>
    </rPh>
    <rPh sb="8" eb="10">
      <t>カンリ</t>
    </rPh>
    <rPh sb="10" eb="13">
      <t>エイヨウシ</t>
    </rPh>
    <rPh sb="14" eb="16">
      <t>シドウ</t>
    </rPh>
    <rPh sb="17" eb="18">
      <t>ウ</t>
    </rPh>
    <phoneticPr fontId="4"/>
  </si>
  <si>
    <t xml:space="preserve"> ① 園児の健康診断は、入園時及び毎年度2回(そのうち１回は6月</t>
    <rPh sb="3" eb="5">
      <t>エンジ</t>
    </rPh>
    <rPh sb="6" eb="8">
      <t>ケンコウ</t>
    </rPh>
    <rPh sb="8" eb="10">
      <t>シンダン</t>
    </rPh>
    <rPh sb="12" eb="14">
      <t>ニュウエン</t>
    </rPh>
    <rPh sb="14" eb="15">
      <t>ジ</t>
    </rPh>
    <rPh sb="15" eb="16">
      <t>オヨ</t>
    </rPh>
    <rPh sb="17" eb="20">
      <t>マイネンド</t>
    </rPh>
    <rPh sb="21" eb="22">
      <t>カイ</t>
    </rPh>
    <rPh sb="28" eb="29">
      <t>カイ</t>
    </rPh>
    <rPh sb="31" eb="32">
      <t>ツキ</t>
    </rPh>
    <phoneticPr fontId="4"/>
  </si>
  <si>
    <t>30日までに）実施しているか。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</si>
</sst>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411]ggge&quot;年&quot;m&quot;月&quot;d&quot;日&quot;;@"/>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0_ "/>
    <numFmt numFmtId="215" formatCode="0_);[Red]\(0\)"/>
    <numFmt numFmtId="216" formatCode="0.0_);[Red]\(0.0\)"/>
    <numFmt numFmtId="217" formatCode="#,###.0"/>
  </numFmts>
  <fonts count="107">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b/>
      <sz val="9"/>
      <color indexed="10"/>
      <name val="ＭＳ Ｐゴシック"/>
      <family val="3"/>
      <charset val="128"/>
    </font>
    <font>
      <sz val="10"/>
      <name val="HGｺﾞｼｯｸM"/>
      <family val="3"/>
      <charset val="128"/>
    </font>
    <font>
      <sz val="10"/>
      <color rgb="FFFF0000"/>
      <name val="HGｺﾞｼｯｸM"/>
      <family val="3"/>
      <charset val="128"/>
    </font>
    <font>
      <sz val="12"/>
      <name val="HGｺﾞｼｯｸM"/>
      <family val="3"/>
      <charset val="128"/>
    </font>
    <font>
      <sz val="9"/>
      <color rgb="FFFF0000"/>
      <name val="HGｺﾞｼｯｸM"/>
      <family val="3"/>
      <charset val="128"/>
    </font>
    <font>
      <sz val="9"/>
      <name val="HGｺﾞｼｯｸM"/>
      <family val="3"/>
      <charset val="128"/>
    </font>
    <font>
      <sz val="11"/>
      <name val="HGｺﾞｼｯｸM"/>
      <family val="3"/>
      <charset val="128"/>
    </font>
    <font>
      <b/>
      <sz val="10"/>
      <name val="HGｺﾞｼｯｸM"/>
      <family val="3"/>
      <charset val="128"/>
    </font>
    <font>
      <b/>
      <sz val="20"/>
      <name val="HGｺﾞｼｯｸM"/>
      <family val="3"/>
      <charset val="128"/>
    </font>
    <font>
      <b/>
      <sz val="12"/>
      <name val="HGｺﾞｼｯｸM"/>
      <family val="3"/>
      <charset val="128"/>
    </font>
    <font>
      <b/>
      <sz val="13"/>
      <name val="HGｺﾞｼｯｸM"/>
      <family val="3"/>
      <charset val="128"/>
    </font>
    <font>
      <sz val="13"/>
      <name val="HGｺﾞｼｯｸM"/>
      <family val="3"/>
      <charset val="128"/>
    </font>
    <font>
      <b/>
      <sz val="11"/>
      <name val="HGｺﾞｼｯｸM"/>
      <family val="3"/>
      <charset val="128"/>
    </font>
    <font>
      <sz val="8"/>
      <name val="HGｺﾞｼｯｸM"/>
      <family val="3"/>
      <charset val="128"/>
    </font>
    <font>
      <sz val="9.5"/>
      <name val="HGｺﾞｼｯｸM"/>
      <family val="3"/>
      <charset val="128"/>
    </font>
    <font>
      <b/>
      <sz val="9"/>
      <name val="HGｺﾞｼｯｸM"/>
      <family val="3"/>
      <charset val="128"/>
    </font>
    <font>
      <strike/>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b/>
      <sz val="14"/>
      <name val="HGｺﾞｼｯｸM"/>
      <family val="3"/>
      <charset val="128"/>
    </font>
    <font>
      <b/>
      <sz val="8"/>
      <name val="HGｺﾞｼｯｸM"/>
      <family val="3"/>
      <charset val="128"/>
    </font>
    <font>
      <sz val="7"/>
      <name val="HGｺﾞｼｯｸM"/>
      <family val="3"/>
      <charset val="128"/>
    </font>
    <font>
      <sz val="8.5"/>
      <name val="HGｺﾞｼｯｸM"/>
      <family val="3"/>
      <charset val="128"/>
    </font>
    <font>
      <b/>
      <i/>
      <sz val="10"/>
      <name val="HGｺﾞｼｯｸM"/>
      <family val="3"/>
      <charset val="128"/>
    </font>
    <font>
      <u/>
      <sz val="9"/>
      <name val="HGｺﾞｼｯｸM"/>
      <family val="3"/>
      <charset val="128"/>
    </font>
    <font>
      <sz val="7.5"/>
      <name val="HGｺﾞｼｯｸM"/>
      <family val="3"/>
      <charset val="128"/>
    </font>
    <font>
      <sz val="10.5"/>
      <name val="HGｺﾞｼｯｸM"/>
      <family val="3"/>
      <charset val="128"/>
    </font>
    <font>
      <sz val="6"/>
      <name val="HGｺﾞｼｯｸM"/>
      <family val="3"/>
      <charset val="128"/>
    </font>
    <font>
      <b/>
      <sz val="9"/>
      <color rgb="FFFF0000"/>
      <name val="HGｺﾞｼｯｸM"/>
      <family val="3"/>
      <charset val="128"/>
    </font>
    <font>
      <sz val="10"/>
      <color theme="1"/>
      <name val="HGｺﾞｼｯｸM"/>
      <family val="3"/>
      <charset val="128"/>
    </font>
    <font>
      <b/>
      <sz val="10"/>
      <color theme="1"/>
      <name val="HGｺﾞｼｯｸM"/>
      <family val="3"/>
      <charset val="128"/>
    </font>
    <font>
      <sz val="9"/>
      <color indexed="81"/>
      <name val="MS P ゴシック"/>
      <family val="3"/>
      <charset val="128"/>
    </font>
    <font>
      <b/>
      <sz val="9"/>
      <color indexed="81"/>
      <name val="MS P ゴシック"/>
      <family val="3"/>
      <charset val="128"/>
    </font>
    <font>
      <sz val="9"/>
      <color theme="1"/>
      <name val="HGｺﾞｼｯｸM"/>
      <family val="3"/>
      <charset val="128"/>
    </font>
    <font>
      <sz val="8"/>
      <color theme="1"/>
      <name val="HGｺﾞｼｯｸM"/>
      <family val="3"/>
      <charset val="128"/>
    </font>
    <font>
      <sz val="9"/>
      <color indexed="81"/>
      <name val="ＭＳ ゴシック"/>
      <family val="3"/>
      <charset val="128"/>
    </font>
    <font>
      <sz val="10"/>
      <color theme="3"/>
      <name val="HGｺﾞｼｯｸM"/>
      <family val="3"/>
      <charset val="128"/>
    </font>
    <font>
      <sz val="11"/>
      <name val="ＭＳ Ｐ明朝"/>
      <family val="1"/>
      <charset val="128"/>
    </font>
    <font>
      <b/>
      <sz val="11"/>
      <name val="ＭＳ Ｐ明朝"/>
      <family val="1"/>
      <charset val="128"/>
    </font>
    <font>
      <b/>
      <u/>
      <sz val="11"/>
      <name val="ＭＳ Ｐ明朝"/>
      <family val="1"/>
      <charset val="128"/>
    </font>
    <font>
      <sz val="9"/>
      <color theme="3" tint="0.39997558519241921"/>
      <name val="HGｺﾞｼｯｸM"/>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trike/>
      <sz val="10"/>
      <name val="HGｺﾞｼｯｸM"/>
      <family val="3"/>
      <charset val="128"/>
    </font>
    <font>
      <b/>
      <u val="double"/>
      <sz val="10"/>
      <color theme="1"/>
      <name val="HGｺﾞｼｯｸM"/>
      <family val="3"/>
      <charset val="128"/>
    </font>
    <font>
      <sz val="9"/>
      <color indexed="10"/>
      <name val="ＭＳ Ｐ明朝"/>
      <family val="1"/>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11"/>
      <color indexed="81"/>
      <name val="MS P ゴシック"/>
      <family val="3"/>
      <charset val="128"/>
    </font>
    <font>
      <sz val="9"/>
      <color rgb="FF000000"/>
      <name val="Meiryo UI"/>
      <family val="3"/>
      <charset val="128"/>
    </font>
    <font>
      <u/>
      <sz val="11"/>
      <name val="ＭＳ Ｐゴシック"/>
      <family val="3"/>
      <charset val="128"/>
    </font>
    <font>
      <b/>
      <u/>
      <sz val="11"/>
      <name val="HGｺﾞｼｯｸM"/>
      <family val="3"/>
      <charset val="128"/>
    </font>
    <font>
      <b/>
      <u/>
      <sz val="9"/>
      <name val="HGｺﾞｼｯｸM"/>
      <family val="3"/>
      <charset val="128"/>
    </font>
    <font>
      <sz val="9"/>
      <name val="HGSｺﾞｼｯｸM"/>
      <family val="3"/>
      <charset val="128"/>
    </font>
    <font>
      <sz val="11"/>
      <name val="HGSｺﾞｼｯｸM"/>
      <family val="3"/>
      <charset val="128"/>
    </font>
    <font>
      <b/>
      <sz val="11"/>
      <color rgb="FFFF0000"/>
      <name val="HGｺﾞｼｯｸM"/>
      <family val="3"/>
      <charset val="128"/>
    </font>
    <font>
      <sz val="8"/>
      <color rgb="FFFF0000"/>
      <name val="HGｺﾞｼｯｸM"/>
      <family val="3"/>
      <charset val="128"/>
    </font>
    <font>
      <sz val="9"/>
      <color rgb="FFFF0000"/>
      <name val="ＭＳ Ｐゴシック"/>
      <family val="3"/>
      <charset val="128"/>
    </font>
    <font>
      <b/>
      <sz val="9"/>
      <color theme="1"/>
      <name val="HGｺﾞｼｯｸM"/>
      <family val="3"/>
      <charset val="128"/>
    </font>
    <font>
      <b/>
      <sz val="10"/>
      <color rgb="FFFF0000"/>
      <name val="HGｺﾞｼｯｸM"/>
      <family val="3"/>
      <charset val="128"/>
    </font>
    <font>
      <u/>
      <sz val="8"/>
      <color theme="10"/>
      <name val="ＭＳ Ｐゴシック"/>
      <family val="3"/>
      <charset val="128"/>
    </font>
    <font>
      <sz val="11"/>
      <color rgb="FFFF0000"/>
      <name val="HGｺﾞｼｯｸM"/>
      <family val="3"/>
      <charset val="128"/>
    </font>
    <font>
      <b/>
      <sz val="10"/>
      <color theme="3"/>
      <name val="HGｺﾞｼｯｸM"/>
      <family val="3"/>
      <charset val="128"/>
    </font>
    <font>
      <u/>
      <sz val="9"/>
      <color theme="10"/>
      <name val="ＭＳ Ｐゴシック"/>
      <family val="3"/>
      <charset val="128"/>
    </font>
    <font>
      <sz val="10"/>
      <color rgb="FFFF0000"/>
      <name val="ＭＳ Ｐゴシック"/>
      <family val="3"/>
      <charset val="128"/>
    </font>
    <font>
      <sz val="11"/>
      <color theme="10"/>
      <name val="ＭＳ Ｐゴシック"/>
      <family val="3"/>
      <charset val="128"/>
    </font>
    <font>
      <strike/>
      <sz val="12"/>
      <name val="HGｺﾞｼｯｸM"/>
      <family val="3"/>
      <charset val="128"/>
    </font>
    <font>
      <sz val="10"/>
      <color rgb="FF0070C0"/>
      <name val="HGｺﾞｼｯｸM"/>
      <family val="3"/>
      <charset val="128"/>
    </font>
    <font>
      <sz val="10"/>
      <color rgb="FF00B050"/>
      <name val="HGｺﾞｼｯｸM"/>
      <family val="3"/>
      <charset val="128"/>
    </font>
    <font>
      <sz val="9"/>
      <color rgb="FF00B050"/>
      <name val="HGｺﾞｼｯｸM"/>
      <family val="3"/>
      <charset val="128"/>
    </font>
    <font>
      <sz val="11"/>
      <color rgb="FF00B050"/>
      <name val="HGｺﾞｼｯｸM"/>
      <family val="3"/>
      <charset val="128"/>
    </font>
    <font>
      <b/>
      <sz val="11"/>
      <name val="ＭＳ Ｐゴシック"/>
      <family val="3"/>
      <charset val="128"/>
    </font>
    <font>
      <b/>
      <sz val="9"/>
      <color rgb="FFFF0000"/>
      <name val="ＭＳ Ｐゴシック"/>
      <family val="3"/>
      <charset val="128"/>
    </font>
    <font>
      <sz val="8"/>
      <color rgb="FF00B050"/>
      <name val="HGｺﾞｼｯｸM"/>
      <family val="3"/>
      <charset val="128"/>
    </font>
    <font>
      <sz val="10"/>
      <color theme="3"/>
      <name val="ＭＳ 明朝"/>
      <family val="1"/>
      <charset val="128"/>
    </font>
    <font>
      <sz val="9"/>
      <name val="ＭＳ 明朝"/>
      <family val="1"/>
      <charset val="128"/>
    </font>
    <font>
      <sz val="10"/>
      <name val="HGSｺﾞｼｯｸM"/>
      <family val="3"/>
      <charset val="128"/>
    </font>
    <font>
      <sz val="10"/>
      <color theme="4"/>
      <name val="HGｺﾞｼｯｸM"/>
      <family val="3"/>
      <charset val="128"/>
    </font>
    <font>
      <u/>
      <sz val="7.5"/>
      <name val="ＭＳ Ｐゴシック"/>
      <family val="3"/>
      <charset val="128"/>
    </font>
    <font>
      <b/>
      <u val="double"/>
      <sz val="10"/>
      <name val="HGｺﾞｼｯｸM"/>
      <family val="3"/>
      <charset val="128"/>
    </font>
    <font>
      <b/>
      <i/>
      <sz val="9"/>
      <name val="HGｺﾞｼｯｸM"/>
      <family val="3"/>
      <charset val="128"/>
    </font>
    <font>
      <sz val="9"/>
      <name val="Yu Gothic"/>
      <family val="3"/>
      <charset val="128"/>
    </font>
    <font>
      <strike/>
      <sz val="9"/>
      <color rgb="FFFF0000"/>
      <name val="HGｺﾞｼｯｸM"/>
      <family val="3"/>
      <charset val="128"/>
    </font>
    <font>
      <b/>
      <strike/>
      <sz val="11"/>
      <color rgb="FFFF0000"/>
      <name val="HGｺﾞｼｯｸM"/>
      <family val="3"/>
      <charset val="128"/>
    </font>
    <font>
      <u/>
      <sz val="8"/>
      <name val="ＭＳ Ｐゴシック"/>
      <family val="3"/>
      <charset val="128"/>
    </font>
    <font>
      <u/>
      <sz val="6"/>
      <name val="ＭＳ Ｐゴシック"/>
      <family val="3"/>
      <charset val="128"/>
    </font>
    <font>
      <u/>
      <sz val="10"/>
      <name val="ＭＳ Ｐゴシック"/>
      <family val="3"/>
      <charset val="128"/>
    </font>
    <font>
      <b/>
      <sz val="9"/>
      <name val="ＭＳ Ｐゴシック"/>
      <family val="3"/>
      <charset val="128"/>
    </font>
    <font>
      <sz val="9.5"/>
      <color rgb="FFFF0000"/>
      <name val="HGｺﾞｼｯｸM"/>
      <family val="3"/>
      <charset val="128"/>
    </font>
    <font>
      <b/>
      <strike/>
      <sz val="10"/>
      <name val="HGｺﾞｼｯｸM"/>
      <family val="3"/>
      <charset val="128"/>
    </font>
    <font>
      <sz val="16"/>
      <color rgb="FFFF0000"/>
      <name val="HGｺﾞｼｯｸM"/>
      <family val="3"/>
      <charset val="128"/>
    </font>
  </fonts>
  <fills count="1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0"/>
        <bgColor indexed="64"/>
      </patternFill>
    </fill>
    <fill>
      <patternFill patternType="solid">
        <fgColor rgb="FFCCECFF"/>
        <bgColor indexed="64"/>
      </patternFill>
    </fill>
    <fill>
      <patternFill patternType="solid">
        <fgColor rgb="FFCCFFFF"/>
        <bgColor indexed="64"/>
      </patternFill>
    </fill>
    <fill>
      <patternFill patternType="solid">
        <fgColor theme="3" tint="0.79998168889431442"/>
        <bgColor indexed="64"/>
      </patternFill>
    </fill>
    <fill>
      <patternFill patternType="solid">
        <fgColor rgb="FFFFFF00"/>
        <bgColor indexed="64"/>
      </patternFill>
    </fill>
  </fills>
  <borders count="366">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style="dott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style="double">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hair">
        <color indexed="64"/>
      </top>
      <bottom style="dotted">
        <color indexed="64"/>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double">
        <color indexed="64"/>
      </right>
      <top style="dotted">
        <color indexed="64"/>
      </top>
      <bottom style="medium">
        <color indexed="64"/>
      </bottom>
      <diagonal/>
    </border>
    <border>
      <left/>
      <right/>
      <top/>
      <bottom style="thin">
        <color theme="1"/>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right style="thin">
        <color indexed="64"/>
      </right>
      <top style="dashed">
        <color indexed="64"/>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dotted">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right style="thin">
        <color theme="1"/>
      </right>
      <top style="hair">
        <color auto="1"/>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rgb="FFFF0000"/>
      </top>
      <bottom style="hair">
        <color rgb="FFFF0000"/>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thin">
        <color auto="1"/>
      </left>
      <right style="thin">
        <color rgb="FFFF0000"/>
      </right>
      <top style="double">
        <color auto="1"/>
      </top>
      <bottom style="double">
        <color auto="1"/>
      </bottom>
      <diagonal/>
    </border>
    <border>
      <left style="thin">
        <color rgb="FFFF0000"/>
      </left>
      <right style="thin">
        <color rgb="FFFF0000"/>
      </right>
      <top style="double">
        <color auto="1"/>
      </top>
      <bottom style="double">
        <color auto="1"/>
      </bottom>
      <diagonal/>
    </border>
    <border>
      <left style="thin">
        <color rgb="FFFF0000"/>
      </left>
      <right/>
      <top style="double">
        <color auto="1"/>
      </top>
      <bottom style="double">
        <color auto="1"/>
      </bottom>
      <diagonal/>
    </border>
    <border>
      <left/>
      <right/>
      <top style="double">
        <color auto="1"/>
      </top>
      <bottom style="double">
        <color auto="1"/>
      </bottom>
      <diagonal/>
    </border>
    <border>
      <left/>
      <right style="thin">
        <color rgb="FFFF0000"/>
      </right>
      <top style="double">
        <color auto="1"/>
      </top>
      <bottom style="double">
        <color auto="1"/>
      </bottom>
      <diagonal/>
    </border>
    <border>
      <left style="thin">
        <color rgb="FFFF0000"/>
      </left>
      <right style="thin">
        <color auto="1"/>
      </right>
      <top style="double">
        <color auto="1"/>
      </top>
      <bottom style="double">
        <color auto="1"/>
      </bottom>
      <diagonal/>
    </border>
    <border diagonalDown="1">
      <left style="thin">
        <color auto="1"/>
      </left>
      <right style="thin">
        <color auto="1"/>
      </right>
      <top style="thin">
        <color auto="1"/>
      </top>
      <bottom style="thin">
        <color auto="1"/>
      </bottom>
      <diagonal style="thin">
        <color auto="1"/>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double">
        <color indexed="64"/>
      </right>
      <top style="thin">
        <color theme="1"/>
      </top>
      <bottom style="thin">
        <color theme="1"/>
      </bottom>
      <diagonal/>
    </border>
    <border>
      <left style="double">
        <color indexed="64"/>
      </left>
      <right/>
      <top style="thin">
        <color theme="1"/>
      </top>
      <bottom style="thin">
        <color theme="1"/>
      </bottom>
      <diagonal/>
    </border>
    <border>
      <left/>
      <right style="thin">
        <color theme="1"/>
      </right>
      <top style="thin">
        <color theme="1"/>
      </top>
      <bottom style="thin">
        <color theme="1"/>
      </bottom>
      <diagonal/>
    </border>
    <border>
      <left/>
      <right/>
      <top/>
      <bottom style="double">
        <color theme="4"/>
      </bottom>
      <diagonal/>
    </border>
    <border>
      <left style="double">
        <color indexed="64"/>
      </left>
      <right/>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double">
        <color theme="1"/>
      </right>
      <top/>
      <bottom/>
      <diagonal/>
    </border>
    <border>
      <left/>
      <right style="medium">
        <color theme="1"/>
      </right>
      <top/>
      <bottom/>
      <diagonal/>
    </border>
    <border>
      <left style="double">
        <color theme="1"/>
      </left>
      <right/>
      <top/>
      <bottom/>
      <diagonal/>
    </border>
    <border>
      <left style="thin">
        <color theme="1"/>
      </left>
      <right/>
      <top style="thin">
        <color theme="1"/>
      </top>
      <bottom/>
      <diagonal/>
    </border>
    <border>
      <left/>
      <right style="thin">
        <color theme="1"/>
      </right>
      <top style="thin">
        <color theme="1"/>
      </top>
      <bottom/>
      <diagonal/>
    </border>
    <border>
      <left/>
      <right style="medium">
        <color theme="1"/>
      </right>
      <top/>
      <bottom style="medium">
        <color theme="1"/>
      </bottom>
      <diagonal/>
    </border>
    <border>
      <left/>
      <right/>
      <top/>
      <bottom style="medium">
        <color theme="1"/>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indexed="64"/>
      </top>
      <bottom/>
      <diagonal/>
    </border>
    <border>
      <left/>
      <right style="thin">
        <color indexed="64"/>
      </right>
      <top/>
      <bottom style="medium">
        <color theme="1"/>
      </bottom>
      <diagonal/>
    </border>
    <border>
      <left style="double">
        <color indexed="64"/>
      </left>
      <right style="thin">
        <color indexed="64"/>
      </right>
      <top style="double">
        <color indexed="64"/>
      </top>
      <bottom/>
      <diagonal/>
    </border>
    <border>
      <left/>
      <right style="medium">
        <color indexed="64"/>
      </right>
      <top style="double">
        <color indexed="64"/>
      </top>
      <bottom style="hair">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theme="1"/>
      </bottom>
      <diagonal/>
    </border>
    <border>
      <left style="thin">
        <color indexed="64"/>
      </left>
      <right/>
      <top style="thin">
        <color theme="1"/>
      </top>
      <bottom/>
      <diagonal/>
    </border>
    <border>
      <left style="thin">
        <color indexed="64"/>
      </left>
      <right/>
      <top/>
      <bottom style="medium">
        <color theme="1"/>
      </bottom>
      <diagonal/>
    </border>
    <border>
      <left style="double">
        <color indexed="64"/>
      </left>
      <right style="thin">
        <color indexed="64"/>
      </right>
      <top/>
      <bottom style="medium">
        <color theme="1"/>
      </bottom>
      <diagonal/>
    </border>
    <border>
      <left/>
      <right style="double">
        <color theme="1"/>
      </right>
      <top/>
      <bottom style="medium">
        <color theme="1"/>
      </bottom>
      <diagonal/>
    </border>
    <border>
      <left style="medium">
        <color indexed="64"/>
      </left>
      <right/>
      <top/>
      <bottom style="medium">
        <color theme="1"/>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left style="medium">
        <color indexed="64"/>
      </left>
      <right/>
      <top/>
      <bottom style="double">
        <color indexed="64"/>
      </bottom>
      <diagonal/>
    </border>
    <border>
      <left style="double">
        <color indexed="64"/>
      </left>
      <right/>
      <top style="dashed">
        <color indexed="64"/>
      </top>
      <bottom style="double">
        <color indexed="64"/>
      </bottom>
      <diagonal/>
    </border>
    <border>
      <left/>
      <right/>
      <top style="dashed">
        <color indexed="64"/>
      </top>
      <bottom style="double">
        <color indexed="64"/>
      </bottom>
      <diagonal/>
    </border>
    <border>
      <left style="double">
        <color indexed="64"/>
      </left>
      <right/>
      <top/>
      <bottom style="dashed">
        <color indexed="64"/>
      </bottom>
      <diagonal/>
    </border>
    <border>
      <left/>
      <right/>
      <top/>
      <bottom style="dashed">
        <color indexed="64"/>
      </bottom>
      <diagonal/>
    </border>
    <border>
      <left/>
      <right/>
      <top style="double">
        <color theme="4"/>
      </top>
      <bottom style="double">
        <color auto="1"/>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right style="thick">
        <color rgb="FFFF0000"/>
      </right>
      <top/>
      <bottom/>
      <diagonal/>
    </border>
    <border>
      <left style="thin">
        <color indexed="64"/>
      </left>
      <right/>
      <top style="dashed">
        <color indexed="64"/>
      </top>
      <bottom style="double">
        <color indexed="64"/>
      </bottom>
      <diagonal/>
    </border>
    <border>
      <left/>
      <right style="double">
        <color indexed="64"/>
      </right>
      <top style="dashed">
        <color indexed="64"/>
      </top>
      <bottom style="double">
        <color indexed="64"/>
      </bottom>
      <diagonal/>
    </border>
    <border>
      <left style="thin">
        <color indexed="64"/>
      </left>
      <right/>
      <top/>
      <bottom style="dashed">
        <color indexed="64"/>
      </bottom>
      <diagonal/>
    </border>
    <border>
      <left/>
      <right style="double">
        <color indexed="64"/>
      </right>
      <top/>
      <bottom style="dashed">
        <color indexed="64"/>
      </bottom>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pplyFill="0">
      <alignment vertical="center"/>
    </xf>
    <xf numFmtId="0" fontId="3" fillId="0" borderId="0" applyFill="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0" fontId="54" fillId="0" borderId="0" applyNumberFormat="0" applyFill="0" applyBorder="0" applyAlignment="0" applyProtection="0">
      <alignment vertical="center"/>
    </xf>
  </cellStyleXfs>
  <cellXfs count="5091">
    <xf numFmtId="0" fontId="0" fillId="0" borderId="0" xfId="0">
      <alignment vertical="center"/>
    </xf>
    <xf numFmtId="0" fontId="11" fillId="2" borderId="0" xfId="4" applyFont="1" applyFill="1">
      <alignment vertical="center"/>
    </xf>
    <xf numFmtId="0" fontId="11" fillId="0" borderId="6" xfId="4" applyFont="1" applyBorder="1">
      <alignment vertical="center"/>
    </xf>
    <xf numFmtId="0" fontId="11" fillId="2" borderId="6" xfId="4" applyFont="1" applyFill="1" applyBorder="1" applyAlignment="1">
      <alignment horizontal="left" vertical="center"/>
    </xf>
    <xf numFmtId="0" fontId="11" fillId="2" borderId="6" xfId="4" applyFont="1" applyFill="1" applyBorder="1">
      <alignment vertical="center"/>
    </xf>
    <xf numFmtId="0" fontId="11" fillId="0" borderId="0" xfId="4" applyFont="1">
      <alignment vertical="center"/>
    </xf>
    <xf numFmtId="0" fontId="11" fillId="2" borderId="0" xfId="4" applyFont="1" applyFill="1" applyAlignment="1">
      <alignment horizontal="left" vertical="center"/>
    </xf>
    <xf numFmtId="0" fontId="13" fillId="0" borderId="0" xfId="4" applyFont="1">
      <alignment vertical="center"/>
    </xf>
    <xf numFmtId="0" fontId="13" fillId="2" borderId="0" xfId="4" applyFont="1" applyFill="1">
      <alignment vertical="center"/>
    </xf>
    <xf numFmtId="0" fontId="11" fillId="2" borderId="0" xfId="4" applyFont="1" applyFill="1" applyAlignment="1">
      <alignment horizontal="left" vertical="center" shrinkToFit="1"/>
    </xf>
    <xf numFmtId="0" fontId="16" fillId="0" borderId="0" xfId="0" applyFont="1">
      <alignment vertical="center"/>
    </xf>
    <xf numFmtId="0" fontId="16" fillId="2" borderId="5" xfId="4" applyFont="1" applyFill="1" applyBorder="1" applyAlignment="1">
      <alignment horizontal="left" vertical="top"/>
    </xf>
    <xf numFmtId="0" fontId="16" fillId="2" borderId="5" xfId="4" applyFont="1" applyFill="1" applyBorder="1" applyAlignment="1">
      <alignment horizontal="left" vertical="center"/>
    </xf>
    <xf numFmtId="0" fontId="16" fillId="0" borderId="5" xfId="4" applyFont="1" applyFill="1" applyBorder="1" applyAlignment="1">
      <alignment horizontal="left" vertical="center"/>
    </xf>
    <xf numFmtId="0" fontId="16" fillId="0" borderId="5" xfId="0" applyFont="1" applyBorder="1" applyAlignment="1">
      <alignment vertical="top"/>
    </xf>
    <xf numFmtId="0" fontId="16" fillId="2" borderId="44" xfId="4" applyFont="1" applyFill="1" applyBorder="1" applyAlignment="1">
      <alignment horizontal="center" vertical="center" shrinkToFit="1"/>
    </xf>
    <xf numFmtId="0" fontId="16" fillId="2" borderId="0" xfId="4" applyFont="1" applyFill="1" applyAlignment="1">
      <alignment horizontal="left" vertical="center"/>
    </xf>
    <xf numFmtId="0" fontId="16" fillId="0" borderId="0" xfId="4" applyFont="1">
      <alignment vertical="center"/>
    </xf>
    <xf numFmtId="0" fontId="17" fillId="0" borderId="0" xfId="0" applyFont="1">
      <alignment vertical="center"/>
    </xf>
    <xf numFmtId="0" fontId="18" fillId="0" borderId="0" xfId="0" applyFont="1">
      <alignment vertical="center"/>
    </xf>
    <xf numFmtId="0" fontId="19" fillId="0" borderId="0" xfId="0" applyFont="1" applyAlignment="1">
      <alignment horizontal="distributed" vertical="center"/>
    </xf>
    <xf numFmtId="0" fontId="20" fillId="0" borderId="0" xfId="0" applyFont="1" applyAlignment="1">
      <alignment horizontal="distributed" vertical="center" indent="1"/>
    </xf>
    <xf numFmtId="0" fontId="21" fillId="0" borderId="0" xfId="0" applyFont="1">
      <alignment vertical="center"/>
    </xf>
    <xf numFmtId="0" fontId="13" fillId="0" borderId="226" xfId="0" applyFont="1" applyBorder="1" applyAlignment="1">
      <alignment horizontal="center" vertical="center"/>
    </xf>
    <xf numFmtId="0" fontId="20" fillId="0" borderId="198" xfId="0" applyFont="1" applyBorder="1">
      <alignment vertical="center"/>
    </xf>
    <xf numFmtId="0" fontId="16" fillId="0" borderId="195" xfId="0" applyFont="1" applyBorder="1">
      <alignment vertical="center"/>
    </xf>
    <xf numFmtId="0" fontId="16" fillId="0" borderId="195" xfId="0" applyFont="1" applyBorder="1" applyAlignment="1">
      <alignment horizontal="right" vertical="center" shrinkToFit="1"/>
    </xf>
    <xf numFmtId="0" fontId="16" fillId="0" borderId="195" xfId="0" applyFont="1" applyBorder="1" applyAlignment="1">
      <alignment horizontal="center" vertical="center"/>
    </xf>
    <xf numFmtId="0" fontId="16" fillId="0" borderId="229" xfId="0" applyFont="1" applyBorder="1">
      <alignment vertical="center"/>
    </xf>
    <xf numFmtId="0" fontId="13" fillId="0" borderId="227" xfId="0" applyFont="1" applyBorder="1">
      <alignment vertical="center"/>
    </xf>
    <xf numFmtId="0" fontId="13" fillId="0" borderId="78" xfId="0" applyFont="1" applyBorder="1">
      <alignment vertical="center"/>
    </xf>
    <xf numFmtId="0" fontId="16" fillId="0" borderId="79" xfId="0" applyFont="1" applyBorder="1" applyAlignment="1">
      <alignment horizontal="center" vertical="center"/>
    </xf>
    <xf numFmtId="0" fontId="16" fillId="0" borderId="53" xfId="0" applyFont="1" applyBorder="1" applyAlignment="1">
      <alignment horizontal="right" vertical="center" shrinkToFit="1"/>
    </xf>
    <xf numFmtId="0" fontId="16" fillId="0" borderId="53" xfId="0" applyFont="1" applyBorder="1" applyAlignment="1">
      <alignment horizontal="center" vertical="center"/>
    </xf>
    <xf numFmtId="0" fontId="16" fillId="0" borderId="163" xfId="0" applyFont="1" applyBorder="1" applyAlignment="1">
      <alignment horizontal="center" vertical="center"/>
    </xf>
    <xf numFmtId="0" fontId="13" fillId="0" borderId="228" xfId="0" applyFont="1" applyBorder="1">
      <alignment vertical="center"/>
    </xf>
    <xf numFmtId="0" fontId="21" fillId="0" borderId="52" xfId="0" applyFont="1" applyBorder="1">
      <alignment vertical="center"/>
    </xf>
    <xf numFmtId="0" fontId="16" fillId="0" borderId="51" xfId="0" applyFont="1" applyBorder="1">
      <alignment vertical="center"/>
    </xf>
    <xf numFmtId="0" fontId="16" fillId="0" borderId="49" xfId="0" applyFont="1" applyBorder="1" applyAlignment="1">
      <alignment horizontal="right" vertical="center" shrinkToFit="1"/>
    </xf>
    <xf numFmtId="0" fontId="16" fillId="0" borderId="49" xfId="0" applyFont="1" applyBorder="1" applyAlignment="1">
      <alignment horizontal="center" vertical="center"/>
    </xf>
    <xf numFmtId="0" fontId="16" fillId="0" borderId="161" xfId="0" applyFont="1" applyBorder="1">
      <alignment vertical="center"/>
    </xf>
    <xf numFmtId="0" fontId="21" fillId="0" borderId="78" xfId="0" applyFont="1" applyBorder="1">
      <alignment vertical="center"/>
    </xf>
    <xf numFmtId="0" fontId="13" fillId="0" borderId="121" xfId="0" applyFont="1" applyBorder="1" applyAlignment="1">
      <alignment horizontal="distributed" vertical="center"/>
    </xf>
    <xf numFmtId="0" fontId="21" fillId="0" borderId="133" xfId="0" applyFont="1" applyBorder="1">
      <alignment vertical="center"/>
    </xf>
    <xf numFmtId="0" fontId="16" fillId="0" borderId="12" xfId="0" applyFont="1" applyBorder="1">
      <alignment vertical="center"/>
    </xf>
    <xf numFmtId="0" fontId="16" fillId="0" borderId="12" xfId="0" applyFont="1" applyBorder="1" applyAlignment="1">
      <alignment horizontal="right" vertical="center" shrinkToFit="1"/>
    </xf>
    <xf numFmtId="0" fontId="16" fillId="0" borderId="39" xfId="0" applyFont="1" applyBorder="1">
      <alignment vertical="center"/>
    </xf>
    <xf numFmtId="0" fontId="13" fillId="0" borderId="0" xfId="0" applyFont="1" applyAlignment="1">
      <alignment horizontal="center" vertical="center" textRotation="255"/>
    </xf>
    <xf numFmtId="0" fontId="16" fillId="0" borderId="22" xfId="0" applyFont="1" applyBorder="1" applyAlignment="1">
      <alignment horizontal="right" vertical="center" shrinkToFit="1"/>
    </xf>
    <xf numFmtId="0" fontId="16" fillId="0" borderId="216" xfId="0" applyFont="1" applyBorder="1" applyAlignment="1">
      <alignment horizontal="center" vertical="center"/>
    </xf>
    <xf numFmtId="0" fontId="16" fillId="0" borderId="64" xfId="0" applyFont="1" applyBorder="1" applyAlignment="1">
      <alignment horizontal="center" vertical="center"/>
    </xf>
    <xf numFmtId="0" fontId="16" fillId="0" borderId="64" xfId="0" applyFont="1" applyBorder="1" applyAlignment="1">
      <alignment horizontal="right" vertical="center" shrinkToFit="1"/>
    </xf>
    <xf numFmtId="0" fontId="16" fillId="0" borderId="64" xfId="0" applyFont="1" applyBorder="1" applyAlignment="1">
      <alignment horizontal="center" vertical="center" shrinkToFit="1"/>
    </xf>
    <xf numFmtId="0" fontId="16" fillId="0" borderId="214" xfId="0" applyFont="1" applyBorder="1" applyAlignment="1">
      <alignment horizontal="center" vertical="center"/>
    </xf>
    <xf numFmtId="0" fontId="16" fillId="0" borderId="49" xfId="0" applyFont="1" applyBorder="1" applyAlignment="1">
      <alignment horizontal="center" vertical="center" shrinkToFit="1"/>
    </xf>
    <xf numFmtId="0" fontId="16" fillId="0" borderId="161" xfId="0" applyFont="1" applyBorder="1" applyAlignment="1">
      <alignment horizontal="center" vertical="center"/>
    </xf>
    <xf numFmtId="0" fontId="16" fillId="0" borderId="0" xfId="0" applyFont="1" applyAlignment="1">
      <alignment horizontal="right" vertical="center" shrinkToFit="1"/>
    </xf>
    <xf numFmtId="0" fontId="16" fillId="0" borderId="5" xfId="0" applyFont="1" applyBorder="1" applyAlignment="1">
      <alignment horizontal="center" vertical="center"/>
    </xf>
    <xf numFmtId="0" fontId="16" fillId="0" borderId="39" xfId="0" applyFont="1" applyBorder="1" applyAlignment="1">
      <alignment horizontal="center" vertical="center"/>
    </xf>
    <xf numFmtId="0" fontId="16" fillId="0" borderId="165" xfId="0" applyFont="1" applyBorder="1" applyAlignment="1">
      <alignment horizontal="center" vertical="center"/>
    </xf>
    <xf numFmtId="0" fontId="16" fillId="0" borderId="166" xfId="0" applyFont="1" applyBorder="1" applyAlignment="1">
      <alignment horizontal="center" vertical="center"/>
    </xf>
    <xf numFmtId="0" fontId="13" fillId="0" borderId="0" xfId="0" applyFont="1">
      <alignment vertical="center"/>
    </xf>
    <xf numFmtId="0" fontId="11" fillId="0" borderId="3" xfId="4" applyFont="1" applyBorder="1">
      <alignment vertical="center"/>
    </xf>
    <xf numFmtId="0" fontId="22" fillId="2" borderId="3" xfId="4" applyFont="1" applyFill="1" applyBorder="1" applyAlignment="1">
      <alignment horizontal="left" vertical="center"/>
    </xf>
    <xf numFmtId="0" fontId="11" fillId="0" borderId="0" xfId="4" applyFont="1" applyAlignment="1">
      <alignment horizontal="center" vertical="center"/>
    </xf>
    <xf numFmtId="0" fontId="15" fillId="0" borderId="0" xfId="4" applyFont="1">
      <alignment vertical="center"/>
    </xf>
    <xf numFmtId="0" fontId="11" fillId="2" borderId="85" xfId="4" applyFont="1" applyFill="1" applyBorder="1" applyAlignment="1">
      <alignment horizontal="left" vertical="center"/>
    </xf>
    <xf numFmtId="0" fontId="13" fillId="2" borderId="5" xfId="4" applyFont="1" applyFill="1" applyBorder="1" applyAlignment="1">
      <alignment horizontal="left" vertical="center"/>
    </xf>
    <xf numFmtId="0" fontId="11" fillId="2" borderId="3" xfId="4" applyFont="1" applyFill="1" applyBorder="1" applyAlignment="1">
      <alignment horizontal="left" vertical="center"/>
    </xf>
    <xf numFmtId="0" fontId="17" fillId="2" borderId="0" xfId="4" applyFont="1" applyFill="1" applyAlignment="1">
      <alignment horizontal="left" vertical="center"/>
    </xf>
    <xf numFmtId="0" fontId="11" fillId="2" borderId="25" xfId="4" applyFont="1" applyFill="1" applyBorder="1" applyAlignment="1">
      <alignment horizontal="left" vertical="center"/>
    </xf>
    <xf numFmtId="0" fontId="15" fillId="2" borderId="85" xfId="4" applyFont="1" applyFill="1" applyBorder="1" applyAlignment="1">
      <alignment horizontal="right" vertical="center"/>
    </xf>
    <xf numFmtId="0" fontId="11" fillId="2" borderId="0" xfId="4" applyFont="1" applyFill="1" applyAlignment="1">
      <alignment horizontal="center" vertical="center"/>
    </xf>
    <xf numFmtId="0" fontId="11" fillId="0" borderId="25" xfId="4" applyFont="1" applyBorder="1" applyAlignment="1">
      <alignment horizontal="center" vertical="center"/>
    </xf>
    <xf numFmtId="0" fontId="11" fillId="0" borderId="85" xfId="4" applyFont="1" applyBorder="1" applyAlignment="1">
      <alignment horizontal="center" vertical="center"/>
    </xf>
    <xf numFmtId="181" fontId="11" fillId="2" borderId="0" xfId="4" applyNumberFormat="1" applyFont="1" applyFill="1" applyAlignment="1">
      <alignment horizontal="center" vertical="center"/>
    </xf>
    <xf numFmtId="0" fontId="11" fillId="2" borderId="25" xfId="4" applyFont="1" applyFill="1" applyBorder="1" applyAlignment="1">
      <alignment horizontal="center" vertical="center"/>
    </xf>
    <xf numFmtId="0" fontId="11" fillId="2" borderId="85" xfId="4" applyFont="1" applyFill="1" applyBorder="1" applyAlignment="1">
      <alignment horizontal="center" vertical="center"/>
    </xf>
    <xf numFmtId="0" fontId="15" fillId="2" borderId="25" xfId="4" applyFont="1" applyFill="1" applyBorder="1">
      <alignment vertical="center"/>
    </xf>
    <xf numFmtId="0" fontId="11" fillId="0" borderId="0" xfId="4" applyFont="1" applyAlignment="1">
      <alignment horizontal="left" vertical="top"/>
    </xf>
    <xf numFmtId="0" fontId="11" fillId="0" borderId="25" xfId="4" applyFont="1" applyBorder="1" applyAlignment="1">
      <alignment horizontal="left" vertical="top"/>
    </xf>
    <xf numFmtId="0" fontId="11" fillId="2" borderId="0" xfId="4" applyFont="1" applyFill="1" applyAlignment="1">
      <alignment vertical="center" wrapText="1"/>
    </xf>
    <xf numFmtId="0" fontId="15" fillId="2" borderId="0" xfId="4" applyFont="1" applyFill="1">
      <alignment vertical="center"/>
    </xf>
    <xf numFmtId="0" fontId="11" fillId="2" borderId="0" xfId="4" applyFont="1" applyFill="1" applyAlignment="1">
      <alignment horizontal="left" vertical="top"/>
    </xf>
    <xf numFmtId="0" fontId="15" fillId="2" borderId="0" xfId="4" applyFont="1" applyFill="1" applyAlignment="1">
      <alignment horizontal="left" vertical="top"/>
    </xf>
    <xf numFmtId="0" fontId="15" fillId="2" borderId="5" xfId="4" applyFont="1" applyFill="1" applyBorder="1" applyAlignment="1">
      <alignment horizontal="left" vertical="top"/>
    </xf>
    <xf numFmtId="0" fontId="11" fillId="0" borderId="0" xfId="4" applyFont="1" applyFill="1" applyAlignment="1">
      <alignment horizontal="left" vertical="top"/>
    </xf>
    <xf numFmtId="0" fontId="16" fillId="0" borderId="0" xfId="0" applyFont="1" applyAlignment="1">
      <alignment horizontal="left" vertical="top"/>
    </xf>
    <xf numFmtId="0" fontId="11" fillId="0" borderId="0" xfId="4" applyFont="1" applyAlignment="1">
      <alignment vertical="center" wrapText="1"/>
    </xf>
    <xf numFmtId="0" fontId="11" fillId="2" borderId="0" xfId="4" applyFont="1" applyFill="1" applyAlignment="1">
      <alignment horizontal="center" vertical="center" wrapText="1"/>
    </xf>
    <xf numFmtId="0" fontId="11" fillId="2" borderId="5" xfId="4" applyFont="1" applyFill="1" applyBorder="1" applyAlignment="1">
      <alignment horizontal="left" vertical="top"/>
    </xf>
    <xf numFmtId="0" fontId="11" fillId="2" borderId="85" xfId="4" applyFont="1" applyFill="1" applyBorder="1">
      <alignment vertical="center"/>
    </xf>
    <xf numFmtId="0" fontId="11" fillId="2" borderId="85" xfId="4" applyFont="1" applyFill="1" applyBorder="1" applyAlignment="1">
      <alignment horizontal="right" vertical="center"/>
    </xf>
    <xf numFmtId="6" fontId="11" fillId="2" borderId="0" xfId="2" applyFont="1" applyFill="1" applyBorder="1" applyAlignment="1">
      <alignment vertical="center"/>
    </xf>
    <xf numFmtId="6" fontId="11" fillId="2" borderId="85" xfId="2" applyFont="1" applyFill="1" applyBorder="1" applyAlignment="1">
      <alignment vertical="center"/>
    </xf>
    <xf numFmtId="0" fontId="15" fillId="2" borderId="85" xfId="4" applyFont="1" applyFill="1" applyBorder="1" applyAlignment="1">
      <alignment horizontal="right" vertical="top"/>
    </xf>
    <xf numFmtId="0" fontId="11" fillId="0" borderId="0" xfId="4" applyFont="1" applyFill="1" applyAlignment="1">
      <alignment horizontal="center" vertical="center"/>
    </xf>
    <xf numFmtId="0" fontId="13" fillId="0" borderId="0" xfId="4" applyFont="1" applyFill="1">
      <alignment vertical="center"/>
    </xf>
    <xf numFmtId="0" fontId="15" fillId="0" borderId="0" xfId="4" applyFont="1" applyFill="1" applyAlignment="1">
      <alignment horizontal="center" vertical="center"/>
    </xf>
    <xf numFmtId="0" fontId="11" fillId="2" borderId="0" xfId="4" applyFont="1" applyFill="1" applyAlignment="1">
      <alignment horizontal="right" vertical="center"/>
    </xf>
    <xf numFmtId="0" fontId="15" fillId="0" borderId="0" xfId="4" applyFont="1" applyFill="1">
      <alignment vertical="center"/>
    </xf>
    <xf numFmtId="0" fontId="23" fillId="2" borderId="85" xfId="4" applyFont="1" applyFill="1" applyBorder="1" applyAlignment="1">
      <alignment horizontal="right" vertical="center"/>
    </xf>
    <xf numFmtId="0" fontId="11" fillId="0" borderId="5" xfId="4" applyFont="1" applyBorder="1">
      <alignment vertical="center"/>
    </xf>
    <xf numFmtId="0" fontId="15" fillId="2" borderId="85" xfId="4" applyFont="1" applyFill="1" applyBorder="1">
      <alignment vertical="center"/>
    </xf>
    <xf numFmtId="0" fontId="15" fillId="0" borderId="0" xfId="4" applyFont="1" applyAlignment="1">
      <alignment horizontal="left" vertical="top"/>
    </xf>
    <xf numFmtId="0" fontId="15" fillId="2" borderId="85" xfId="4" applyFont="1" applyFill="1" applyBorder="1" applyAlignment="1">
      <alignment horizontal="left" vertical="center"/>
    </xf>
    <xf numFmtId="0" fontId="11" fillId="2" borderId="8" xfId="4" applyFont="1" applyFill="1" applyBorder="1" applyAlignment="1">
      <alignment horizontal="left" vertical="center"/>
    </xf>
    <xf numFmtId="0" fontId="11" fillId="2" borderId="7" xfId="4" applyFont="1" applyFill="1" applyBorder="1" applyAlignment="1">
      <alignment horizontal="left" vertical="center"/>
    </xf>
    <xf numFmtId="0" fontId="11" fillId="0" borderId="7" xfId="4" applyFont="1" applyBorder="1">
      <alignment vertical="center"/>
    </xf>
    <xf numFmtId="0" fontId="11" fillId="2" borderId="7" xfId="4" applyFont="1" applyFill="1" applyBorder="1">
      <alignment vertical="center"/>
    </xf>
    <xf numFmtId="0" fontId="11" fillId="2" borderId="58" xfId="4" applyFont="1" applyFill="1" applyBorder="1" applyAlignment="1">
      <alignment horizontal="left" vertical="center"/>
    </xf>
    <xf numFmtId="0" fontId="13" fillId="2" borderId="10" xfId="4" applyFont="1" applyFill="1" applyBorder="1" applyAlignment="1">
      <alignment horizontal="left" vertical="center"/>
    </xf>
    <xf numFmtId="0" fontId="11" fillId="0" borderId="2" xfId="4" applyFont="1" applyBorder="1">
      <alignment vertical="center"/>
    </xf>
    <xf numFmtId="0" fontId="11" fillId="3" borderId="0" xfId="4" applyFont="1" applyFill="1">
      <alignment vertical="center"/>
    </xf>
    <xf numFmtId="0" fontId="15" fillId="2" borderId="12" xfId="4" applyFont="1" applyFill="1" applyBorder="1" applyAlignment="1">
      <alignment horizontal="left" vertical="center"/>
    </xf>
    <xf numFmtId="0" fontId="15" fillId="2" borderId="0" xfId="4" applyFont="1" applyFill="1" applyAlignment="1">
      <alignment horizontal="left" vertical="center"/>
    </xf>
    <xf numFmtId="0" fontId="15" fillId="2" borderId="5" xfId="4" applyFont="1" applyFill="1" applyBorder="1" applyAlignment="1">
      <alignment horizontal="left" vertical="center"/>
    </xf>
    <xf numFmtId="0" fontId="11" fillId="2" borderId="41" xfId="4" applyFont="1" applyFill="1" applyBorder="1" applyAlignment="1">
      <alignment horizontal="left" vertical="center"/>
    </xf>
    <xf numFmtId="0" fontId="16" fillId="0" borderId="5" xfId="0" applyFont="1" applyBorder="1">
      <alignment vertical="center"/>
    </xf>
    <xf numFmtId="0" fontId="11" fillId="2" borderId="12" xfId="4" applyFont="1" applyFill="1" applyBorder="1" applyAlignment="1">
      <alignment horizontal="left" vertical="center"/>
    </xf>
    <xf numFmtId="0" fontId="15" fillId="2" borderId="85" xfId="4" applyFont="1" applyFill="1" applyBorder="1" applyAlignment="1">
      <alignment horizontal="right" vertical="center" shrinkToFit="1"/>
    </xf>
    <xf numFmtId="0" fontId="11" fillId="0" borderId="0" xfId="4" applyFont="1" applyFill="1">
      <alignment vertical="center"/>
    </xf>
    <xf numFmtId="0" fontId="11" fillId="2" borderId="5" xfId="4" applyFont="1" applyFill="1" applyBorder="1">
      <alignment vertical="center"/>
    </xf>
    <xf numFmtId="0" fontId="11" fillId="0" borderId="13" xfId="4" applyFont="1" applyBorder="1">
      <alignment vertical="center"/>
    </xf>
    <xf numFmtId="0" fontId="11" fillId="2" borderId="17" xfId="4" applyFont="1" applyFill="1" applyBorder="1">
      <alignment vertical="center"/>
    </xf>
    <xf numFmtId="0" fontId="23" fillId="2" borderId="0" xfId="4" applyFont="1" applyFill="1">
      <alignment vertical="center"/>
    </xf>
    <xf numFmtId="0" fontId="15" fillId="2" borderId="85" xfId="4" applyFont="1" applyFill="1" applyBorder="1" applyAlignment="1">
      <alignment horizontal="center" vertical="center"/>
    </xf>
    <xf numFmtId="0" fontId="11" fillId="0" borderId="0" xfId="4" applyFont="1" applyFill="1" applyAlignment="1">
      <alignment horizontal="left" vertical="top" wrapText="1"/>
    </xf>
    <xf numFmtId="0" fontId="15" fillId="2" borderId="0" xfId="4" applyFont="1" applyFill="1" applyAlignment="1">
      <alignment horizontal="center" vertical="center"/>
    </xf>
    <xf numFmtId="0" fontId="24" fillId="2" borderId="0" xfId="4" applyFont="1" applyFill="1">
      <alignment vertical="center"/>
    </xf>
    <xf numFmtId="0" fontId="24" fillId="2" borderId="0" xfId="4" applyFont="1" applyFill="1" applyAlignment="1">
      <alignment horizontal="left" vertical="center"/>
    </xf>
    <xf numFmtId="0" fontId="24" fillId="2" borderId="5" xfId="4" applyFont="1" applyFill="1" applyBorder="1" applyAlignment="1">
      <alignment horizontal="left" vertical="center"/>
    </xf>
    <xf numFmtId="0" fontId="22" fillId="2" borderId="0" xfId="4" applyFont="1" applyFill="1" applyAlignment="1">
      <alignment horizontal="left" vertical="center"/>
    </xf>
    <xf numFmtId="0" fontId="11" fillId="2" borderId="12" xfId="4" applyFont="1" applyFill="1" applyBorder="1">
      <alignment vertical="center"/>
    </xf>
    <xf numFmtId="0" fontId="11" fillId="2" borderId="12" xfId="4" applyFont="1" applyFill="1" applyBorder="1" applyAlignment="1">
      <alignment horizontal="center" vertical="center" shrinkToFit="1"/>
    </xf>
    <xf numFmtId="0" fontId="11" fillId="2" borderId="17" xfId="4" applyFont="1" applyFill="1" applyBorder="1" applyAlignment="1">
      <alignment horizontal="left" vertical="center"/>
    </xf>
    <xf numFmtId="0" fontId="24" fillId="2" borderId="85" xfId="4" applyFont="1" applyFill="1" applyBorder="1" applyAlignment="1">
      <alignment horizontal="center" vertical="center"/>
    </xf>
    <xf numFmtId="0" fontId="24" fillId="2" borderId="0" xfId="4" applyFont="1" applyFill="1" applyAlignment="1">
      <alignment horizontal="center" vertical="center"/>
    </xf>
    <xf numFmtId="0" fontId="11" fillId="0" borderId="85" xfId="4" applyFont="1" applyFill="1" applyBorder="1">
      <alignment vertical="center"/>
    </xf>
    <xf numFmtId="0" fontId="22" fillId="2" borderId="31" xfId="4" applyFont="1" applyFill="1" applyBorder="1">
      <alignment vertical="center"/>
    </xf>
    <xf numFmtId="0" fontId="15" fillId="2" borderId="5" xfId="4" applyFont="1" applyFill="1" applyBorder="1">
      <alignment vertical="center"/>
    </xf>
    <xf numFmtId="0" fontId="15" fillId="2" borderId="85" xfId="4" applyFont="1" applyFill="1" applyBorder="1" applyAlignment="1">
      <alignment horizontal="left" vertical="center" shrinkToFit="1"/>
    </xf>
    <xf numFmtId="0" fontId="11" fillId="0" borderId="85" xfId="4" applyFont="1" applyFill="1" applyBorder="1" applyAlignment="1">
      <alignment horizontal="left" vertical="center"/>
    </xf>
    <xf numFmtId="0" fontId="11" fillId="0" borderId="85" xfId="4" applyFont="1" applyFill="1" applyBorder="1" applyAlignment="1">
      <alignment horizontal="left" vertical="top"/>
    </xf>
    <xf numFmtId="0" fontId="15" fillId="0" borderId="5" xfId="0" applyFont="1" applyBorder="1">
      <alignment vertical="center"/>
    </xf>
    <xf numFmtId="0" fontId="17" fillId="0" borderId="3" xfId="4" applyFont="1" applyBorder="1" applyAlignment="1">
      <alignment horizontal="center" vertical="center"/>
    </xf>
    <xf numFmtId="0" fontId="17" fillId="0" borderId="0" xfId="4" applyFont="1" applyAlignment="1">
      <alignment horizontal="center" vertical="center"/>
    </xf>
    <xf numFmtId="0" fontId="17" fillId="0" borderId="25" xfId="4" applyFont="1" applyBorder="1" applyAlignment="1">
      <alignment horizontal="center" vertical="center"/>
    </xf>
    <xf numFmtId="0" fontId="17" fillId="0" borderId="85" xfId="4" applyFont="1" applyBorder="1" applyAlignment="1">
      <alignment horizontal="center" vertical="center"/>
    </xf>
    <xf numFmtId="0" fontId="17" fillId="0" borderId="5" xfId="4" applyFont="1" applyBorder="1" applyAlignment="1">
      <alignment horizontal="center" vertical="center"/>
    </xf>
    <xf numFmtId="0" fontId="16" fillId="2" borderId="0" xfId="4" applyFont="1" applyFill="1">
      <alignment vertical="center"/>
    </xf>
    <xf numFmtId="0" fontId="19" fillId="2" borderId="0" xfId="4" applyFont="1" applyFill="1">
      <alignment vertical="center"/>
    </xf>
    <xf numFmtId="0" fontId="11" fillId="0" borderId="85" xfId="4" applyFont="1" applyBorder="1">
      <alignment vertical="center"/>
    </xf>
    <xf numFmtId="0" fontId="15" fillId="0" borderId="85" xfId="4" applyFont="1" applyBorder="1" applyAlignment="1">
      <alignment horizontal="right" vertical="center"/>
    </xf>
    <xf numFmtId="0" fontId="15" fillId="0" borderId="5" xfId="4" applyFont="1" applyBorder="1">
      <alignment vertical="center"/>
    </xf>
    <xf numFmtId="0" fontId="15" fillId="0" borderId="85" xfId="4" applyFont="1" applyFill="1" applyBorder="1">
      <alignment vertical="center"/>
    </xf>
    <xf numFmtId="0" fontId="19" fillId="0" borderId="0" xfId="4" applyFont="1" applyFill="1">
      <alignment vertical="center"/>
    </xf>
    <xf numFmtId="0" fontId="11" fillId="0" borderId="8" xfId="4" applyFont="1" applyBorder="1">
      <alignment vertical="center"/>
    </xf>
    <xf numFmtId="0" fontId="11" fillId="0" borderId="96" xfId="4" applyFont="1" applyBorder="1">
      <alignment vertical="center"/>
    </xf>
    <xf numFmtId="0" fontId="11" fillId="0" borderId="58" xfId="4" applyFont="1" applyBorder="1">
      <alignment vertical="center"/>
    </xf>
    <xf numFmtId="0" fontId="11" fillId="0" borderId="10" xfId="4" applyFont="1" applyBorder="1">
      <alignment vertical="center"/>
    </xf>
    <xf numFmtId="0" fontId="22" fillId="0" borderId="3" xfId="4" applyFont="1" applyFill="1" applyBorder="1" applyAlignment="1">
      <alignment horizontal="left" vertical="center"/>
    </xf>
    <xf numFmtId="0" fontId="11" fillId="0" borderId="3" xfId="4" applyFont="1" applyFill="1" applyBorder="1" applyAlignment="1">
      <alignment horizontal="left" vertical="center"/>
    </xf>
    <xf numFmtId="0" fontId="15" fillId="0" borderId="85" xfId="4" applyFont="1" applyFill="1" applyBorder="1" applyAlignment="1">
      <alignment horizontal="right" vertical="center"/>
    </xf>
    <xf numFmtId="0" fontId="11" fillId="0" borderId="3" xfId="4" applyFont="1" applyFill="1" applyBorder="1">
      <alignment vertical="center"/>
    </xf>
    <xf numFmtId="0" fontId="16" fillId="0" borderId="0" xfId="4" applyFont="1" applyFill="1">
      <alignment vertical="center"/>
    </xf>
    <xf numFmtId="0" fontId="11" fillId="0" borderId="15" xfId="4" applyFont="1" applyFill="1" applyBorder="1">
      <alignment vertical="center"/>
    </xf>
    <xf numFmtId="0" fontId="11" fillId="0" borderId="25" xfId="4" applyFont="1" applyFill="1" applyBorder="1">
      <alignment vertical="center"/>
    </xf>
    <xf numFmtId="0" fontId="13" fillId="0" borderId="5" xfId="4" applyFont="1" applyFill="1" applyBorder="1" applyAlignment="1">
      <alignment horizontal="left" vertical="center"/>
    </xf>
    <xf numFmtId="0" fontId="11" fillId="0" borderId="6" xfId="4" applyFont="1" applyFill="1" applyBorder="1">
      <alignment vertical="center"/>
    </xf>
    <xf numFmtId="0" fontId="11" fillId="0" borderId="0" xfId="4" applyFont="1" applyFill="1" applyAlignment="1">
      <alignment horizontal="right" vertical="center"/>
    </xf>
    <xf numFmtId="0" fontId="15" fillId="0" borderId="85" xfId="4" applyFont="1" applyFill="1" applyBorder="1" applyAlignment="1">
      <alignment horizontal="left" vertical="center"/>
    </xf>
    <xf numFmtId="0" fontId="11" fillId="0" borderId="5" xfId="4" applyFont="1" applyFill="1" applyBorder="1">
      <alignment vertical="center"/>
    </xf>
    <xf numFmtId="0" fontId="15" fillId="0" borderId="85" xfId="4" applyFont="1" applyFill="1" applyBorder="1" applyAlignment="1">
      <alignment horizontal="center"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0" fontId="11" fillId="0" borderId="7" xfId="4" applyFont="1" applyFill="1" applyBorder="1">
      <alignment vertical="center"/>
    </xf>
    <xf numFmtId="0" fontId="11" fillId="0" borderId="25" xfId="4" applyFont="1" applyBorder="1">
      <alignment vertical="center"/>
    </xf>
    <xf numFmtId="0" fontId="11" fillId="2" borderId="0" xfId="0" applyFont="1" applyFill="1">
      <alignment vertical="center"/>
    </xf>
    <xf numFmtId="201" fontId="15" fillId="2" borderId="0" xfId="0" applyNumberFormat="1" applyFont="1" applyFill="1" applyAlignment="1">
      <alignment horizontal="left" vertical="center"/>
    </xf>
    <xf numFmtId="0" fontId="11" fillId="2" borderId="85" xfId="4" applyFont="1" applyFill="1" applyBorder="1" applyAlignment="1">
      <alignment horizontal="right" vertical="top"/>
    </xf>
    <xf numFmtId="6" fontId="15" fillId="2" borderId="85" xfId="2" applyFont="1" applyFill="1" applyBorder="1" applyAlignment="1">
      <alignment vertical="center"/>
    </xf>
    <xf numFmtId="6" fontId="15" fillId="2" borderId="0" xfId="2" applyFont="1" applyFill="1" applyBorder="1" applyAlignment="1">
      <alignment vertical="center"/>
    </xf>
    <xf numFmtId="0" fontId="11" fillId="0" borderId="0" xfId="4" applyFont="1" applyAlignment="1">
      <alignment horizontal="left" vertical="center"/>
    </xf>
    <xf numFmtId="0" fontId="28" fillId="0" borderId="0" xfId="4" applyFont="1" applyAlignment="1">
      <alignment horizontal="left" vertical="center"/>
    </xf>
    <xf numFmtId="0" fontId="25" fillId="0" borderId="0" xfId="4" applyFont="1">
      <alignment vertical="center"/>
    </xf>
    <xf numFmtId="0" fontId="16" fillId="0" borderId="0" xfId="4" applyFont="1" applyAlignment="1">
      <alignment horizontal="left" vertical="center"/>
    </xf>
    <xf numFmtId="0" fontId="11" fillId="0" borderId="11" xfId="4" applyFont="1" applyBorder="1">
      <alignment vertical="center"/>
    </xf>
    <xf numFmtId="0" fontId="15" fillId="0" borderId="12" xfId="4" applyFont="1" applyBorder="1">
      <alignment vertical="center"/>
    </xf>
    <xf numFmtId="0" fontId="11" fillId="0" borderId="14" xfId="4" applyFont="1" applyBorder="1">
      <alignment vertical="center"/>
    </xf>
    <xf numFmtId="0" fontId="11" fillId="0" borderId="16" xfId="4" applyFont="1" applyBorder="1">
      <alignment vertical="center"/>
    </xf>
    <xf numFmtId="0" fontId="15" fillId="2" borderId="0" xfId="4" applyFont="1" applyFill="1" applyAlignment="1">
      <alignment vertical="top"/>
    </xf>
    <xf numFmtId="0" fontId="16" fillId="0" borderId="0" xfId="0" applyFont="1" applyAlignment="1">
      <alignment vertical="top"/>
    </xf>
    <xf numFmtId="0" fontId="15" fillId="2" borderId="96" xfId="4" applyFont="1" applyFill="1" applyBorder="1" applyAlignment="1">
      <alignment horizontal="left" vertical="center"/>
    </xf>
    <xf numFmtId="0" fontId="15" fillId="2" borderId="7" xfId="4" applyFont="1" applyFill="1" applyBorder="1" applyAlignment="1">
      <alignment horizontal="left" vertical="center"/>
    </xf>
    <xf numFmtId="0" fontId="15" fillId="2" borderId="10" xfId="4" applyFont="1" applyFill="1" applyBorder="1" applyAlignment="1">
      <alignment horizontal="left" vertical="center"/>
    </xf>
    <xf numFmtId="0" fontId="12" fillId="0" borderId="0" xfId="4" applyFont="1">
      <alignment vertical="center"/>
    </xf>
    <xf numFmtId="0" fontId="15" fillId="0" borderId="85" xfId="4" applyFont="1" applyBorder="1">
      <alignment vertical="center"/>
    </xf>
    <xf numFmtId="0" fontId="11" fillId="2" borderId="184" xfId="4" applyFont="1" applyFill="1" applyBorder="1" applyAlignment="1">
      <alignment vertical="center" wrapText="1"/>
    </xf>
    <xf numFmtId="0" fontId="11" fillId="0" borderId="85" xfId="4" applyFont="1" applyBorder="1" applyAlignment="1">
      <alignment horizontal="right" vertical="center"/>
    </xf>
    <xf numFmtId="0" fontId="15" fillId="2" borderId="14" xfId="4" applyFont="1" applyFill="1" applyBorder="1" applyAlignment="1">
      <alignment horizontal="right" vertical="center"/>
    </xf>
    <xf numFmtId="0" fontId="11" fillId="2" borderId="3" xfId="4" applyFont="1" applyFill="1" applyBorder="1">
      <alignment vertical="center"/>
    </xf>
    <xf numFmtId="6" fontId="11" fillId="2" borderId="7" xfId="2" applyFont="1" applyFill="1" applyBorder="1" applyAlignment="1">
      <alignment vertical="center"/>
    </xf>
    <xf numFmtId="6" fontId="15" fillId="2" borderId="58" xfId="2" applyFont="1" applyFill="1" applyBorder="1" applyAlignment="1">
      <alignment vertical="center"/>
    </xf>
    <xf numFmtId="0" fontId="29" fillId="0" borderId="0" xfId="4" applyFont="1" applyAlignment="1">
      <alignment horizontal="center" vertical="center"/>
    </xf>
    <xf numFmtId="0" fontId="11" fillId="0" borderId="12" xfId="4" applyFont="1" applyBorder="1">
      <alignment vertical="center"/>
    </xf>
    <xf numFmtId="0" fontId="15" fillId="0" borderId="6" xfId="4" applyFont="1" applyFill="1" applyBorder="1" applyAlignment="1">
      <alignment horizontal="left" vertical="top"/>
    </xf>
    <xf numFmtId="0" fontId="15" fillId="2" borderId="12" xfId="4" applyFont="1" applyFill="1" applyBorder="1">
      <alignment vertical="center"/>
    </xf>
    <xf numFmtId="0" fontId="11" fillId="2" borderId="16" xfId="4" applyFont="1" applyFill="1" applyBorder="1" applyAlignment="1">
      <alignment horizontal="left" vertical="center"/>
    </xf>
    <xf numFmtId="0" fontId="15" fillId="2" borderId="37" xfId="4" applyFont="1" applyFill="1" applyBorder="1" applyAlignment="1">
      <alignment horizontal="left" vertical="center"/>
    </xf>
    <xf numFmtId="0" fontId="11" fillId="2" borderId="31" xfId="4" applyFont="1" applyFill="1" applyBorder="1" applyAlignment="1">
      <alignment horizontal="left" vertical="center"/>
    </xf>
    <xf numFmtId="0" fontId="25" fillId="0" borderId="5" xfId="4" applyFont="1" applyBorder="1" applyAlignment="1">
      <alignment horizontal="center" vertical="center"/>
    </xf>
    <xf numFmtId="0" fontId="15" fillId="0" borderId="85" xfId="4" applyFont="1" applyBorder="1" applyAlignment="1">
      <alignment horizontal="center" vertical="center"/>
    </xf>
    <xf numFmtId="0" fontId="11" fillId="2" borderId="96" xfId="4" applyFont="1" applyFill="1" applyBorder="1" applyAlignment="1">
      <alignment horizontal="left" vertical="center"/>
    </xf>
    <xf numFmtId="0" fontId="15" fillId="2" borderId="58" xfId="4" applyFont="1" applyFill="1" applyBorder="1" applyAlignment="1">
      <alignment horizontal="left" vertical="center"/>
    </xf>
    <xf numFmtId="0" fontId="25" fillId="0" borderId="0" xfId="4" applyFont="1" applyAlignment="1">
      <alignment horizontal="center" vertical="center"/>
    </xf>
    <xf numFmtId="0" fontId="17" fillId="0" borderId="0" xfId="4" applyFont="1">
      <alignment vertical="center"/>
    </xf>
    <xf numFmtId="0" fontId="15" fillId="0" borderId="0" xfId="0" applyFont="1" applyAlignment="1">
      <alignment vertical="top"/>
    </xf>
    <xf numFmtId="0" fontId="15" fillId="0" borderId="5" xfId="0" applyFont="1" applyBorder="1" applyAlignment="1">
      <alignment vertical="top"/>
    </xf>
    <xf numFmtId="0" fontId="11" fillId="2" borderId="7" xfId="4" applyFont="1" applyFill="1" applyBorder="1" applyAlignment="1">
      <alignment horizontal="left" vertical="top"/>
    </xf>
    <xf numFmtId="0" fontId="11" fillId="2" borderId="7" xfId="4" applyFont="1" applyFill="1" applyBorder="1" applyAlignment="1">
      <alignment horizontal="right" vertical="center"/>
    </xf>
    <xf numFmtId="0" fontId="22" fillId="0" borderId="3" xfId="4" applyFont="1" applyBorder="1">
      <alignment vertical="center"/>
    </xf>
    <xf numFmtId="0" fontId="11" fillId="0" borderId="18" xfId="4" applyFont="1" applyBorder="1">
      <alignment vertical="center"/>
    </xf>
    <xf numFmtId="0" fontId="11" fillId="0" borderId="19" xfId="4" applyFont="1" applyBorder="1">
      <alignment vertical="center"/>
    </xf>
    <xf numFmtId="0" fontId="11" fillId="0" borderId="0" xfId="4" applyFont="1" applyAlignment="1">
      <alignment horizontal="right"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17" fillId="0" borderId="0" xfId="0" applyFont="1" applyAlignment="1">
      <alignment horizontal="left" vertical="center" wrapText="1"/>
    </xf>
    <xf numFmtId="0" fontId="31" fillId="0" borderId="0" xfId="0" applyFont="1" applyAlignment="1">
      <alignment horizontal="left" vertical="center" wrapText="1"/>
    </xf>
    <xf numFmtId="0" fontId="15" fillId="2" borderId="85" xfId="4" applyFont="1" applyFill="1" applyBorder="1" applyAlignment="1">
      <alignment horizontal="center" vertical="center" shrinkToFit="1"/>
    </xf>
    <xf numFmtId="0" fontId="17" fillId="0" borderId="31" xfId="4" applyFont="1" applyBorder="1" applyAlignment="1">
      <alignment horizontal="center" vertical="center"/>
    </xf>
    <xf numFmtId="0" fontId="17" fillId="0" borderId="12" xfId="4" applyFont="1" applyBorder="1" applyAlignment="1">
      <alignment horizontal="center" vertical="center"/>
    </xf>
    <xf numFmtId="0" fontId="17" fillId="0" borderId="34" xfId="4" applyFont="1" applyBorder="1" applyAlignment="1">
      <alignment horizontal="center" vertical="center"/>
    </xf>
    <xf numFmtId="0" fontId="22" fillId="0" borderId="0" xfId="4" applyFont="1">
      <alignment vertical="center"/>
    </xf>
    <xf numFmtId="0" fontId="11" fillId="0" borderId="0" xfId="4" applyFont="1" applyFill="1" applyAlignment="1">
      <alignment vertical="center" shrinkToFit="1"/>
    </xf>
    <xf numFmtId="0" fontId="15" fillId="0" borderId="25" xfId="4" applyFont="1" applyBorder="1">
      <alignment vertical="center"/>
    </xf>
    <xf numFmtId="0" fontId="11" fillId="0" borderId="0" xfId="4" applyFont="1" applyFill="1" applyAlignment="1">
      <alignment horizontal="left" vertical="center" wrapText="1" shrinkToFit="1"/>
    </xf>
    <xf numFmtId="0" fontId="11" fillId="0" borderId="15" xfId="4" applyFont="1" applyBorder="1">
      <alignment vertical="center"/>
    </xf>
    <xf numFmtId="0" fontId="15" fillId="0" borderId="0" xfId="4" applyFont="1" applyFill="1" applyAlignment="1">
      <alignment horizontal="right" vertical="center"/>
    </xf>
    <xf numFmtId="0" fontId="15" fillId="0" borderId="85" xfId="4" applyFont="1" applyFill="1" applyBorder="1" applyAlignment="1">
      <alignment horizontal="left" vertical="center" shrinkToFit="1"/>
    </xf>
    <xf numFmtId="0" fontId="11" fillId="0" borderId="17" xfId="4" applyFont="1" applyBorder="1">
      <alignment vertical="center"/>
    </xf>
    <xf numFmtId="0" fontId="15" fillId="0" borderId="25" xfId="4" applyFont="1" applyFill="1" applyBorder="1" applyAlignment="1">
      <alignment horizontal="right" vertical="center"/>
    </xf>
    <xf numFmtId="0" fontId="15" fillId="0" borderId="25" xfId="4" applyFont="1" applyFill="1" applyBorder="1" applyAlignment="1">
      <alignment horizontal="left" vertical="center" shrinkToFit="1"/>
    </xf>
    <xf numFmtId="0" fontId="15" fillId="0" borderId="25" xfId="4" applyFont="1" applyFill="1" applyBorder="1" applyAlignment="1">
      <alignment horizontal="left" vertical="center"/>
    </xf>
    <xf numFmtId="211" fontId="15" fillId="2" borderId="0" xfId="4" applyNumberFormat="1" applyFont="1" applyFill="1" applyAlignment="1">
      <alignment horizontal="left" vertical="top"/>
    </xf>
    <xf numFmtId="211" fontId="15" fillId="2" borderId="5" xfId="4" applyNumberFormat="1" applyFont="1" applyFill="1" applyBorder="1" applyAlignment="1">
      <alignment horizontal="left" vertical="top"/>
    </xf>
    <xf numFmtId="0" fontId="23" fillId="2" borderId="85" xfId="4" applyFont="1" applyFill="1" applyBorder="1" applyAlignment="1">
      <alignment horizontal="right" vertical="top"/>
    </xf>
    <xf numFmtId="0" fontId="11" fillId="3" borderId="0" xfId="4" applyFont="1" applyFill="1" applyAlignment="1">
      <alignment horizontal="right" vertical="center"/>
    </xf>
    <xf numFmtId="0" fontId="11" fillId="3" borderId="0" xfId="4" applyFont="1" applyFill="1" applyAlignment="1">
      <alignment horizontal="center" vertical="center"/>
    </xf>
    <xf numFmtId="0" fontId="13" fillId="3" borderId="0" xfId="4" applyFont="1" applyFill="1">
      <alignment vertical="center"/>
    </xf>
    <xf numFmtId="0" fontId="15" fillId="0" borderId="85" xfId="4" applyFont="1" applyFill="1" applyBorder="1" applyAlignment="1">
      <alignment horizontal="left" vertical="top"/>
    </xf>
    <xf numFmtId="0" fontId="11" fillId="0" borderId="25" xfId="4" applyFont="1" applyFill="1" applyBorder="1" applyAlignment="1">
      <alignment horizontal="left" vertical="top" wrapText="1"/>
    </xf>
    <xf numFmtId="0" fontId="15" fillId="0" borderId="85" xfId="4" applyFont="1" applyFill="1" applyBorder="1" applyAlignment="1">
      <alignment horizontal="left" vertical="top" wrapText="1"/>
    </xf>
    <xf numFmtId="0" fontId="11" fillId="0" borderId="7" xfId="4" applyFont="1" applyFill="1" applyBorder="1" applyAlignment="1">
      <alignment horizontal="center" vertical="center"/>
    </xf>
    <xf numFmtId="0" fontId="13" fillId="0" borderId="7" xfId="4" applyFont="1" applyFill="1" applyBorder="1">
      <alignment vertical="center"/>
    </xf>
    <xf numFmtId="0" fontId="15" fillId="0" borderId="7" xfId="4" applyFont="1" applyFill="1" applyBorder="1" applyAlignment="1">
      <alignment horizontal="center" vertical="center"/>
    </xf>
    <xf numFmtId="0" fontId="22" fillId="0" borderId="0" xfId="4" applyFont="1" applyFill="1" applyAlignment="1">
      <alignment horizontal="left" vertical="center"/>
    </xf>
    <xf numFmtId="0" fontId="22" fillId="0" borderId="0" xfId="4" applyFont="1" applyFill="1">
      <alignment vertical="center"/>
    </xf>
    <xf numFmtId="0" fontId="16" fillId="0" borderId="0" xfId="4" applyFont="1" applyFill="1" applyAlignment="1">
      <alignment horizontal="left" vertical="center"/>
    </xf>
    <xf numFmtId="0" fontId="13" fillId="0" borderId="0" xfId="4" applyFont="1" applyFill="1" applyAlignment="1">
      <alignment horizontal="left" vertical="center"/>
    </xf>
    <xf numFmtId="0" fontId="23" fillId="0" borderId="0" xfId="4" applyFont="1" applyFill="1">
      <alignment vertical="center"/>
    </xf>
    <xf numFmtId="0" fontId="24" fillId="0" borderId="0" xfId="4" applyFont="1" applyFill="1" applyAlignment="1">
      <alignment horizontal="left" vertical="center"/>
    </xf>
    <xf numFmtId="0" fontId="11" fillId="2" borderId="6" xfId="4" applyFont="1" applyFill="1" applyBorder="1" applyAlignment="1">
      <alignment vertical="center" wrapText="1"/>
    </xf>
    <xf numFmtId="0" fontId="11" fillId="2" borderId="41" xfId="4" applyFont="1" applyFill="1" applyBorder="1">
      <alignment vertical="center"/>
    </xf>
    <xf numFmtId="0" fontId="15" fillId="2" borderId="3" xfId="4" applyFont="1" applyFill="1" applyBorder="1" applyAlignment="1">
      <alignment horizontal="left" vertical="center"/>
    </xf>
    <xf numFmtId="0" fontId="13" fillId="2" borderId="0" xfId="4" applyFont="1" applyFill="1" applyAlignment="1">
      <alignment horizontal="left" vertical="center"/>
    </xf>
    <xf numFmtId="0" fontId="11" fillId="2" borderId="0" xfId="4" applyFont="1" applyFill="1" applyAlignment="1">
      <alignment vertical="top"/>
    </xf>
    <xf numFmtId="0" fontId="11" fillId="0" borderId="85" xfId="4" applyFont="1" applyFill="1" applyBorder="1" applyAlignment="1">
      <alignment horizontal="right" vertical="center"/>
    </xf>
    <xf numFmtId="0" fontId="11" fillId="2" borderId="5" xfId="4" applyFont="1" applyFill="1" applyBorder="1" applyAlignment="1">
      <alignment horizontal="left" vertical="center"/>
    </xf>
    <xf numFmtId="0" fontId="11" fillId="3" borderId="6" xfId="4" applyFont="1" applyFill="1" applyBorder="1">
      <alignment vertical="center"/>
    </xf>
    <xf numFmtId="201" fontId="11" fillId="2" borderId="0" xfId="0" applyNumberFormat="1" applyFont="1" applyFill="1" applyAlignment="1">
      <alignment horizontal="center" vertical="center"/>
    </xf>
    <xf numFmtId="202" fontId="16" fillId="0" borderId="0" xfId="0" applyNumberFormat="1" applyFont="1" applyAlignment="1">
      <alignment horizontal="left" vertical="center" wrapText="1"/>
    </xf>
    <xf numFmtId="203" fontId="11" fillId="2" borderId="0" xfId="4" applyNumberFormat="1" applyFont="1" applyFill="1" applyAlignment="1">
      <alignment horizontal="center" vertical="center"/>
    </xf>
    <xf numFmtId="0" fontId="13" fillId="2" borderId="0" xfId="4" applyFont="1" applyFill="1" applyAlignment="1">
      <alignment horizontal="left" vertical="center" wrapText="1"/>
    </xf>
    <xf numFmtId="0" fontId="11" fillId="2" borderId="10" xfId="4" applyFont="1" applyFill="1" applyBorder="1" applyAlignment="1">
      <alignment horizontal="left" vertical="center"/>
    </xf>
    <xf numFmtId="0" fontId="15" fillId="2" borderId="0" xfId="4" applyFont="1" applyFill="1" applyAlignment="1">
      <alignment horizontal="right" vertical="top"/>
    </xf>
    <xf numFmtId="0" fontId="15" fillId="0" borderId="0" xfId="4" applyFont="1" applyAlignment="1">
      <alignment horizontal="right" vertical="center"/>
    </xf>
    <xf numFmtId="0" fontId="15" fillId="2" borderId="16" xfId="4" applyFont="1" applyFill="1" applyBorder="1" applyAlignment="1">
      <alignment horizontal="left" vertical="center"/>
    </xf>
    <xf numFmtId="0" fontId="15" fillId="0" borderId="15" xfId="4" applyFont="1" applyFill="1" applyBorder="1" applyAlignment="1">
      <alignment horizontal="left" vertical="center"/>
    </xf>
    <xf numFmtId="0" fontId="11" fillId="0" borderId="0" xfId="4" applyFont="1" applyAlignment="1">
      <alignment horizontal="center" vertical="center" shrinkToFit="1"/>
    </xf>
    <xf numFmtId="0" fontId="11" fillId="2" borderId="0" xfId="4" applyFont="1" applyFill="1" applyAlignment="1">
      <alignment horizontal="center" vertical="center" shrinkToFit="1"/>
    </xf>
    <xf numFmtId="0" fontId="11" fillId="0" borderId="25" xfId="4" applyFont="1" applyBorder="1" applyAlignment="1">
      <alignment horizontal="right" vertical="center"/>
    </xf>
    <xf numFmtId="180" fontId="15" fillId="2" borderId="19" xfId="4" applyNumberFormat="1" applyFont="1" applyFill="1" applyBorder="1" applyAlignment="1">
      <alignment horizontal="center" vertical="center" shrinkToFit="1"/>
    </xf>
    <xf numFmtId="0" fontId="11" fillId="2" borderId="0" xfId="0" applyFont="1" applyFill="1" applyAlignment="1">
      <alignment horizontal="center" vertical="center" shrinkToFit="1"/>
    </xf>
    <xf numFmtId="0" fontId="11" fillId="2" borderId="12" xfId="0" applyFont="1" applyFill="1" applyBorder="1">
      <alignment vertical="center"/>
    </xf>
    <xf numFmtId="0" fontId="11" fillId="0" borderId="0" xfId="0" applyFont="1">
      <alignment vertical="center"/>
    </xf>
    <xf numFmtId="0" fontId="11" fillId="0" borderId="0" xfId="4" applyFont="1" applyAlignment="1">
      <alignment horizontal="center" vertical="center" textRotation="255"/>
    </xf>
    <xf numFmtId="0" fontId="15" fillId="0" borderId="5" xfId="4" applyFont="1" applyBorder="1" applyAlignment="1">
      <alignment horizontal="left" vertical="top"/>
    </xf>
    <xf numFmtId="0" fontId="11" fillId="0" borderId="11" xfId="4" applyFont="1" applyBorder="1" applyAlignment="1">
      <alignment horizontal="right" vertical="center"/>
    </xf>
    <xf numFmtId="0" fontId="25" fillId="0" borderId="12" xfId="4" applyFont="1" applyBorder="1">
      <alignment vertical="center"/>
    </xf>
    <xf numFmtId="0" fontId="11" fillId="0" borderId="12" xfId="4" applyFont="1" applyBorder="1" applyAlignment="1">
      <alignment horizontal="left" vertical="top"/>
    </xf>
    <xf numFmtId="0" fontId="11" fillId="0" borderId="13" xfId="4" applyFont="1" applyBorder="1" applyAlignment="1">
      <alignment horizontal="left" vertical="top"/>
    </xf>
    <xf numFmtId="0" fontId="11" fillId="0" borderId="14" xfId="4" applyFont="1" applyBorder="1" applyAlignment="1">
      <alignment horizontal="right" vertical="center"/>
    </xf>
    <xf numFmtId="0" fontId="11" fillId="0" borderId="15" xfId="4" applyFont="1" applyBorder="1" applyAlignment="1">
      <alignment horizontal="left" vertical="top"/>
    </xf>
    <xf numFmtId="0" fontId="11" fillId="2" borderId="0" xfId="0" applyFont="1" applyFill="1" applyAlignment="1">
      <alignment horizontal="left" vertical="center"/>
    </xf>
    <xf numFmtId="0" fontId="11" fillId="0" borderId="0" xfId="4" applyFont="1" applyAlignment="1">
      <alignment vertical="center" shrinkToFit="1"/>
    </xf>
    <xf numFmtId="0" fontId="11" fillId="2" borderId="7" xfId="4" applyFont="1" applyFill="1" applyBorder="1" applyAlignment="1">
      <alignment horizontal="center" vertical="center" shrinkToFit="1"/>
    </xf>
    <xf numFmtId="57" fontId="11" fillId="0" borderId="0" xfId="4" applyNumberFormat="1" applyFont="1" applyAlignment="1">
      <alignment horizontal="center" vertical="center"/>
    </xf>
    <xf numFmtId="0" fontId="11" fillId="2" borderId="30" xfId="4" applyFont="1" applyFill="1" applyBorder="1" applyAlignment="1">
      <alignment horizontal="center" vertical="center"/>
    </xf>
    <xf numFmtId="0" fontId="11" fillId="2" borderId="23" xfId="4" applyFont="1" applyFill="1" applyBorder="1" applyAlignment="1">
      <alignment horizontal="center" vertical="center"/>
    </xf>
    <xf numFmtId="0" fontId="11" fillId="2" borderId="23" xfId="4" applyFont="1" applyFill="1" applyBorder="1" applyAlignment="1">
      <alignment vertical="center" shrinkToFit="1"/>
    </xf>
    <xf numFmtId="0" fontId="23" fillId="0" borderId="23" xfId="0" applyFont="1" applyBorder="1" applyAlignment="1">
      <alignment vertical="center" shrinkToFit="1"/>
    </xf>
    <xf numFmtId="0" fontId="11" fillId="2" borderId="44" xfId="4" applyFont="1" applyFill="1" applyBorder="1" applyAlignment="1">
      <alignment vertical="center" shrinkToFit="1"/>
    </xf>
    <xf numFmtId="0" fontId="11" fillId="2" borderId="44" xfId="4" applyFont="1" applyFill="1" applyBorder="1" applyAlignment="1">
      <alignment horizontal="center" vertical="center" shrinkToFit="1"/>
    </xf>
    <xf numFmtId="0" fontId="11" fillId="0" borderId="44" xfId="4" applyFont="1" applyBorder="1" applyAlignment="1">
      <alignment horizontal="center" vertical="center" shrinkToFit="1"/>
    </xf>
    <xf numFmtId="0" fontId="16" fillId="0" borderId="44" xfId="0" applyFont="1" applyBorder="1" applyAlignment="1">
      <alignment vertical="center" shrinkToFit="1"/>
    </xf>
    <xf numFmtId="0" fontId="16" fillId="0" borderId="44" xfId="0" applyFont="1" applyBorder="1" applyAlignment="1">
      <alignment horizontal="center" vertical="center" shrinkToFit="1"/>
    </xf>
    <xf numFmtId="0" fontId="36" fillId="2" borderId="44" xfId="4" applyFont="1" applyFill="1" applyBorder="1" applyAlignment="1">
      <alignment horizontal="center" vertical="center" shrinkToFit="1"/>
    </xf>
    <xf numFmtId="0" fontId="22" fillId="2" borderId="44" xfId="4" applyFont="1" applyFill="1" applyBorder="1" applyAlignment="1">
      <alignment horizontal="center" vertical="center" shrinkToFit="1"/>
    </xf>
    <xf numFmtId="0" fontId="11" fillId="2" borderId="44" xfId="4" applyFont="1" applyFill="1" applyBorder="1" applyAlignment="1">
      <alignment horizontal="left" vertical="center" shrinkToFit="1"/>
    </xf>
    <xf numFmtId="0" fontId="13" fillId="2" borderId="44" xfId="4" applyFont="1" applyFill="1" applyBorder="1" applyAlignment="1">
      <alignment horizontal="center" vertical="center" shrinkToFit="1"/>
    </xf>
    <xf numFmtId="0" fontId="34" fillId="2" borderId="44" xfId="4" applyFont="1" applyFill="1" applyBorder="1" applyAlignment="1">
      <alignment horizontal="center" vertical="center" shrinkToFit="1"/>
    </xf>
    <xf numFmtId="3" fontId="11" fillId="2" borderId="44" xfId="4" applyNumberFormat="1" applyFont="1" applyFill="1" applyBorder="1" applyAlignment="1">
      <alignment horizontal="center" vertical="center" shrinkToFit="1"/>
    </xf>
    <xf numFmtId="0" fontId="11" fillId="2" borderId="44" xfId="4" applyFont="1" applyFill="1" applyBorder="1" applyAlignment="1">
      <alignment vertical="top" shrinkToFit="1"/>
    </xf>
    <xf numFmtId="0" fontId="11" fillId="2" borderId="55" xfId="4" applyFont="1" applyFill="1" applyBorder="1" applyAlignment="1">
      <alignment vertical="top" shrinkToFit="1"/>
    </xf>
    <xf numFmtId="0" fontId="11" fillId="2" borderId="55" xfId="4" applyFont="1" applyFill="1" applyBorder="1" applyAlignment="1">
      <alignment horizontal="center" vertical="center" shrinkToFit="1"/>
    </xf>
    <xf numFmtId="3" fontId="11" fillId="2" borderId="55" xfId="4" applyNumberFormat="1" applyFont="1" applyFill="1" applyBorder="1" applyAlignment="1">
      <alignment horizontal="center" vertical="center" shrinkToFit="1"/>
    </xf>
    <xf numFmtId="0" fontId="13" fillId="2" borderId="55" xfId="4" applyFont="1" applyFill="1" applyBorder="1" applyAlignment="1">
      <alignment horizontal="center" vertical="center" shrinkToFit="1"/>
    </xf>
    <xf numFmtId="0" fontId="37" fillId="2" borderId="11" xfId="4" applyFont="1" applyFill="1" applyBorder="1" applyAlignment="1">
      <alignment horizontal="right" vertical="center"/>
    </xf>
    <xf numFmtId="0" fontId="37" fillId="2" borderId="12" xfId="4" applyFont="1" applyFill="1" applyBorder="1">
      <alignment vertical="center"/>
    </xf>
    <xf numFmtId="0" fontId="37" fillId="2" borderId="13" xfId="4" applyFont="1" applyFill="1" applyBorder="1">
      <alignment vertical="center"/>
    </xf>
    <xf numFmtId="0" fontId="37" fillId="2" borderId="12" xfId="4" applyFont="1" applyFill="1" applyBorder="1" applyAlignment="1">
      <alignment horizontal="right" vertical="center"/>
    </xf>
    <xf numFmtId="0" fontId="37" fillId="2" borderId="14" xfId="4" applyFont="1" applyFill="1" applyBorder="1" applyAlignment="1">
      <alignment horizontal="right" vertical="center"/>
    </xf>
    <xf numFmtId="0" fontId="37" fillId="2" borderId="0" xfId="4" applyFont="1" applyFill="1">
      <alignment vertical="center"/>
    </xf>
    <xf numFmtId="0" fontId="37" fillId="2" borderId="15" xfId="4" applyFont="1" applyFill="1" applyBorder="1">
      <alignment vertical="center"/>
    </xf>
    <xf numFmtId="0" fontId="37" fillId="2" borderId="0" xfId="4" applyFont="1" applyFill="1" applyAlignment="1">
      <alignment horizontal="right" vertical="center"/>
    </xf>
    <xf numFmtId="0" fontId="11" fillId="2" borderId="6" xfId="4" applyFont="1" applyFill="1" applyBorder="1" applyAlignment="1">
      <alignment horizontal="left" vertical="center" textRotation="255"/>
    </xf>
    <xf numFmtId="3" fontId="11" fillId="2" borderId="6" xfId="4" applyNumberFormat="1" applyFont="1" applyFill="1" applyBorder="1">
      <alignment vertical="center"/>
    </xf>
    <xf numFmtId="3" fontId="11" fillId="2" borderId="16" xfId="4" applyNumberFormat="1" applyFont="1" applyFill="1" applyBorder="1">
      <alignment vertical="center"/>
    </xf>
    <xf numFmtId="0" fontId="11" fillId="2" borderId="12" xfId="4" applyFont="1" applyFill="1" applyBorder="1" applyAlignment="1">
      <alignment vertical="top"/>
    </xf>
    <xf numFmtId="3" fontId="11" fillId="2" borderId="0" xfId="4" applyNumberFormat="1" applyFont="1" applyFill="1">
      <alignment vertical="center"/>
    </xf>
    <xf numFmtId="0" fontId="17" fillId="0" borderId="32" xfId="4" applyFont="1" applyBorder="1">
      <alignment vertical="center"/>
    </xf>
    <xf numFmtId="0" fontId="25" fillId="2" borderId="0" xfId="4" applyFont="1" applyFill="1" applyAlignment="1">
      <alignment horizontal="center" vertical="center"/>
    </xf>
    <xf numFmtId="0" fontId="25" fillId="2" borderId="85" xfId="4" applyFont="1" applyFill="1" applyBorder="1" applyAlignment="1">
      <alignment horizontal="center" vertical="center"/>
    </xf>
    <xf numFmtId="0" fontId="11" fillId="0" borderId="0" xfId="4" applyFont="1" applyAlignment="1"/>
    <xf numFmtId="0" fontId="17" fillId="2" borderId="3" xfId="4" applyFont="1" applyFill="1" applyBorder="1" applyAlignment="1">
      <alignment horizontal="left" vertical="center"/>
    </xf>
    <xf numFmtId="0" fontId="15" fillId="2" borderId="85" xfId="4" applyFont="1" applyFill="1" applyBorder="1" applyAlignment="1">
      <alignment vertical="center" wrapText="1"/>
    </xf>
    <xf numFmtId="0" fontId="11" fillId="2" borderId="3" xfId="4" applyFont="1" applyFill="1" applyBorder="1" applyAlignment="1">
      <alignment horizontal="left" vertical="top"/>
    </xf>
    <xf numFmtId="0" fontId="15" fillId="0" borderId="0" xfId="4" applyFont="1" applyAlignment="1">
      <alignment vertical="top"/>
    </xf>
    <xf numFmtId="0" fontId="15" fillId="0" borderId="85" xfId="4" applyFont="1" applyBorder="1" applyAlignment="1">
      <alignment horizontal="left" vertical="top"/>
    </xf>
    <xf numFmtId="0" fontId="15" fillId="2" borderId="0" xfId="4" applyFont="1" applyFill="1" applyAlignment="1">
      <alignment horizontal="center" vertical="top"/>
    </xf>
    <xf numFmtId="0" fontId="16" fillId="0" borderId="5" xfId="0" applyFont="1" applyBorder="1" applyAlignment="1">
      <alignment horizontal="left" vertical="top"/>
    </xf>
    <xf numFmtId="0" fontId="15" fillId="2" borderId="39" xfId="4" applyFont="1" applyFill="1" applyBorder="1" applyAlignment="1">
      <alignment horizontal="left" vertical="center"/>
    </xf>
    <xf numFmtId="0" fontId="11" fillId="2" borderId="25" xfId="4" applyFont="1" applyFill="1" applyBorder="1" applyAlignment="1">
      <alignment vertical="center" wrapText="1"/>
    </xf>
    <xf numFmtId="0" fontId="15" fillId="0" borderId="0" xfId="0" applyFont="1">
      <alignment vertical="center"/>
    </xf>
    <xf numFmtId="0" fontId="15" fillId="0" borderId="25" xfId="4" applyFont="1" applyFill="1" applyBorder="1" applyAlignment="1">
      <alignment horizontal="center" vertical="center"/>
    </xf>
    <xf numFmtId="0" fontId="11" fillId="2" borderId="3" xfId="4" applyFont="1" applyFill="1" applyBorder="1" applyAlignment="1">
      <alignment horizontal="right" vertical="center" shrinkToFit="1"/>
    </xf>
    <xf numFmtId="0" fontId="11" fillId="0" borderId="0" xfId="4" applyFont="1" applyAlignment="1">
      <alignment horizontal="right"/>
    </xf>
    <xf numFmtId="0" fontId="16" fillId="0" borderId="0" xfId="0" applyFont="1" applyAlignment="1">
      <alignment horizontal="left" wrapText="1"/>
    </xf>
    <xf numFmtId="0" fontId="15" fillId="0" borderId="7" xfId="4" applyFont="1" applyBorder="1" applyAlignment="1">
      <alignment horizontal="left" vertical="top"/>
    </xf>
    <xf numFmtId="0" fontId="15" fillId="0" borderId="10" xfId="4" applyFont="1" applyBorder="1" applyAlignment="1">
      <alignment horizontal="left" vertical="top"/>
    </xf>
    <xf numFmtId="0" fontId="11" fillId="2" borderId="14" xfId="4" applyFont="1" applyFill="1" applyBorder="1" applyAlignment="1">
      <alignment horizontal="right" vertical="center" shrinkToFit="1"/>
    </xf>
    <xf numFmtId="0" fontId="15" fillId="0" borderId="0" xfId="4" applyFont="1" applyAlignment="1">
      <alignment horizontal="right" vertical="top"/>
    </xf>
    <xf numFmtId="0" fontId="11" fillId="2" borderId="122" xfId="4" applyFont="1" applyFill="1" applyBorder="1" applyAlignment="1">
      <alignment horizontal="center" vertical="center"/>
    </xf>
    <xf numFmtId="0" fontId="15" fillId="0" borderId="0" xfId="0" applyFont="1" applyAlignment="1">
      <alignment horizontal="left" vertical="top"/>
    </xf>
    <xf numFmtId="0" fontId="16" fillId="0" borderId="3" xfId="0" applyFont="1" applyBorder="1" applyAlignment="1">
      <alignment vertical="top"/>
    </xf>
    <xf numFmtId="0" fontId="15" fillId="0" borderId="85" xfId="4" applyFont="1" applyBorder="1" applyAlignment="1">
      <alignment horizontal="right" vertical="top"/>
    </xf>
    <xf numFmtId="0" fontId="11" fillId="2" borderId="0" xfId="4" applyFont="1" applyFill="1" applyAlignment="1">
      <alignment horizontal="right" vertical="center" shrinkToFit="1"/>
    </xf>
    <xf numFmtId="0" fontId="11" fillId="0" borderId="14" xfId="4" applyFont="1" applyBorder="1" applyAlignment="1">
      <alignment horizontal="left" vertical="center"/>
    </xf>
    <xf numFmtId="0" fontId="15" fillId="2" borderId="3" xfId="4" applyFont="1" applyFill="1" applyBorder="1" applyAlignment="1">
      <alignment horizontal="left" vertical="top"/>
    </xf>
    <xf numFmtId="181" fontId="11" fillId="0" borderId="0" xfId="4" applyNumberFormat="1" applyFont="1" applyFill="1" applyAlignment="1">
      <alignment horizontal="center" vertical="center"/>
    </xf>
    <xf numFmtId="0" fontId="11" fillId="0" borderId="0" xfId="4" quotePrefix="1" applyFont="1" applyFill="1" applyAlignment="1">
      <alignment horizontal="center" vertical="center"/>
    </xf>
    <xf numFmtId="0" fontId="11" fillId="0" borderId="0" xfId="4" quotePrefix="1" applyFont="1" applyFill="1" applyAlignment="1">
      <alignment horizontal="left" vertical="center"/>
    </xf>
    <xf numFmtId="0" fontId="22" fillId="2" borderId="0" xfId="4" applyFont="1" applyFill="1">
      <alignment vertical="center"/>
    </xf>
    <xf numFmtId="181" fontId="11" fillId="0" borderId="0" xfId="4" applyNumberFormat="1" applyFont="1" applyFill="1" applyAlignment="1"/>
    <xf numFmtId="181" fontId="11" fillId="2" borderId="5" xfId="4" applyNumberFormat="1" applyFont="1" applyFill="1" applyBorder="1" applyAlignment="1"/>
    <xf numFmtId="181" fontId="11" fillId="2" borderId="0" xfId="4" applyNumberFormat="1" applyFont="1" applyFill="1">
      <alignment vertical="center"/>
    </xf>
    <xf numFmtId="181" fontId="11" fillId="0" borderId="0" xfId="4" applyNumberFormat="1" applyFont="1" applyFill="1">
      <alignment vertical="center"/>
    </xf>
    <xf numFmtId="181" fontId="15" fillId="2" borderId="0" xfId="4" applyNumberFormat="1" applyFont="1" applyFill="1" applyAlignment="1"/>
    <xf numFmtId="0" fontId="11" fillId="0" borderId="0" xfId="4" applyFont="1" applyAlignment="1">
      <alignment horizontal="center" vertical="center" textRotation="255" shrinkToFit="1"/>
    </xf>
    <xf numFmtId="182" fontId="11" fillId="0" borderId="0" xfId="4" applyNumberFormat="1" applyFont="1" applyFill="1" applyAlignment="1">
      <alignment horizontal="right" vertical="center" shrinkToFit="1"/>
    </xf>
    <xf numFmtId="183" fontId="11" fillId="0" borderId="0" xfId="4" applyNumberFormat="1" applyFont="1" applyFill="1" applyAlignment="1">
      <alignment horizontal="right" vertical="center"/>
    </xf>
    <xf numFmtId="183" fontId="11" fillId="0" borderId="0" xfId="4" applyNumberFormat="1" applyFont="1" applyFill="1" applyAlignment="1">
      <alignment vertical="center" shrinkToFit="1"/>
    </xf>
    <xf numFmtId="183" fontId="11" fillId="0" borderId="0" xfId="4" applyNumberFormat="1" applyFont="1" applyFill="1" applyAlignment="1">
      <alignment horizontal="center" vertical="center"/>
    </xf>
    <xf numFmtId="191" fontId="11" fillId="0" borderId="0" xfId="4" applyNumberFormat="1" applyFont="1" applyFill="1" applyAlignment="1">
      <alignment horizontal="right" vertical="center"/>
    </xf>
    <xf numFmtId="183" fontId="11" fillId="0" borderId="0" xfId="4" applyNumberFormat="1" applyFont="1" applyFill="1">
      <alignment vertical="center"/>
    </xf>
    <xf numFmtId="0" fontId="15" fillId="2" borderId="37" xfId="4" applyFont="1" applyFill="1" applyBorder="1" applyAlignment="1">
      <alignment horizontal="left" vertical="top"/>
    </xf>
    <xf numFmtId="0" fontId="23" fillId="2" borderId="12" xfId="4" applyFont="1" applyFill="1" applyBorder="1" applyAlignment="1">
      <alignment horizontal="left" vertical="top"/>
    </xf>
    <xf numFmtId="0" fontId="23" fillId="2" borderId="39" xfId="4" applyFont="1" applyFill="1" applyBorder="1" applyAlignment="1">
      <alignment horizontal="left" vertical="top"/>
    </xf>
    <xf numFmtId="0" fontId="11" fillId="2" borderId="41" xfId="4" applyFont="1" applyFill="1" applyBorder="1" applyAlignment="1">
      <alignment horizontal="center" vertical="center"/>
    </xf>
    <xf numFmtId="196" fontId="11" fillId="0" borderId="0" xfId="4" applyNumberFormat="1" applyFont="1" applyFill="1" applyAlignment="1">
      <alignment horizontal="center" vertical="center"/>
    </xf>
    <xf numFmtId="0" fontId="11" fillId="2" borderId="37" xfId="4" applyFont="1" applyFill="1" applyBorder="1">
      <alignment vertical="center"/>
    </xf>
    <xf numFmtId="0" fontId="11" fillId="0" borderId="41" xfId="4" applyFont="1" applyBorder="1">
      <alignment vertical="center"/>
    </xf>
    <xf numFmtId="0" fontId="11" fillId="0" borderId="185" xfId="4" applyFont="1" applyBorder="1">
      <alignment vertical="center"/>
    </xf>
    <xf numFmtId="0" fontId="11" fillId="0" borderId="186" xfId="4" applyFont="1" applyBorder="1">
      <alignment vertical="center"/>
    </xf>
    <xf numFmtId="0" fontId="11" fillId="2" borderId="3" xfId="4" applyFont="1" applyFill="1" applyBorder="1" applyAlignment="1">
      <alignment horizontal="right" vertical="center"/>
    </xf>
    <xf numFmtId="0" fontId="38" fillId="0" borderId="114" xfId="4" applyFont="1" applyFill="1" applyBorder="1" applyAlignment="1">
      <alignment horizontal="right" vertical="top"/>
    </xf>
    <xf numFmtId="0" fontId="11" fillId="0" borderId="51" xfId="4" applyFont="1" applyBorder="1">
      <alignment vertical="center"/>
    </xf>
    <xf numFmtId="0" fontId="11" fillId="0" borderId="72" xfId="4" applyFont="1" applyBorder="1">
      <alignment vertical="center"/>
    </xf>
    <xf numFmtId="0" fontId="11" fillId="0" borderId="79" xfId="4" applyFont="1" applyBorder="1">
      <alignment vertical="center"/>
    </xf>
    <xf numFmtId="0" fontId="11" fillId="0" borderId="1" xfId="4" applyFont="1" applyBorder="1" applyAlignment="1">
      <alignment horizontal="left" vertical="center"/>
    </xf>
    <xf numFmtId="0" fontId="11" fillId="0" borderId="1" xfId="4" applyFont="1" applyBorder="1">
      <alignment vertical="center"/>
    </xf>
    <xf numFmtId="0" fontId="11" fillId="0" borderId="82" xfId="4" applyFont="1" applyBorder="1">
      <alignment vertical="center"/>
    </xf>
    <xf numFmtId="0" fontId="15" fillId="0" borderId="20" xfId="4" applyFont="1" applyFill="1" applyBorder="1" applyAlignment="1">
      <alignment horizontal="left" vertical="center"/>
    </xf>
    <xf numFmtId="0" fontId="15" fillId="0" borderId="19" xfId="4" applyFont="1" applyFill="1" applyBorder="1" applyAlignment="1">
      <alignment horizontal="left" vertical="center"/>
    </xf>
    <xf numFmtId="0" fontId="11" fillId="0" borderId="20" xfId="4" applyFont="1" applyBorder="1">
      <alignment vertical="center"/>
    </xf>
    <xf numFmtId="0" fontId="11" fillId="0" borderId="185" xfId="4" applyFont="1" applyBorder="1" applyAlignment="1">
      <alignment horizontal="left"/>
    </xf>
    <xf numFmtId="0" fontId="11" fillId="0" borderId="186" xfId="4" applyFont="1" applyBorder="1" applyAlignment="1">
      <alignment horizontal="left"/>
    </xf>
    <xf numFmtId="0" fontId="15" fillId="0" borderId="185" xfId="4" applyFont="1" applyBorder="1" applyAlignment="1">
      <alignment horizontal="left" vertical="top"/>
    </xf>
    <xf numFmtId="0" fontId="15" fillId="0" borderId="186" xfId="4" applyFont="1" applyBorder="1" applyAlignment="1">
      <alignment horizontal="left" vertical="top"/>
    </xf>
    <xf numFmtId="0" fontId="15" fillId="2" borderId="185" xfId="4" applyFont="1" applyFill="1" applyBorder="1" applyAlignment="1">
      <alignment horizontal="left" vertical="top"/>
    </xf>
    <xf numFmtId="0" fontId="15" fillId="2" borderId="186" xfId="4" applyFont="1" applyFill="1" applyBorder="1" applyAlignment="1">
      <alignment horizontal="left" vertical="top"/>
    </xf>
    <xf numFmtId="0" fontId="11" fillId="0" borderId="144" xfId="4" applyFont="1" applyBorder="1">
      <alignment vertical="center"/>
    </xf>
    <xf numFmtId="0" fontId="11" fillId="0" borderId="0" xfId="4" applyFont="1" applyAlignment="1">
      <alignment horizontal="right" vertical="center" shrinkToFit="1"/>
    </xf>
    <xf numFmtId="4" fontId="11" fillId="0" borderId="0" xfId="4" applyNumberFormat="1" applyFont="1" applyFill="1" applyAlignment="1">
      <alignment horizontal="right" vertical="center"/>
    </xf>
    <xf numFmtId="0" fontId="11" fillId="0" borderId="0" xfId="4" quotePrefix="1" applyFont="1">
      <alignment vertical="center"/>
    </xf>
    <xf numFmtId="0" fontId="15" fillId="2" borderId="5" xfId="4" applyFont="1" applyFill="1" applyBorder="1" applyAlignment="1">
      <alignment horizontal="center" vertical="center"/>
    </xf>
    <xf numFmtId="0" fontId="38" fillId="2" borderId="0" xfId="4" applyFont="1" applyFill="1" applyAlignment="1">
      <alignment horizontal="center" vertical="top"/>
    </xf>
    <xf numFmtId="189" fontId="11" fillId="2" borderId="5" xfId="4" applyNumberFormat="1" applyFont="1" applyFill="1" applyBorder="1" applyAlignment="1">
      <alignment horizontal="center" vertical="center"/>
    </xf>
    <xf numFmtId="189" fontId="11" fillId="2" borderId="0" xfId="4" applyNumberFormat="1" applyFont="1" applyFill="1" applyAlignment="1">
      <alignment horizontal="center" vertical="center"/>
    </xf>
    <xf numFmtId="196" fontId="11" fillId="2" borderId="0" xfId="4" applyNumberFormat="1" applyFont="1" applyFill="1" applyAlignment="1">
      <alignment horizontal="center" vertical="center"/>
    </xf>
    <xf numFmtId="0" fontId="15" fillId="0" borderId="14" xfId="4" applyFont="1" applyFill="1" applyBorder="1" applyAlignment="1">
      <alignment vertical="center" wrapText="1"/>
    </xf>
    <xf numFmtId="0" fontId="15" fillId="0" borderId="11" xfId="4" applyFont="1" applyFill="1" applyBorder="1" applyAlignment="1">
      <alignment vertical="center" wrapText="1" shrinkToFit="1"/>
    </xf>
    <xf numFmtId="0" fontId="15" fillId="0" borderId="14" xfId="0" applyFont="1" applyBorder="1" applyAlignment="1">
      <alignment vertical="center" wrapText="1"/>
    </xf>
    <xf numFmtId="0" fontId="15" fillId="0" borderId="14" xfId="4" applyFont="1" applyFill="1" applyBorder="1" applyAlignment="1">
      <alignment vertical="center" shrinkToFit="1"/>
    </xf>
    <xf numFmtId="0" fontId="15" fillId="0" borderId="85" xfId="4" applyFont="1" applyBorder="1" applyAlignment="1">
      <alignment horizontal="right" vertical="top" shrinkToFit="1"/>
    </xf>
    <xf numFmtId="0" fontId="11" fillId="2" borderId="123" xfId="4" applyFont="1" applyFill="1" applyBorder="1" applyAlignment="1">
      <alignment horizontal="center" vertical="center"/>
    </xf>
    <xf numFmtId="0" fontId="11" fillId="2" borderId="133" xfId="4" applyFont="1" applyFill="1" applyBorder="1" applyAlignment="1">
      <alignment horizontal="center" vertical="center"/>
    </xf>
    <xf numFmtId="0" fontId="25" fillId="0" borderId="0" xfId="4" applyFont="1" applyAlignment="1">
      <alignment horizontal="left"/>
    </xf>
    <xf numFmtId="0" fontId="11" fillId="2" borderId="202" xfId="4" applyFont="1" applyFill="1" applyBorder="1" applyAlignment="1">
      <alignment horizontal="right" vertical="center"/>
    </xf>
    <xf numFmtId="210" fontId="15" fillId="0" borderId="202" xfId="4" applyNumberFormat="1" applyFont="1" applyBorder="1" applyAlignment="1">
      <alignment horizontal="center" vertical="center"/>
    </xf>
    <xf numFmtId="210" fontId="15" fillId="0" borderId="202" xfId="4" applyNumberFormat="1" applyFont="1" applyBorder="1" applyAlignment="1">
      <alignment horizontal="right" vertical="center"/>
    </xf>
    <xf numFmtId="208" fontId="15" fillId="0" borderId="202" xfId="4" applyNumberFormat="1" applyFont="1" applyBorder="1" applyAlignment="1">
      <alignment horizontal="center" vertical="center"/>
    </xf>
    <xf numFmtId="0" fontId="15" fillId="0" borderId="233" xfId="4" applyFont="1" applyBorder="1" applyAlignment="1">
      <alignment horizontal="left" vertical="center"/>
    </xf>
    <xf numFmtId="210" fontId="15" fillId="0" borderId="202" xfId="4" applyNumberFormat="1" applyFont="1" applyBorder="1" applyAlignment="1">
      <alignment horizontal="left" vertical="center"/>
    </xf>
    <xf numFmtId="0" fontId="15" fillId="0" borderId="25" xfId="4" applyFont="1" applyBorder="1" applyAlignment="1">
      <alignment horizontal="left" vertical="top" wrapText="1"/>
    </xf>
    <xf numFmtId="0" fontId="11" fillId="2" borderId="205" xfId="4" applyFont="1" applyFill="1" applyBorder="1" applyAlignment="1">
      <alignment horizontal="right" vertical="center"/>
    </xf>
    <xf numFmtId="210" fontId="15" fillId="0" borderId="205" xfId="4" applyNumberFormat="1" applyFont="1" applyBorder="1" applyAlignment="1">
      <alignment horizontal="center" vertical="center"/>
    </xf>
    <xf numFmtId="210" fontId="15" fillId="0" borderId="205" xfId="4" applyNumberFormat="1" applyFont="1" applyBorder="1" applyAlignment="1">
      <alignment horizontal="right" vertical="center"/>
    </xf>
    <xf numFmtId="208" fontId="15" fillId="0" borderId="205" xfId="4" applyNumberFormat="1" applyFont="1" applyBorder="1" applyAlignment="1">
      <alignment horizontal="center" vertical="center"/>
    </xf>
    <xf numFmtId="0" fontId="15" fillId="0" borderId="207" xfId="4" applyFont="1" applyBorder="1" applyAlignment="1">
      <alignment horizontal="left" vertical="center"/>
    </xf>
    <xf numFmtId="210" fontId="15" fillId="0" borderId="205" xfId="4" applyNumberFormat="1" applyFont="1" applyBorder="1" applyAlignment="1">
      <alignment horizontal="left" vertical="center"/>
    </xf>
    <xf numFmtId="0" fontId="25" fillId="0" borderId="0" xfId="4" applyFont="1" applyAlignment="1">
      <alignment horizontal="left" vertical="top"/>
    </xf>
    <xf numFmtId="0" fontId="25" fillId="0" borderId="15" xfId="4" applyFont="1" applyBorder="1" applyAlignment="1">
      <alignment horizontal="left" vertical="top"/>
    </xf>
    <xf numFmtId="210" fontId="15" fillId="0" borderId="205" xfId="4" applyNumberFormat="1" applyFont="1" applyFill="1" applyBorder="1" applyAlignment="1">
      <alignment horizontal="center" vertical="center"/>
    </xf>
    <xf numFmtId="210" fontId="15" fillId="0" borderId="205" xfId="4" applyNumberFormat="1" applyFont="1" applyFill="1" applyBorder="1" applyAlignment="1">
      <alignment horizontal="right" vertical="center"/>
    </xf>
    <xf numFmtId="208" fontId="15" fillId="0" borderId="205" xfId="4" applyNumberFormat="1" applyFont="1" applyFill="1" applyBorder="1" applyAlignment="1">
      <alignment horizontal="center" vertical="center"/>
    </xf>
    <xf numFmtId="0" fontId="15" fillId="0" borderId="207" xfId="4" applyFont="1" applyFill="1" applyBorder="1" applyAlignment="1">
      <alignment horizontal="left" vertical="center"/>
    </xf>
    <xf numFmtId="210" fontId="15" fillId="0" borderId="209" xfId="4" applyNumberFormat="1" applyFont="1" applyBorder="1" applyAlignment="1">
      <alignment horizontal="left" vertical="center"/>
    </xf>
    <xf numFmtId="210" fontId="15" fillId="0" borderId="209" xfId="4" applyNumberFormat="1" applyFont="1" applyFill="1" applyBorder="1" applyAlignment="1">
      <alignment horizontal="right" vertical="center"/>
    </xf>
    <xf numFmtId="208" fontId="15" fillId="0" borderId="209" xfId="4" applyNumberFormat="1" applyFont="1" applyFill="1" applyBorder="1" applyAlignment="1">
      <alignment horizontal="center" vertical="center"/>
    </xf>
    <xf numFmtId="208" fontId="15" fillId="0" borderId="209" xfId="4" applyNumberFormat="1" applyFont="1" applyBorder="1" applyAlignment="1">
      <alignment horizontal="center" vertical="center"/>
    </xf>
    <xf numFmtId="0" fontId="23" fillId="2" borderId="0" xfId="4" applyFont="1" applyFill="1" applyAlignment="1">
      <alignment horizontal="center" vertical="top"/>
    </xf>
    <xf numFmtId="208" fontId="15" fillId="0" borderId="212" xfId="4" applyNumberFormat="1" applyFont="1" applyBorder="1" applyAlignment="1">
      <alignment horizontal="center" vertical="center"/>
    </xf>
    <xf numFmtId="0" fontId="15" fillId="0" borderId="49" xfId="4" applyFont="1" applyBorder="1" applyAlignment="1">
      <alignment horizontal="left" vertical="center"/>
    </xf>
    <xf numFmtId="0" fontId="15" fillId="0" borderId="49" xfId="4" applyFont="1" applyBorder="1" applyAlignment="1">
      <alignment horizontal="right" vertical="center"/>
    </xf>
    <xf numFmtId="0" fontId="16" fillId="0" borderId="64" xfId="0" applyFont="1" applyBorder="1">
      <alignment vertical="center"/>
    </xf>
    <xf numFmtId="0" fontId="11" fillId="0" borderId="50" xfId="4" applyFont="1" applyBorder="1">
      <alignment vertical="center"/>
    </xf>
    <xf numFmtId="0" fontId="15" fillId="0" borderId="64" xfId="4" applyFont="1" applyBorder="1" applyAlignment="1">
      <alignment horizontal="left" vertical="center"/>
    </xf>
    <xf numFmtId="0" fontId="15" fillId="0" borderId="104" xfId="4" applyFont="1" applyBorder="1">
      <alignment vertical="center"/>
    </xf>
    <xf numFmtId="0" fontId="15" fillId="0" borderId="49" xfId="4" applyFont="1" applyBorder="1">
      <alignment vertical="center"/>
    </xf>
    <xf numFmtId="0" fontId="11" fillId="0" borderId="49" xfId="4" applyFont="1" applyBorder="1">
      <alignment vertical="center"/>
    </xf>
    <xf numFmtId="0" fontId="15" fillId="0" borderId="12" xfId="4" applyFont="1" applyBorder="1" applyAlignment="1">
      <alignment horizontal="right" vertical="center"/>
    </xf>
    <xf numFmtId="0" fontId="11" fillId="0" borderId="7" xfId="4" applyFont="1" applyBorder="1" applyAlignment="1">
      <alignment horizontal="right" vertical="center" shrinkToFit="1"/>
    </xf>
    <xf numFmtId="0" fontId="11" fillId="0" borderId="15" xfId="4" applyFont="1" applyBorder="1" applyAlignment="1">
      <alignment horizontal="center" vertical="center" textRotation="255"/>
    </xf>
    <xf numFmtId="0" fontId="11" fillId="0" borderId="190" xfId="4" applyFont="1" applyBorder="1">
      <alignment vertical="center"/>
    </xf>
    <xf numFmtId="0" fontId="11" fillId="0" borderId="191" xfId="4" applyFont="1" applyBorder="1">
      <alignment vertical="center"/>
    </xf>
    <xf numFmtId="0" fontId="11" fillId="0" borderId="0" xfId="4" applyFont="1" applyAlignment="1">
      <alignment horizontal="center" textRotation="255"/>
    </xf>
    <xf numFmtId="207" fontId="11" fillId="0" borderId="0" xfId="4" applyNumberFormat="1" applyFont="1" applyAlignment="1">
      <alignment horizontal="center" vertical="center"/>
    </xf>
    <xf numFmtId="0" fontId="24" fillId="0" borderId="0" xfId="4" applyFont="1" applyAlignment="1">
      <alignment horizontal="center" vertical="center"/>
    </xf>
    <xf numFmtId="176" fontId="11" fillId="0" borderId="0" xfId="4" applyNumberFormat="1" applyFont="1" applyFill="1" applyAlignment="1">
      <alignment horizontal="center" vertical="center"/>
    </xf>
    <xf numFmtId="0" fontId="11" fillId="0" borderId="198" xfId="4" applyFont="1" applyBorder="1">
      <alignment vertical="center"/>
    </xf>
    <xf numFmtId="0" fontId="24" fillId="0" borderId="0" xfId="4" applyFont="1" applyAlignment="1">
      <alignment horizontal="right" vertical="center"/>
    </xf>
    <xf numFmtId="176" fontId="11" fillId="0" borderId="0" xfId="4" applyNumberFormat="1" applyFont="1" applyFill="1" applyAlignment="1">
      <alignment horizontal="right" vertical="center"/>
    </xf>
    <xf numFmtId="0" fontId="11" fillId="0" borderId="171" xfId="4" applyFont="1" applyBorder="1">
      <alignment vertical="center"/>
    </xf>
    <xf numFmtId="207" fontId="11" fillId="0" borderId="0" xfId="4" applyNumberFormat="1" applyFont="1" applyAlignment="1">
      <alignment horizontal="left" vertical="center"/>
    </xf>
    <xf numFmtId="208" fontId="11" fillId="0" borderId="0" xfId="4" applyNumberFormat="1" applyFont="1" applyAlignment="1">
      <alignment horizontal="center" vertical="center"/>
    </xf>
    <xf numFmtId="209" fontId="11" fillId="0" borderId="0" xfId="4" applyNumberFormat="1" applyFont="1" applyAlignment="1">
      <alignment horizontal="left" vertical="center"/>
    </xf>
    <xf numFmtId="210" fontId="15" fillId="0" borderId="12" xfId="4" applyNumberFormat="1" applyFont="1" applyBorder="1" applyAlignment="1">
      <alignment horizontal="center" vertical="center"/>
    </xf>
    <xf numFmtId="0" fontId="11" fillId="0" borderId="12" xfId="4" applyFont="1" applyFill="1" applyBorder="1" applyAlignment="1">
      <alignment horizontal="left" vertical="center"/>
    </xf>
    <xf numFmtId="0" fontId="11" fillId="0" borderId="3" xfId="0" applyFont="1" applyBorder="1">
      <alignment vertical="center"/>
    </xf>
    <xf numFmtId="203" fontId="11" fillId="0" borderId="0" xfId="4" applyNumberFormat="1" applyFont="1" applyFill="1" applyAlignment="1">
      <alignment horizontal="right" vertical="center"/>
    </xf>
    <xf numFmtId="189" fontId="11" fillId="0" borderId="59" xfId="4" applyNumberFormat="1" applyFont="1" applyFill="1" applyBorder="1" applyAlignment="1">
      <alignment horizontal="center" vertical="center"/>
    </xf>
    <xf numFmtId="189" fontId="11" fillId="0" borderId="21" xfId="4" applyNumberFormat="1" applyFont="1" applyFill="1" applyBorder="1" applyAlignment="1">
      <alignment horizontal="center" vertical="center"/>
    </xf>
    <xf numFmtId="0" fontId="11" fillId="0" borderId="21" xfId="4" applyFont="1" applyFill="1" applyBorder="1" applyAlignment="1">
      <alignment horizontal="left" vertical="center"/>
    </xf>
    <xf numFmtId="0" fontId="11" fillId="0" borderId="146" xfId="4" applyFont="1" applyFill="1" applyBorder="1" applyAlignment="1">
      <alignment horizontal="center" vertical="center" shrinkToFit="1"/>
    </xf>
    <xf numFmtId="0" fontId="11" fillId="0" borderId="53" xfId="0" applyFont="1" applyBorder="1">
      <alignment vertical="center"/>
    </xf>
    <xf numFmtId="0" fontId="15" fillId="0" borderId="12" xfId="4" applyFont="1" applyFill="1" applyBorder="1" applyAlignment="1">
      <alignment horizontal="left" vertical="center"/>
    </xf>
    <xf numFmtId="181" fontId="15" fillId="0" borderId="12" xfId="4" applyNumberFormat="1" applyFont="1" applyFill="1" applyBorder="1" applyAlignment="1">
      <alignment horizontal="right" vertical="center" wrapText="1"/>
    </xf>
    <xf numFmtId="0" fontId="11" fillId="0" borderId="12" xfId="0" applyFont="1" applyBorder="1" applyAlignment="1">
      <alignment horizontal="center" vertical="center"/>
    </xf>
    <xf numFmtId="188" fontId="11" fillId="0" borderId="12" xfId="4" applyNumberFormat="1" applyFont="1" applyFill="1" applyBorder="1" applyAlignment="1">
      <alignment horizontal="center" vertical="center"/>
    </xf>
    <xf numFmtId="0" fontId="15" fillId="0" borderId="12" xfId="4" applyFont="1" applyFill="1" applyBorder="1" applyAlignment="1">
      <alignment horizontal="center" vertical="center"/>
    </xf>
    <xf numFmtId="0" fontId="11" fillId="0" borderId="12" xfId="0" applyFont="1" applyBorder="1">
      <alignment vertical="center"/>
    </xf>
    <xf numFmtId="4" fontId="11" fillId="0" borderId="12" xfId="4" applyNumberFormat="1" applyFont="1" applyFill="1" applyBorder="1" applyAlignment="1">
      <alignment horizontal="right" vertical="center"/>
    </xf>
    <xf numFmtId="181" fontId="15" fillId="0" borderId="0" xfId="4" applyNumberFormat="1" applyFont="1" applyFill="1" applyAlignment="1">
      <alignment horizontal="right" vertical="center" wrapText="1"/>
    </xf>
    <xf numFmtId="0" fontId="11" fillId="0" borderId="0" xfId="0" applyFont="1" applyAlignment="1">
      <alignment horizontal="center" vertical="center"/>
    </xf>
    <xf numFmtId="181" fontId="11" fillId="0" borderId="0" xfId="4" applyNumberFormat="1" applyFont="1" applyFill="1" applyAlignment="1">
      <alignment horizontal="right" vertical="center" shrinkToFit="1"/>
    </xf>
    <xf numFmtId="188" fontId="11" fillId="0" borderId="0" xfId="4" applyNumberFormat="1" applyFont="1" applyFill="1" applyAlignment="1">
      <alignment horizontal="center" vertical="center"/>
    </xf>
    <xf numFmtId="0" fontId="15" fillId="0" borderId="6" xfId="4" applyFont="1" applyFill="1" applyBorder="1" applyAlignment="1">
      <alignment horizontal="left" vertical="center"/>
    </xf>
    <xf numFmtId="181" fontId="15" fillId="0" borderId="6" xfId="4" applyNumberFormat="1" applyFont="1" applyFill="1" applyBorder="1" applyAlignment="1">
      <alignment horizontal="right" vertical="center" wrapText="1"/>
    </xf>
    <xf numFmtId="0" fontId="11" fillId="0" borderId="6" xfId="0" applyFont="1" applyBorder="1" applyAlignment="1">
      <alignment horizontal="center" vertical="center"/>
    </xf>
    <xf numFmtId="188" fontId="11" fillId="0" borderId="6" xfId="4" applyNumberFormat="1" applyFont="1" applyFill="1" applyBorder="1" applyAlignment="1">
      <alignment horizontal="center" vertical="center"/>
    </xf>
    <xf numFmtId="4" fontId="11" fillId="0" borderId="6" xfId="4" applyNumberFormat="1" applyFont="1" applyFill="1" applyBorder="1" applyAlignment="1">
      <alignment horizontal="right" vertical="center"/>
    </xf>
    <xf numFmtId="0" fontId="11" fillId="0" borderId="6" xfId="0" applyFont="1" applyBorder="1">
      <alignment vertical="center"/>
    </xf>
    <xf numFmtId="0" fontId="23" fillId="0" borderId="12" xfId="0" applyFont="1" applyBorder="1" applyAlignment="1">
      <alignment horizontal="left" vertical="center"/>
    </xf>
    <xf numFmtId="0" fontId="31" fillId="0" borderId="12" xfId="0" applyFont="1" applyBorder="1" applyAlignment="1">
      <alignment horizontal="left" vertical="center"/>
    </xf>
    <xf numFmtId="0" fontId="11" fillId="0" borderId="5" xfId="0" applyFont="1" applyBorder="1">
      <alignment vertical="center"/>
    </xf>
    <xf numFmtId="0" fontId="11" fillId="0" borderId="5" xfId="4" applyFont="1" applyFill="1" applyBorder="1" applyAlignment="1">
      <alignment horizontal="left" vertical="center"/>
    </xf>
    <xf numFmtId="0" fontId="31" fillId="0" borderId="0" xfId="0" applyFont="1" applyAlignment="1">
      <alignment vertical="top" wrapText="1"/>
    </xf>
    <xf numFmtId="0" fontId="11" fillId="0" borderId="0" xfId="4" applyFont="1" applyFill="1" applyAlignment="1">
      <alignment horizontal="left" vertical="center"/>
    </xf>
    <xf numFmtId="0" fontId="22" fillId="0" borderId="3" xfId="4" applyFont="1" applyFill="1" applyBorder="1">
      <alignment vertical="center"/>
    </xf>
    <xf numFmtId="0" fontId="11" fillId="0" borderId="37" xfId="4" applyFont="1" applyFill="1" applyBorder="1" applyAlignment="1">
      <alignment horizontal="left" vertical="center"/>
    </xf>
    <xf numFmtId="0" fontId="11" fillId="0" borderId="7" xfId="0" applyFont="1" applyBorder="1" applyAlignment="1">
      <alignment horizontal="center" vertical="center"/>
    </xf>
    <xf numFmtId="0" fontId="15" fillId="0" borderId="0" xfId="4" applyFont="1" applyFill="1" applyAlignment="1">
      <alignment horizontal="left" vertical="top"/>
    </xf>
    <xf numFmtId="0" fontId="11" fillId="0" borderId="0" xfId="4" quotePrefix="1" applyFont="1" applyFill="1">
      <alignment vertical="center"/>
    </xf>
    <xf numFmtId="0" fontId="11" fillId="0" borderId="192" xfId="4" applyFont="1" applyFill="1" applyBorder="1" applyAlignment="1">
      <alignment horizontal="center" vertical="center"/>
    </xf>
    <xf numFmtId="0" fontId="11" fillId="0" borderId="199" xfId="4" applyFont="1" applyFill="1" applyBorder="1" applyAlignment="1">
      <alignment horizontal="center" vertical="center"/>
    </xf>
    <xf numFmtId="0" fontId="11" fillId="0" borderId="115" xfId="4" applyFont="1" applyFill="1" applyBorder="1" applyAlignment="1">
      <alignment horizontal="center" vertical="center"/>
    </xf>
    <xf numFmtId="0" fontId="33" fillId="0" borderId="14" xfId="4" applyFont="1" applyFill="1" applyBorder="1" applyAlignment="1">
      <alignment horizontal="center" vertical="center"/>
    </xf>
    <xf numFmtId="4" fontId="11" fillId="0" borderId="64" xfId="4" applyNumberFormat="1" applyFont="1" applyFill="1" applyBorder="1" applyAlignment="1">
      <alignment horizontal="left" vertical="center" shrinkToFit="1"/>
    </xf>
    <xf numFmtId="0" fontId="13" fillId="0" borderId="15" xfId="4" applyFont="1" applyFill="1" applyBorder="1" applyAlignment="1">
      <alignment horizontal="left" vertical="center"/>
    </xf>
    <xf numFmtId="4" fontId="11" fillId="0" borderId="0" xfId="4" applyNumberFormat="1" applyFont="1" applyFill="1" applyAlignment="1">
      <alignment horizontal="left" vertical="center" shrinkToFit="1"/>
    </xf>
    <xf numFmtId="4" fontId="11" fillId="0" borderId="50" xfId="4" applyNumberFormat="1" applyFont="1" applyFill="1" applyBorder="1" applyAlignment="1">
      <alignment horizontal="left" vertical="center" shrinkToFit="1"/>
    </xf>
    <xf numFmtId="0" fontId="33" fillId="0" borderId="14" xfId="4" applyFont="1" applyFill="1" applyBorder="1" applyAlignment="1">
      <alignment horizontal="left" vertical="center"/>
    </xf>
    <xf numFmtId="0" fontId="11" fillId="0" borderId="14" xfId="4" applyFont="1" applyFill="1" applyBorder="1">
      <alignment vertical="center"/>
    </xf>
    <xf numFmtId="0" fontId="15" fillId="0" borderId="51" xfId="4" applyFont="1" applyFill="1" applyBorder="1" applyAlignment="1">
      <alignment horizontal="center" vertical="center"/>
    </xf>
    <xf numFmtId="178" fontId="11" fillId="0" borderId="77" xfId="4" applyNumberFormat="1" applyFont="1" applyFill="1" applyBorder="1" applyAlignment="1">
      <alignment horizontal="center" vertical="center"/>
    </xf>
    <xf numFmtId="0" fontId="11" fillId="0" borderId="66" xfId="4" applyFont="1" applyFill="1" applyBorder="1" applyAlignment="1">
      <alignment horizontal="left" vertical="center" shrinkToFit="1"/>
    </xf>
    <xf numFmtId="178" fontId="11" fillId="0" borderId="77" xfId="4" applyNumberFormat="1" applyFont="1" applyFill="1" applyBorder="1" applyAlignment="1">
      <alignment horizontal="right" vertical="center"/>
    </xf>
    <xf numFmtId="0" fontId="15" fillId="0" borderId="0" xfId="0" applyFont="1" applyAlignment="1">
      <alignment horizontal="center" vertical="center"/>
    </xf>
    <xf numFmtId="178" fontId="11" fillId="0" borderId="74" xfId="4" applyNumberFormat="1" applyFont="1" applyFill="1" applyBorder="1" applyAlignment="1">
      <alignment horizontal="right" vertical="center"/>
    </xf>
    <xf numFmtId="178" fontId="11" fillId="0" borderId="79" xfId="4" applyNumberFormat="1" applyFont="1" applyFill="1" applyBorder="1" applyAlignment="1">
      <alignment horizontal="right" vertical="center"/>
    </xf>
    <xf numFmtId="0" fontId="11" fillId="0" borderId="53" xfId="4" applyFont="1" applyFill="1" applyBorder="1" applyAlignment="1">
      <alignment horizontal="left" vertical="center" shrinkToFit="1"/>
    </xf>
    <xf numFmtId="0" fontId="15" fillId="0" borderId="0" xfId="0" applyFont="1" applyAlignment="1">
      <alignment horizontal="distributed" vertical="center"/>
    </xf>
    <xf numFmtId="0" fontId="11" fillId="0" borderId="85" xfId="0" applyFont="1" applyBorder="1">
      <alignment vertical="center"/>
    </xf>
    <xf numFmtId="176" fontId="15" fillId="0" borderId="0" xfId="4" applyNumberFormat="1" applyFont="1" applyFill="1" applyAlignment="1">
      <alignment horizontal="right" vertical="center"/>
    </xf>
    <xf numFmtId="0" fontId="11" fillId="0" borderId="8" xfId="4" applyFont="1" applyFill="1" applyBorder="1">
      <alignment vertical="center"/>
    </xf>
    <xf numFmtId="0" fontId="11" fillId="0" borderId="10" xfId="4" applyFont="1" applyFill="1" applyBorder="1">
      <alignment vertical="center"/>
    </xf>
    <xf numFmtId="0" fontId="15" fillId="0" borderId="85" xfId="0" applyFont="1" applyBorder="1" applyAlignment="1">
      <alignment horizontal="right" vertical="top" shrinkToFit="1"/>
    </xf>
    <xf numFmtId="0" fontId="15" fillId="0" borderId="5" xfId="0" applyFont="1" applyBorder="1" applyAlignment="1">
      <alignment horizontal="left" vertical="top"/>
    </xf>
    <xf numFmtId="0" fontId="15" fillId="0" borderId="85" xfId="4" applyFont="1" applyFill="1" applyBorder="1" applyAlignment="1">
      <alignment horizontal="right" vertical="top" shrinkToFit="1"/>
    </xf>
    <xf numFmtId="0" fontId="15" fillId="0" borderId="85" xfId="4" applyFont="1" applyFill="1" applyBorder="1" applyAlignment="1">
      <alignment horizontal="left" vertical="top" shrinkToFit="1"/>
    </xf>
    <xf numFmtId="0" fontId="11" fillId="0" borderId="58" xfId="4" applyFont="1" applyFill="1" applyBorder="1" applyAlignment="1">
      <alignment horizontal="left" vertical="center"/>
    </xf>
    <xf numFmtId="0" fontId="15" fillId="0" borderId="7" xfId="4" applyFont="1" applyFill="1" applyBorder="1" applyAlignment="1">
      <alignment horizontal="left" vertical="top"/>
    </xf>
    <xf numFmtId="0" fontId="15" fillId="0" borderId="10" xfId="4" applyFont="1" applyFill="1" applyBorder="1" applyAlignment="1">
      <alignment horizontal="left" vertical="top"/>
    </xf>
    <xf numFmtId="0" fontId="15" fillId="0" borderId="85" xfId="4" applyFont="1" applyFill="1" applyBorder="1" applyAlignment="1">
      <alignment horizontal="right" vertical="center" shrinkToFit="1"/>
    </xf>
    <xf numFmtId="0" fontId="11" fillId="2" borderId="85" xfId="4" applyFont="1" applyFill="1" applyBorder="1" applyAlignment="1">
      <alignment horizontal="right" vertical="center" shrinkToFit="1"/>
    </xf>
    <xf numFmtId="0" fontId="11" fillId="0" borderId="85" xfId="4" applyFont="1" applyFill="1" applyBorder="1" applyAlignment="1">
      <alignment vertical="center" shrinkToFit="1"/>
    </xf>
    <xf numFmtId="0" fontId="11" fillId="0" borderId="85" xfId="4" applyFont="1" applyBorder="1" applyAlignment="1">
      <alignment vertical="center" shrinkToFit="1"/>
    </xf>
    <xf numFmtId="0" fontId="11" fillId="2" borderId="85" xfId="4" applyFont="1" applyFill="1" applyBorder="1" applyAlignment="1">
      <alignment horizontal="left" vertical="center" shrinkToFit="1"/>
    </xf>
    <xf numFmtId="0" fontId="11" fillId="2" borderId="58" xfId="4" applyFont="1" applyFill="1" applyBorder="1" applyAlignment="1">
      <alignment horizontal="left" vertical="center" shrinkToFit="1"/>
    </xf>
    <xf numFmtId="0" fontId="11" fillId="0" borderId="109" xfId="4" applyFont="1" applyBorder="1">
      <alignment vertical="center"/>
    </xf>
    <xf numFmtId="0" fontId="17" fillId="0" borderId="0" xfId="4" applyFont="1" applyAlignment="1">
      <alignment horizontal="right" vertical="center" shrinkToFit="1"/>
    </xf>
    <xf numFmtId="0" fontId="17" fillId="0" borderId="37" xfId="4" applyFont="1" applyBorder="1" applyAlignment="1">
      <alignment vertical="center" shrinkToFit="1"/>
    </xf>
    <xf numFmtId="0" fontId="25" fillId="2" borderId="85" xfId="4" applyFont="1" applyFill="1" applyBorder="1" applyAlignment="1">
      <alignment horizontal="right" vertical="center" shrinkToFit="1"/>
    </xf>
    <xf numFmtId="0" fontId="25" fillId="2" borderId="85" xfId="4" applyFont="1" applyFill="1" applyBorder="1" applyAlignment="1">
      <alignment horizontal="right" vertical="top" shrinkToFit="1"/>
    </xf>
    <xf numFmtId="0" fontId="17" fillId="0" borderId="58" xfId="4" applyFont="1" applyBorder="1" applyAlignment="1">
      <alignment horizontal="right" vertical="center" shrinkToFit="1"/>
    </xf>
    <xf numFmtId="0" fontId="11" fillId="0" borderId="58" xfId="4" applyFont="1" applyBorder="1" applyAlignment="1">
      <alignment vertical="center" shrinkToFit="1"/>
    </xf>
    <xf numFmtId="0" fontId="11" fillId="0" borderId="0" xfId="4" applyFont="1" applyAlignment="1">
      <alignment horizontal="left"/>
    </xf>
    <xf numFmtId="0" fontId="17" fillId="0" borderId="0" xfId="4" applyFont="1" applyAlignment="1">
      <alignment horizontal="center"/>
    </xf>
    <xf numFmtId="0" fontId="23" fillId="0" borderId="0" xfId="4" applyFont="1">
      <alignment vertical="center"/>
    </xf>
    <xf numFmtId="0" fontId="17" fillId="0" borderId="0" xfId="4" applyFont="1" applyAlignment="1">
      <alignment horizontal="center" vertical="center" shrinkToFit="1"/>
    </xf>
    <xf numFmtId="0" fontId="15" fillId="2" borderId="85" xfId="4" applyFont="1" applyFill="1" applyBorder="1" applyAlignment="1">
      <alignment vertical="center" shrinkToFit="1"/>
    </xf>
    <xf numFmtId="0" fontId="11" fillId="0" borderId="85" xfId="4" applyFont="1" applyFill="1" applyBorder="1" applyAlignment="1">
      <alignment horizontal="left" vertical="center" shrinkToFit="1"/>
    </xf>
    <xf numFmtId="0" fontId="11" fillId="0" borderId="25" xfId="4" applyFont="1" applyFill="1" applyBorder="1" applyAlignment="1">
      <alignment horizontal="left" vertical="top"/>
    </xf>
    <xf numFmtId="0" fontId="11" fillId="0" borderId="7" xfId="4" applyFont="1" applyBorder="1" applyAlignment="1">
      <alignment horizontal="left" vertical="center"/>
    </xf>
    <xf numFmtId="0" fontId="24" fillId="2" borderId="10" xfId="4" applyFont="1" applyFill="1" applyBorder="1" applyAlignment="1">
      <alignment horizontal="left" vertical="center"/>
    </xf>
    <xf numFmtId="0" fontId="15" fillId="2" borderId="0" xfId="4" applyFont="1" applyFill="1" applyAlignment="1">
      <alignment vertical="top" wrapText="1"/>
    </xf>
    <xf numFmtId="0" fontId="15" fillId="2" borderId="85" xfId="5" applyFont="1" applyFill="1" applyBorder="1" applyAlignment="1">
      <alignment horizontal="center" vertical="center" wrapText="1"/>
    </xf>
    <xf numFmtId="0" fontId="15" fillId="2" borderId="85" xfId="5" applyFont="1" applyFill="1" applyBorder="1" applyAlignment="1">
      <alignment horizontal="right" vertical="top" wrapText="1"/>
    </xf>
    <xf numFmtId="0" fontId="40" fillId="2" borderId="0" xfId="4" applyFont="1" applyFill="1">
      <alignment vertical="center"/>
    </xf>
    <xf numFmtId="0" fontId="13" fillId="0" borderId="0" xfId="4" applyFont="1" applyFill="1" applyAlignment="1">
      <alignment vertical="center" shrinkToFit="1"/>
    </xf>
    <xf numFmtId="0" fontId="11" fillId="0" borderId="0" xfId="4" applyFont="1" applyAlignment="1">
      <alignment shrinkToFit="1"/>
    </xf>
    <xf numFmtId="0" fontId="11" fillId="0" borderId="85" xfId="4" applyFont="1" applyFill="1" applyBorder="1" applyAlignment="1">
      <alignment horizontal="right" vertical="center" shrinkToFit="1"/>
    </xf>
    <xf numFmtId="0" fontId="11" fillId="0" borderId="28" xfId="4" applyFont="1" applyBorder="1">
      <alignment vertical="center"/>
    </xf>
    <xf numFmtId="0" fontId="15" fillId="0" borderId="240" xfId="4" applyFont="1" applyBorder="1" applyAlignment="1">
      <alignment horizontal="left" vertical="center"/>
    </xf>
    <xf numFmtId="0" fontId="15" fillId="0" borderId="241" xfId="4" applyFont="1" applyBorder="1" applyAlignment="1">
      <alignment horizontal="left" vertical="center"/>
    </xf>
    <xf numFmtId="0" fontId="15" fillId="0" borderId="241" xfId="4" applyFont="1" applyFill="1" applyBorder="1" applyAlignment="1">
      <alignment horizontal="left" vertical="center"/>
    </xf>
    <xf numFmtId="0" fontId="15" fillId="0" borderId="39" xfId="4" applyFont="1" applyBorder="1">
      <alignment vertical="center"/>
    </xf>
    <xf numFmtId="0" fontId="11" fillId="0" borderId="64" xfId="4" applyFont="1" applyBorder="1">
      <alignment vertical="center"/>
    </xf>
    <xf numFmtId="0" fontId="15" fillId="0" borderId="64" xfId="4" applyFont="1" applyBorder="1" applyAlignment="1">
      <alignment horizontal="right" vertical="center"/>
    </xf>
    <xf numFmtId="0" fontId="13" fillId="2" borderId="37" xfId="4" applyFont="1" applyFill="1" applyBorder="1" applyAlignment="1">
      <alignment horizontal="left" vertical="center" wrapText="1"/>
    </xf>
    <xf numFmtId="0" fontId="11" fillId="2" borderId="19" xfId="4" applyFont="1" applyFill="1" applyBorder="1" applyAlignment="1">
      <alignment horizontal="center" vertical="center"/>
    </xf>
    <xf numFmtId="0" fontId="11" fillId="2" borderId="20" xfId="4" applyFont="1" applyFill="1" applyBorder="1" applyAlignment="1">
      <alignment horizontal="center" vertical="center"/>
    </xf>
    <xf numFmtId="0" fontId="15" fillId="2" borderId="0" xfId="4" applyFont="1" applyFill="1" applyAlignment="1">
      <alignment vertical="center" wrapText="1"/>
    </xf>
    <xf numFmtId="0" fontId="11" fillId="2" borderId="119" xfId="4" applyFont="1" applyFill="1" applyBorder="1" applyAlignment="1">
      <alignment horizontal="center" vertical="center"/>
    </xf>
    <xf numFmtId="0" fontId="15" fillId="2" borderId="5" xfId="4" applyFont="1" applyFill="1" applyBorder="1" applyAlignment="1">
      <alignment vertical="center" wrapText="1"/>
    </xf>
    <xf numFmtId="0" fontId="23" fillId="0" borderId="185" xfId="4" applyFont="1" applyBorder="1">
      <alignment vertical="center"/>
    </xf>
    <xf numFmtId="0" fontId="23" fillId="0" borderId="186" xfId="4" applyFont="1" applyBorder="1">
      <alignment vertical="center"/>
    </xf>
    <xf numFmtId="0" fontId="11" fillId="0" borderId="31" xfId="4" applyFont="1" applyBorder="1">
      <alignment vertical="center"/>
    </xf>
    <xf numFmtId="0" fontId="15" fillId="0" borderId="10" xfId="0" applyFont="1" applyBorder="1">
      <alignment vertical="center"/>
    </xf>
    <xf numFmtId="0" fontId="11" fillId="0" borderId="0" xfId="4" applyFont="1" applyFill="1" applyAlignment="1">
      <alignment vertical="center" wrapText="1"/>
    </xf>
    <xf numFmtId="0" fontId="15" fillId="0" borderId="12" xfId="4" applyFont="1" applyFill="1" applyBorder="1" applyAlignment="1">
      <alignment vertical="top"/>
    </xf>
    <xf numFmtId="0" fontId="15" fillId="0" borderId="0" xfId="4" applyFont="1" applyFill="1" applyAlignment="1">
      <alignment vertical="top"/>
    </xf>
    <xf numFmtId="0" fontId="15" fillId="0" borderId="37" xfId="0" applyFont="1" applyBorder="1">
      <alignment vertical="center"/>
    </xf>
    <xf numFmtId="0" fontId="15" fillId="0" borderId="12" xfId="0" applyFont="1" applyBorder="1">
      <alignment vertical="center"/>
    </xf>
    <xf numFmtId="0" fontId="15" fillId="0" borderId="12" xfId="4" applyFont="1" applyBorder="1" applyAlignment="1">
      <alignment vertical="top" wrapText="1"/>
    </xf>
    <xf numFmtId="0" fontId="15" fillId="0" borderId="0" xfId="4" applyFont="1" applyAlignment="1">
      <alignment vertical="center" shrinkToFit="1"/>
    </xf>
    <xf numFmtId="0" fontId="15" fillId="0" borderId="0" xfId="4" applyFont="1" applyAlignment="1">
      <alignment horizontal="right" vertical="center" shrinkToFit="1"/>
    </xf>
    <xf numFmtId="0" fontId="40" fillId="0" borderId="0" xfId="4" applyFont="1">
      <alignment vertical="center"/>
    </xf>
    <xf numFmtId="0" fontId="44" fillId="0" borderId="0" xfId="4" applyFont="1">
      <alignment vertical="center"/>
    </xf>
    <xf numFmtId="0" fontId="40" fillId="0" borderId="0" xfId="4" applyFont="1" applyFill="1">
      <alignment vertical="center"/>
    </xf>
    <xf numFmtId="0" fontId="40" fillId="2" borderId="0" xfId="4" applyFont="1" applyFill="1" applyAlignment="1">
      <alignment vertical="center" wrapText="1"/>
    </xf>
    <xf numFmtId="0" fontId="15" fillId="0" borderId="12" xfId="4" applyFont="1" applyBorder="1" applyAlignment="1">
      <alignment horizontal="left" vertical="top"/>
    </xf>
    <xf numFmtId="0" fontId="11" fillId="0" borderId="32" xfId="4" applyFont="1" applyBorder="1">
      <alignment vertical="center"/>
    </xf>
    <xf numFmtId="0" fontId="15" fillId="0" borderId="0" xfId="4" applyFont="1" applyAlignment="1">
      <alignment horizontal="left" vertical="top" wrapText="1"/>
    </xf>
    <xf numFmtId="183" fontId="11" fillId="0" borderId="0" xfId="4" applyNumberFormat="1" applyFont="1">
      <alignment vertical="center"/>
    </xf>
    <xf numFmtId="0" fontId="15" fillId="2" borderId="0" xfId="4" applyFont="1" applyFill="1" applyAlignment="1">
      <alignment horizontal="center" vertical="center" shrinkToFit="1"/>
    </xf>
    <xf numFmtId="0" fontId="11" fillId="0" borderId="12" xfId="4" applyFont="1" applyBorder="1" applyAlignment="1">
      <alignment horizontal="center" vertical="center"/>
    </xf>
    <xf numFmtId="0" fontId="11" fillId="2" borderId="12" xfId="4" applyFont="1" applyFill="1" applyBorder="1" applyAlignment="1">
      <alignment horizontal="center" vertical="center"/>
    </xf>
    <xf numFmtId="0" fontId="11" fillId="2" borderId="0" xfId="4" applyFont="1" applyFill="1" applyAlignment="1">
      <alignment horizontal="distributed" vertical="center"/>
    </xf>
    <xf numFmtId="0" fontId="15" fillId="0" borderId="0" xfId="4" applyFont="1" applyAlignment="1">
      <alignment horizontal="left" vertical="center"/>
    </xf>
    <xf numFmtId="0" fontId="15" fillId="2" borderId="0" xfId="4" applyFont="1" applyFill="1" applyAlignment="1">
      <alignment horizontal="right" vertical="center"/>
    </xf>
    <xf numFmtId="0" fontId="15" fillId="2" borderId="0" xfId="4" applyFont="1" applyFill="1" applyAlignment="1">
      <alignment horizontal="center" vertical="center" wrapText="1"/>
    </xf>
    <xf numFmtId="0" fontId="15" fillId="0" borderId="0" xfId="4" applyFont="1" applyAlignment="1">
      <alignment horizontal="left" vertical="center" wrapText="1"/>
    </xf>
    <xf numFmtId="0" fontId="16" fillId="0" borderId="0" xfId="0" applyFont="1" applyAlignment="1">
      <alignment horizontal="center" vertical="center"/>
    </xf>
    <xf numFmtId="0" fontId="15" fillId="2" borderId="5" xfId="4" applyFont="1" applyFill="1" applyBorder="1" applyAlignment="1">
      <alignment vertical="top" wrapText="1"/>
    </xf>
    <xf numFmtId="0" fontId="11" fillId="0" borderId="0" xfId="4" applyFont="1" applyAlignment="1">
      <alignment horizontal="center" vertical="center" readingOrder="1"/>
    </xf>
    <xf numFmtId="183" fontId="11" fillId="0" borderId="0" xfId="4" applyNumberFormat="1" applyFont="1" applyAlignment="1">
      <alignment horizontal="right" vertical="center"/>
    </xf>
    <xf numFmtId="0" fontId="11" fillId="2" borderId="0" xfId="4" applyFont="1" applyFill="1" applyAlignment="1">
      <alignment vertical="center" shrinkToFit="1"/>
    </xf>
    <xf numFmtId="0" fontId="11" fillId="2" borderId="25" xfId="4" applyFont="1" applyFill="1" applyBorder="1" applyAlignment="1">
      <alignment vertical="center" shrinkToFit="1"/>
    </xf>
    <xf numFmtId="0" fontId="13" fillId="2" borderId="7" xfId="4" applyFont="1" applyFill="1" applyBorder="1">
      <alignment vertical="center"/>
    </xf>
    <xf numFmtId="0" fontId="15" fillId="2" borderId="7" xfId="4" applyFont="1" applyFill="1" applyBorder="1" applyAlignment="1">
      <alignment vertical="top" wrapText="1"/>
    </xf>
    <xf numFmtId="0" fontId="15" fillId="2" borderId="10" xfId="4" applyFont="1" applyFill="1" applyBorder="1" applyAlignment="1">
      <alignment vertical="top" wrapText="1"/>
    </xf>
    <xf numFmtId="0" fontId="15" fillId="0" borderId="5" xfId="4" applyFont="1" applyFill="1" applyBorder="1" applyAlignment="1">
      <alignment horizontal="left" vertical="center"/>
    </xf>
    <xf numFmtId="0" fontId="14" fillId="2" borderId="0" xfId="4" applyFont="1" applyFill="1" applyAlignment="1">
      <alignment horizontal="left" vertical="top" wrapText="1"/>
    </xf>
    <xf numFmtId="0" fontId="14" fillId="2" borderId="5" xfId="4" applyFont="1" applyFill="1" applyBorder="1" applyAlignment="1">
      <alignment horizontal="left" vertical="top" wrapText="1"/>
    </xf>
    <xf numFmtId="0" fontId="11" fillId="0" borderId="0" xfId="4" applyFont="1" applyAlignment="1">
      <alignment horizontal="left" vertical="top" wrapText="1"/>
    </xf>
    <xf numFmtId="0" fontId="15" fillId="0" borderId="261" xfId="4" applyFont="1" applyBorder="1" applyAlignment="1">
      <alignment horizontal="left" vertical="center"/>
    </xf>
    <xf numFmtId="0" fontId="15" fillId="0" borderId="261" xfId="4" applyFont="1" applyBorder="1" applyAlignment="1">
      <alignment horizontal="right" vertical="center"/>
    </xf>
    <xf numFmtId="0" fontId="15" fillId="2" borderId="261" xfId="4" applyFont="1" applyFill="1" applyBorder="1" applyAlignment="1">
      <alignment horizontal="center" vertical="center" shrinkToFit="1"/>
    </xf>
    <xf numFmtId="0" fontId="15" fillId="0" borderId="263" xfId="4" applyFont="1" applyBorder="1">
      <alignment vertical="center"/>
    </xf>
    <xf numFmtId="0" fontId="11" fillId="0" borderId="85" xfId="4" applyFont="1" applyBorder="1" applyAlignment="1">
      <alignment vertical="center" wrapText="1"/>
    </xf>
    <xf numFmtId="183" fontId="11" fillId="0" borderId="0" xfId="4" applyNumberFormat="1" applyFont="1" applyFill="1" applyAlignment="1">
      <alignment horizontal="center" vertical="center" shrinkToFit="1"/>
    </xf>
    <xf numFmtId="0" fontId="23" fillId="2" borderId="5" xfId="4" applyFont="1" applyFill="1" applyBorder="1" applyAlignment="1">
      <alignment vertical="top"/>
    </xf>
    <xf numFmtId="0" fontId="11" fillId="0" borderId="27" xfId="4" applyFont="1" applyBorder="1">
      <alignment vertical="center"/>
    </xf>
    <xf numFmtId="0" fontId="44" fillId="0" borderId="0" xfId="4" applyFont="1" applyAlignment="1">
      <alignment horizontal="left" vertical="top"/>
    </xf>
    <xf numFmtId="0" fontId="11" fillId="0" borderId="5" xfId="4" applyFont="1" applyBorder="1" applyAlignment="1">
      <alignment vertical="center" wrapText="1"/>
    </xf>
    <xf numFmtId="0" fontId="40" fillId="2" borderId="25" xfId="4" applyFont="1" applyFill="1" applyBorder="1" applyAlignment="1">
      <alignment vertical="center" wrapText="1"/>
    </xf>
    <xf numFmtId="0" fontId="40" fillId="0" borderId="85" xfId="4" applyFont="1" applyBorder="1">
      <alignment vertical="center"/>
    </xf>
    <xf numFmtId="0" fontId="15" fillId="2" borderId="0" xfId="4" applyFont="1" applyFill="1" applyAlignment="1">
      <alignment horizontal="left" vertical="top" wrapText="1"/>
    </xf>
    <xf numFmtId="0" fontId="15" fillId="0" borderId="0" xfId="4" applyFont="1" applyAlignment="1">
      <alignment horizontal="center" vertical="top"/>
    </xf>
    <xf numFmtId="0" fontId="15" fillId="2" borderId="0" xfId="4" applyFont="1" applyFill="1" applyAlignment="1">
      <alignment vertical="center" shrinkToFit="1"/>
    </xf>
    <xf numFmtId="0" fontId="40" fillId="0" borderId="0" xfId="4" applyFont="1" applyFill="1" applyAlignment="1">
      <alignment horizontal="left" vertical="center"/>
    </xf>
    <xf numFmtId="0" fontId="44" fillId="2" borderId="0" xfId="4" applyFont="1" applyFill="1" applyAlignment="1">
      <alignment vertical="top" wrapText="1"/>
    </xf>
    <xf numFmtId="0" fontId="40" fillId="2" borderId="6" xfId="4" applyFont="1" applyFill="1" applyBorder="1">
      <alignment vertical="center"/>
    </xf>
    <xf numFmtId="0" fontId="52" fillId="0" borderId="0" xfId="15" applyFont="1" applyAlignment="1">
      <alignment horizontal="left" vertical="center"/>
    </xf>
    <xf numFmtId="0" fontId="23" fillId="2" borderId="0" xfId="4" applyFont="1" applyFill="1" applyAlignment="1">
      <alignment vertical="top"/>
    </xf>
    <xf numFmtId="0" fontId="40" fillId="0" borderId="0" xfId="4" applyFont="1" applyAlignment="1">
      <alignment vertical="top"/>
    </xf>
    <xf numFmtId="0" fontId="40" fillId="0" borderId="0" xfId="4" applyFont="1" applyAlignment="1">
      <alignment vertical="top" wrapText="1"/>
    </xf>
    <xf numFmtId="0" fontId="56" fillId="2" borderId="0" xfId="4" applyFont="1" applyFill="1">
      <alignment vertical="center"/>
    </xf>
    <xf numFmtId="186" fontId="11" fillId="0" borderId="0" xfId="4" applyNumberFormat="1" applyFont="1" applyFill="1" applyAlignment="1">
      <alignment horizontal="center" vertical="center" shrinkToFit="1"/>
    </xf>
    <xf numFmtId="0" fontId="15" fillId="2" borderId="85" xfId="4" applyFont="1" applyFill="1" applyBorder="1" applyAlignment="1">
      <alignment horizontal="center" vertical="top" shrinkToFit="1"/>
    </xf>
    <xf numFmtId="0" fontId="15" fillId="2" borderId="85" xfId="4" applyFont="1" applyFill="1" applyBorder="1" applyAlignment="1">
      <alignment horizontal="center" vertical="top"/>
    </xf>
    <xf numFmtId="181" fontId="11" fillId="0" borderId="14" xfId="4" applyNumberFormat="1" applyFont="1" applyFill="1" applyBorder="1" applyAlignment="1">
      <alignment horizontal="center" vertical="center"/>
    </xf>
    <xf numFmtId="186" fontId="11" fillId="0" borderId="15" xfId="4" applyNumberFormat="1" applyFont="1" applyFill="1" applyBorder="1" applyAlignment="1">
      <alignment horizontal="center" vertical="center" shrinkToFit="1"/>
    </xf>
    <xf numFmtId="212" fontId="25" fillId="2" borderId="0" xfId="4" applyNumberFormat="1" applyFont="1" applyFill="1" applyAlignment="1">
      <alignment vertical="top"/>
    </xf>
    <xf numFmtId="212" fontId="25" fillId="2" borderId="15" xfId="4" applyNumberFormat="1" applyFont="1" applyFill="1" applyBorder="1" applyAlignment="1">
      <alignment vertical="top"/>
    </xf>
    <xf numFmtId="183" fontId="23" fillId="2" borderId="0" xfId="4" applyNumberFormat="1" applyFont="1" applyFill="1" applyAlignment="1">
      <alignment vertical="top" shrinkToFit="1"/>
    </xf>
    <xf numFmtId="0" fontId="23" fillId="2" borderId="0" xfId="4" applyFont="1" applyFill="1" applyAlignment="1">
      <alignment vertical="top" shrinkToFit="1"/>
    </xf>
    <xf numFmtId="49" fontId="17" fillId="0" borderId="0" xfId="4" quotePrefix="1" applyNumberFormat="1" applyFont="1" applyAlignment="1">
      <alignment horizontal="center" vertical="center"/>
    </xf>
    <xf numFmtId="0" fontId="17" fillId="0" borderId="3" xfId="4" applyFont="1" applyFill="1" applyBorder="1" applyAlignment="1">
      <alignment horizontal="center" vertical="center"/>
    </xf>
    <xf numFmtId="0" fontId="13" fillId="0" borderId="3" xfId="4" applyFont="1" applyFill="1" applyBorder="1" applyAlignment="1">
      <alignment horizontal="left" vertical="center"/>
    </xf>
    <xf numFmtId="0" fontId="15" fillId="0" borderId="3" xfId="4" applyFont="1" applyFill="1" applyBorder="1" applyAlignment="1">
      <alignment horizontal="justify" vertical="top" wrapText="1"/>
    </xf>
    <xf numFmtId="0" fontId="15" fillId="0" borderId="3" xfId="4" applyFont="1" applyFill="1" applyBorder="1" applyAlignment="1">
      <alignment horizontal="left" vertical="center"/>
    </xf>
    <xf numFmtId="0" fontId="13" fillId="2" borderId="3" xfId="4" applyFont="1" applyFill="1" applyBorder="1" applyAlignment="1">
      <alignment horizontal="left" vertical="center"/>
    </xf>
    <xf numFmtId="0" fontId="15" fillId="2" borderId="3" xfId="4" applyFont="1" applyFill="1" applyBorder="1" applyAlignment="1">
      <alignment horizontal="justify" vertical="top" wrapText="1"/>
    </xf>
    <xf numFmtId="0" fontId="15" fillId="2" borderId="3" xfId="4" applyFont="1" applyFill="1" applyBorder="1" applyAlignment="1">
      <alignment horizontal="left" vertical="top" wrapText="1"/>
    </xf>
    <xf numFmtId="0" fontId="24" fillId="2" borderId="3" xfId="4" applyFont="1" applyFill="1" applyBorder="1" applyAlignment="1">
      <alignment horizontal="left" vertical="center"/>
    </xf>
    <xf numFmtId="0" fontId="16" fillId="0" borderId="3" xfId="0" applyFont="1" applyBorder="1">
      <alignment vertical="center"/>
    </xf>
    <xf numFmtId="0" fontId="15" fillId="0" borderId="3" xfId="4" applyFont="1" applyFill="1" applyBorder="1">
      <alignment vertical="center"/>
    </xf>
    <xf numFmtId="0" fontId="15" fillId="0" borderId="3" xfId="4" applyFont="1" applyBorder="1" applyAlignment="1">
      <alignment horizontal="left" vertical="top" wrapText="1"/>
    </xf>
    <xf numFmtId="0" fontId="15" fillId="2" borderId="3" xfId="4" applyFont="1" applyFill="1" applyBorder="1" applyAlignment="1">
      <alignment vertical="top" wrapText="1"/>
    </xf>
    <xf numFmtId="0" fontId="11" fillId="2" borderId="0" xfId="5" applyFont="1" applyFill="1">
      <alignment vertical="center"/>
    </xf>
    <xf numFmtId="0" fontId="15" fillId="0" borderId="3" xfId="4" applyFont="1" applyBorder="1" applyAlignment="1">
      <alignment horizontal="left" vertical="top"/>
    </xf>
    <xf numFmtId="0" fontId="15" fillId="0" borderId="3" xfId="4" applyFont="1" applyBorder="1">
      <alignment vertical="center"/>
    </xf>
    <xf numFmtId="0" fontId="23" fillId="0" borderId="3" xfId="4" applyFont="1" applyBorder="1" applyAlignment="1">
      <alignment horizontal="justify" vertical="top" wrapText="1"/>
    </xf>
    <xf numFmtId="0" fontId="15" fillId="0" borderId="3" xfId="0" applyFont="1" applyBorder="1" applyAlignment="1">
      <alignment horizontal="left" vertical="top" wrapText="1"/>
    </xf>
    <xf numFmtId="0" fontId="15" fillId="0" borderId="3" xfId="4" applyFont="1" applyBorder="1" applyAlignment="1">
      <alignment horizontal="justify" vertical="top" wrapText="1"/>
    </xf>
    <xf numFmtId="0" fontId="15" fillId="0" borderId="3" xfId="4" applyFont="1" applyBorder="1" applyAlignment="1">
      <alignment horizontal="left" vertical="center"/>
    </xf>
    <xf numFmtId="0" fontId="15" fillId="2" borderId="3" xfId="4" applyFont="1" applyFill="1" applyBorder="1" applyAlignment="1">
      <alignment vertical="center" wrapText="1"/>
    </xf>
    <xf numFmtId="0" fontId="15" fillId="0" borderId="3" xfId="0" applyFont="1" applyBorder="1">
      <alignment vertical="center"/>
    </xf>
    <xf numFmtId="0" fontId="15" fillId="2" borderId="3" xfId="4" applyFont="1" applyFill="1" applyBorder="1" applyAlignment="1">
      <alignment horizontal="justify" vertical="top"/>
    </xf>
    <xf numFmtId="0" fontId="16" fillId="0" borderId="3" xfId="0" applyFont="1" applyBorder="1" applyAlignment="1">
      <alignment horizontal="left" vertical="top"/>
    </xf>
    <xf numFmtId="0" fontId="16" fillId="0" borderId="3" xfId="0" applyFont="1" applyBorder="1" applyAlignment="1">
      <alignment horizontal="justify" vertical="top" wrapText="1"/>
    </xf>
    <xf numFmtId="0" fontId="15" fillId="0" borderId="3" xfId="0" applyFont="1" applyBorder="1" applyAlignment="1">
      <alignment horizontal="left" vertical="center"/>
    </xf>
    <xf numFmtId="0" fontId="15" fillId="0" borderId="3" xfId="4" applyFont="1" applyBorder="1" applyAlignment="1">
      <alignment horizontal="justify" vertical="top"/>
    </xf>
    <xf numFmtId="0" fontId="15" fillId="2" borderId="3" xfId="4" applyFont="1" applyFill="1" applyBorder="1">
      <alignment vertical="center"/>
    </xf>
    <xf numFmtId="0" fontId="16" fillId="2" borderId="3" xfId="4" applyFont="1" applyFill="1" applyBorder="1" applyAlignment="1">
      <alignment horizontal="left" vertical="center"/>
    </xf>
    <xf numFmtId="0" fontId="15" fillId="0" borderId="3" xfId="0" applyFont="1" applyBorder="1" applyAlignment="1">
      <alignment horizontal="justify" vertical="top" wrapText="1"/>
    </xf>
    <xf numFmtId="183" fontId="11" fillId="0" borderId="0" xfId="4" applyNumberFormat="1" applyFont="1" applyFill="1" applyAlignment="1">
      <alignment horizontal="left"/>
    </xf>
    <xf numFmtId="183" fontId="11" fillId="0" borderId="25" xfId="4" applyNumberFormat="1" applyFont="1" applyFill="1" applyBorder="1" applyAlignment="1">
      <alignment horizontal="left"/>
    </xf>
    <xf numFmtId="183" fontId="11" fillId="0" borderId="22" xfId="4" applyNumberFormat="1" applyFont="1" applyFill="1" applyBorder="1" applyAlignment="1">
      <alignment horizontal="left"/>
    </xf>
    <xf numFmtId="183" fontId="11" fillId="0" borderId="47" xfId="4" applyNumberFormat="1" applyFont="1" applyFill="1" applyBorder="1" applyAlignment="1"/>
    <xf numFmtId="183" fontId="11" fillId="0" borderId="49" xfId="4" applyNumberFormat="1" applyFont="1" applyFill="1" applyBorder="1" applyAlignment="1">
      <alignment vertical="center" shrinkToFit="1"/>
    </xf>
    <xf numFmtId="0" fontId="11" fillId="2" borderId="49" xfId="4" applyFont="1" applyFill="1" applyBorder="1">
      <alignment vertical="center"/>
    </xf>
    <xf numFmtId="0" fontId="11" fillId="2" borderId="52" xfId="4" applyFont="1" applyFill="1" applyBorder="1">
      <alignment vertical="center"/>
    </xf>
    <xf numFmtId="183" fontId="11" fillId="0" borderId="64" xfId="4" applyNumberFormat="1" applyFont="1" applyFill="1" applyBorder="1" applyAlignment="1">
      <alignment vertical="center" shrinkToFit="1"/>
    </xf>
    <xf numFmtId="0" fontId="11" fillId="2" borderId="64" xfId="4" applyFont="1" applyFill="1" applyBorder="1">
      <alignment vertical="center"/>
    </xf>
    <xf numFmtId="0" fontId="11" fillId="2" borderId="75" xfId="4" applyFont="1" applyFill="1" applyBorder="1">
      <alignment vertical="center"/>
    </xf>
    <xf numFmtId="0" fontId="11" fillId="0" borderId="68" xfId="4" applyFont="1" applyBorder="1">
      <alignment vertical="center"/>
    </xf>
    <xf numFmtId="0" fontId="55" fillId="0" borderId="0" xfId="4" applyFont="1">
      <alignment vertical="center"/>
    </xf>
    <xf numFmtId="0" fontId="17" fillId="0" borderId="37" xfId="4" applyFont="1" applyBorder="1" applyAlignment="1">
      <alignment horizontal="center" vertical="center"/>
    </xf>
    <xf numFmtId="0" fontId="15" fillId="2" borderId="85" xfId="4" applyFont="1" applyFill="1" applyBorder="1" applyAlignment="1">
      <alignment horizontal="left" vertical="top"/>
    </xf>
    <xf numFmtId="0" fontId="11" fillId="0" borderId="19" xfId="4" applyFont="1" applyBorder="1" applyAlignment="1">
      <alignment horizontal="left" vertical="center"/>
    </xf>
    <xf numFmtId="0" fontId="11" fillId="0" borderId="19" xfId="4"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distributed" vertical="top"/>
    </xf>
    <xf numFmtId="178" fontId="11" fillId="0" borderId="14" xfId="4" applyNumberFormat="1" applyFont="1" applyFill="1" applyBorder="1" applyAlignment="1">
      <alignment horizontal="center" vertical="center"/>
    </xf>
    <xf numFmtId="178" fontId="11" fillId="0" borderId="0" xfId="4" applyNumberFormat="1" applyFont="1" applyFill="1" applyAlignment="1">
      <alignment horizontal="center" vertical="center"/>
    </xf>
    <xf numFmtId="0" fontId="11" fillId="0" borderId="272" xfId="4" applyFont="1" applyFill="1" applyBorder="1" applyAlignment="1">
      <alignment horizontal="center" vertical="center"/>
    </xf>
    <xf numFmtId="0" fontId="11" fillId="0" borderId="273" xfId="4" applyFont="1" applyFill="1" applyBorder="1" applyAlignment="1">
      <alignment horizontal="center" vertical="center"/>
    </xf>
    <xf numFmtId="0" fontId="11" fillId="0" borderId="232" xfId="4" applyFont="1" applyFill="1" applyBorder="1" applyAlignment="1">
      <alignment horizontal="center" vertical="center"/>
    </xf>
    <xf numFmtId="177" fontId="11" fillId="0" borderId="274" xfId="4" applyNumberFormat="1" applyFont="1" applyFill="1" applyBorder="1" applyAlignment="1">
      <alignment horizontal="center" vertical="center" shrinkToFit="1"/>
    </xf>
    <xf numFmtId="177" fontId="11" fillId="0" borderId="273" xfId="4" applyNumberFormat="1" applyFont="1" applyFill="1" applyBorder="1" applyAlignment="1">
      <alignment horizontal="center" vertical="center" shrinkToFit="1"/>
    </xf>
    <xf numFmtId="177" fontId="11" fillId="0" borderId="232" xfId="4" applyNumberFormat="1" applyFont="1" applyFill="1" applyBorder="1" applyAlignment="1">
      <alignment horizontal="center" vertical="center" shrinkToFit="1"/>
    </xf>
    <xf numFmtId="4" fontId="11" fillId="0" borderId="274" xfId="4" applyNumberFormat="1" applyFont="1" applyFill="1" applyBorder="1" applyAlignment="1">
      <alignment horizontal="right" vertical="center" shrinkToFit="1"/>
    </xf>
    <xf numFmtId="4" fontId="11" fillId="0" borderId="273" xfId="4" applyNumberFormat="1" applyFont="1" applyFill="1" applyBorder="1" applyAlignment="1">
      <alignment horizontal="right" vertical="center" shrinkToFit="1"/>
    </xf>
    <xf numFmtId="4" fontId="11" fillId="0" borderId="232" xfId="4" applyNumberFormat="1" applyFont="1" applyFill="1" applyBorder="1" applyAlignment="1">
      <alignment horizontal="right" vertical="center" shrinkToFit="1"/>
    </xf>
    <xf numFmtId="0" fontId="11" fillId="0" borderId="74" xfId="4" applyFont="1" applyBorder="1">
      <alignment vertical="center"/>
    </xf>
    <xf numFmtId="0" fontId="11" fillId="0" borderId="59" xfId="4" applyFont="1" applyBorder="1">
      <alignment vertical="center"/>
    </xf>
    <xf numFmtId="0" fontId="15" fillId="0" borderId="85" xfId="4" applyFont="1" applyBorder="1" applyAlignment="1">
      <alignment vertical="center" wrapText="1"/>
    </xf>
    <xf numFmtId="183" fontId="11" fillId="0" borderId="85" xfId="4" applyNumberFormat="1" applyFont="1" applyFill="1" applyBorder="1">
      <alignment vertical="center"/>
    </xf>
    <xf numFmtId="183" fontId="11" fillId="0" borderId="53" xfId="4" applyNumberFormat="1" applyFont="1" applyFill="1" applyBorder="1" applyAlignment="1">
      <alignment vertical="center" shrinkToFit="1"/>
    </xf>
    <xf numFmtId="179" fontId="11" fillId="4" borderId="53" xfId="4" applyNumberFormat="1" applyFont="1" applyFill="1" applyBorder="1" applyAlignment="1">
      <alignment horizontal="right" vertical="center"/>
    </xf>
    <xf numFmtId="0" fontId="11" fillId="2" borderId="275" xfId="4" applyFont="1" applyFill="1" applyBorder="1">
      <alignment vertical="center"/>
    </xf>
    <xf numFmtId="0" fontId="11" fillId="2" borderId="278" xfId="4" applyFont="1" applyFill="1" applyBorder="1">
      <alignment vertical="center"/>
    </xf>
    <xf numFmtId="0" fontId="52" fillId="0" borderId="0" xfId="4" applyFont="1">
      <alignment vertical="center"/>
    </xf>
    <xf numFmtId="0" fontId="58" fillId="0" borderId="0" xfId="4" applyFont="1" applyAlignment="1">
      <alignment vertical="top" wrapText="1"/>
    </xf>
    <xf numFmtId="0" fontId="58" fillId="0" borderId="0" xfId="4" applyFont="1" applyAlignment="1">
      <alignment horizontal="center" vertical="center"/>
    </xf>
    <xf numFmtId="0" fontId="52" fillId="2" borderId="3" xfId="4" applyFont="1" applyFill="1" applyBorder="1" applyAlignment="1">
      <alignment horizontal="left" vertical="center"/>
    </xf>
    <xf numFmtId="0" fontId="52" fillId="2" borderId="0" xfId="4" applyFont="1" applyFill="1">
      <alignment vertical="center"/>
    </xf>
    <xf numFmtId="0" fontId="52" fillId="0" borderId="3" xfId="4" applyFont="1" applyBorder="1">
      <alignment vertical="center"/>
    </xf>
    <xf numFmtId="0" fontId="52" fillId="2" borderId="0" xfId="4" applyFont="1" applyFill="1" applyAlignment="1">
      <alignment horizontal="left" vertical="center"/>
    </xf>
    <xf numFmtId="0" fontId="53" fillId="0" borderId="85" xfId="4" applyFont="1" applyFill="1" applyBorder="1" applyAlignment="1">
      <alignment horizontal="left" vertical="top"/>
    </xf>
    <xf numFmtId="0" fontId="1" fillId="0" borderId="0" xfId="0" applyFont="1">
      <alignment vertical="center"/>
    </xf>
    <xf numFmtId="0" fontId="58" fillId="0" borderId="5" xfId="4" applyFont="1" applyBorder="1" applyAlignment="1">
      <alignment vertical="top" wrapText="1"/>
    </xf>
    <xf numFmtId="0" fontId="59" fillId="2" borderId="0" xfId="4" applyFont="1" applyFill="1">
      <alignment vertical="center"/>
    </xf>
    <xf numFmtId="0" fontId="53" fillId="0" borderId="0" xfId="4" applyFont="1" applyFill="1" applyAlignment="1">
      <alignment horizontal="left" vertical="top"/>
    </xf>
    <xf numFmtId="0" fontId="52" fillId="0" borderId="15" xfId="4" applyFont="1" applyBorder="1">
      <alignment vertical="center"/>
    </xf>
    <xf numFmtId="0" fontId="59" fillId="2" borderId="0" xfId="4" applyFont="1" applyFill="1" applyAlignment="1">
      <alignment horizontal="left" vertical="center"/>
    </xf>
    <xf numFmtId="0" fontId="52" fillId="0" borderId="0" xfId="4" applyFont="1" applyAlignment="1">
      <alignment vertical="top" wrapText="1"/>
    </xf>
    <xf numFmtId="0" fontId="53" fillId="2" borderId="0" xfId="4" applyFont="1" applyFill="1" applyAlignment="1">
      <alignment horizontal="center" vertical="center"/>
    </xf>
    <xf numFmtId="0" fontId="53" fillId="2" borderId="0" xfId="4" applyFont="1" applyFill="1" applyAlignment="1">
      <alignment horizontal="left" vertical="center"/>
    </xf>
    <xf numFmtId="0" fontId="52" fillId="0" borderId="8" xfId="4" applyFont="1" applyBorder="1">
      <alignment vertical="center"/>
    </xf>
    <xf numFmtId="0" fontId="52" fillId="0" borderId="7" xfId="4" applyFont="1" applyBorder="1">
      <alignment vertical="center"/>
    </xf>
    <xf numFmtId="0" fontId="52" fillId="0" borderId="58" xfId="4" applyFont="1" applyBorder="1">
      <alignment vertical="center"/>
    </xf>
    <xf numFmtId="0" fontId="52" fillId="0" borderId="10" xfId="4" applyFont="1" applyBorder="1">
      <alignment vertical="center"/>
    </xf>
    <xf numFmtId="0" fontId="1" fillId="0" borderId="0" xfId="0" applyFont="1" applyAlignment="1">
      <alignment vertical="top"/>
    </xf>
    <xf numFmtId="0" fontId="15" fillId="0" borderId="0" xfId="4" applyFont="1" applyFill="1" applyAlignment="1">
      <alignment vertical="center" wrapText="1"/>
    </xf>
    <xf numFmtId="0" fontId="15" fillId="0" borderId="5" xfId="6" applyFont="1" applyBorder="1">
      <alignment vertical="center"/>
    </xf>
    <xf numFmtId="0" fontId="15" fillId="0" borderId="3" xfId="6" applyFont="1" applyBorder="1">
      <alignment vertical="center"/>
    </xf>
    <xf numFmtId="0" fontId="24" fillId="0" borderId="3" xfId="0" applyFont="1" applyBorder="1">
      <alignment vertical="center"/>
    </xf>
    <xf numFmtId="0" fontId="11" fillId="0" borderId="0" xfId="4" applyFont="1" applyFill="1" applyAlignment="1">
      <alignment horizontal="left"/>
    </xf>
    <xf numFmtId="0" fontId="11" fillId="0" borderId="0" xfId="4" applyFont="1" applyFill="1" applyAlignment="1"/>
    <xf numFmtId="6" fontId="11" fillId="0" borderId="0" xfId="2" applyFont="1" applyFill="1" applyBorder="1" applyAlignment="1">
      <alignment vertical="center"/>
    </xf>
    <xf numFmtId="0" fontId="15" fillId="0" borderId="0" xfId="4" applyFont="1" applyFill="1" applyAlignment="1">
      <alignment shrinkToFit="1"/>
    </xf>
    <xf numFmtId="0" fontId="15" fillId="0" borderId="0" xfId="4" applyFont="1" applyFill="1" applyAlignment="1"/>
    <xf numFmtId="0" fontId="15" fillId="0" borderId="25" xfId="4" applyFont="1" applyFill="1" applyBorder="1">
      <alignment vertical="center"/>
    </xf>
    <xf numFmtId="6" fontId="15" fillId="0" borderId="0" xfId="2" applyFont="1" applyFill="1" applyBorder="1" applyAlignment="1">
      <alignment vertical="center"/>
    </xf>
    <xf numFmtId="0" fontId="55" fillId="0" borderId="0" xfId="4" applyFont="1" applyFill="1">
      <alignment vertical="center"/>
    </xf>
    <xf numFmtId="0" fontId="26" fillId="0" borderId="0" xfId="4" applyFont="1" applyFill="1" applyAlignment="1">
      <alignment vertical="top" wrapText="1"/>
    </xf>
    <xf numFmtId="0" fontId="11" fillId="0" borderId="20" xfId="4" applyFont="1" applyFill="1" applyBorder="1" applyAlignment="1">
      <alignment horizontal="left" vertical="center" shrinkToFit="1"/>
    </xf>
    <xf numFmtId="0" fontId="11" fillId="0" borderId="18" xfId="4" applyFont="1" applyFill="1" applyBorder="1">
      <alignment vertical="center"/>
    </xf>
    <xf numFmtId="0" fontId="11" fillId="0" borderId="19" xfId="4" applyFont="1" applyFill="1" applyBorder="1">
      <alignment vertical="center"/>
    </xf>
    <xf numFmtId="0" fontId="11" fillId="0" borderId="19" xfId="4" applyFont="1" applyFill="1" applyBorder="1" applyAlignment="1">
      <alignment horizontal="left" vertical="center"/>
    </xf>
    <xf numFmtId="0" fontId="11" fillId="0" borderId="20" xfId="4" applyFont="1" applyFill="1" applyBorder="1">
      <alignment vertical="center"/>
    </xf>
    <xf numFmtId="0" fontId="17" fillId="0" borderId="0" xfId="4" applyFont="1" applyFill="1" applyAlignment="1">
      <alignment horizontal="left" vertical="center"/>
    </xf>
    <xf numFmtId="0" fontId="15" fillId="0" borderId="85" xfId="4" applyFont="1" applyFill="1" applyBorder="1" applyAlignment="1">
      <alignment horizontal="center" vertical="center" shrinkToFit="1"/>
    </xf>
    <xf numFmtId="0" fontId="26" fillId="0" borderId="0" xfId="0" applyFont="1">
      <alignment vertical="center"/>
    </xf>
    <xf numFmtId="0" fontId="26" fillId="0" borderId="0" xfId="4" applyFont="1" applyFill="1" applyAlignment="1">
      <alignment horizontal="left" vertical="center"/>
    </xf>
    <xf numFmtId="0" fontId="11" fillId="0" borderId="6" xfId="4" applyFont="1" applyFill="1" applyBorder="1" applyAlignment="1">
      <alignment shrinkToFit="1"/>
    </xf>
    <xf numFmtId="0" fontId="11" fillId="0" borderId="19" xfId="4" applyFont="1" applyFill="1" applyBorder="1" applyAlignment="1">
      <alignment shrinkToFit="1"/>
    </xf>
    <xf numFmtId="0" fontId="11" fillId="0" borderId="7" xfId="4" applyFont="1" applyFill="1" applyBorder="1" applyAlignment="1">
      <alignment vertical="center" wrapText="1"/>
    </xf>
    <xf numFmtId="0" fontId="15" fillId="0" borderId="58" xfId="4" applyFont="1" applyFill="1" applyBorder="1" applyAlignment="1">
      <alignment horizontal="left" vertical="center"/>
    </xf>
    <xf numFmtId="0" fontId="15" fillId="0" borderId="7" xfId="4" applyFont="1" applyFill="1" applyBorder="1" applyAlignment="1">
      <alignment horizontal="left" vertical="center"/>
    </xf>
    <xf numFmtId="0" fontId="15" fillId="0" borderId="7" xfId="4" applyFont="1" applyFill="1" applyBorder="1">
      <alignment vertical="center"/>
    </xf>
    <xf numFmtId="0" fontId="15" fillId="0" borderId="7" xfId="0" applyFont="1" applyBorder="1">
      <alignment vertical="center"/>
    </xf>
    <xf numFmtId="0" fontId="15" fillId="0" borderId="3" xfId="4" applyFont="1" applyFill="1" applyBorder="1" applyAlignment="1">
      <alignment horizontal="justify" vertical="center" wrapText="1"/>
    </xf>
    <xf numFmtId="0" fontId="15" fillId="0" borderId="3" xfId="4" applyFont="1" applyBorder="1" applyAlignment="1">
      <alignment horizontal="justify" vertical="center" wrapText="1"/>
    </xf>
    <xf numFmtId="0" fontId="16" fillId="0" borderId="3" xfId="0" applyFont="1" applyBorder="1" applyAlignment="1">
      <alignment vertical="top" wrapText="1"/>
    </xf>
    <xf numFmtId="0" fontId="15" fillId="3" borderId="0" xfId="4" applyFont="1" applyFill="1">
      <alignment vertical="center"/>
    </xf>
    <xf numFmtId="0" fontId="15" fillId="2" borderId="7" xfId="4" applyFont="1" applyFill="1" applyBorder="1">
      <alignment vertical="center"/>
    </xf>
    <xf numFmtId="0" fontId="15" fillId="2" borderId="2" xfId="4" applyFont="1" applyFill="1" applyBorder="1" applyAlignment="1">
      <alignment horizontal="left" vertical="center"/>
    </xf>
    <xf numFmtId="0" fontId="15" fillId="2" borderId="2" xfId="4" applyFont="1" applyFill="1" applyBorder="1">
      <alignment vertical="center"/>
    </xf>
    <xf numFmtId="0" fontId="15" fillId="2" borderId="2" xfId="4" applyFont="1" applyFill="1" applyBorder="1" applyAlignment="1">
      <alignment vertical="center" wrapText="1"/>
    </xf>
    <xf numFmtId="0" fontId="24" fillId="2" borderId="85" xfId="4" applyFont="1" applyFill="1" applyBorder="1">
      <alignment vertical="center"/>
    </xf>
    <xf numFmtId="0" fontId="24" fillId="2" borderId="5" xfId="4" applyFont="1" applyFill="1" applyBorder="1">
      <alignment vertical="center"/>
    </xf>
    <xf numFmtId="0" fontId="24" fillId="2" borderId="85" xfId="4" applyFont="1" applyFill="1" applyBorder="1" applyAlignment="1">
      <alignment horizontal="left" vertical="center"/>
    </xf>
    <xf numFmtId="0" fontId="11" fillId="0" borderId="0" xfId="4" applyFont="1" applyFill="1" applyAlignment="1">
      <alignment vertical="top"/>
    </xf>
    <xf numFmtId="6" fontId="24" fillId="2" borderId="85" xfId="2" applyFont="1" applyFill="1" applyBorder="1" applyAlignment="1">
      <alignment vertical="center"/>
    </xf>
    <xf numFmtId="6" fontId="24" fillId="2" borderId="0" xfId="2" applyFont="1" applyFill="1" applyBorder="1" applyAlignment="1">
      <alignment vertical="center"/>
    </xf>
    <xf numFmtId="0" fontId="11" fillId="2" borderId="56" xfId="4" applyFont="1" applyFill="1" applyBorder="1">
      <alignment vertical="center"/>
    </xf>
    <xf numFmtId="0" fontId="11" fillId="2" borderId="13" xfId="4" applyFont="1" applyFill="1" applyBorder="1" applyAlignment="1">
      <alignment horizontal="left" vertical="center" shrinkToFit="1"/>
    </xf>
    <xf numFmtId="0" fontId="13" fillId="2" borderId="56" xfId="4" applyFont="1" applyFill="1" applyBorder="1" applyAlignment="1">
      <alignment horizontal="left" vertical="center"/>
    </xf>
    <xf numFmtId="0" fontId="11" fillId="2" borderId="6" xfId="4" applyFont="1" applyFill="1" applyBorder="1" applyAlignment="1">
      <alignment vertical="center" shrinkToFit="1"/>
    </xf>
    <xf numFmtId="0" fontId="11" fillId="2" borderId="6" xfId="4" applyFont="1" applyFill="1" applyBorder="1" applyAlignment="1">
      <alignment horizontal="left" vertical="center" shrinkToFit="1"/>
    </xf>
    <xf numFmtId="0" fontId="11" fillId="2" borderId="17" xfId="4" applyFont="1" applyFill="1" applyBorder="1" applyAlignment="1">
      <alignment vertical="center" shrinkToFit="1"/>
    </xf>
    <xf numFmtId="0" fontId="11" fillId="2" borderId="15" xfId="4" applyFont="1" applyFill="1" applyBorder="1" applyAlignment="1">
      <alignment horizontal="left" vertical="center" shrinkToFit="1"/>
    </xf>
    <xf numFmtId="0" fontId="11" fillId="2" borderId="17" xfId="4" applyFont="1" applyFill="1" applyBorder="1" applyAlignment="1">
      <alignment horizontal="left" vertical="center" shrinkToFit="1"/>
    </xf>
    <xf numFmtId="38" fontId="24" fillId="2" borderId="0" xfId="1" applyFont="1" applyFill="1" applyBorder="1" applyAlignment="1">
      <alignment vertical="center"/>
    </xf>
    <xf numFmtId="0" fontId="23" fillId="2" borderId="85" xfId="4" applyFont="1" applyFill="1" applyBorder="1" applyAlignment="1">
      <alignment horizontal="left" vertical="center"/>
    </xf>
    <xf numFmtId="0" fontId="52" fillId="0" borderId="0" xfId="15" applyFont="1" applyAlignment="1">
      <alignment vertical="center"/>
    </xf>
    <xf numFmtId="0" fontId="53" fillId="0" borderId="0" xfId="15" applyFont="1" applyAlignment="1">
      <alignment vertical="center" shrinkToFit="1"/>
    </xf>
    <xf numFmtId="0" fontId="15" fillId="0" borderId="0" xfId="4" applyFont="1" applyAlignment="1">
      <alignment horizontal="center" vertical="center"/>
    </xf>
    <xf numFmtId="178" fontId="11" fillId="0" borderId="15" xfId="4" applyNumberFormat="1" applyFont="1" applyFill="1" applyBorder="1" applyAlignment="1">
      <alignment horizontal="center" vertical="center"/>
    </xf>
    <xf numFmtId="0" fontId="11" fillId="0" borderId="85" xfId="4" applyFont="1" applyBorder="1" applyAlignment="1">
      <alignment horizontal="right" vertical="center" shrinkToFit="1"/>
    </xf>
    <xf numFmtId="0" fontId="15" fillId="2" borderId="0" xfId="4" applyFont="1" applyFill="1" applyAlignment="1">
      <alignment horizontal="right" vertical="center" shrinkToFit="1"/>
    </xf>
    <xf numFmtId="0" fontId="15" fillId="2" borderId="85" xfId="4" applyFont="1" applyFill="1" applyBorder="1" applyAlignment="1">
      <alignment horizontal="left" vertical="top" shrinkToFit="1"/>
    </xf>
    <xf numFmtId="0" fontId="25" fillId="0" borderId="0" xfId="0" applyFont="1" applyAlignment="1">
      <alignment horizontal="left" vertical="top"/>
    </xf>
    <xf numFmtId="0" fontId="15" fillId="0" borderId="0" xfId="4" applyFont="1" applyAlignment="1">
      <alignment vertical="center" wrapText="1"/>
    </xf>
    <xf numFmtId="0" fontId="24" fillId="0" borderId="0" xfId="0" applyFont="1">
      <alignment vertical="center"/>
    </xf>
    <xf numFmtId="0" fontId="62" fillId="0" borderId="14" xfId="16" applyFont="1" applyBorder="1" applyAlignment="1">
      <alignment horizontal="center" vertical="center" shrinkToFit="1"/>
    </xf>
    <xf numFmtId="0" fontId="53" fillId="0" borderId="14" xfId="15" applyFont="1" applyBorder="1" applyAlignment="1">
      <alignment horizontal="center" vertical="center" shrinkToFit="1"/>
    </xf>
    <xf numFmtId="0" fontId="53" fillId="0" borderId="16" xfId="15" applyFont="1" applyBorder="1" applyAlignment="1">
      <alignment horizontal="center" vertical="center" shrinkToFit="1"/>
    </xf>
    <xf numFmtId="0" fontId="53" fillId="0" borderId="18" xfId="15" applyFont="1" applyBorder="1" applyAlignment="1">
      <alignment horizontal="center" vertical="center" shrinkToFit="1"/>
    </xf>
    <xf numFmtId="0" fontId="53" fillId="0" borderId="0" xfId="15" applyFont="1" applyAlignment="1">
      <alignment horizontal="center" vertical="center" shrinkToFit="1"/>
    </xf>
    <xf numFmtId="0" fontId="62" fillId="0" borderId="0" xfId="16" applyFont="1" applyBorder="1" applyAlignment="1">
      <alignment horizontal="center" vertical="center" shrinkToFit="1"/>
    </xf>
    <xf numFmtId="0" fontId="17" fillId="0" borderId="85" xfId="4" applyFont="1" applyBorder="1" applyAlignment="1">
      <alignment vertical="center" shrinkToFit="1"/>
    </xf>
    <xf numFmtId="0" fontId="17" fillId="0" borderId="0" xfId="4" applyFont="1" applyFill="1" applyAlignment="1">
      <alignment horizontal="center" vertical="center"/>
    </xf>
    <xf numFmtId="0" fontId="17" fillId="0" borderId="5" xfId="4" applyFont="1" applyFill="1" applyBorder="1" applyAlignment="1">
      <alignment horizontal="center" vertical="center"/>
    </xf>
    <xf numFmtId="0" fontId="17" fillId="0" borderId="85" xfId="4" applyFont="1" applyFill="1" applyBorder="1" applyAlignment="1">
      <alignment horizontal="center" vertical="center"/>
    </xf>
    <xf numFmtId="0" fontId="11" fillId="0" borderId="49" xfId="4" applyFont="1" applyBorder="1" applyAlignment="1">
      <alignment horizontal="left" vertical="center"/>
    </xf>
    <xf numFmtId="0" fontId="18" fillId="0" borderId="0" xfId="0" applyFont="1" applyAlignment="1">
      <alignment horizontal="center" vertical="center"/>
    </xf>
    <xf numFmtId="0" fontId="53" fillId="0" borderId="19" xfId="15" applyFont="1" applyBorder="1" applyAlignment="1">
      <alignment horizontal="center" vertical="center" shrinkToFit="1"/>
    </xf>
    <xf numFmtId="49" fontId="17" fillId="0" borderId="0" xfId="4" applyNumberFormat="1" applyFont="1" applyFill="1" applyAlignment="1">
      <alignment horizontal="center" vertical="center"/>
    </xf>
    <xf numFmtId="181" fontId="11" fillId="0" borderId="11" xfId="4" applyNumberFormat="1" applyFont="1" applyFill="1" applyBorder="1" applyAlignment="1">
      <alignment horizontal="center" vertical="center"/>
    </xf>
    <xf numFmtId="181" fontId="11" fillId="0" borderId="12" xfId="4" applyNumberFormat="1" applyFont="1" applyFill="1" applyBorder="1" applyAlignment="1">
      <alignment horizontal="center" vertical="center"/>
    </xf>
    <xf numFmtId="181" fontId="11" fillId="0" borderId="12" xfId="4" applyNumberFormat="1" applyFont="1" applyFill="1" applyBorder="1" applyAlignment="1">
      <alignment horizontal="right" vertical="center" shrinkToFit="1"/>
    </xf>
    <xf numFmtId="181" fontId="11" fillId="0" borderId="6" xfId="4" applyNumberFormat="1" applyFont="1" applyFill="1" applyBorder="1" applyAlignment="1">
      <alignment horizontal="right" vertical="center" shrinkToFit="1"/>
    </xf>
    <xf numFmtId="0" fontId="11" fillId="0" borderId="13" xfId="4" applyFont="1" applyFill="1" applyBorder="1" applyAlignment="1">
      <alignment horizontal="center" vertical="center"/>
    </xf>
    <xf numFmtId="0" fontId="11" fillId="0" borderId="1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12"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12" xfId="4" applyFont="1" applyFill="1" applyBorder="1" applyAlignment="1">
      <alignment horizontal="center" vertical="center" shrinkToFit="1"/>
    </xf>
    <xf numFmtId="0" fontId="11" fillId="0" borderId="6" xfId="4" applyFont="1" applyFill="1" applyBorder="1" applyAlignment="1">
      <alignment horizontal="center" vertical="center" shrinkToFit="1"/>
    </xf>
    <xf numFmtId="186" fontId="11" fillId="0" borderId="12" xfId="4" applyNumberFormat="1" applyFont="1" applyFill="1" applyBorder="1" applyAlignment="1">
      <alignment horizontal="center" vertical="center" shrinkToFit="1"/>
    </xf>
    <xf numFmtId="186" fontId="11" fillId="0" borderId="13" xfId="4" applyNumberFormat="1" applyFont="1" applyFill="1" applyBorder="1" applyAlignment="1">
      <alignment horizontal="center" vertical="center" shrinkToFit="1"/>
    </xf>
    <xf numFmtId="0" fontId="15" fillId="0" borderId="0" xfId="4" applyFont="1" applyFill="1" applyAlignment="1">
      <alignment horizontal="left" vertical="center"/>
    </xf>
    <xf numFmtId="0" fontId="15" fillId="0" borderId="0" xfId="0" applyFont="1" applyAlignment="1">
      <alignment horizontal="left" vertical="top" wrapText="1"/>
    </xf>
    <xf numFmtId="189" fontId="11" fillId="0" borderId="11" xfId="4" applyNumberFormat="1" applyFont="1" applyFill="1" applyBorder="1" applyAlignment="1">
      <alignment horizontal="center" vertical="center"/>
    </xf>
    <xf numFmtId="0" fontId="11" fillId="0" borderId="78" xfId="4" applyFont="1" applyFill="1" applyBorder="1" applyAlignment="1">
      <alignment horizontal="center" vertical="center" shrinkToFit="1"/>
    </xf>
    <xf numFmtId="4" fontId="15" fillId="0" borderId="0" xfId="4" applyNumberFormat="1" applyFont="1" applyFill="1" applyAlignment="1">
      <alignment horizontal="right" vertical="center"/>
    </xf>
    <xf numFmtId="0" fontId="11" fillId="0" borderId="66" xfId="4" applyFont="1" applyFill="1" applyBorder="1" applyAlignment="1">
      <alignment horizontal="left" vertical="center"/>
    </xf>
    <xf numFmtId="0" fontId="11" fillId="0" borderId="14" xfId="4" applyFont="1" applyFill="1" applyBorder="1" applyAlignment="1">
      <alignment horizontal="center" vertical="center"/>
    </xf>
    <xf numFmtId="0" fontId="11" fillId="0" borderId="15" xfId="4" applyFont="1" applyFill="1" applyBorder="1" applyAlignment="1">
      <alignment horizontal="center" vertical="center"/>
    </xf>
    <xf numFmtId="0" fontId="11" fillId="0" borderId="0" xfId="4" applyFont="1" applyFill="1" applyAlignment="1">
      <alignment horizontal="center" vertical="center" shrinkToFit="1"/>
    </xf>
    <xf numFmtId="0" fontId="33" fillId="0" borderId="0" xfId="4" applyFont="1" applyFill="1" applyAlignment="1">
      <alignment horizontal="left" vertical="center" wrapText="1"/>
    </xf>
    <xf numFmtId="0" fontId="33" fillId="0" borderId="15" xfId="4" applyFont="1" applyFill="1" applyBorder="1" applyAlignment="1">
      <alignment horizontal="left" vertical="center" wrapText="1"/>
    </xf>
    <xf numFmtId="0" fontId="11" fillId="0" borderId="6" xfId="4" applyFont="1" applyFill="1" applyBorder="1" applyAlignment="1">
      <alignment horizontal="left" vertical="center"/>
    </xf>
    <xf numFmtId="0" fontId="11" fillId="2" borderId="18" xfId="4" applyFont="1" applyFill="1" applyBorder="1" applyAlignment="1">
      <alignment horizontal="center" vertical="center"/>
    </xf>
    <xf numFmtId="0" fontId="11" fillId="2" borderId="19" xfId="4" applyFont="1" applyFill="1" applyBorder="1">
      <alignment vertical="center"/>
    </xf>
    <xf numFmtId="0" fontId="15" fillId="2" borderId="0" xfId="4" applyFont="1" applyFill="1" applyAlignment="1">
      <alignment horizontal="justify" vertical="top" wrapText="1"/>
    </xf>
    <xf numFmtId="0" fontId="15" fillId="2" borderId="5" xfId="4" applyFont="1" applyFill="1" applyBorder="1" applyAlignment="1">
      <alignment horizontal="justify" vertical="top" wrapText="1"/>
    </xf>
    <xf numFmtId="0" fontId="11" fillId="0" borderId="0" xfId="4" applyFont="1" applyFill="1" applyAlignment="1">
      <alignment horizontal="distributed" vertical="center"/>
    </xf>
    <xf numFmtId="49" fontId="17" fillId="0" borderId="0" xfId="4" applyNumberFormat="1" applyFont="1" applyAlignment="1">
      <alignment horizontal="center" vertical="center"/>
    </xf>
    <xf numFmtId="0" fontId="15" fillId="0" borderId="0" xfId="4" applyFont="1" applyFill="1" applyAlignment="1">
      <alignment horizontal="left" vertical="center" shrinkToFit="1"/>
    </xf>
    <xf numFmtId="0" fontId="11" fillId="2" borderId="6" xfId="4" applyFont="1" applyFill="1" applyBorder="1" applyAlignment="1">
      <alignment horizontal="center" vertical="center"/>
    </xf>
    <xf numFmtId="0" fontId="15" fillId="0" borderId="0" xfId="4" applyFont="1" applyAlignment="1">
      <alignment vertical="top" wrapText="1"/>
    </xf>
    <xf numFmtId="0" fontId="15" fillId="0" borderId="0" xfId="0" applyFont="1" applyAlignment="1">
      <alignment vertical="top" wrapText="1"/>
    </xf>
    <xf numFmtId="0" fontId="15" fillId="2" borderId="0" xfId="4" applyFont="1" applyFill="1" applyAlignment="1">
      <alignment horizontal="left" vertical="center" shrinkToFit="1"/>
    </xf>
    <xf numFmtId="0" fontId="15" fillId="0" borderId="11" xfId="4" applyFont="1" applyFill="1" applyBorder="1" applyAlignment="1">
      <alignment horizontal="center" vertical="center"/>
    </xf>
    <xf numFmtId="0" fontId="15" fillId="2" borderId="64" xfId="4" applyFont="1" applyFill="1" applyBorder="1" applyAlignment="1">
      <alignment horizontal="center" vertical="center" shrinkToFit="1"/>
    </xf>
    <xf numFmtId="0" fontId="15" fillId="0" borderId="12" xfId="4" applyFont="1" applyBorder="1" applyAlignment="1">
      <alignment horizontal="left" vertical="center" shrinkToFit="1"/>
    </xf>
    <xf numFmtId="0" fontId="11" fillId="0" borderId="205" xfId="4" applyFont="1" applyFill="1" applyBorder="1" applyAlignment="1">
      <alignment horizontal="right" vertical="center"/>
    </xf>
    <xf numFmtId="0" fontId="15" fillId="0" borderId="12" xfId="4" applyFont="1" applyBorder="1" applyAlignment="1">
      <alignment horizontal="left" vertical="center"/>
    </xf>
    <xf numFmtId="0" fontId="15" fillId="0" borderId="14" xfId="4" applyFont="1" applyFill="1" applyBorder="1" applyAlignment="1">
      <alignment horizontal="center" vertical="center"/>
    </xf>
    <xf numFmtId="0" fontId="15" fillId="0" borderId="16" xfId="4" applyFont="1" applyFill="1" applyBorder="1" applyAlignment="1">
      <alignment horizontal="center" vertical="center"/>
    </xf>
    <xf numFmtId="0" fontId="11" fillId="2" borderId="11" xfId="4" applyFont="1" applyFill="1" applyBorder="1" applyAlignment="1">
      <alignment horizontal="center" vertical="center"/>
    </xf>
    <xf numFmtId="0" fontId="11" fillId="2" borderId="13" xfId="4" applyFont="1" applyFill="1" applyBorder="1" applyAlignment="1">
      <alignment horizontal="center" vertical="center"/>
    </xf>
    <xf numFmtId="0" fontId="11" fillId="2" borderId="16" xfId="4" applyFont="1" applyFill="1" applyBorder="1" applyAlignment="1">
      <alignment horizontal="center" vertical="center"/>
    </xf>
    <xf numFmtId="183" fontId="11" fillId="0" borderId="49" xfId="4" applyNumberFormat="1" applyFont="1" applyFill="1" applyBorder="1">
      <alignment vertical="center"/>
    </xf>
    <xf numFmtId="0" fontId="11" fillId="0" borderId="6" xfId="4" applyFont="1" applyBorder="1" applyAlignment="1">
      <alignment horizontal="center" vertical="center" shrinkToFit="1"/>
    </xf>
    <xf numFmtId="0" fontId="15" fillId="0" borderId="5" xfId="4" applyFont="1" applyBorder="1" applyAlignment="1">
      <alignment horizontal="left" vertical="top" wrapText="1"/>
    </xf>
    <xf numFmtId="183" fontId="11" fillId="0" borderId="64" xfId="4" applyNumberFormat="1" applyFont="1" applyFill="1" applyBorder="1">
      <alignment vertical="center"/>
    </xf>
    <xf numFmtId="0" fontId="15" fillId="0" borderId="214" xfId="4" applyFont="1" applyBorder="1">
      <alignment vertical="center"/>
    </xf>
    <xf numFmtId="0" fontId="15" fillId="2" borderId="5" xfId="4" applyFont="1" applyFill="1" applyBorder="1" applyAlignment="1">
      <alignment horizontal="left" vertical="top" wrapText="1"/>
    </xf>
    <xf numFmtId="0" fontId="15" fillId="0" borderId="0" xfId="4" applyFont="1" applyFill="1" applyAlignment="1">
      <alignment horizontal="center" vertical="center" shrinkToFit="1"/>
    </xf>
    <xf numFmtId="0" fontId="11" fillId="2" borderId="65" xfId="4" applyFont="1" applyFill="1" applyBorder="1" applyAlignment="1">
      <alignment horizontal="center" vertical="center"/>
    </xf>
    <xf numFmtId="0" fontId="11" fillId="0" borderId="48" xfId="4" applyFont="1" applyFill="1" applyBorder="1" applyAlignment="1">
      <alignment horizontal="center" vertical="center"/>
    </xf>
    <xf numFmtId="0" fontId="11" fillId="0" borderId="22" xfId="4" applyFont="1" applyFill="1" applyBorder="1" applyAlignment="1">
      <alignment horizontal="center" vertical="center"/>
    </xf>
    <xf numFmtId="0" fontId="11" fillId="0" borderId="47" xfId="4" applyFont="1" applyFill="1" applyBorder="1" applyAlignment="1">
      <alignment horizontal="center" vertical="center"/>
    </xf>
    <xf numFmtId="0" fontId="11" fillId="2" borderId="6" xfId="4" applyFont="1" applyFill="1" applyBorder="1" applyAlignment="1">
      <alignment horizontal="center" vertical="center" shrinkToFit="1"/>
    </xf>
    <xf numFmtId="0" fontId="15" fillId="2" borderId="11" xfId="4" applyFont="1" applyFill="1" applyBorder="1" applyAlignment="1">
      <alignment horizontal="center" vertical="center"/>
    </xf>
    <xf numFmtId="0" fontId="15" fillId="2" borderId="12" xfId="4" applyFont="1" applyFill="1" applyBorder="1" applyAlignment="1">
      <alignment horizontal="center" vertical="center"/>
    </xf>
    <xf numFmtId="0" fontId="15" fillId="2" borderId="14" xfId="4" applyFont="1" applyFill="1" applyBorder="1" applyAlignment="1">
      <alignment horizontal="center" vertical="center"/>
    </xf>
    <xf numFmtId="0" fontId="11" fillId="2" borderId="54" xfId="4" applyFont="1" applyFill="1" applyBorder="1" applyAlignment="1">
      <alignment horizontal="center" vertical="center"/>
    </xf>
    <xf numFmtId="0" fontId="11" fillId="2" borderId="19" xfId="4" applyFont="1" applyFill="1" applyBorder="1" applyAlignment="1">
      <alignment horizontal="left" vertical="center"/>
    </xf>
    <xf numFmtId="0" fontId="11" fillId="2" borderId="20" xfId="4" applyFont="1" applyFill="1" applyBorder="1" applyAlignment="1">
      <alignment horizontal="left" vertical="center"/>
    </xf>
    <xf numFmtId="0" fontId="11" fillId="0" borderId="145" xfId="4" applyFont="1" applyBorder="1" applyAlignment="1">
      <alignment horizontal="left" vertical="center"/>
    </xf>
    <xf numFmtId="9" fontId="11" fillId="0" borderId="44" xfId="4" applyNumberFormat="1" applyFont="1" applyBorder="1" applyAlignment="1">
      <alignment horizontal="center" vertical="center"/>
    </xf>
    <xf numFmtId="0" fontId="11" fillId="2" borderId="18" xfId="4" applyFont="1" applyFill="1" applyBorder="1" applyAlignment="1">
      <alignment horizontal="left" vertical="center"/>
    </xf>
    <xf numFmtId="0" fontId="15" fillId="2" borderId="25" xfId="4" applyFont="1" applyFill="1" applyBorder="1" applyAlignment="1">
      <alignment horizontal="left" vertical="center"/>
    </xf>
    <xf numFmtId="0" fontId="15" fillId="0" borderId="0" xfId="4" applyFont="1" applyFill="1" applyAlignment="1">
      <alignment horizontal="left" vertical="top" wrapText="1"/>
    </xf>
    <xf numFmtId="0" fontId="15" fillId="2" borderId="85" xfId="4" applyFont="1" applyFill="1" applyBorder="1" applyAlignment="1">
      <alignment horizontal="right" vertical="top" shrinkToFit="1"/>
    </xf>
    <xf numFmtId="3" fontId="11" fillId="0" borderId="0" xfId="4" applyNumberFormat="1" applyFont="1" applyFill="1" applyAlignment="1">
      <alignment horizontal="center" vertical="center"/>
    </xf>
    <xf numFmtId="0" fontId="11" fillId="0" borderId="0" xfId="4" applyFont="1" applyFill="1" applyAlignment="1">
      <alignment horizontal="left" vertical="center" shrinkToFit="1"/>
    </xf>
    <xf numFmtId="0" fontId="11" fillId="0" borderId="25" xfId="4" applyFont="1" applyFill="1" applyBorder="1" applyAlignment="1">
      <alignment horizontal="left" vertical="center"/>
    </xf>
    <xf numFmtId="0" fontId="15" fillId="0" borderId="5" xfId="0" applyFont="1" applyBorder="1" applyAlignment="1">
      <alignment horizontal="left" vertical="top" wrapText="1"/>
    </xf>
    <xf numFmtId="0" fontId="11" fillId="2" borderId="0" xfId="4" applyFont="1" applyFill="1" applyAlignment="1">
      <alignment horizontal="left" vertical="center" wrapText="1"/>
    </xf>
    <xf numFmtId="0" fontId="11" fillId="2" borderId="12" xfId="4" applyFont="1" applyFill="1" applyBorder="1" applyAlignment="1">
      <alignment vertical="center" shrinkToFit="1"/>
    </xf>
    <xf numFmtId="0" fontId="11" fillId="0" borderId="51" xfId="4" applyFont="1" applyBorder="1" applyAlignment="1">
      <alignment horizontal="left" vertical="center"/>
    </xf>
    <xf numFmtId="0" fontId="15" fillId="2" borderId="18" xfId="4" applyFont="1" applyFill="1" applyBorder="1" applyAlignment="1">
      <alignment horizontal="center" vertical="center"/>
    </xf>
    <xf numFmtId="0" fontId="15" fillId="2" borderId="20" xfId="4" applyFont="1" applyFill="1" applyBorder="1" applyAlignment="1">
      <alignment horizontal="center" vertical="center"/>
    </xf>
    <xf numFmtId="0" fontId="15" fillId="2" borderId="12" xfId="4" applyFont="1" applyFill="1" applyBorder="1" applyAlignment="1">
      <alignment horizontal="center" vertical="center" shrinkToFit="1"/>
    </xf>
    <xf numFmtId="0" fontId="15" fillId="2" borderId="6" xfId="4" applyFont="1" applyFill="1" applyBorder="1" applyAlignment="1">
      <alignment horizontal="center" vertical="center" shrinkToFit="1"/>
    </xf>
    <xf numFmtId="0" fontId="11" fillId="0" borderId="0" xfId="4" applyFont="1" applyAlignment="1">
      <alignment horizontal="left" vertical="center" wrapText="1"/>
    </xf>
    <xf numFmtId="0" fontId="11" fillId="0" borderId="25" xfId="4" applyFont="1" applyBorder="1" applyAlignment="1">
      <alignment horizontal="left" vertical="center" wrapText="1"/>
    </xf>
    <xf numFmtId="0" fontId="16" fillId="0" borderId="0" xfId="0" applyFont="1" applyAlignment="1">
      <alignment horizontal="left" vertical="center" wrapText="1"/>
    </xf>
    <xf numFmtId="0" fontId="15" fillId="2" borderId="12" xfId="4" applyFont="1" applyFill="1" applyBorder="1" applyAlignment="1">
      <alignment horizontal="left" vertical="center" wrapText="1"/>
    </xf>
    <xf numFmtId="0" fontId="15" fillId="2" borderId="0" xfId="4" applyFont="1" applyFill="1" applyAlignment="1">
      <alignment horizontal="left" vertical="center" wrapText="1"/>
    </xf>
    <xf numFmtId="0" fontId="16" fillId="0" borderId="0" xfId="0" applyFont="1" applyAlignment="1">
      <alignment vertical="center" shrinkToFit="1"/>
    </xf>
    <xf numFmtId="0" fontId="11" fillId="0" borderId="0" xfId="4" applyFont="1" applyFill="1" applyAlignment="1">
      <alignment horizontal="left" vertical="center" wrapText="1"/>
    </xf>
    <xf numFmtId="0" fontId="11" fillId="2" borderId="0" xfId="4" applyFont="1" applyFill="1" applyAlignment="1">
      <alignment horizontal="left" vertical="top" wrapText="1"/>
    </xf>
    <xf numFmtId="0" fontId="15" fillId="2" borderId="85" xfId="4" applyFont="1" applyFill="1" applyBorder="1" applyAlignment="1">
      <alignment horizontal="center" vertical="center" wrapText="1"/>
    </xf>
    <xf numFmtId="0" fontId="11" fillId="0" borderId="0" xfId="4" applyFont="1" applyFill="1" applyAlignment="1">
      <alignment horizontal="center" shrinkToFit="1"/>
    </xf>
    <xf numFmtId="0" fontId="16" fillId="0" borderId="0" xfId="0" applyFont="1" applyAlignment="1">
      <alignment vertical="top" wrapText="1"/>
    </xf>
    <xf numFmtId="0" fontId="16" fillId="0" borderId="5" xfId="0" applyFont="1" applyBorder="1" applyAlignment="1">
      <alignment vertical="top" wrapText="1"/>
    </xf>
    <xf numFmtId="0" fontId="16" fillId="0" borderId="12" xfId="0" applyFont="1" applyBorder="1" applyAlignment="1">
      <alignment horizontal="center" vertical="center"/>
    </xf>
    <xf numFmtId="0" fontId="16" fillId="0" borderId="22" xfId="0" applyFont="1" applyBorder="1" applyAlignment="1">
      <alignment horizontal="center" vertical="center"/>
    </xf>
    <xf numFmtId="0" fontId="16" fillId="0" borderId="22" xfId="0" applyFont="1" applyBorder="1" applyAlignment="1">
      <alignment horizontal="center" vertical="center" shrinkToFit="1"/>
    </xf>
    <xf numFmtId="0" fontId="16" fillId="0" borderId="0" xfId="0" applyFont="1" applyAlignment="1">
      <alignment horizontal="center" vertical="center" shrinkToFit="1"/>
    </xf>
    <xf numFmtId="0" fontId="17" fillId="0" borderId="0" xfId="4" applyFont="1" applyAlignment="1">
      <alignment vertical="top" wrapText="1"/>
    </xf>
    <xf numFmtId="0" fontId="17" fillId="0" borderId="5" xfId="4" applyFont="1" applyBorder="1" applyAlignment="1">
      <alignment vertical="top" wrapText="1"/>
    </xf>
    <xf numFmtId="49" fontId="11" fillId="2" borderId="6" xfId="4" applyNumberFormat="1" applyFont="1" applyFill="1" applyBorder="1" applyAlignment="1">
      <alignment horizontal="center" vertical="center" shrinkToFit="1"/>
    </xf>
    <xf numFmtId="49" fontId="11" fillId="2" borderId="6" xfId="4" applyNumberFormat="1" applyFont="1" applyFill="1" applyBorder="1" applyAlignment="1">
      <alignment horizontal="center" vertical="center"/>
    </xf>
    <xf numFmtId="49" fontId="11" fillId="2" borderId="19" xfId="4" applyNumberFormat="1" applyFont="1" applyFill="1" applyBorder="1" applyAlignment="1">
      <alignment horizontal="center" vertical="center" shrinkToFit="1"/>
    </xf>
    <xf numFmtId="49" fontId="11" fillId="2" borderId="19" xfId="4" applyNumberFormat="1" applyFont="1" applyFill="1" applyBorder="1" applyAlignment="1">
      <alignment horizontal="center" vertical="center"/>
    </xf>
    <xf numFmtId="49" fontId="11" fillId="2" borderId="12" xfId="4" applyNumberFormat="1" applyFont="1" applyFill="1" applyBorder="1" applyAlignment="1">
      <alignment horizontal="center" vertical="center" shrinkToFit="1"/>
    </xf>
    <xf numFmtId="49" fontId="11" fillId="2" borderId="12" xfId="4" applyNumberFormat="1" applyFont="1" applyFill="1" applyBorder="1" applyAlignment="1">
      <alignment horizontal="center" vertical="center"/>
    </xf>
    <xf numFmtId="49" fontId="11" fillId="2" borderId="135" xfId="4" applyNumberFormat="1" applyFont="1" applyFill="1" applyBorder="1" applyAlignment="1">
      <alignment horizontal="center" vertical="center" shrinkToFit="1"/>
    </xf>
    <xf numFmtId="49" fontId="11" fillId="2" borderId="135" xfId="4" applyNumberFormat="1" applyFont="1" applyFill="1" applyBorder="1" applyAlignment="1">
      <alignment horizontal="center" vertical="center"/>
    </xf>
    <xf numFmtId="49" fontId="16" fillId="2" borderId="19" xfId="4" applyNumberFormat="1" applyFont="1" applyFill="1" applyBorder="1" applyAlignment="1">
      <alignment horizontal="center" vertical="center"/>
    </xf>
    <xf numFmtId="49" fontId="11" fillId="2" borderId="122" xfId="4" applyNumberFormat="1" applyFont="1" applyFill="1" applyBorder="1" applyAlignment="1">
      <alignment horizontal="center" vertical="center" shrinkToFit="1"/>
    </xf>
    <xf numFmtId="49" fontId="11" fillId="2" borderId="122" xfId="4" applyNumberFormat="1" applyFont="1" applyFill="1" applyBorder="1" applyAlignment="1">
      <alignment horizontal="center" vertical="center"/>
    </xf>
    <xf numFmtId="49" fontId="11" fillId="2" borderId="22" xfId="4" applyNumberFormat="1" applyFont="1" applyFill="1" applyBorder="1" applyAlignment="1">
      <alignment horizontal="center" vertical="center" shrinkToFit="1"/>
    </xf>
    <xf numFmtId="49" fontId="11" fillId="2" borderId="22" xfId="4" applyNumberFormat="1" applyFont="1" applyFill="1" applyBorder="1" applyAlignment="1">
      <alignment horizontal="center" vertical="center"/>
    </xf>
    <xf numFmtId="49" fontId="11" fillId="2" borderId="53" xfId="4" applyNumberFormat="1" applyFont="1" applyFill="1" applyBorder="1" applyAlignment="1">
      <alignment horizontal="center" vertical="center" shrinkToFit="1"/>
    </xf>
    <xf numFmtId="49" fontId="11" fillId="2" borderId="53" xfId="4" applyNumberFormat="1" applyFont="1" applyFill="1" applyBorder="1" applyAlignment="1">
      <alignment horizontal="center" vertical="center"/>
    </xf>
    <xf numFmtId="0" fontId="11" fillId="2" borderId="37" xfId="4" applyFont="1" applyFill="1" applyBorder="1" applyAlignment="1">
      <alignment horizontal="left" vertical="center"/>
    </xf>
    <xf numFmtId="0" fontId="15" fillId="2" borderId="12" xfId="4" applyFont="1" applyFill="1" applyBorder="1" applyAlignment="1">
      <alignment vertical="center" wrapText="1"/>
    </xf>
    <xf numFmtId="0" fontId="15" fillId="2" borderId="37" xfId="4" applyFont="1" applyFill="1" applyBorder="1" applyAlignment="1">
      <alignment horizontal="center" vertical="center"/>
    </xf>
    <xf numFmtId="0" fontId="15" fillId="2" borderId="14" xfId="4" applyFont="1" applyFill="1" applyBorder="1" applyAlignment="1">
      <alignment vertical="center" wrapText="1"/>
    </xf>
    <xf numFmtId="0" fontId="15" fillId="0" borderId="16" xfId="0" applyFont="1" applyBorder="1">
      <alignment vertical="center"/>
    </xf>
    <xf numFmtId="0" fontId="15" fillId="0" borderId="6" xfId="0" applyFont="1" applyBorder="1">
      <alignment vertical="center"/>
    </xf>
    <xf numFmtId="0" fontId="23" fillId="2" borderId="51" xfId="4" applyFont="1" applyFill="1" applyBorder="1" applyAlignment="1">
      <alignment horizontal="center" vertical="center" shrinkToFit="1"/>
    </xf>
    <xf numFmtId="0" fontId="23" fillId="2" borderId="49" xfId="4" applyFont="1" applyFill="1" applyBorder="1" applyAlignment="1">
      <alignment horizontal="center" vertical="center" shrinkToFit="1"/>
    </xf>
    <xf numFmtId="0" fontId="11" fillId="2" borderId="53" xfId="4" applyFont="1" applyFill="1" applyBorder="1" applyAlignment="1">
      <alignment horizontal="center" vertical="center" shrinkToFit="1"/>
    </xf>
    <xf numFmtId="0" fontId="11" fillId="2" borderId="49" xfId="4" applyFont="1" applyFill="1" applyBorder="1" applyAlignment="1">
      <alignment horizontal="center" vertical="center" shrinkToFit="1"/>
    </xf>
    <xf numFmtId="0" fontId="11" fillId="2" borderId="66" xfId="4" applyFont="1" applyFill="1" applyBorder="1" applyAlignment="1">
      <alignment horizontal="center" vertical="center" shrinkToFit="1"/>
    </xf>
    <xf numFmtId="0" fontId="11" fillId="2" borderId="50" xfId="4" applyFont="1" applyFill="1" applyBorder="1" applyAlignment="1">
      <alignment horizontal="center" vertical="center" shrinkToFit="1"/>
    </xf>
    <xf numFmtId="0" fontId="16" fillId="0" borderId="0" xfId="0" applyFont="1" applyAlignment="1">
      <alignment horizontal="left" vertical="center"/>
    </xf>
    <xf numFmtId="0" fontId="13" fillId="0" borderId="85" xfId="4" applyFont="1" applyBorder="1">
      <alignment vertical="center"/>
    </xf>
    <xf numFmtId="0" fontId="11" fillId="0" borderId="66" xfId="4" applyFont="1" applyFill="1" applyBorder="1" applyAlignment="1">
      <alignment horizontal="center" vertical="center"/>
    </xf>
    <xf numFmtId="0" fontId="11" fillId="0" borderId="67" xfId="4" applyFont="1" applyFill="1" applyBorder="1" applyAlignment="1">
      <alignment horizontal="center" vertical="center"/>
    </xf>
    <xf numFmtId="0" fontId="11" fillId="0" borderId="53"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78" xfId="4" applyFont="1" applyFill="1" applyBorder="1" applyAlignment="1">
      <alignment horizontal="center" vertical="center"/>
    </xf>
    <xf numFmtId="0" fontId="11" fillId="0" borderId="49" xfId="4" applyFont="1" applyFill="1" applyBorder="1" applyAlignment="1">
      <alignment horizontal="center" vertical="center"/>
    </xf>
    <xf numFmtId="0" fontId="11" fillId="0" borderId="52" xfId="4" applyFont="1" applyFill="1" applyBorder="1" applyAlignment="1">
      <alignment horizontal="center" vertical="center"/>
    </xf>
    <xf numFmtId="0" fontId="16" fillId="0" borderId="0" xfId="0" applyFont="1" applyAlignment="1">
      <alignment horizontal="distributed" vertical="center"/>
    </xf>
    <xf numFmtId="0" fontId="19" fillId="0" borderId="0" xfId="0" applyFont="1">
      <alignment vertical="center"/>
    </xf>
    <xf numFmtId="0" fontId="13" fillId="0" borderId="0" xfId="0" applyFont="1" applyAlignment="1">
      <alignment vertical="center" shrinkToFit="1"/>
    </xf>
    <xf numFmtId="0" fontId="15" fillId="0" borderId="25" xfId="4" applyFont="1" applyFill="1" applyBorder="1" applyAlignment="1">
      <alignment horizontal="left" vertical="top"/>
    </xf>
    <xf numFmtId="0" fontId="15" fillId="0" borderId="0" xfId="4" applyFont="1" applyFill="1" applyAlignment="1">
      <alignment horizontal="right" vertical="top"/>
    </xf>
    <xf numFmtId="0" fontId="22" fillId="0" borderId="0" xfId="4" applyFont="1" applyAlignment="1">
      <alignment horizontal="left" vertical="center" shrinkToFit="1"/>
    </xf>
    <xf numFmtId="0" fontId="1" fillId="0" borderId="0" xfId="0" applyFont="1" applyAlignment="1">
      <alignment vertical="center" shrinkToFit="1"/>
    </xf>
    <xf numFmtId="178" fontId="52" fillId="9" borderId="0" xfId="4" applyNumberFormat="1" applyFont="1" applyFill="1" applyAlignment="1">
      <alignment vertical="center" shrinkToFit="1"/>
    </xf>
    <xf numFmtId="0" fontId="1" fillId="9" borderId="0" xfId="0" applyFont="1" applyFill="1" applyAlignment="1">
      <alignment vertical="center" shrinkToFit="1"/>
    </xf>
    <xf numFmtId="0" fontId="2" fillId="0" borderId="0" xfId="4" applyFont="1" applyFill="1" applyAlignment="1" applyProtection="1">
      <alignment horizontal="left" vertical="center" wrapText="1"/>
      <protection locked="0"/>
    </xf>
    <xf numFmtId="0" fontId="2" fillId="0" borderId="0" xfId="0" applyFont="1" applyAlignment="1">
      <alignment horizontal="left" vertical="center" wrapText="1"/>
    </xf>
    <xf numFmtId="181" fontId="52" fillId="0" borderId="0" xfId="4" applyNumberFormat="1" applyFont="1" applyFill="1" applyAlignment="1">
      <alignment horizontal="right" vertical="center"/>
    </xf>
    <xf numFmtId="0" fontId="1" fillId="0" borderId="0" xfId="0" applyFont="1" applyAlignment="1">
      <alignment horizontal="right" vertical="center"/>
    </xf>
    <xf numFmtId="188" fontId="52" fillId="0" borderId="0" xfId="4" applyNumberFormat="1" applyFont="1" applyFill="1" applyAlignment="1">
      <alignment horizontal="left" vertical="center" shrinkToFit="1"/>
    </xf>
    <xf numFmtId="0" fontId="1" fillId="0" borderId="0" xfId="0" applyFont="1" applyAlignment="1">
      <alignment horizontal="left" vertical="center" shrinkToFit="1"/>
    </xf>
    <xf numFmtId="216" fontId="52" fillId="0" borderId="0" xfId="4" applyNumberFormat="1" applyFont="1" applyFill="1" applyAlignment="1">
      <alignment horizontal="right" vertical="center"/>
    </xf>
    <xf numFmtId="216" fontId="1" fillId="0" borderId="0" xfId="0" applyNumberFormat="1" applyFont="1" applyAlignment="1">
      <alignment horizontal="right" vertical="center"/>
    </xf>
    <xf numFmtId="4" fontId="52" fillId="0" borderId="0" xfId="4" applyNumberFormat="1" applyFont="1" applyFill="1" applyAlignment="1">
      <alignment horizontal="center" vertical="center" shrinkToFit="1"/>
    </xf>
    <xf numFmtId="0" fontId="52" fillId="0" borderId="0" xfId="4" applyFont="1" applyFill="1" applyAlignment="1">
      <alignment horizontal="center" vertical="center"/>
    </xf>
    <xf numFmtId="0" fontId="1" fillId="0" borderId="0" xfId="0" applyFont="1" applyAlignment="1">
      <alignment horizontal="center" vertical="center"/>
    </xf>
    <xf numFmtId="0" fontId="38" fillId="2" borderId="85" xfId="4" applyFont="1" applyFill="1" applyBorder="1" applyAlignment="1">
      <alignment horizontal="right" vertical="top"/>
    </xf>
    <xf numFmtId="0" fontId="38" fillId="0" borderId="3" xfId="4" applyFont="1" applyBorder="1">
      <alignment vertical="center"/>
    </xf>
    <xf numFmtId="0" fontId="38" fillId="0" borderId="0" xfId="4" applyFont="1" applyFill="1" applyAlignment="1">
      <alignment horizontal="center" vertical="center"/>
    </xf>
    <xf numFmtId="0" fontId="15" fillId="2" borderId="85" xfId="4" applyFont="1" applyFill="1" applyBorder="1" applyAlignment="1">
      <alignment horizontal="right" vertical="center" wrapText="1" shrinkToFit="1"/>
    </xf>
    <xf numFmtId="0" fontId="15" fillId="2" borderId="85" xfId="4" applyFont="1" applyFill="1" applyBorder="1" applyAlignment="1">
      <alignment horizontal="left" vertical="center" wrapText="1" shrinkToFit="1"/>
    </xf>
    <xf numFmtId="0" fontId="11" fillId="2" borderId="85" xfId="4" applyFont="1" applyFill="1" applyBorder="1" applyAlignment="1">
      <alignment horizontal="left" vertical="center" wrapText="1" shrinkToFit="1"/>
    </xf>
    <xf numFmtId="0" fontId="11" fillId="2" borderId="259" xfId="4" applyFont="1" applyFill="1" applyBorder="1">
      <alignment vertical="center"/>
    </xf>
    <xf numFmtId="0" fontId="11" fillId="0" borderId="259" xfId="4" applyFont="1" applyFill="1" applyBorder="1">
      <alignment vertical="center"/>
    </xf>
    <xf numFmtId="0" fontId="11" fillId="0" borderId="217" xfId="4" applyFont="1" applyBorder="1" applyAlignment="1">
      <alignment horizontal="right" vertical="center" shrinkToFit="1"/>
    </xf>
    <xf numFmtId="0" fontId="11" fillId="0" borderId="22" xfId="4" applyFont="1" applyBorder="1" applyAlignment="1">
      <alignment horizontal="right" vertical="center" shrinkToFit="1"/>
    </xf>
    <xf numFmtId="0" fontId="11" fillId="0" borderId="58" xfId="4" applyFont="1" applyBorder="1" applyAlignment="1">
      <alignment horizontal="right" vertical="center" shrinkToFit="1"/>
    </xf>
    <xf numFmtId="0" fontId="11" fillId="0" borderId="41" xfId="4" applyFont="1" applyBorder="1" applyAlignment="1">
      <alignment horizontal="right" vertical="center" shrinkToFit="1"/>
    </xf>
    <xf numFmtId="0" fontId="11" fillId="0" borderId="6" xfId="4" applyFont="1" applyBorder="1" applyAlignment="1">
      <alignment horizontal="right" vertical="center" shrinkToFit="1"/>
    </xf>
    <xf numFmtId="0" fontId="11" fillId="2" borderId="71" xfId="4" applyFont="1" applyFill="1" applyBorder="1" applyAlignment="1">
      <alignment horizontal="center" vertical="center" shrinkToFit="1"/>
    </xf>
    <xf numFmtId="0" fontId="11" fillId="0" borderId="130" xfId="4" applyFont="1" applyBorder="1">
      <alignment vertical="center"/>
    </xf>
    <xf numFmtId="0" fontId="15" fillId="0" borderId="7" xfId="4" applyFont="1" applyBorder="1">
      <alignment vertical="center"/>
    </xf>
    <xf numFmtId="0" fontId="16" fillId="0" borderId="0" xfId="4" applyFont="1" applyAlignment="1">
      <alignment horizontal="center" vertical="center"/>
    </xf>
    <xf numFmtId="0" fontId="15" fillId="0" borderId="85" xfId="4" applyFont="1" applyBorder="1" applyAlignment="1">
      <alignment horizontal="left" vertical="center"/>
    </xf>
    <xf numFmtId="0" fontId="25" fillId="0" borderId="85" xfId="4" applyFont="1" applyBorder="1" applyAlignment="1">
      <alignment horizontal="right" vertical="center"/>
    </xf>
    <xf numFmtId="0" fontId="25" fillId="0" borderId="85" xfId="4" applyFont="1" applyBorder="1">
      <alignment vertical="center"/>
    </xf>
    <xf numFmtId="0" fontId="25" fillId="0" borderId="85" xfId="4" applyFont="1" applyBorder="1" applyAlignment="1">
      <alignment horizontal="center" vertical="center"/>
    </xf>
    <xf numFmtId="6" fontId="15" fillId="2" borderId="85" xfId="2" applyFont="1" applyFill="1" applyBorder="1" applyAlignment="1">
      <alignment horizontal="right" vertical="center"/>
    </xf>
    <xf numFmtId="0" fontId="17" fillId="0" borderId="25" xfId="4" applyFont="1" applyBorder="1">
      <alignment vertical="center"/>
    </xf>
    <xf numFmtId="0" fontId="26" fillId="0" borderId="0" xfId="4" applyFont="1" applyAlignment="1">
      <alignment vertical="top" wrapText="1"/>
    </xf>
    <xf numFmtId="9" fontId="11" fillId="0" borderId="12" xfId="4" applyNumberFormat="1" applyFont="1" applyBorder="1" applyAlignment="1">
      <alignment horizontal="center" vertical="center"/>
    </xf>
    <xf numFmtId="0" fontId="11" fillId="0" borderId="7" xfId="4" applyFont="1" applyBorder="1" applyAlignment="1">
      <alignment vertical="top" wrapText="1"/>
    </xf>
    <xf numFmtId="0" fontId="11" fillId="0" borderId="10" xfId="4" applyFont="1" applyBorder="1" applyAlignment="1">
      <alignment vertical="top" wrapText="1"/>
    </xf>
    <xf numFmtId="0" fontId="17" fillId="0" borderId="12" xfId="4" applyFont="1" applyBorder="1" applyAlignment="1">
      <alignment vertical="top" wrapText="1"/>
    </xf>
    <xf numFmtId="0" fontId="17" fillId="0" borderId="39" xfId="4" applyFont="1" applyBorder="1" applyAlignment="1">
      <alignment vertical="top" wrapText="1"/>
    </xf>
    <xf numFmtId="49" fontId="11" fillId="2" borderId="287" xfId="4" applyNumberFormat="1" applyFont="1" applyFill="1" applyBorder="1" applyAlignment="1">
      <alignment horizontal="center" vertical="center" shrinkToFit="1"/>
    </xf>
    <xf numFmtId="49" fontId="11" fillId="2" borderId="287" xfId="4" applyNumberFormat="1" applyFont="1" applyFill="1" applyBorder="1" applyAlignment="1">
      <alignment horizontal="center" vertical="center"/>
    </xf>
    <xf numFmtId="0" fontId="11" fillId="2" borderId="51" xfId="4" applyFont="1" applyFill="1" applyBorder="1" applyAlignment="1">
      <alignment horizontal="right" vertical="center" shrinkToFit="1"/>
    </xf>
    <xf numFmtId="0" fontId="11" fillId="2" borderId="49" xfId="4" applyFont="1" applyFill="1" applyBorder="1" applyAlignment="1">
      <alignment horizontal="left" vertical="center" shrinkToFit="1"/>
    </xf>
    <xf numFmtId="0" fontId="11" fillId="2" borderId="49" xfId="4" applyFont="1" applyFill="1" applyBorder="1" applyAlignment="1">
      <alignment horizontal="right" vertical="center" shrinkToFit="1"/>
    </xf>
    <xf numFmtId="0" fontId="11" fillId="0" borderId="52" xfId="4" applyFont="1" applyBorder="1">
      <alignment vertical="center"/>
    </xf>
    <xf numFmtId="0" fontId="11" fillId="2" borderId="77" xfId="4" applyFont="1" applyFill="1" applyBorder="1" applyAlignment="1">
      <alignment horizontal="right" vertical="center" shrinkToFit="1"/>
    </xf>
    <xf numFmtId="0" fontId="11" fillId="2" borderId="66" xfId="4" applyFont="1" applyFill="1" applyBorder="1" applyAlignment="1">
      <alignment horizontal="left" vertical="center" shrinkToFit="1"/>
    </xf>
    <xf numFmtId="0" fontId="11" fillId="2" borderId="66" xfId="4" applyFont="1" applyFill="1" applyBorder="1" applyAlignment="1">
      <alignment horizontal="right" vertical="center" shrinkToFit="1"/>
    </xf>
    <xf numFmtId="0" fontId="11" fillId="0" borderId="77" xfId="4" applyFont="1" applyBorder="1" applyAlignment="1">
      <alignment horizontal="left" vertical="center"/>
    </xf>
    <xf numFmtId="0" fontId="11" fillId="0" borderId="66" xfId="4" applyFont="1" applyBorder="1" applyAlignment="1">
      <alignment horizontal="left" vertical="center"/>
    </xf>
    <xf numFmtId="0" fontId="11" fillId="0" borderId="67" xfId="4" applyFont="1" applyBorder="1">
      <alignment vertical="center"/>
    </xf>
    <xf numFmtId="0" fontId="11" fillId="2" borderId="14" xfId="4" applyFont="1" applyFill="1" applyBorder="1" applyAlignment="1">
      <alignment horizontal="left" vertical="center" shrinkToFit="1"/>
    </xf>
    <xf numFmtId="0" fontId="11" fillId="2" borderId="144" xfId="4" applyFont="1" applyFill="1" applyBorder="1" applyAlignment="1">
      <alignment horizontal="right" vertical="center" shrinkToFit="1"/>
    </xf>
    <xf numFmtId="0" fontId="11" fillId="2" borderId="145" xfId="4" applyFont="1" applyFill="1" applyBorder="1" applyAlignment="1">
      <alignment horizontal="left" vertical="center" shrinkToFit="1"/>
    </xf>
    <xf numFmtId="0" fontId="11" fillId="2" borderId="145" xfId="4" applyFont="1" applyFill="1" applyBorder="1" applyAlignment="1">
      <alignment horizontal="right" vertical="center" shrinkToFit="1"/>
    </xf>
    <xf numFmtId="0" fontId="11" fillId="0" borderId="144" xfId="4" applyFont="1" applyBorder="1" applyAlignment="1">
      <alignment horizontal="left" vertical="center"/>
    </xf>
    <xf numFmtId="0" fontId="11" fillId="0" borderId="146" xfId="4" applyFont="1" applyBorder="1">
      <alignment vertical="center"/>
    </xf>
    <xf numFmtId="0" fontId="11" fillId="0" borderId="60" xfId="4" applyFont="1" applyBorder="1">
      <alignment vertical="center"/>
    </xf>
    <xf numFmtId="0" fontId="15" fillId="0" borderId="85" xfId="4" applyFont="1" applyFill="1" applyBorder="1" applyAlignment="1">
      <alignment vertical="top"/>
    </xf>
    <xf numFmtId="0" fontId="17" fillId="2" borderId="0" xfId="4" applyFont="1" applyFill="1">
      <alignment vertical="center"/>
    </xf>
    <xf numFmtId="0" fontId="11" fillId="0" borderId="34" xfId="4" applyFont="1" applyBorder="1">
      <alignment vertical="center"/>
    </xf>
    <xf numFmtId="20" fontId="15" fillId="0" borderId="0" xfId="4" applyNumberFormat="1" applyFont="1" applyAlignment="1">
      <alignment horizontal="justify" vertical="top" wrapText="1"/>
    </xf>
    <xf numFmtId="20" fontId="11" fillId="0" borderId="0" xfId="4" applyNumberFormat="1" applyFont="1" applyAlignment="1">
      <alignment vertical="top" wrapText="1"/>
    </xf>
    <xf numFmtId="20" fontId="11" fillId="0" borderId="5" xfId="4" applyNumberFormat="1" applyFont="1" applyBorder="1" applyAlignment="1">
      <alignment vertical="top" wrapText="1"/>
    </xf>
    <xf numFmtId="0" fontId="11" fillId="0" borderId="6" xfId="4" applyFont="1" applyFill="1" applyBorder="1" applyAlignment="1">
      <alignment vertical="center" shrinkToFit="1"/>
    </xf>
    <xf numFmtId="180" fontId="11" fillId="0" borderId="0" xfId="4" applyNumberFormat="1" applyFont="1" applyFill="1" applyAlignment="1">
      <alignment horizontal="center" vertical="center"/>
    </xf>
    <xf numFmtId="0" fontId="15" fillId="2" borderId="0" xfId="4" applyFont="1" applyFill="1" applyAlignment="1">
      <alignment horizontal="center" vertical="top" wrapText="1"/>
    </xf>
    <xf numFmtId="0" fontId="15" fillId="2" borderId="5" xfId="4" applyFont="1" applyFill="1" applyBorder="1" applyAlignment="1">
      <alignment horizontal="center" vertical="top" wrapText="1"/>
    </xf>
    <xf numFmtId="0" fontId="11" fillId="0" borderId="0" xfId="4" applyFont="1" applyFill="1" applyAlignment="1">
      <alignment horizontal="left" vertical="top" shrinkToFit="1"/>
    </xf>
    <xf numFmtId="177" fontId="15" fillId="2" borderId="70" xfId="4" applyNumberFormat="1" applyFont="1" applyFill="1" applyBorder="1" applyAlignment="1">
      <alignment vertical="center" shrinkToFit="1"/>
    </xf>
    <xf numFmtId="177" fontId="15" fillId="2" borderId="21" xfId="4" applyNumberFormat="1" applyFont="1" applyFill="1" applyBorder="1" applyAlignment="1">
      <alignment vertical="center" shrinkToFit="1"/>
    </xf>
    <xf numFmtId="177" fontId="15" fillId="2" borderId="59" xfId="4" applyNumberFormat="1" applyFont="1" applyFill="1" applyBorder="1" applyAlignment="1">
      <alignment vertical="center" shrinkToFit="1"/>
    </xf>
    <xf numFmtId="177" fontId="15" fillId="2" borderId="60" xfId="4" applyNumberFormat="1" applyFont="1" applyFill="1" applyBorder="1" applyAlignment="1">
      <alignment vertical="center" shrinkToFit="1"/>
    </xf>
    <xf numFmtId="0" fontId="15" fillId="2" borderId="16" xfId="4" applyFont="1" applyFill="1" applyBorder="1">
      <alignment vertical="center"/>
    </xf>
    <xf numFmtId="0" fontId="33" fillId="2" borderId="17" xfId="4" applyFont="1" applyFill="1" applyBorder="1" applyAlignment="1">
      <alignment horizontal="right" vertical="center"/>
    </xf>
    <xf numFmtId="0" fontId="15" fillId="2" borderId="6" xfId="4" applyFont="1" applyFill="1" applyBorder="1">
      <alignment vertical="center"/>
    </xf>
    <xf numFmtId="177" fontId="15" fillId="2" borderId="41" xfId="4" applyNumberFormat="1" applyFont="1" applyFill="1" applyBorder="1" applyAlignment="1">
      <alignment vertical="center" shrinkToFit="1"/>
    </xf>
    <xf numFmtId="177" fontId="15" fillId="2" borderId="6" xfId="4" applyNumberFormat="1" applyFont="1" applyFill="1" applyBorder="1" applyAlignment="1">
      <alignment vertical="center" shrinkToFit="1"/>
    </xf>
    <xf numFmtId="177" fontId="15" fillId="2" borderId="16" xfId="4" applyNumberFormat="1" applyFont="1" applyFill="1" applyBorder="1" applyAlignment="1">
      <alignment vertical="center" shrinkToFit="1"/>
    </xf>
    <xf numFmtId="177" fontId="15" fillId="2" borderId="17" xfId="4" applyNumberFormat="1" applyFont="1" applyFill="1" applyBorder="1" applyAlignment="1">
      <alignment vertical="center" shrinkToFit="1"/>
    </xf>
    <xf numFmtId="0" fontId="33" fillId="2" borderId="15" xfId="4" applyFont="1" applyFill="1" applyBorder="1" applyAlignment="1">
      <alignment horizontal="right" vertical="center"/>
    </xf>
    <xf numFmtId="0" fontId="15" fillId="2" borderId="57" xfId="4" applyFont="1" applyFill="1" applyBorder="1">
      <alignment vertical="center"/>
    </xf>
    <xf numFmtId="0" fontId="33" fillId="2" borderId="27" xfId="4" applyFont="1" applyFill="1" applyBorder="1" applyAlignment="1">
      <alignment horizontal="right" vertical="center"/>
    </xf>
    <xf numFmtId="0" fontId="33" fillId="2" borderId="96" xfId="4" applyFont="1" applyFill="1" applyBorder="1" applyAlignment="1">
      <alignment horizontal="right" vertical="center"/>
    </xf>
    <xf numFmtId="177" fontId="15" fillId="2" borderId="58" xfId="4" applyNumberFormat="1" applyFont="1" applyFill="1" applyBorder="1" applyAlignment="1">
      <alignment vertical="center" shrinkToFit="1"/>
    </xf>
    <xf numFmtId="177" fontId="15" fillId="2" borderId="7" xfId="4" applyNumberFormat="1" applyFont="1" applyFill="1" applyBorder="1" applyAlignment="1">
      <alignment vertical="center" shrinkToFit="1"/>
    </xf>
    <xf numFmtId="177" fontId="15" fillId="2" borderId="57" xfId="4" applyNumberFormat="1" applyFont="1" applyFill="1" applyBorder="1" applyAlignment="1">
      <alignment vertical="center" shrinkToFit="1"/>
    </xf>
    <xf numFmtId="177" fontId="15" fillId="2" borderId="27" xfId="4" applyNumberFormat="1" applyFont="1" applyFill="1" applyBorder="1" applyAlignment="1">
      <alignment vertical="center" shrinkToFit="1"/>
    </xf>
    <xf numFmtId="0" fontId="33" fillId="2" borderId="0" xfId="4" applyFont="1" applyFill="1" applyAlignment="1">
      <alignment horizontal="center" vertical="center"/>
    </xf>
    <xf numFmtId="38" fontId="11" fillId="2" borderId="0" xfId="1" applyFont="1" applyFill="1" applyBorder="1" applyAlignment="1">
      <alignment horizontal="center" vertical="center" wrapText="1"/>
    </xf>
    <xf numFmtId="38" fontId="11" fillId="2" borderId="0" xfId="1" applyFont="1" applyFill="1" applyBorder="1" applyAlignment="1">
      <alignment horizontal="center" vertical="center"/>
    </xf>
    <xf numFmtId="0" fontId="33" fillId="2" borderId="0" xfId="4" applyFont="1" applyFill="1" applyAlignment="1">
      <alignment horizontal="right" vertical="center"/>
    </xf>
    <xf numFmtId="38" fontId="11" fillId="0" borderId="6" xfId="1" applyFont="1" applyBorder="1" applyAlignment="1">
      <alignment horizontal="center" vertical="center"/>
    </xf>
    <xf numFmtId="38" fontId="11" fillId="2" borderId="6" xfId="1" applyFont="1" applyFill="1" applyBorder="1" applyAlignment="1">
      <alignment horizontal="center" vertical="center"/>
    </xf>
    <xf numFmtId="38" fontId="11" fillId="2" borderId="17" xfId="1" applyFont="1" applyFill="1" applyBorder="1" applyAlignment="1">
      <alignment horizontal="center" vertical="center"/>
    </xf>
    <xf numFmtId="0" fontId="33" fillId="2" borderId="13" xfId="4" applyFont="1" applyFill="1" applyBorder="1" applyAlignment="1">
      <alignment horizontal="right" vertical="center"/>
    </xf>
    <xf numFmtId="0" fontId="15" fillId="2" borderId="11" xfId="4" applyFont="1" applyFill="1" applyBorder="1" applyAlignment="1">
      <alignment horizontal="right" vertical="center"/>
    </xf>
    <xf numFmtId="0" fontId="33" fillId="2" borderId="12" xfId="4" applyFont="1" applyFill="1" applyBorder="1" applyAlignment="1">
      <alignment horizontal="right" vertical="center"/>
    </xf>
    <xf numFmtId="183" fontId="15" fillId="2" borderId="12" xfId="1" applyNumberFormat="1" applyFont="1" applyFill="1" applyBorder="1" applyAlignment="1">
      <alignment vertical="center" shrinkToFit="1"/>
    </xf>
    <xf numFmtId="0" fontId="33" fillId="2" borderId="6" xfId="4" applyFont="1" applyFill="1" applyBorder="1" applyAlignment="1">
      <alignment horizontal="right" vertical="center"/>
    </xf>
    <xf numFmtId="183" fontId="15" fillId="2" borderId="6" xfId="1" applyNumberFormat="1" applyFont="1" applyFill="1" applyBorder="1" applyAlignment="1">
      <alignment vertical="center" shrinkToFit="1"/>
    </xf>
    <xf numFmtId="0" fontId="15" fillId="0" borderId="0" xfId="0" quotePrefix="1" applyFont="1" applyAlignment="1">
      <alignment vertical="top"/>
    </xf>
    <xf numFmtId="0" fontId="15" fillId="2" borderId="12" xfId="4" applyFont="1" applyFill="1" applyBorder="1" applyAlignment="1">
      <alignment horizontal="right" vertical="center"/>
    </xf>
    <xf numFmtId="183" fontId="15" fillId="2" borderId="0" xfId="1" applyNumberFormat="1" applyFont="1" applyFill="1" applyBorder="1" applyAlignment="1">
      <alignment vertical="center" shrinkToFit="1"/>
    </xf>
    <xf numFmtId="0" fontId="23" fillId="2" borderId="0" xfId="4" applyFont="1" applyFill="1" applyAlignment="1">
      <alignment horizontal="left" vertical="center"/>
    </xf>
    <xf numFmtId="0" fontId="23" fillId="2" borderId="0" xfId="4" applyFont="1" applyFill="1" applyAlignment="1">
      <alignment vertical="center" wrapText="1"/>
    </xf>
    <xf numFmtId="0" fontId="15" fillId="2" borderId="11" xfId="4" applyFont="1" applyFill="1" applyBorder="1" applyAlignment="1">
      <alignment horizontal="left" vertical="center"/>
    </xf>
    <xf numFmtId="0" fontId="15" fillId="2" borderId="13" xfId="4" applyFont="1" applyFill="1" applyBorder="1" applyAlignment="1">
      <alignment horizontal="left" vertical="center"/>
    </xf>
    <xf numFmtId="0" fontId="15" fillId="2" borderId="23" xfId="4" applyFont="1" applyFill="1" applyBorder="1" applyAlignment="1">
      <alignment horizontal="left" vertical="center"/>
    </xf>
    <xf numFmtId="0" fontId="33" fillId="2" borderId="12" xfId="4" applyFont="1" applyFill="1" applyBorder="1" applyAlignment="1">
      <alignment horizontal="center" vertical="center"/>
    </xf>
    <xf numFmtId="195" fontId="15" fillId="0" borderId="12" xfId="4" applyNumberFormat="1" applyFont="1" applyBorder="1" applyAlignment="1">
      <alignment horizontal="center" vertical="center"/>
    </xf>
    <xf numFmtId="0" fontId="15" fillId="2" borderId="13" xfId="4" applyFont="1" applyFill="1" applyBorder="1" applyAlignment="1">
      <alignment vertical="center" wrapText="1"/>
    </xf>
    <xf numFmtId="0" fontId="15" fillId="2" borderId="38" xfId="4" applyFont="1" applyFill="1" applyBorder="1" applyAlignment="1">
      <alignment vertical="center" wrapText="1"/>
    </xf>
    <xf numFmtId="0" fontId="23" fillId="2" borderId="11" xfId="4" applyFont="1" applyFill="1" applyBorder="1">
      <alignment vertical="center"/>
    </xf>
    <xf numFmtId="0" fontId="23" fillId="2" borderId="12" xfId="4" applyFont="1" applyFill="1" applyBorder="1">
      <alignment vertical="center"/>
    </xf>
    <xf numFmtId="0" fontId="23" fillId="2" borderId="13" xfId="4" applyFont="1" applyFill="1" applyBorder="1">
      <alignment vertical="center"/>
    </xf>
    <xf numFmtId="0" fontId="15" fillId="2" borderId="6" xfId="4" applyFont="1" applyFill="1" applyBorder="1" applyAlignment="1">
      <alignment horizontal="left" vertical="center"/>
    </xf>
    <xf numFmtId="0" fontId="15" fillId="2" borderId="17" xfId="4" applyFont="1" applyFill="1" applyBorder="1" applyAlignment="1">
      <alignment horizontal="left" vertical="center"/>
    </xf>
    <xf numFmtId="0" fontId="15" fillId="2" borderId="33" xfId="4" applyFont="1" applyFill="1" applyBorder="1" applyAlignment="1">
      <alignment horizontal="left" vertical="center"/>
    </xf>
    <xf numFmtId="0" fontId="15" fillId="2" borderId="42" xfId="4" applyFont="1" applyFill="1" applyBorder="1" applyAlignment="1">
      <alignment vertical="center" wrapText="1"/>
    </xf>
    <xf numFmtId="0" fontId="23" fillId="2" borderId="16" xfId="4" applyFont="1" applyFill="1" applyBorder="1">
      <alignment vertical="center"/>
    </xf>
    <xf numFmtId="0" fontId="23" fillId="2" borderId="6" xfId="4" applyFont="1" applyFill="1" applyBorder="1">
      <alignment vertical="center"/>
    </xf>
    <xf numFmtId="0" fontId="23" fillId="2" borderId="17" xfId="4" applyFont="1" applyFill="1" applyBorder="1">
      <alignment vertical="center"/>
    </xf>
    <xf numFmtId="0" fontId="23" fillId="0" borderId="0" xfId="4" applyFont="1" applyAlignment="1">
      <alignment vertical="top"/>
    </xf>
    <xf numFmtId="49" fontId="15" fillId="0" borderId="6" xfId="4" applyNumberFormat="1" applyFont="1" applyFill="1" applyBorder="1" applyAlignment="1">
      <alignment horizontal="center" vertical="top" shrinkToFit="1"/>
    </xf>
    <xf numFmtId="49" fontId="15" fillId="0" borderId="17" xfId="4" applyNumberFormat="1" applyFont="1" applyFill="1" applyBorder="1" applyAlignment="1">
      <alignment horizontal="center" vertical="top" shrinkToFit="1"/>
    </xf>
    <xf numFmtId="49" fontId="15" fillId="0" borderId="7" xfId="4" applyNumberFormat="1" applyFont="1" applyFill="1" applyBorder="1" applyAlignment="1">
      <alignment horizontal="center" vertical="top" shrinkToFit="1"/>
    </xf>
    <xf numFmtId="49" fontId="15" fillId="0" borderId="27" xfId="4" applyNumberFormat="1" applyFont="1" applyFill="1" applyBorder="1" applyAlignment="1">
      <alignment horizontal="center" vertical="top" shrinkToFit="1"/>
    </xf>
    <xf numFmtId="0" fontId="15" fillId="2" borderId="12" xfId="4" applyFont="1" applyFill="1" applyBorder="1" applyAlignment="1">
      <alignment vertical="center" shrinkToFit="1"/>
    </xf>
    <xf numFmtId="0" fontId="15" fillId="2" borderId="6" xfId="4" applyFont="1" applyFill="1" applyBorder="1" applyAlignment="1">
      <alignment vertical="center" shrinkToFit="1"/>
    </xf>
    <xf numFmtId="183" fontId="15" fillId="0" borderId="0" xfId="4" applyNumberFormat="1" applyFont="1" applyFill="1" applyAlignment="1">
      <alignment horizontal="right" vertical="center"/>
    </xf>
    <xf numFmtId="181" fontId="15" fillId="0" borderId="0" xfId="1" applyNumberFormat="1" applyFont="1" applyFill="1" applyBorder="1" applyAlignment="1">
      <alignment vertical="center"/>
    </xf>
    <xf numFmtId="181" fontId="15" fillId="0" borderId="0" xfId="1" applyNumberFormat="1" applyFont="1" applyFill="1" applyBorder="1" applyAlignment="1">
      <alignment horizontal="right" vertical="center"/>
    </xf>
    <xf numFmtId="0" fontId="33" fillId="2" borderId="0" xfId="4" applyFont="1" applyFill="1" applyAlignment="1">
      <alignment horizontal="left" vertical="center"/>
    </xf>
    <xf numFmtId="0" fontId="15" fillId="2" borderId="11" xfId="4" applyFont="1" applyFill="1" applyBorder="1" applyAlignment="1">
      <alignment vertical="center" shrinkToFit="1"/>
    </xf>
    <xf numFmtId="0" fontId="15" fillId="2" borderId="13" xfId="4" applyFont="1" applyFill="1" applyBorder="1" applyAlignment="1">
      <alignment vertical="center" shrinkToFit="1"/>
    </xf>
    <xf numFmtId="0" fontId="15" fillId="0" borderId="11" xfId="4" applyFont="1" applyBorder="1" applyAlignment="1">
      <alignment horizontal="left" vertical="center" shrinkToFit="1"/>
    </xf>
    <xf numFmtId="0" fontId="15" fillId="0" borderId="11" xfId="4" applyFont="1" applyBorder="1" applyAlignment="1">
      <alignment horizontal="right" vertical="center"/>
    </xf>
    <xf numFmtId="181" fontId="15" fillId="2" borderId="11" xfId="1" applyNumberFormat="1" applyFont="1" applyFill="1" applyBorder="1" applyAlignment="1">
      <alignment horizontal="right" vertical="center" shrinkToFit="1"/>
    </xf>
    <xf numFmtId="181" fontId="15" fillId="2" borderId="12" xfId="1" applyNumberFormat="1" applyFont="1" applyFill="1" applyBorder="1" applyAlignment="1">
      <alignment horizontal="right" vertical="center" shrinkToFit="1"/>
    </xf>
    <xf numFmtId="181" fontId="15" fillId="2" borderId="13" xfId="1" applyNumberFormat="1" applyFont="1" applyFill="1" applyBorder="1" applyAlignment="1">
      <alignment horizontal="right" vertical="center" shrinkToFit="1"/>
    </xf>
    <xf numFmtId="181" fontId="15" fillId="2" borderId="51" xfId="1" applyNumberFormat="1" applyFont="1" applyFill="1" applyBorder="1" applyAlignment="1">
      <alignment horizontal="right" vertical="center" shrinkToFit="1"/>
    </xf>
    <xf numFmtId="181" fontId="15" fillId="2" borderId="49" xfId="1" applyNumberFormat="1" applyFont="1" applyFill="1" applyBorder="1" applyAlignment="1">
      <alignment horizontal="right" vertical="center" shrinkToFit="1"/>
    </xf>
    <xf numFmtId="181" fontId="15" fillId="2" borderId="52" xfId="1" applyNumberFormat="1" applyFont="1" applyFill="1" applyBorder="1" applyAlignment="1">
      <alignment horizontal="right" vertical="center" shrinkToFit="1"/>
    </xf>
    <xf numFmtId="214" fontId="15" fillId="2" borderId="37" xfId="4" applyNumberFormat="1" applyFont="1" applyFill="1" applyBorder="1" applyAlignment="1">
      <alignment horizontal="center" vertical="center" wrapText="1"/>
    </xf>
    <xf numFmtId="214" fontId="15" fillId="2" borderId="34" xfId="4" applyNumberFormat="1" applyFont="1" applyFill="1" applyBorder="1" applyAlignment="1">
      <alignment horizontal="center" vertical="center" wrapText="1"/>
    </xf>
    <xf numFmtId="0" fontId="15" fillId="0" borderId="51"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61" xfId="4" applyFont="1" applyFill="1" applyBorder="1" applyAlignment="1">
      <alignment horizontal="left" vertical="center" shrinkToFit="1"/>
    </xf>
    <xf numFmtId="0" fontId="15" fillId="2" borderId="14" xfId="4" applyFont="1" applyFill="1" applyBorder="1" applyAlignment="1">
      <alignment vertical="center" shrinkToFit="1"/>
    </xf>
    <xf numFmtId="0" fontId="15" fillId="2" borderId="15" xfId="4" applyFont="1" applyFill="1" applyBorder="1" applyAlignment="1">
      <alignment vertical="center" shrinkToFit="1"/>
    </xf>
    <xf numFmtId="0" fontId="15" fillId="0" borderId="14" xfId="4" applyFont="1" applyBorder="1" applyAlignment="1">
      <alignment horizontal="left" vertical="center" shrinkToFit="1"/>
    </xf>
    <xf numFmtId="0" fontId="15" fillId="0" borderId="0" xfId="4" applyFont="1" applyAlignment="1">
      <alignment horizontal="left" vertical="center" shrinkToFit="1"/>
    </xf>
    <xf numFmtId="0" fontId="15" fillId="0" borderId="14" xfId="4" applyFont="1" applyBorder="1" applyAlignment="1">
      <alignment horizontal="right" vertical="center"/>
    </xf>
    <xf numFmtId="181" fontId="15" fillId="2" borderId="72" xfId="1" applyNumberFormat="1" applyFont="1" applyFill="1" applyBorder="1" applyAlignment="1">
      <alignment horizontal="right" vertical="center" shrinkToFit="1"/>
    </xf>
    <xf numFmtId="181" fontId="15" fillId="2" borderId="50" xfId="1" applyNumberFormat="1" applyFont="1" applyFill="1" applyBorder="1" applyAlignment="1">
      <alignment horizontal="right" vertical="center" shrinkToFit="1"/>
    </xf>
    <xf numFmtId="181" fontId="15" fillId="2" borderId="73" xfId="1" applyNumberFormat="1" applyFont="1" applyFill="1" applyBorder="1" applyAlignment="1">
      <alignment horizontal="right" vertical="center" shrinkToFit="1"/>
    </xf>
    <xf numFmtId="181" fontId="15" fillId="2" borderId="77" xfId="1" applyNumberFormat="1" applyFont="1" applyFill="1" applyBorder="1" applyAlignment="1">
      <alignment horizontal="right" vertical="center" shrinkToFit="1"/>
    </xf>
    <xf numFmtId="181" fontId="15" fillId="2" borderId="66" xfId="1" applyNumberFormat="1" applyFont="1" applyFill="1" applyBorder="1" applyAlignment="1">
      <alignment horizontal="right" vertical="center" shrinkToFit="1"/>
    </xf>
    <xf numFmtId="181" fontId="15" fillId="2" borderId="67" xfId="1" applyNumberFormat="1" applyFont="1" applyFill="1" applyBorder="1" applyAlignment="1">
      <alignment horizontal="right" vertical="center" shrinkToFit="1"/>
    </xf>
    <xf numFmtId="214" fontId="15" fillId="2" borderId="134" xfId="4" applyNumberFormat="1" applyFont="1" applyFill="1" applyBorder="1" applyAlignment="1">
      <alignment horizontal="center" vertical="center" wrapText="1"/>
    </xf>
    <xf numFmtId="214" fontId="15" fillId="2" borderId="168" xfId="4" applyNumberFormat="1" applyFont="1" applyFill="1" applyBorder="1" applyAlignment="1">
      <alignment horizontal="center" vertical="center" wrapText="1"/>
    </xf>
    <xf numFmtId="0" fontId="15" fillId="0" borderId="77" xfId="4" applyFont="1" applyFill="1" applyBorder="1" applyAlignment="1">
      <alignment horizontal="left" vertical="center" shrinkToFit="1"/>
    </xf>
    <xf numFmtId="0" fontId="15" fillId="0" borderId="66" xfId="4" applyFont="1" applyFill="1" applyBorder="1" applyAlignment="1">
      <alignment horizontal="left" vertical="center" shrinkToFit="1"/>
    </xf>
    <xf numFmtId="0" fontId="15" fillId="0" borderId="162" xfId="4" applyFont="1" applyFill="1" applyBorder="1" applyAlignment="1">
      <alignment horizontal="left" vertical="center" shrinkToFit="1"/>
    </xf>
    <xf numFmtId="0" fontId="15" fillId="2" borderId="57" xfId="4" applyFont="1" applyFill="1" applyBorder="1" applyAlignment="1">
      <alignment vertical="center" shrinkToFit="1"/>
    </xf>
    <xf numFmtId="0" fontId="15" fillId="2" borderId="7" xfId="4" applyFont="1" applyFill="1" applyBorder="1" applyAlignment="1">
      <alignment vertical="center" shrinkToFit="1"/>
    </xf>
    <xf numFmtId="0" fontId="15" fillId="2" borderId="27" xfId="4" applyFont="1" applyFill="1" applyBorder="1" applyAlignment="1">
      <alignment vertical="center" shrinkToFit="1"/>
    </xf>
    <xf numFmtId="0" fontId="15" fillId="2" borderId="57" xfId="4" applyFont="1" applyFill="1" applyBorder="1" applyAlignment="1">
      <alignment horizontal="center" vertical="center"/>
    </xf>
    <xf numFmtId="195" fontId="15" fillId="0" borderId="57" xfId="4" applyNumberFormat="1" applyFont="1" applyBorder="1" applyAlignment="1">
      <alignment horizontal="center" vertical="center"/>
    </xf>
    <xf numFmtId="195" fontId="15" fillId="0" borderId="7" xfId="4" applyNumberFormat="1" applyFont="1" applyBorder="1" applyAlignment="1">
      <alignment horizontal="center" vertical="center"/>
    </xf>
    <xf numFmtId="181" fontId="15" fillId="2" borderId="164" xfId="1" applyNumberFormat="1" applyFont="1" applyFill="1" applyBorder="1" applyAlignment="1">
      <alignment vertical="center" shrinkToFit="1"/>
    </xf>
    <xf numFmtId="181" fontId="15" fillId="2" borderId="165" xfId="1" applyNumberFormat="1" applyFont="1" applyFill="1" applyBorder="1" applyAlignment="1">
      <alignment vertical="center" shrinkToFit="1"/>
    </xf>
    <xf numFmtId="181" fontId="15" fillId="2" borderId="171" xfId="1" applyNumberFormat="1" applyFont="1" applyFill="1" applyBorder="1" applyAlignment="1">
      <alignment vertical="center" shrinkToFit="1"/>
    </xf>
    <xf numFmtId="181" fontId="15" fillId="2" borderId="164" xfId="1" applyNumberFormat="1" applyFont="1" applyFill="1" applyBorder="1" applyAlignment="1">
      <alignment horizontal="right" vertical="center" shrinkToFit="1"/>
    </xf>
    <xf numFmtId="181" fontId="15" fillId="2" borderId="165" xfId="1" applyNumberFormat="1" applyFont="1" applyFill="1" applyBorder="1" applyAlignment="1">
      <alignment horizontal="right" vertical="center" shrinkToFit="1"/>
    </xf>
    <xf numFmtId="181" fontId="15" fillId="2" borderId="171" xfId="1" applyNumberFormat="1" applyFont="1" applyFill="1" applyBorder="1" applyAlignment="1">
      <alignment horizontal="right" vertical="center" shrinkToFit="1"/>
    </xf>
    <xf numFmtId="214" fontId="15" fillId="2" borderId="58" xfId="4" applyNumberFormat="1" applyFont="1" applyFill="1" applyBorder="1" applyAlignment="1">
      <alignment horizontal="center" vertical="center" wrapText="1"/>
    </xf>
    <xf numFmtId="214" fontId="15" fillId="2" borderId="96" xfId="4" applyNumberFormat="1" applyFont="1" applyFill="1" applyBorder="1" applyAlignment="1">
      <alignment horizontal="center" vertical="center" wrapText="1"/>
    </xf>
    <xf numFmtId="0" fontId="15" fillId="0" borderId="164" xfId="0" applyFont="1" applyBorder="1" applyAlignment="1">
      <alignment horizontal="left" vertical="center" shrinkToFit="1"/>
    </xf>
    <xf numFmtId="0" fontId="15" fillId="0" borderId="165" xfId="0" applyFont="1" applyBorder="1" applyAlignment="1">
      <alignment horizontal="left" vertical="center" shrinkToFit="1"/>
    </xf>
    <xf numFmtId="0" fontId="15" fillId="0" borderId="166" xfId="0" applyFont="1" applyBorder="1" applyAlignment="1">
      <alignment horizontal="left" vertical="center" shrinkToFit="1"/>
    </xf>
    <xf numFmtId="0" fontId="11" fillId="2" borderId="138" xfId="4" applyFont="1" applyFill="1" applyBorder="1" applyAlignment="1">
      <alignment horizontal="center" vertical="center"/>
    </xf>
    <xf numFmtId="0" fontId="11" fillId="2" borderId="139" xfId="4" applyFont="1" applyFill="1" applyBorder="1" applyAlignment="1">
      <alignment horizontal="center" vertical="center"/>
    </xf>
    <xf numFmtId="0" fontId="11" fillId="2" borderId="140" xfId="4" applyFont="1" applyFill="1" applyBorder="1" applyAlignment="1">
      <alignment horizontal="center" vertical="center"/>
    </xf>
    <xf numFmtId="201" fontId="15" fillId="2" borderId="53" xfId="0" applyNumberFormat="1" applyFont="1" applyFill="1" applyBorder="1" applyAlignment="1">
      <alignment horizontal="center" vertical="center"/>
    </xf>
    <xf numFmtId="204" fontId="25" fillId="2" borderId="0" xfId="0" applyNumberFormat="1" applyFont="1" applyFill="1" applyAlignment="1">
      <alignment horizontal="left" vertical="center"/>
    </xf>
    <xf numFmtId="204" fontId="15" fillId="2" borderId="0" xfId="0" applyNumberFormat="1" applyFont="1" applyFill="1" applyAlignment="1">
      <alignment horizontal="center" vertical="center"/>
    </xf>
    <xf numFmtId="201" fontId="15" fillId="2" borderId="0" xfId="0" applyNumberFormat="1" applyFont="1" applyFill="1" applyAlignment="1">
      <alignment horizontal="center" vertical="center"/>
    </xf>
    <xf numFmtId="202" fontId="15" fillId="0" borderId="0" xfId="0" applyNumberFormat="1" applyFont="1" applyAlignment="1">
      <alignment horizontal="left" vertical="center" wrapText="1"/>
    </xf>
    <xf numFmtId="203" fontId="15" fillId="2" borderId="0" xfId="4" applyNumberFormat="1" applyFont="1" applyFill="1" applyAlignment="1">
      <alignment horizontal="center" vertical="center" shrinkToFit="1"/>
    </xf>
    <xf numFmtId="0" fontId="15" fillId="2" borderId="37" xfId="4" applyFont="1" applyFill="1" applyBorder="1" applyAlignment="1">
      <alignment horizontal="left" vertical="center" wrapText="1"/>
    </xf>
    <xf numFmtId="204" fontId="11" fillId="2" borderId="7" xfId="0" applyNumberFormat="1" applyFont="1" applyFill="1" applyBorder="1" applyAlignment="1">
      <alignment horizontal="center" vertical="center"/>
    </xf>
    <xf numFmtId="201" fontId="11" fillId="2" borderId="7" xfId="0" applyNumberFormat="1" applyFont="1" applyFill="1" applyBorder="1" applyAlignment="1">
      <alignment horizontal="center" vertical="center"/>
    </xf>
    <xf numFmtId="202" fontId="16" fillId="0" borderId="7" xfId="0" applyNumberFormat="1" applyFont="1" applyBorder="1" applyAlignment="1">
      <alignment horizontal="center" vertical="center" wrapText="1"/>
    </xf>
    <xf numFmtId="203" fontId="11" fillId="2" borderId="7" xfId="4" applyNumberFormat="1" applyFont="1" applyFill="1" applyBorder="1" applyAlignment="1">
      <alignment horizontal="center" vertical="center"/>
    </xf>
    <xf numFmtId="0" fontId="13" fillId="2" borderId="7" xfId="4" applyFont="1" applyFill="1" applyBorder="1" applyAlignment="1">
      <alignment vertical="center" wrapText="1"/>
    </xf>
    <xf numFmtId="0" fontId="13" fillId="2" borderId="96" xfId="4" applyFont="1" applyFill="1" applyBorder="1" applyAlignment="1">
      <alignment vertical="center" wrapText="1"/>
    </xf>
    <xf numFmtId="0" fontId="13" fillId="2" borderId="58" xfId="4" applyFont="1" applyFill="1" applyBorder="1" applyAlignment="1">
      <alignment vertical="center" wrapText="1"/>
    </xf>
    <xf numFmtId="0" fontId="11" fillId="2" borderId="0" xfId="5" applyFont="1" applyFill="1" applyAlignment="1">
      <alignment horizontal="left" vertical="center"/>
    </xf>
    <xf numFmtId="0" fontId="11" fillId="2" borderId="0" xfId="5" applyFont="1" applyFill="1" applyAlignment="1">
      <alignment horizontal="center" vertical="center"/>
    </xf>
    <xf numFmtId="0" fontId="13" fillId="2" borderId="25" xfId="4" applyFont="1" applyFill="1" applyBorder="1">
      <alignment vertical="center"/>
    </xf>
    <xf numFmtId="0" fontId="24" fillId="2" borderId="85" xfId="4" applyFont="1" applyFill="1" applyBorder="1" applyAlignment="1">
      <alignment horizontal="right" vertical="center"/>
    </xf>
    <xf numFmtId="0" fontId="15" fillId="0" borderId="3" xfId="4" applyFont="1" applyBorder="1" applyAlignment="1">
      <alignment vertical="center" wrapText="1"/>
    </xf>
    <xf numFmtId="0" fontId="15" fillId="0" borderId="85" xfId="4" applyFont="1" applyBorder="1" applyAlignment="1">
      <alignment horizontal="center" vertical="top"/>
    </xf>
    <xf numFmtId="0" fontId="11" fillId="2" borderId="25" xfId="4" applyFont="1" applyFill="1" applyBorder="1">
      <alignment vertical="center"/>
    </xf>
    <xf numFmtId="0" fontId="15" fillId="0" borderId="3" xfId="0" applyFont="1" applyBorder="1" applyAlignment="1">
      <alignment vertical="top"/>
    </xf>
    <xf numFmtId="0" fontId="15" fillId="2" borderId="3" xfId="4" applyFont="1" applyFill="1" applyBorder="1" applyAlignment="1">
      <alignment horizontal="justify" vertical="center" wrapText="1"/>
    </xf>
    <xf numFmtId="0" fontId="11" fillId="0" borderId="0" xfId="4" applyFont="1" applyFill="1" applyAlignment="1">
      <alignment vertical="top" wrapText="1"/>
    </xf>
    <xf numFmtId="0" fontId="11" fillId="0" borderId="0" xfId="0" applyFont="1" applyAlignment="1">
      <alignment horizontal="left" vertical="top" wrapText="1"/>
    </xf>
    <xf numFmtId="0" fontId="11" fillId="0" borderId="0" xfId="0" applyFont="1" applyAlignment="1">
      <alignment horizontal="left" vertical="top"/>
    </xf>
    <xf numFmtId="0" fontId="52" fillId="0" borderId="85" xfId="4" applyFont="1" applyBorder="1">
      <alignment vertical="center"/>
    </xf>
    <xf numFmtId="0" fontId="11" fillId="2" borderId="85" xfId="4" applyFont="1" applyFill="1" applyBorder="1" applyAlignment="1">
      <alignment horizontal="right" vertical="top" shrinkToFit="1"/>
    </xf>
    <xf numFmtId="0" fontId="15" fillId="0" borderId="85" xfId="4" applyFont="1" applyBorder="1" applyAlignment="1">
      <alignment vertical="top" wrapText="1"/>
    </xf>
    <xf numFmtId="0" fontId="11" fillId="2" borderId="7" xfId="4" applyFont="1" applyFill="1" applyBorder="1" applyAlignment="1">
      <alignment vertical="center" wrapText="1"/>
    </xf>
    <xf numFmtId="0" fontId="15" fillId="0" borderId="3" xfId="0" applyFont="1" applyBorder="1" applyAlignment="1">
      <alignment vertical="top" wrapText="1"/>
    </xf>
    <xf numFmtId="0" fontId="15" fillId="0" borderId="3" xfId="4" applyFont="1" applyFill="1" applyBorder="1" applyAlignment="1">
      <alignment horizontal="left" vertical="top" wrapText="1"/>
    </xf>
    <xf numFmtId="0" fontId="26" fillId="0" borderId="3" xfId="4" applyFont="1" applyFill="1" applyBorder="1" applyAlignment="1">
      <alignment vertical="top" wrapText="1"/>
    </xf>
    <xf numFmtId="0" fontId="27" fillId="0" borderId="3" xfId="4" applyFont="1" applyFill="1" applyBorder="1" applyAlignment="1">
      <alignment horizontal="left" vertical="center" shrinkToFit="1"/>
    </xf>
    <xf numFmtId="0" fontId="19" fillId="2" borderId="12" xfId="4" applyFont="1" applyFill="1" applyBorder="1">
      <alignment vertical="center"/>
    </xf>
    <xf numFmtId="0" fontId="11" fillId="2" borderId="0" xfId="4" applyFont="1" applyFill="1" applyAlignment="1"/>
    <xf numFmtId="0" fontId="53" fillId="2" borderId="85" xfId="4" applyFont="1" applyFill="1" applyBorder="1" applyAlignment="1">
      <alignment horizontal="center" vertical="center"/>
    </xf>
    <xf numFmtId="0" fontId="53" fillId="2" borderId="85" xfId="4" applyFont="1" applyFill="1" applyBorder="1" applyAlignment="1">
      <alignment horizontal="left" vertical="center"/>
    </xf>
    <xf numFmtId="0" fontId="11" fillId="2" borderId="259" xfId="4" applyFont="1" applyFill="1" applyBorder="1" applyAlignment="1">
      <alignment horizontal="left" vertical="center" wrapText="1"/>
    </xf>
    <xf numFmtId="0" fontId="11" fillId="0" borderId="259" xfId="4" applyFont="1" applyBorder="1">
      <alignment vertical="center"/>
    </xf>
    <xf numFmtId="0" fontId="15" fillId="0" borderId="85" xfId="0" applyFont="1" applyBorder="1" applyAlignment="1">
      <alignment vertical="top" wrapText="1"/>
    </xf>
    <xf numFmtId="0" fontId="11" fillId="9" borderId="12" xfId="4" applyFont="1" applyFill="1" applyBorder="1" applyAlignment="1">
      <alignment vertical="center" shrinkToFit="1"/>
    </xf>
    <xf numFmtId="0" fontId="11" fillId="9" borderId="16" xfId="4" applyFont="1" applyFill="1" applyBorder="1" applyAlignment="1">
      <alignment vertical="center" shrinkToFit="1"/>
    </xf>
    <xf numFmtId="0" fontId="11" fillId="0" borderId="85" xfId="4" applyFont="1" applyFill="1" applyBorder="1" applyAlignment="1">
      <alignment horizontal="center" vertical="top"/>
    </xf>
    <xf numFmtId="0" fontId="23" fillId="2" borderId="85" xfId="4" applyFont="1" applyFill="1" applyBorder="1" applyAlignment="1">
      <alignment horizontal="center" vertical="center" wrapText="1"/>
    </xf>
    <xf numFmtId="0" fontId="15" fillId="0" borderId="0" xfId="0" applyFont="1" applyAlignment="1">
      <alignment vertical="center" wrapText="1"/>
    </xf>
    <xf numFmtId="0" fontId="15" fillId="0" borderId="5" xfId="0" applyFont="1" applyBorder="1" applyAlignment="1">
      <alignment vertical="center" wrapText="1"/>
    </xf>
    <xf numFmtId="4" fontId="11" fillId="0" borderId="292" xfId="4" applyNumberFormat="1" applyFont="1" applyFill="1" applyBorder="1" applyAlignment="1">
      <alignment horizontal="center" vertical="center" shrinkToFit="1"/>
    </xf>
    <xf numFmtId="0" fontId="11" fillId="0" borderId="296" xfId="4" applyFont="1" applyFill="1" applyBorder="1">
      <alignment vertical="center"/>
    </xf>
    <xf numFmtId="0" fontId="11" fillId="0" borderId="292" xfId="4" applyFont="1" applyFill="1" applyBorder="1">
      <alignment vertical="center"/>
    </xf>
    <xf numFmtId="0" fontId="11" fillId="0" borderId="297" xfId="4" applyFont="1" applyFill="1" applyBorder="1">
      <alignment vertical="center"/>
    </xf>
    <xf numFmtId="0" fontId="12" fillId="2" borderId="0" xfId="4" applyFont="1" applyFill="1" applyAlignment="1">
      <alignment horizontal="left" vertical="center"/>
    </xf>
    <xf numFmtId="0" fontId="51" fillId="2" borderId="0" xfId="4" applyFont="1" applyFill="1" applyAlignment="1">
      <alignment horizontal="left" vertical="center" shrinkToFit="1"/>
    </xf>
    <xf numFmtId="0" fontId="44" fillId="2" borderId="0" xfId="4" applyFont="1" applyFill="1" applyAlignment="1">
      <alignment horizontal="left" vertical="top" wrapText="1"/>
    </xf>
    <xf numFmtId="0" fontId="44" fillId="0" borderId="0" xfId="4" applyFont="1" applyAlignment="1">
      <alignment vertical="top" wrapText="1"/>
    </xf>
    <xf numFmtId="0" fontId="51" fillId="0" borderId="0" xfId="4" applyFont="1" applyAlignment="1">
      <alignment horizontal="left" vertical="top" wrapText="1"/>
    </xf>
    <xf numFmtId="181" fontId="11" fillId="2" borderId="0" xfId="4" applyNumberFormat="1" applyFont="1" applyFill="1" applyAlignment="1"/>
    <xf numFmtId="0" fontId="11" fillId="0" borderId="0" xfId="4" applyFont="1" applyAlignment="1">
      <alignment vertical="top" wrapText="1"/>
    </xf>
    <xf numFmtId="0" fontId="26" fillId="2" borderId="0" xfId="5" applyFont="1" applyFill="1" applyAlignment="1">
      <alignment horizontal="right" vertical="top"/>
    </xf>
    <xf numFmtId="0" fontId="14" fillId="2" borderId="0" xfId="4" applyFont="1" applyFill="1" applyAlignment="1">
      <alignment vertical="center" wrapText="1"/>
    </xf>
    <xf numFmtId="0" fontId="14" fillId="0" borderId="0" xfId="4" applyFont="1">
      <alignment vertical="center"/>
    </xf>
    <xf numFmtId="0" fontId="55" fillId="0" borderId="0" xfId="4" applyFont="1" applyFill="1" applyAlignment="1">
      <alignment horizontal="left" vertical="center"/>
    </xf>
    <xf numFmtId="0" fontId="54" fillId="0" borderId="0" xfId="16">
      <alignment vertical="center"/>
    </xf>
    <xf numFmtId="0" fontId="15" fillId="0" borderId="0" xfId="4" applyFont="1" applyFill="1" applyAlignment="1">
      <alignment horizontal="left"/>
    </xf>
    <xf numFmtId="0" fontId="15" fillId="0" borderId="0" xfId="4" applyFont="1" applyAlignment="1">
      <alignment horizontal="justify" vertical="top" wrapText="1"/>
    </xf>
    <xf numFmtId="0" fontId="15" fillId="0" borderId="0" xfId="0" applyFont="1" applyAlignment="1">
      <alignment horizontal="justify" vertical="top" wrapText="1"/>
    </xf>
    <xf numFmtId="0" fontId="15" fillId="0" borderId="0" xfId="4" applyFont="1" applyAlignment="1">
      <alignment horizontal="justify" vertical="center" wrapText="1"/>
    </xf>
    <xf numFmtId="0" fontId="15" fillId="0" borderId="0" xfId="0" applyFont="1" applyAlignment="1">
      <alignment horizontal="left" vertical="center" shrinkToFit="1"/>
    </xf>
    <xf numFmtId="0" fontId="75" fillId="0" borderId="0" xfId="4" applyFont="1">
      <alignment vertical="center"/>
    </xf>
    <xf numFmtId="0" fontId="26" fillId="0" borderId="0" xfId="6" applyFont="1">
      <alignment vertical="center"/>
    </xf>
    <xf numFmtId="0" fontId="12" fillId="2" borderId="0" xfId="4" applyFont="1" applyFill="1">
      <alignment vertical="center"/>
    </xf>
    <xf numFmtId="203" fontId="11" fillId="0" borderId="0" xfId="4" applyNumberFormat="1" applyFont="1" applyFill="1">
      <alignment vertical="center"/>
    </xf>
    <xf numFmtId="0" fontId="15" fillId="0" borderId="0" xfId="4" applyFont="1" applyFill="1" applyAlignment="1">
      <alignment horizontal="justify" vertical="top" wrapText="1"/>
    </xf>
    <xf numFmtId="0" fontId="16" fillId="0" borderId="19" xfId="0" applyFont="1" applyBorder="1">
      <alignment vertical="center"/>
    </xf>
    <xf numFmtId="0" fontId="16" fillId="0" borderId="20" xfId="0" applyFont="1" applyBorder="1">
      <alignment vertical="center"/>
    </xf>
    <xf numFmtId="0" fontId="53" fillId="0" borderId="0" xfId="4" applyFont="1">
      <alignment vertical="center"/>
    </xf>
    <xf numFmtId="0" fontId="25" fillId="0" borderId="0" xfId="0" applyFont="1">
      <alignment vertical="center"/>
    </xf>
    <xf numFmtId="0" fontId="14" fillId="0" borderId="0" xfId="0" applyFont="1">
      <alignment vertical="center"/>
    </xf>
    <xf numFmtId="0" fontId="77" fillId="0" borderId="0" xfId="0" applyFont="1">
      <alignment vertical="center"/>
    </xf>
    <xf numFmtId="0" fontId="78" fillId="0" borderId="0" xfId="4" applyFont="1" applyAlignment="1">
      <alignment horizontal="left" vertical="center"/>
    </xf>
    <xf numFmtId="0" fontId="27" fillId="0" borderId="0" xfId="4" applyFont="1">
      <alignment vertical="center"/>
    </xf>
    <xf numFmtId="0" fontId="12" fillId="0" borderId="0" xfId="4" applyFont="1" applyFill="1">
      <alignment vertical="center"/>
    </xf>
    <xf numFmtId="0" fontId="14" fillId="0" borderId="0" xfId="4" applyFont="1" applyFill="1" applyAlignment="1">
      <alignment vertical="top"/>
    </xf>
    <xf numFmtId="0" fontId="14" fillId="0" borderId="0" xfId="4" applyFont="1" applyAlignment="1">
      <alignment vertical="top" wrapText="1"/>
    </xf>
    <xf numFmtId="0" fontId="80" fillId="0" borderId="0" xfId="4" applyFont="1">
      <alignment vertical="center"/>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26" fillId="2" borderId="0" xfId="4" applyFont="1" applyFill="1" applyAlignment="1">
      <alignment horizontal="left" vertical="center"/>
    </xf>
    <xf numFmtId="0" fontId="14" fillId="0" borderId="0" xfId="4" applyFont="1" applyFill="1" applyAlignment="1">
      <alignment horizontal="left" vertical="top"/>
    </xf>
    <xf numFmtId="0" fontId="15" fillId="0" borderId="0" xfId="0" applyFont="1" applyAlignment="1">
      <alignment horizontal="left" vertical="center" wrapText="1"/>
    </xf>
    <xf numFmtId="0" fontId="74" fillId="0" borderId="0" xfId="4" applyFont="1" applyFill="1" applyAlignment="1">
      <alignment vertical="top"/>
    </xf>
    <xf numFmtId="0" fontId="44" fillId="0" borderId="0" xfId="4" applyFont="1" applyFill="1" applyAlignment="1">
      <alignment horizontal="left" vertical="top"/>
    </xf>
    <xf numFmtId="0" fontId="55" fillId="2" borderId="0" xfId="4" applyFont="1" applyFill="1" applyAlignment="1">
      <alignment horizontal="left" vertical="center"/>
    </xf>
    <xf numFmtId="0" fontId="55" fillId="2" borderId="0" xfId="4" applyFont="1" applyFill="1">
      <alignment vertical="center"/>
    </xf>
    <xf numFmtId="0" fontId="14" fillId="0" borderId="0" xfId="4" applyFont="1" applyFill="1">
      <alignment vertical="center"/>
    </xf>
    <xf numFmtId="0" fontId="25" fillId="0" borderId="0" xfId="4" applyFont="1" applyAlignment="1">
      <alignment vertical="top" wrapText="1"/>
    </xf>
    <xf numFmtId="0" fontId="25" fillId="0" borderId="0" xfId="4" applyFont="1" applyAlignment="1">
      <alignment horizontal="right" vertical="center"/>
    </xf>
    <xf numFmtId="204" fontId="15" fillId="2" borderId="14" xfId="4" applyNumberFormat="1" applyFont="1" applyFill="1" applyBorder="1" applyAlignment="1">
      <alignment horizontal="center" vertical="center" shrinkToFit="1"/>
    </xf>
    <xf numFmtId="204" fontId="1" fillId="0" borderId="0" xfId="0" applyNumberFormat="1" applyFont="1" applyAlignment="1">
      <alignment horizontal="center" vertical="center" shrinkToFit="1"/>
    </xf>
    <xf numFmtId="185" fontId="15" fillId="2" borderId="0" xfId="4" applyNumberFormat="1" applyFont="1" applyFill="1" applyAlignment="1">
      <alignment horizontal="center" vertical="center"/>
    </xf>
    <xf numFmtId="204" fontId="15" fillId="2" borderId="0" xfId="4" applyNumberFormat="1" applyFont="1" applyFill="1" applyAlignment="1">
      <alignment horizontal="center" vertical="center" shrinkToFit="1"/>
    </xf>
    <xf numFmtId="204" fontId="1" fillId="0" borderId="15" xfId="0" applyNumberFormat="1" applyFont="1" applyBorder="1" applyAlignment="1">
      <alignment horizontal="center" vertical="center" shrinkToFit="1"/>
    </xf>
    <xf numFmtId="0" fontId="14" fillId="0" borderId="85" xfId="4" applyFont="1" applyBorder="1">
      <alignment vertical="center"/>
    </xf>
    <xf numFmtId="0" fontId="55" fillId="2" borderId="25" xfId="4" applyFont="1" applyFill="1" applyBorder="1" applyAlignment="1">
      <alignment horizontal="left" vertical="center"/>
    </xf>
    <xf numFmtId="0" fontId="15" fillId="0" borderId="0" xfId="4" applyFont="1" applyFill="1" applyAlignment="1">
      <alignment vertical="top" wrapText="1"/>
    </xf>
    <xf numFmtId="0" fontId="14" fillId="0" borderId="0" xfId="4" applyFont="1" applyFill="1" applyAlignment="1">
      <alignment horizontal="left" vertical="center"/>
    </xf>
    <xf numFmtId="0" fontId="14" fillId="0" borderId="0" xfId="4" applyFont="1" applyFill="1" applyAlignment="1">
      <alignment horizontal="left" vertical="top" wrapText="1"/>
    </xf>
    <xf numFmtId="0" fontId="79" fillId="0" borderId="0" xfId="16" applyFont="1" applyAlignment="1">
      <alignment vertical="center"/>
    </xf>
    <xf numFmtId="0" fontId="15" fillId="0" borderId="5" xfId="4" applyFont="1" applyFill="1" applyBorder="1" applyAlignment="1">
      <alignment horizontal="left" vertical="top"/>
    </xf>
    <xf numFmtId="0" fontId="15" fillId="0" borderId="85" xfId="4" applyFont="1" applyFill="1" applyBorder="1" applyAlignment="1">
      <alignment horizontal="right" vertical="top"/>
    </xf>
    <xf numFmtId="0" fontId="24" fillId="0" borderId="5" xfId="4" applyFont="1" applyFill="1" applyBorder="1" applyAlignment="1">
      <alignment horizontal="left" vertical="center"/>
    </xf>
    <xf numFmtId="0" fontId="24" fillId="0" borderId="5" xfId="0" applyFont="1" applyBorder="1">
      <alignment vertical="center"/>
    </xf>
    <xf numFmtId="0" fontId="55" fillId="0" borderId="0" xfId="4" applyFont="1" applyFill="1" applyAlignment="1">
      <alignment horizontal="center" vertical="center"/>
    </xf>
    <xf numFmtId="0" fontId="82" fillId="0" borderId="0" xfId="4" applyFont="1" applyFill="1">
      <alignment vertical="center"/>
    </xf>
    <xf numFmtId="0" fontId="26" fillId="0" borderId="0" xfId="4" applyFont="1" applyFill="1" applyAlignment="1">
      <alignment horizontal="center" vertical="center"/>
    </xf>
    <xf numFmtId="0" fontId="55" fillId="0" borderId="0" xfId="4" applyFont="1" applyFill="1" applyAlignment="1">
      <alignment vertical="center" wrapText="1"/>
    </xf>
    <xf numFmtId="0" fontId="55" fillId="2" borderId="0" xfId="4" applyFont="1" applyFill="1" applyAlignment="1">
      <alignment horizontal="center" vertical="center"/>
    </xf>
    <xf numFmtId="0" fontId="14" fillId="0" borderId="85" xfId="4" applyFont="1" applyFill="1" applyBorder="1" applyAlignment="1">
      <alignment horizontal="left" vertical="center"/>
    </xf>
    <xf numFmtId="0" fontId="83" fillId="2" borderId="0" xfId="4" applyFont="1" applyFill="1" applyAlignment="1">
      <alignment horizontal="left" vertical="center"/>
    </xf>
    <xf numFmtId="0" fontId="84" fillId="2" borderId="0" xfId="4" applyFont="1" applyFill="1" applyAlignment="1">
      <alignment horizontal="left" vertical="center"/>
    </xf>
    <xf numFmtId="0" fontId="84" fillId="2" borderId="0" xfId="4" applyFont="1" applyFill="1">
      <alignment vertical="center"/>
    </xf>
    <xf numFmtId="0" fontId="84" fillId="0" borderId="0" xfId="4" applyFont="1" applyFill="1">
      <alignment vertical="center"/>
    </xf>
    <xf numFmtId="6" fontId="26" fillId="2" borderId="0" xfId="2" applyFont="1" applyFill="1" applyBorder="1" applyAlignment="1">
      <alignment vertical="center"/>
    </xf>
    <xf numFmtId="0" fontId="14" fillId="0" borderId="0" xfId="16" applyFont="1" applyFill="1" applyAlignment="1">
      <alignment vertical="center" wrapText="1"/>
    </xf>
    <xf numFmtId="0" fontId="14" fillId="0" borderId="0" xfId="4" applyFont="1" applyFill="1" applyAlignment="1">
      <alignment vertical="top" wrapText="1"/>
    </xf>
    <xf numFmtId="0" fontId="14" fillId="0" borderId="0" xfId="16" applyFont="1" applyFill="1" applyAlignment="1">
      <alignment vertical="top" wrapText="1"/>
    </xf>
    <xf numFmtId="0" fontId="75" fillId="0" borderId="0" xfId="4" applyFont="1" applyFill="1">
      <alignment vertical="center"/>
    </xf>
    <xf numFmtId="0" fontId="86" fillId="0" borderId="0" xfId="0" applyFont="1">
      <alignment vertical="center"/>
    </xf>
    <xf numFmtId="0" fontId="38" fillId="0" borderId="0" xfId="0" applyFont="1">
      <alignment vertical="center"/>
    </xf>
    <xf numFmtId="0" fontId="2" fillId="0" borderId="0" xfId="15" applyFont="1" applyAlignment="1">
      <alignment vertical="center"/>
    </xf>
    <xf numFmtId="0" fontId="87" fillId="0" borderId="0" xfId="15" applyFont="1" applyAlignment="1">
      <alignment horizontal="right" vertical="center"/>
    </xf>
    <xf numFmtId="0" fontId="11" fillId="11" borderId="0" xfId="4" applyFont="1" applyFill="1">
      <alignment vertical="center"/>
    </xf>
    <xf numFmtId="0" fontId="89" fillId="2" borderId="0" xfId="4" applyFont="1" applyFill="1" applyAlignment="1">
      <alignment horizontal="left" vertical="center"/>
    </xf>
    <xf numFmtId="0" fontId="85" fillId="2" borderId="0" xfId="4" applyFont="1" applyFill="1">
      <alignment vertical="center"/>
    </xf>
    <xf numFmtId="0" fontId="15" fillId="11" borderId="0" xfId="4" applyFont="1" applyFill="1" applyAlignment="1">
      <alignment vertical="top" wrapText="1"/>
    </xf>
    <xf numFmtId="0" fontId="15" fillId="11" borderId="0" xfId="4" applyFont="1" applyFill="1" applyAlignment="1">
      <alignment vertical="top"/>
    </xf>
    <xf numFmtId="6" fontId="15" fillId="0" borderId="85" xfId="2" applyFont="1" applyFill="1" applyBorder="1" applyAlignment="1">
      <alignment vertical="center"/>
    </xf>
    <xf numFmtId="0" fontId="25" fillId="11" borderId="0" xfId="4" applyFont="1" applyFill="1" applyAlignment="1">
      <alignment horizontal="left" vertical="center"/>
    </xf>
    <xf numFmtId="188" fontId="11" fillId="0" borderId="66" xfId="4" applyNumberFormat="1" applyFont="1" applyFill="1" applyBorder="1" applyAlignment="1">
      <alignment horizontal="left" vertical="center" shrinkToFit="1"/>
    </xf>
    <xf numFmtId="188" fontId="11" fillId="0" borderId="12" xfId="4" applyNumberFormat="1" applyFont="1" applyFill="1" applyBorder="1" applyAlignment="1">
      <alignment horizontal="left" vertical="center" shrinkToFit="1"/>
    </xf>
    <xf numFmtId="188" fontId="11" fillId="0" borderId="6" xfId="4" applyNumberFormat="1" applyFont="1" applyFill="1" applyBorder="1" applyAlignment="1">
      <alignment horizontal="left" vertical="center" shrinkToFit="1"/>
    </xf>
    <xf numFmtId="181" fontId="11" fillId="0" borderId="53" xfId="4" applyNumberFormat="1" applyFont="1" applyFill="1" applyBorder="1" applyAlignment="1">
      <alignment horizontal="left" vertical="center"/>
    </xf>
    <xf numFmtId="188" fontId="11" fillId="0" borderId="12" xfId="4" applyNumberFormat="1" applyFont="1" applyFill="1" applyBorder="1" applyAlignment="1">
      <alignment horizontal="center" vertical="center" shrinkToFit="1"/>
    </xf>
    <xf numFmtId="188" fontId="11" fillId="0" borderId="6" xfId="4" applyNumberFormat="1" applyFont="1" applyFill="1" applyBorder="1" applyAlignment="1">
      <alignment horizontal="center" vertical="center" shrinkToFit="1"/>
    </xf>
    <xf numFmtId="188" fontId="11" fillId="0" borderId="50" xfId="4" applyNumberFormat="1" applyFont="1" applyFill="1" applyBorder="1" applyAlignment="1">
      <alignment horizontal="left" vertical="center" shrinkToFit="1"/>
    </xf>
    <xf numFmtId="188" fontId="11" fillId="0" borderId="0" xfId="4" applyNumberFormat="1" applyFont="1" applyFill="1" applyAlignment="1">
      <alignment horizontal="left" vertical="center" shrinkToFit="1"/>
    </xf>
    <xf numFmtId="0" fontId="11" fillId="0" borderId="50" xfId="4" applyFont="1" applyFill="1" applyBorder="1" applyAlignment="1">
      <alignment horizontal="left" vertical="center"/>
    </xf>
    <xf numFmtId="0" fontId="16" fillId="0" borderId="292" xfId="0" applyFont="1" applyBorder="1" applyAlignment="1">
      <alignment horizontal="left" vertical="center" shrinkToFit="1"/>
    </xf>
    <xf numFmtId="0" fontId="11" fillId="0" borderId="25" xfId="4" applyFont="1" applyFill="1" applyBorder="1" applyAlignment="1">
      <alignment horizontal="center" vertical="center"/>
    </xf>
    <xf numFmtId="0" fontId="16" fillId="0" borderId="2" xfId="0" applyFont="1" applyBorder="1" applyAlignment="1">
      <alignment horizontal="right" vertical="center" shrinkToFit="1"/>
    </xf>
    <xf numFmtId="0" fontId="16" fillId="0" borderId="145" xfId="0" applyFont="1" applyBorder="1" applyAlignment="1">
      <alignment horizontal="right" vertical="center" shrinkToFit="1"/>
    </xf>
    <xf numFmtId="0" fontId="11" fillId="0" borderId="298" xfId="4" applyFont="1" applyFill="1" applyBorder="1">
      <alignment vertical="center"/>
    </xf>
    <xf numFmtId="0" fontId="15" fillId="0" borderId="25" xfId="4" applyFont="1" applyFill="1" applyBorder="1" applyAlignment="1">
      <alignment vertical="top"/>
    </xf>
    <xf numFmtId="0" fontId="47" fillId="0" borderId="0" xfId="4" applyFont="1" applyAlignment="1">
      <alignment horizontal="left" vertical="center"/>
    </xf>
    <xf numFmtId="4" fontId="15" fillId="0" borderId="0" xfId="4" applyNumberFormat="1" applyFont="1" applyFill="1">
      <alignment vertical="center"/>
    </xf>
    <xf numFmtId="4" fontId="15" fillId="0" borderId="6" xfId="4" applyNumberFormat="1" applyFont="1" applyFill="1" applyBorder="1">
      <alignment vertical="center"/>
    </xf>
    <xf numFmtId="0" fontId="33" fillId="0" borderId="15" xfId="4" applyFont="1" applyFill="1" applyBorder="1" applyAlignment="1">
      <alignment horizontal="left" vertical="center"/>
    </xf>
    <xf numFmtId="4" fontId="15" fillId="0" borderId="259" xfId="4" applyNumberFormat="1" applyFont="1" applyFill="1" applyBorder="1">
      <alignment vertical="center"/>
    </xf>
    <xf numFmtId="0" fontId="33" fillId="0" borderId="300" xfId="4" applyFont="1" applyFill="1" applyBorder="1" applyAlignment="1">
      <alignment horizontal="left" vertical="center"/>
    </xf>
    <xf numFmtId="0" fontId="15" fillId="0" borderId="15" xfId="0" applyFont="1" applyBorder="1">
      <alignment vertical="center"/>
    </xf>
    <xf numFmtId="0" fontId="11" fillId="0" borderId="301" xfId="0" applyFont="1" applyBorder="1">
      <alignment vertical="center"/>
    </xf>
    <xf numFmtId="186" fontId="11" fillId="0" borderId="0" xfId="4" applyNumberFormat="1" applyFont="1" applyFill="1">
      <alignment vertical="center"/>
    </xf>
    <xf numFmtId="0" fontId="14" fillId="2" borderId="0" xfId="4" applyFont="1" applyFill="1" applyAlignment="1">
      <alignment vertical="top" wrapText="1"/>
    </xf>
    <xf numFmtId="0" fontId="11" fillId="2" borderId="20" xfId="4" applyFont="1" applyFill="1" applyBorder="1">
      <alignment vertical="center"/>
    </xf>
    <xf numFmtId="0" fontId="16" fillId="0" borderId="0" xfId="0" applyFont="1" applyAlignment="1">
      <alignment horizontal="justify" vertical="top" wrapText="1"/>
    </xf>
    <xf numFmtId="0" fontId="15" fillId="2" borderId="14" xfId="4" applyFont="1" applyFill="1" applyBorder="1" applyAlignment="1">
      <alignment horizontal="center" vertical="center" shrinkToFit="1"/>
    </xf>
    <xf numFmtId="0" fontId="15" fillId="2" borderId="15" xfId="4" applyFont="1" applyFill="1" applyBorder="1" applyAlignment="1">
      <alignment horizontal="center" vertical="center" shrinkToFit="1"/>
    </xf>
    <xf numFmtId="195" fontId="15" fillId="0" borderId="14" xfId="4" applyNumberFormat="1" applyFont="1" applyBorder="1" applyAlignment="1">
      <alignment horizontal="center" vertical="center"/>
    </xf>
    <xf numFmtId="0" fontId="79" fillId="0" borderId="0" xfId="16" applyFont="1" applyAlignment="1">
      <alignment horizontal="left" vertical="top"/>
    </xf>
    <xf numFmtId="0" fontId="11" fillId="0" borderId="302" xfId="4" applyFont="1" applyBorder="1">
      <alignment vertical="center"/>
    </xf>
    <xf numFmtId="0" fontId="14" fillId="2" borderId="5" xfId="4" applyFont="1" applyFill="1" applyBorder="1" applyAlignment="1">
      <alignment vertical="top" wrapText="1"/>
    </xf>
    <xf numFmtId="0" fontId="11" fillId="2" borderId="259" xfId="4" applyFont="1" applyFill="1" applyBorder="1" applyAlignment="1">
      <alignment horizontal="left" vertical="center"/>
    </xf>
    <xf numFmtId="0" fontId="14" fillId="0" borderId="0" xfId="4" applyFont="1" applyFill="1" applyAlignment="1">
      <alignment vertical="center" wrapText="1"/>
    </xf>
    <xf numFmtId="0" fontId="15" fillId="2" borderId="0" xfId="4" applyFont="1" applyFill="1" applyAlignment="1">
      <alignment horizontal="justify" vertical="center" wrapText="1"/>
    </xf>
    <xf numFmtId="0" fontId="15" fillId="0" borderId="85" xfId="4" applyFont="1" applyBorder="1" applyAlignment="1">
      <alignment horizontal="center"/>
    </xf>
    <xf numFmtId="0" fontId="11" fillId="2" borderId="302" xfId="4" applyFont="1" applyFill="1" applyBorder="1">
      <alignment vertical="center"/>
    </xf>
    <xf numFmtId="0" fontId="26" fillId="2" borderId="0" xfId="4" applyFont="1" applyFill="1" applyAlignment="1">
      <alignment vertical="top" wrapText="1"/>
    </xf>
    <xf numFmtId="0" fontId="24" fillId="0" borderId="0" xfId="4" applyFont="1" applyFill="1" applyAlignment="1">
      <alignment horizontal="center" vertical="center"/>
    </xf>
    <xf numFmtId="0" fontId="11" fillId="2" borderId="302" xfId="4" applyFont="1" applyFill="1" applyBorder="1" applyAlignment="1">
      <alignment horizontal="left" vertical="center"/>
    </xf>
    <xf numFmtId="205" fontId="11" fillId="0" borderId="0" xfId="4" applyNumberFormat="1" applyFont="1">
      <alignment vertical="center"/>
    </xf>
    <xf numFmtId="0" fontId="11" fillId="2" borderId="18" xfId="4" applyFont="1" applyFill="1" applyBorder="1">
      <alignment vertical="center"/>
    </xf>
    <xf numFmtId="0" fontId="15" fillId="2" borderId="302" xfId="4" applyFont="1" applyFill="1" applyBorder="1">
      <alignment vertical="center"/>
    </xf>
    <xf numFmtId="0" fontId="25" fillId="0" borderId="0" xfId="4" applyFont="1" applyAlignment="1">
      <alignment vertical="top"/>
    </xf>
    <xf numFmtId="0" fontId="15" fillId="0" borderId="5" xfId="4" applyFont="1" applyBorder="1" applyAlignment="1">
      <alignment horizontal="center" vertical="center"/>
    </xf>
    <xf numFmtId="195" fontId="15" fillId="0" borderId="0" xfId="4" applyNumberFormat="1" applyFont="1" applyAlignment="1">
      <alignment horizontal="center" vertical="center"/>
    </xf>
    <xf numFmtId="0" fontId="85" fillId="0" borderId="0" xfId="4" applyFont="1" applyFill="1">
      <alignment vertical="center"/>
    </xf>
    <xf numFmtId="0" fontId="15" fillId="0" borderId="34" xfId="4" applyFont="1" applyFill="1" applyBorder="1" applyAlignment="1">
      <alignment horizontal="left" vertical="center" shrinkToFit="1"/>
    </xf>
    <xf numFmtId="0" fontId="14" fillId="0" borderId="25" xfId="4" applyFont="1" applyFill="1" applyBorder="1" applyAlignment="1">
      <alignment vertical="top"/>
    </xf>
    <xf numFmtId="0" fontId="19" fillId="0" borderId="12" xfId="4" applyFont="1" applyFill="1" applyBorder="1">
      <alignment vertical="center"/>
    </xf>
    <xf numFmtId="0" fontId="11" fillId="0" borderId="259" xfId="4" applyFont="1" applyFill="1" applyBorder="1" applyAlignment="1">
      <alignment horizontal="left" vertical="center" wrapText="1"/>
    </xf>
    <xf numFmtId="0" fontId="11" fillId="0" borderId="6" xfId="4" applyFont="1" applyBorder="1" applyAlignment="1">
      <alignment vertical="center" shrinkToFit="1"/>
    </xf>
    <xf numFmtId="0" fontId="24" fillId="2" borderId="41" xfId="4" applyFont="1" applyFill="1" applyBorder="1" applyAlignment="1">
      <alignment horizontal="left" vertical="center"/>
    </xf>
    <xf numFmtId="0" fontId="15" fillId="0" borderId="14" xfId="4" applyFont="1" applyBorder="1">
      <alignment vertical="center"/>
    </xf>
    <xf numFmtId="0" fontId="15" fillId="0" borderId="14" xfId="4" applyFont="1" applyBorder="1" applyAlignment="1">
      <alignment vertical="top" wrapText="1"/>
    </xf>
    <xf numFmtId="0" fontId="14" fillId="0" borderId="14" xfId="4" applyFont="1" applyBorder="1" applyAlignment="1">
      <alignment vertical="top" wrapText="1"/>
    </xf>
    <xf numFmtId="0" fontId="15" fillId="0" borderId="15" xfId="4" applyFont="1" applyBorder="1" applyAlignment="1">
      <alignment vertical="top" wrapText="1"/>
    </xf>
    <xf numFmtId="0" fontId="15" fillId="0" borderId="16" xfId="4" applyFont="1" applyBorder="1" applyAlignment="1">
      <alignment vertical="top" wrapText="1"/>
    </xf>
    <xf numFmtId="0" fontId="15" fillId="0" borderId="6" xfId="4" applyFont="1" applyBorder="1" applyAlignment="1">
      <alignment vertical="top" wrapText="1"/>
    </xf>
    <xf numFmtId="0" fontId="15" fillId="0" borderId="17" xfId="4" applyFont="1" applyBorder="1" applyAlignment="1">
      <alignment vertical="top" wrapText="1"/>
    </xf>
    <xf numFmtId="0" fontId="23" fillId="2" borderId="0" xfId="4" applyFont="1" applyFill="1" applyAlignment="1">
      <alignment horizontal="center" vertical="center"/>
    </xf>
    <xf numFmtId="0" fontId="23" fillId="0" borderId="0" xfId="0" applyFont="1" applyAlignment="1">
      <alignment horizontal="center" vertical="center"/>
    </xf>
    <xf numFmtId="0" fontId="23" fillId="0" borderId="0" xfId="0" applyFont="1">
      <alignment vertical="center"/>
    </xf>
    <xf numFmtId="190" fontId="23" fillId="0" borderId="0" xfId="4" applyNumberFormat="1" applyFont="1" applyFill="1">
      <alignment vertical="center"/>
    </xf>
    <xf numFmtId="191" fontId="23" fillId="0" borderId="0" xfId="4" applyNumberFormat="1" applyFont="1" applyFill="1">
      <alignment vertical="center"/>
    </xf>
    <xf numFmtId="0" fontId="23" fillId="0" borderId="0" xfId="4" applyFont="1" applyAlignment="1">
      <alignment vertical="center" shrinkToFit="1"/>
    </xf>
    <xf numFmtId="181" fontId="23" fillId="2" borderId="0" xfId="4" applyNumberFormat="1" applyFont="1" applyFill="1">
      <alignment vertical="center"/>
    </xf>
    <xf numFmtId="0" fontId="23" fillId="2" borderId="0" xfId="4" applyFont="1" applyFill="1" applyAlignment="1">
      <alignment horizontal="right" vertical="center"/>
    </xf>
    <xf numFmtId="0" fontId="23" fillId="0" borderId="0" xfId="4" applyFont="1" applyAlignment="1">
      <alignment horizontal="left" vertical="top"/>
    </xf>
    <xf numFmtId="0" fontId="23" fillId="0" borderId="0" xfId="4" applyFont="1" applyAlignment="1">
      <alignment horizontal="center" vertical="center" shrinkToFit="1"/>
    </xf>
    <xf numFmtId="0" fontId="11" fillId="0" borderId="303" xfId="4" applyFont="1" applyBorder="1">
      <alignment vertical="center"/>
    </xf>
    <xf numFmtId="0" fontId="11" fillId="0" borderId="307" xfId="4" applyFont="1" applyBorder="1">
      <alignment vertical="center"/>
    </xf>
    <xf numFmtId="0" fontId="11" fillId="0" borderId="308" xfId="4" applyFont="1" applyBorder="1">
      <alignment vertical="center"/>
    </xf>
    <xf numFmtId="0" fontId="52" fillId="0" borderId="0" xfId="4" applyFont="1" applyFill="1">
      <alignment vertical="center"/>
    </xf>
    <xf numFmtId="0" fontId="52" fillId="0" borderId="7" xfId="4" applyFont="1" applyFill="1" applyBorder="1">
      <alignment vertical="center"/>
    </xf>
    <xf numFmtId="0" fontId="15" fillId="2" borderId="302" xfId="4" applyFont="1" applyFill="1" applyBorder="1" applyAlignment="1">
      <alignment horizontal="left" vertical="top"/>
    </xf>
    <xf numFmtId="0" fontId="11" fillId="0" borderId="0" xfId="4" applyFont="1" applyAlignment="1">
      <alignment vertical="top"/>
    </xf>
    <xf numFmtId="0" fontId="11" fillId="0" borderId="12" xfId="4" applyFont="1" applyFill="1" applyBorder="1">
      <alignment vertical="center"/>
    </xf>
    <xf numFmtId="0" fontId="84" fillId="0" borderId="0" xfId="4" applyFont="1" applyFill="1" applyAlignment="1">
      <alignment horizontal="left" vertical="center"/>
    </xf>
    <xf numFmtId="0" fontId="15" fillId="5" borderId="11"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3"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Alignment="1">
      <alignment horizontal="center" vertical="center" wrapText="1"/>
    </xf>
    <xf numFmtId="0" fontId="15" fillId="5" borderId="15" xfId="4" applyFont="1" applyFill="1" applyBorder="1" applyAlignment="1">
      <alignment horizontal="center" vertical="center" wrapText="1"/>
    </xf>
    <xf numFmtId="0" fontId="15" fillId="5" borderId="57"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27" xfId="4" applyFont="1" applyFill="1" applyBorder="1" applyAlignment="1">
      <alignment horizontal="center" vertical="center" wrapText="1"/>
    </xf>
    <xf numFmtId="0" fontId="15" fillId="5" borderId="23"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9" xfId="4" applyFont="1" applyFill="1" applyBorder="1" applyAlignment="1">
      <alignment horizontal="center" vertical="center"/>
    </xf>
    <xf numFmtId="183" fontId="15" fillId="0" borderId="0" xfId="1" applyNumberFormat="1" applyFont="1" applyFill="1" applyBorder="1" applyAlignment="1">
      <alignment horizontal="center" vertical="center" shrinkToFit="1"/>
    </xf>
    <xf numFmtId="181" fontId="15" fillId="0" borderId="0" xfId="1" applyNumberFormat="1" applyFont="1" applyFill="1" applyBorder="1" applyAlignment="1">
      <alignment horizontal="center" vertical="center"/>
    </xf>
    <xf numFmtId="181" fontId="15" fillId="0" borderId="0" xfId="1" applyNumberFormat="1" applyFont="1" applyFill="1" applyBorder="1" applyAlignment="1">
      <alignment vertical="center" shrinkToFit="1"/>
    </xf>
    <xf numFmtId="177" fontId="16" fillId="0" borderId="0" xfId="0" applyNumberFormat="1" applyFont="1" applyAlignment="1">
      <alignment horizontal="center" vertical="center" shrinkToFit="1"/>
    </xf>
    <xf numFmtId="0" fontId="15" fillId="0" borderId="0" xfId="4" applyFont="1" applyFill="1" applyAlignment="1">
      <alignment horizontal="center" vertical="center" wrapText="1"/>
    </xf>
    <xf numFmtId="200" fontId="15" fillId="0" borderId="0" xfId="4" applyNumberFormat="1" applyFont="1" applyFill="1" applyAlignment="1">
      <alignment horizontal="center" vertical="center" shrinkToFit="1"/>
    </xf>
    <xf numFmtId="0" fontId="33" fillId="5" borderId="11" xfId="4" applyFont="1" applyFill="1" applyBorder="1" applyAlignment="1">
      <alignment horizontal="center" vertical="center" wrapText="1"/>
    </xf>
    <xf numFmtId="0" fontId="33" fillId="5" borderId="13" xfId="4" applyFont="1" applyFill="1" applyBorder="1" applyAlignment="1">
      <alignment horizontal="center" vertical="center" wrapText="1"/>
    </xf>
    <xf numFmtId="0" fontId="33" fillId="5" borderId="14" xfId="4" applyFont="1" applyFill="1" applyBorder="1" applyAlignment="1">
      <alignment horizontal="center" vertical="center" wrapText="1"/>
    </xf>
    <xf numFmtId="0" fontId="33" fillId="5" borderId="15" xfId="4" applyFont="1" applyFill="1" applyBorder="1" applyAlignment="1">
      <alignment horizontal="center" vertical="center" wrapText="1"/>
    </xf>
    <xf numFmtId="0" fontId="33" fillId="5" borderId="57" xfId="4" applyFont="1" applyFill="1" applyBorder="1" applyAlignment="1">
      <alignment horizontal="center" vertical="center" wrapText="1"/>
    </xf>
    <xf numFmtId="0" fontId="33" fillId="5" borderId="27" xfId="4" applyFont="1" applyFill="1" applyBorder="1" applyAlignment="1">
      <alignment horizontal="center" vertical="center" wrapText="1"/>
    </xf>
    <xf numFmtId="0" fontId="15" fillId="0" borderId="264" xfId="0" applyFont="1" applyBorder="1" applyAlignment="1">
      <alignment vertical="top"/>
    </xf>
    <xf numFmtId="0" fontId="15" fillId="2" borderId="259" xfId="4" applyFont="1" applyFill="1" applyBorder="1" applyAlignment="1">
      <alignment vertical="center" shrinkToFit="1"/>
    </xf>
    <xf numFmtId="0" fontId="33" fillId="2" borderId="12" xfId="4" applyFont="1" applyFill="1" applyBorder="1">
      <alignment vertical="center"/>
    </xf>
    <xf numFmtId="0" fontId="33" fillId="2" borderId="6" xfId="4" applyFont="1" applyFill="1" applyBorder="1">
      <alignment vertical="center"/>
    </xf>
    <xf numFmtId="0" fontId="15" fillId="2" borderId="315" xfId="4" applyFont="1" applyFill="1" applyBorder="1" applyAlignment="1">
      <alignment horizontal="left" vertical="center"/>
    </xf>
    <xf numFmtId="0" fontId="15" fillId="2" borderId="316" xfId="4" applyFont="1" applyFill="1" applyBorder="1" applyAlignment="1">
      <alignment horizontal="left" vertical="center"/>
    </xf>
    <xf numFmtId="0" fontId="15" fillId="2" borderId="322" xfId="4" applyFont="1" applyFill="1" applyBorder="1" applyAlignment="1">
      <alignment horizontal="left" vertical="center"/>
    </xf>
    <xf numFmtId="0" fontId="15" fillId="2" borderId="323" xfId="4" applyFont="1" applyFill="1" applyBorder="1" applyAlignment="1">
      <alignment horizontal="left" vertical="center"/>
    </xf>
    <xf numFmtId="0" fontId="13" fillId="2" borderId="259" xfId="4" applyFont="1" applyFill="1" applyBorder="1" applyAlignment="1">
      <alignment horizontal="left" vertical="center"/>
    </xf>
    <xf numFmtId="0" fontId="15" fillId="2" borderId="259" xfId="4" applyFont="1" applyFill="1" applyBorder="1" applyAlignment="1">
      <alignment horizontal="left" vertical="center"/>
    </xf>
    <xf numFmtId="0" fontId="33" fillId="2" borderId="326" xfId="4" applyFont="1" applyFill="1" applyBorder="1" applyAlignment="1">
      <alignment horizontal="left" vertical="center"/>
    </xf>
    <xf numFmtId="0" fontId="15" fillId="5" borderId="105" xfId="4" applyFont="1" applyFill="1" applyBorder="1" applyAlignment="1">
      <alignment vertical="top" shrinkToFit="1"/>
    </xf>
    <xf numFmtId="0" fontId="15" fillId="5" borderId="172" xfId="4" applyFont="1" applyFill="1" applyBorder="1" applyAlignment="1">
      <alignment vertical="top" shrinkToFit="1"/>
    </xf>
    <xf numFmtId="0" fontId="15" fillId="5" borderId="16" xfId="4" applyFont="1" applyFill="1" applyBorder="1" applyAlignment="1">
      <alignment vertical="top" shrinkToFit="1"/>
    </xf>
    <xf numFmtId="0" fontId="15" fillId="5" borderId="57" xfId="4" applyFont="1" applyFill="1" applyBorder="1" applyAlignment="1">
      <alignment vertical="top" shrinkToFit="1"/>
    </xf>
    <xf numFmtId="0" fontId="11" fillId="0" borderId="264" xfId="4" applyFont="1" applyBorder="1">
      <alignment vertical="center"/>
    </xf>
    <xf numFmtId="0" fontId="15" fillId="0" borderId="5" xfId="4" applyFont="1" applyFill="1" applyBorder="1" applyAlignment="1">
      <alignment horizontal="left" vertical="top" wrapText="1"/>
    </xf>
    <xf numFmtId="0" fontId="15" fillId="0" borderId="25" xfId="4" applyFont="1" applyBorder="1" applyAlignment="1">
      <alignment horizontal="center" vertical="center"/>
    </xf>
    <xf numFmtId="0" fontId="15" fillId="2" borderId="5" xfId="4" applyFont="1" applyFill="1" applyBorder="1" applyAlignment="1">
      <alignment vertical="top"/>
    </xf>
    <xf numFmtId="0" fontId="15" fillId="0" borderId="5" xfId="4" applyFont="1" applyBorder="1" applyAlignment="1">
      <alignment vertical="top" wrapText="1"/>
    </xf>
    <xf numFmtId="0" fontId="11" fillId="0" borderId="304" xfId="4" applyFont="1" applyBorder="1">
      <alignment vertical="center"/>
    </xf>
    <xf numFmtId="0" fontId="11" fillId="0" borderId="330" xfId="4" applyFont="1" applyBorder="1">
      <alignment vertical="center"/>
    </xf>
    <xf numFmtId="0" fontId="11" fillId="2" borderId="331" xfId="4" applyFont="1" applyFill="1" applyBorder="1" applyAlignment="1">
      <alignment horizontal="left" vertical="center"/>
    </xf>
    <xf numFmtId="6" fontId="15" fillId="2" borderId="85" xfId="2" applyFont="1" applyFill="1" applyBorder="1">
      <alignment vertical="center"/>
    </xf>
    <xf numFmtId="6" fontId="15" fillId="2" borderId="0" xfId="2" applyFont="1" applyFill="1" applyBorder="1">
      <alignment vertical="center"/>
    </xf>
    <xf numFmtId="0" fontId="15" fillId="0" borderId="0" xfId="6" applyFont="1">
      <alignment vertical="center"/>
    </xf>
    <xf numFmtId="0" fontId="16" fillId="0" borderId="85" xfId="0" applyFont="1" applyBorder="1" applyAlignment="1">
      <alignment vertical="top"/>
    </xf>
    <xf numFmtId="184" fontId="11" fillId="0" borderId="0" xfId="1" applyNumberFormat="1" applyFont="1" applyFill="1" applyBorder="1" applyAlignment="1">
      <alignment vertical="center"/>
    </xf>
    <xf numFmtId="0" fontId="15" fillId="0" borderId="14" xfId="4" applyFont="1" applyFill="1" applyBorder="1" applyAlignment="1">
      <alignment horizontal="right" vertical="center"/>
    </xf>
    <xf numFmtId="0" fontId="17" fillId="0" borderId="85" xfId="4" applyFont="1" applyFill="1" applyBorder="1" applyAlignment="1">
      <alignment horizontal="right" vertical="center"/>
    </xf>
    <xf numFmtId="0" fontId="15" fillId="0" borderId="5" xfId="4" applyFont="1" applyFill="1" applyBorder="1" applyAlignment="1">
      <alignment vertical="top" wrapText="1"/>
    </xf>
    <xf numFmtId="0" fontId="91" fillId="0" borderId="0" xfId="0" applyFont="1" applyAlignment="1">
      <alignment horizontal="justify" vertical="center"/>
    </xf>
    <xf numFmtId="0" fontId="11" fillId="0" borderId="7" xfId="4" applyFont="1" applyFill="1" applyBorder="1" applyAlignment="1">
      <alignment horizontal="left" vertical="top"/>
    </xf>
    <xf numFmtId="0" fontId="15" fillId="2" borderId="85" xfId="4" applyFont="1" applyFill="1" applyBorder="1" applyAlignment="1">
      <alignment horizontal="center" shrinkToFit="1"/>
    </xf>
    <xf numFmtId="0" fontId="11" fillId="0" borderId="259" xfId="4" applyFont="1" applyFill="1" applyBorder="1" applyAlignment="1">
      <alignment horizontal="left" vertical="center"/>
    </xf>
    <xf numFmtId="0" fontId="11" fillId="0" borderId="302" xfId="4" applyFont="1" applyFill="1" applyBorder="1">
      <alignment vertical="center"/>
    </xf>
    <xf numFmtId="0" fontId="11" fillId="0" borderId="302" xfId="4" applyFont="1" applyFill="1" applyBorder="1" applyAlignment="1">
      <alignment horizontal="left" vertical="center"/>
    </xf>
    <xf numFmtId="0" fontId="15" fillId="0" borderId="85" xfId="4" applyFont="1" applyFill="1" applyBorder="1" applyAlignment="1">
      <alignment horizontal="center" vertical="top"/>
    </xf>
    <xf numFmtId="0" fontId="14" fillId="0" borderId="0" xfId="0" applyFont="1" applyAlignment="1">
      <alignment horizontal="left" vertical="top"/>
    </xf>
    <xf numFmtId="0" fontId="79" fillId="0" borderId="0" xfId="16" applyFont="1" applyAlignment="1">
      <alignment vertical="top"/>
    </xf>
    <xf numFmtId="0" fontId="11" fillId="0" borderId="308" xfId="4" applyFont="1" applyFill="1" applyBorder="1">
      <alignment vertical="center"/>
    </xf>
    <xf numFmtId="0" fontId="15" fillId="11" borderId="0" xfId="4" applyFont="1" applyFill="1" applyAlignment="1">
      <alignment horizontal="left" vertical="center"/>
    </xf>
    <xf numFmtId="0" fontId="79" fillId="0" borderId="0" xfId="16" applyFont="1" applyAlignment="1">
      <alignment vertical="center" wrapText="1"/>
    </xf>
    <xf numFmtId="0" fontId="25" fillId="0" borderId="0" xfId="4" applyFont="1" applyFill="1">
      <alignment vertical="center"/>
    </xf>
    <xf numFmtId="213" fontId="25" fillId="2" borderId="0" xfId="4" applyNumberFormat="1" applyFont="1" applyFill="1" applyAlignment="1">
      <alignment horizontal="right" vertical="top" shrinkToFit="1"/>
    </xf>
    <xf numFmtId="0" fontId="17" fillId="0" borderId="0" xfId="4" applyFont="1" applyFill="1">
      <alignment vertical="center"/>
    </xf>
    <xf numFmtId="0" fontId="15" fillId="0" borderId="5" xfId="0" applyFont="1" applyBorder="1" applyAlignment="1">
      <alignment vertical="top" wrapText="1"/>
    </xf>
    <xf numFmtId="0" fontId="17" fillId="0" borderId="0" xfId="4" applyFont="1" applyAlignment="1">
      <alignment horizontal="right" vertical="center"/>
    </xf>
    <xf numFmtId="0" fontId="15" fillId="0" borderId="85" xfId="4" applyFont="1" applyBorder="1" applyAlignment="1">
      <alignment vertical="top"/>
    </xf>
    <xf numFmtId="0" fontId="15" fillId="0" borderId="85" xfId="4" applyFont="1" applyBorder="1" applyAlignment="1"/>
    <xf numFmtId="0" fontId="15" fillId="2" borderId="85" xfId="4" applyFont="1" applyFill="1" applyBorder="1" applyAlignment="1">
      <alignment horizontal="left"/>
    </xf>
    <xf numFmtId="0" fontId="23" fillId="0" borderId="0" xfId="0" applyFont="1" applyAlignment="1">
      <alignment vertical="top"/>
    </xf>
    <xf numFmtId="0" fontId="23" fillId="0" borderId="0" xfId="0" applyFont="1" applyAlignment="1">
      <alignment vertical="top" wrapText="1"/>
    </xf>
    <xf numFmtId="0" fontId="11" fillId="0" borderId="0" xfId="4" applyFont="1" applyFill="1" applyAlignment="1">
      <alignment shrinkToFit="1"/>
    </xf>
    <xf numFmtId="0" fontId="16" fillId="0" borderId="0" xfId="4" applyFont="1" applyFill="1" applyAlignment="1">
      <alignment horizontal="center" vertical="center"/>
    </xf>
    <xf numFmtId="0" fontId="15" fillId="2" borderId="5" xfId="4" applyFont="1" applyFill="1" applyBorder="1" applyAlignment="1">
      <alignment vertical="center" shrinkToFit="1"/>
    </xf>
    <xf numFmtId="0" fontId="39" fillId="0" borderId="0" xfId="4" applyFont="1" applyFill="1">
      <alignment vertical="center"/>
    </xf>
    <xf numFmtId="0" fontId="15" fillId="0" borderId="5" xfId="4" applyFont="1" applyFill="1" applyBorder="1" applyAlignment="1">
      <alignment vertical="center" wrapText="1"/>
    </xf>
    <xf numFmtId="0" fontId="16" fillId="2" borderId="3" xfId="4" applyFont="1" applyFill="1" applyBorder="1" applyAlignment="1">
      <alignment horizontal="justify" vertical="top" wrapText="1"/>
    </xf>
    <xf numFmtId="0" fontId="23" fillId="2" borderId="25" xfId="4" applyFont="1" applyFill="1" applyBorder="1">
      <alignment vertical="center"/>
    </xf>
    <xf numFmtId="0" fontId="11" fillId="2" borderId="0" xfId="4" applyFont="1" applyFill="1" applyAlignment="1">
      <alignment vertical="top" wrapText="1"/>
    </xf>
    <xf numFmtId="0" fontId="11" fillId="0" borderId="85" xfId="4" applyFont="1" applyFill="1" applyBorder="1" applyAlignment="1">
      <alignment horizontal="center" vertical="center"/>
    </xf>
    <xf numFmtId="0" fontId="11" fillId="0" borderId="5" xfId="4" applyFont="1" applyFill="1" applyBorder="1" applyAlignment="1">
      <alignment horizontal="left" vertical="top"/>
    </xf>
    <xf numFmtId="183" fontId="11" fillId="0" borderId="0" xfId="4" applyNumberFormat="1" applyFont="1" applyFill="1" applyAlignment="1">
      <alignment horizontal="right" vertical="center" shrinkToFit="1"/>
    </xf>
    <xf numFmtId="0" fontId="11" fillId="2" borderId="332" xfId="4" applyFont="1" applyFill="1" applyBorder="1" applyAlignment="1">
      <alignment horizontal="right" vertical="center"/>
    </xf>
    <xf numFmtId="0" fontId="11" fillId="2" borderId="333" xfId="4" applyFont="1" applyFill="1" applyBorder="1" applyAlignment="1">
      <alignment horizontal="right" vertical="center"/>
    </xf>
    <xf numFmtId="210" fontId="15" fillId="0" borderId="50" xfId="4" applyNumberFormat="1" applyFont="1" applyBorder="1" applyAlignment="1">
      <alignment horizontal="left" vertical="center"/>
    </xf>
    <xf numFmtId="210" fontId="15" fillId="0" borderId="50" xfId="4" applyNumberFormat="1" applyFont="1" applyBorder="1" applyAlignment="1">
      <alignment horizontal="right" vertical="center"/>
    </xf>
    <xf numFmtId="208" fontId="15" fillId="0" borderId="248" xfId="4" applyNumberFormat="1" applyFont="1" applyBorder="1" applyAlignment="1">
      <alignment horizontal="center" vertical="center"/>
    </xf>
    <xf numFmtId="210" fontId="15" fillId="0" borderId="248" xfId="4" applyNumberFormat="1" applyFont="1" applyBorder="1" applyAlignment="1">
      <alignment horizontal="center" vertical="center"/>
    </xf>
    <xf numFmtId="210" fontId="15" fillId="0" borderId="248" xfId="4" applyNumberFormat="1" applyFont="1" applyBorder="1" applyAlignment="1">
      <alignment horizontal="right" vertical="center"/>
    </xf>
    <xf numFmtId="0" fontId="11" fillId="2" borderId="204" xfId="4" applyFont="1" applyFill="1" applyBorder="1" applyAlignment="1">
      <alignment horizontal="right" vertical="center"/>
    </xf>
    <xf numFmtId="0" fontId="11" fillId="2" borderId="245" xfId="4" applyFont="1" applyFill="1" applyBorder="1" applyAlignment="1">
      <alignment horizontal="right" vertical="center"/>
    </xf>
    <xf numFmtId="0" fontId="15" fillId="0" borderId="0" xfId="0" applyFont="1" applyAlignment="1">
      <alignment horizontal="left" vertical="center"/>
    </xf>
    <xf numFmtId="0" fontId="11" fillId="0" borderId="77" xfId="4" applyFont="1" applyBorder="1">
      <alignment vertical="center"/>
    </xf>
    <xf numFmtId="0" fontId="11" fillId="0" borderId="138" xfId="4" applyFont="1" applyBorder="1">
      <alignment vertical="center"/>
    </xf>
    <xf numFmtId="0" fontId="14" fillId="0" borderId="0" xfId="16" applyFont="1" applyAlignment="1">
      <alignment vertical="center"/>
    </xf>
    <xf numFmtId="0" fontId="16" fillId="0" borderId="0" xfId="0" applyFont="1" applyAlignment="1"/>
    <xf numFmtId="0" fontId="11" fillId="0" borderId="0" xfId="0" applyFont="1" applyAlignment="1">
      <alignment vertical="center" shrinkToFit="1"/>
    </xf>
    <xf numFmtId="0" fontId="12" fillId="0" borderId="0" xfId="0" applyFont="1" applyAlignment="1">
      <alignment horizontal="center" vertical="center" shrinkToFit="1"/>
    </xf>
    <xf numFmtId="0" fontId="11" fillId="0" borderId="0" xfId="0" applyFont="1" applyAlignment="1">
      <alignment horizontal="distributed" vertical="center" shrinkToFit="1"/>
    </xf>
    <xf numFmtId="0" fontId="12" fillId="0" borderId="0" xfId="0" applyFont="1" applyAlignment="1">
      <alignment vertical="center" shrinkToFit="1"/>
    </xf>
    <xf numFmtId="0" fontId="16" fillId="0" borderId="19" xfId="0" applyFont="1" applyBorder="1" applyAlignment="1">
      <alignment vertical="center" shrinkToFit="1"/>
    </xf>
    <xf numFmtId="0" fontId="16" fillId="0" borderId="98" xfId="0" applyFont="1" applyBorder="1" applyAlignment="1">
      <alignment horizontal="left" vertical="center"/>
    </xf>
    <xf numFmtId="0" fontId="12" fillId="0" borderId="2" xfId="0" applyFont="1" applyBorder="1" applyAlignment="1">
      <alignment vertical="center" shrinkToFit="1"/>
    </xf>
    <xf numFmtId="0" fontId="12" fillId="0" borderId="2" xfId="0" applyFont="1" applyBorder="1">
      <alignment vertical="center"/>
    </xf>
    <xf numFmtId="0" fontId="15" fillId="0" borderId="13" xfId="4" applyFont="1" applyBorder="1" applyAlignment="1">
      <alignment horizontal="left" vertical="center"/>
    </xf>
    <xf numFmtId="0" fontId="11" fillId="2" borderId="12" xfId="4" applyFont="1" applyFill="1" applyBorder="1" applyAlignment="1">
      <alignment horizontal="right" vertical="center"/>
    </xf>
    <xf numFmtId="0" fontId="15" fillId="0" borderId="210" xfId="4" applyFont="1" applyBorder="1">
      <alignment vertical="center"/>
    </xf>
    <xf numFmtId="0" fontId="15" fillId="0" borderId="213" xfId="4" applyFont="1" applyBorder="1">
      <alignment vertical="center"/>
    </xf>
    <xf numFmtId="210" fontId="15" fillId="0" borderId="12" xfId="4" applyNumberFormat="1" applyFont="1" applyBorder="1" applyAlignment="1">
      <alignment horizontal="right" vertical="center"/>
    </xf>
    <xf numFmtId="208" fontId="15" fillId="0" borderId="12" xfId="4" applyNumberFormat="1" applyFont="1" applyBorder="1" applyAlignment="1">
      <alignment horizontal="center" vertical="center"/>
    </xf>
    <xf numFmtId="210" fontId="15" fillId="0" borderId="12" xfId="4" applyNumberFormat="1" applyFont="1" applyBorder="1" applyAlignment="1">
      <alignment horizontal="left" vertical="center"/>
    </xf>
    <xf numFmtId="0" fontId="15" fillId="0" borderId="39" xfId="4" applyFont="1" applyBorder="1" applyAlignment="1">
      <alignment horizontal="left" vertical="center"/>
    </xf>
    <xf numFmtId="0" fontId="15" fillId="2" borderId="49" xfId="4" applyFont="1" applyFill="1" applyBorder="1" applyAlignment="1">
      <alignment horizontal="center" vertical="center" shrinkToFit="1"/>
    </xf>
    <xf numFmtId="0" fontId="15" fillId="0" borderId="161" xfId="4" applyFont="1" applyBorder="1">
      <alignment vertical="center"/>
    </xf>
    <xf numFmtId="0" fontId="44" fillId="0" borderId="85" xfId="4" applyFont="1" applyBorder="1">
      <alignment vertical="center"/>
    </xf>
    <xf numFmtId="0" fontId="11" fillId="0" borderId="0" xfId="4" applyFont="1" applyAlignment="1">
      <alignment vertical="center" textRotation="255"/>
    </xf>
    <xf numFmtId="0" fontId="11" fillId="0" borderId="0" xfId="4" applyFont="1" applyAlignment="1">
      <alignment vertical="top" textRotation="255"/>
    </xf>
    <xf numFmtId="0" fontId="52" fillId="0" borderId="14" xfId="15" applyFont="1" applyBorder="1" applyAlignment="1">
      <alignment horizontal="left" vertical="center"/>
    </xf>
    <xf numFmtId="0" fontId="72" fillId="0" borderId="0" xfId="0" applyFont="1" applyAlignment="1">
      <alignment vertical="center" shrinkToFit="1"/>
    </xf>
    <xf numFmtId="0" fontId="14" fillId="0" borderId="5" xfId="4" applyFont="1" applyBorder="1">
      <alignment vertical="center"/>
    </xf>
    <xf numFmtId="0" fontId="14" fillId="2" borderId="85" xfId="4" applyFont="1" applyFill="1" applyBorder="1" applyAlignment="1">
      <alignment vertical="center" shrinkToFit="1"/>
    </xf>
    <xf numFmtId="0" fontId="14" fillId="2" borderId="0" xfId="4" applyFont="1" applyFill="1" applyAlignment="1">
      <alignment vertical="center" shrinkToFit="1"/>
    </xf>
    <xf numFmtId="0" fontId="14" fillId="2" borderId="5" xfId="4" applyFont="1" applyFill="1" applyBorder="1" applyAlignment="1">
      <alignment vertical="center" shrinkToFit="1"/>
    </xf>
    <xf numFmtId="0" fontId="75" fillId="0" borderId="0" xfId="4" applyFont="1" applyFill="1" applyAlignment="1">
      <alignment horizontal="left" vertical="center"/>
    </xf>
    <xf numFmtId="0" fontId="11" fillId="0" borderId="6" xfId="4" applyFont="1" applyBorder="1" applyAlignment="1">
      <alignment horizontal="right" vertical="center"/>
    </xf>
    <xf numFmtId="0" fontId="79" fillId="0" borderId="0" xfId="16" applyFont="1" applyFill="1" applyAlignment="1">
      <alignment vertical="center"/>
    </xf>
    <xf numFmtId="0" fontId="75" fillId="0" borderId="0" xfId="4" applyFont="1" applyFill="1" applyAlignment="1">
      <alignment vertical="top" wrapText="1"/>
    </xf>
    <xf numFmtId="0" fontId="54" fillId="0" borderId="0" xfId="16" applyFill="1" applyAlignment="1">
      <alignment vertical="top" wrapText="1"/>
    </xf>
    <xf numFmtId="0" fontId="38" fillId="0" borderId="0" xfId="4" applyFont="1">
      <alignment vertical="center"/>
    </xf>
    <xf numFmtId="0" fontId="79" fillId="0" borderId="0" xfId="16" applyFont="1" applyFill="1" applyAlignment="1">
      <alignment vertical="top"/>
    </xf>
    <xf numFmtId="0" fontId="39" fillId="0" borderId="0" xfId="4" applyFont="1" applyFill="1" applyAlignment="1">
      <alignment vertical="top"/>
    </xf>
    <xf numFmtId="0" fontId="79" fillId="0" borderId="0" xfId="16" applyFont="1" applyFill="1" applyAlignment="1">
      <alignment vertical="center" wrapText="1"/>
    </xf>
    <xf numFmtId="0" fontId="54" fillId="0" borderId="0" xfId="16" applyFill="1" applyAlignment="1">
      <alignment vertical="top"/>
    </xf>
    <xf numFmtId="0" fontId="28" fillId="0" borderId="0" xfId="4" applyFont="1" applyFill="1" applyAlignment="1">
      <alignment horizontal="left" vertical="center"/>
    </xf>
    <xf numFmtId="0" fontId="14" fillId="0" borderId="0" xfId="16" applyFont="1" applyFill="1" applyAlignment="1">
      <alignment vertical="top"/>
    </xf>
    <xf numFmtId="0" fontId="39" fillId="0" borderId="0" xfId="16" applyFont="1" applyFill="1" applyAlignment="1">
      <alignment vertical="center"/>
    </xf>
    <xf numFmtId="0" fontId="14" fillId="0" borderId="0" xfId="0" applyFont="1" applyAlignment="1">
      <alignment vertical="top" wrapText="1"/>
    </xf>
    <xf numFmtId="0" fontId="36" fillId="0" borderId="0" xfId="4" applyFont="1" applyFill="1">
      <alignment vertical="center"/>
    </xf>
    <xf numFmtId="0" fontId="1" fillId="0" borderId="0" xfId="0" applyFont="1" applyAlignment="1">
      <alignment vertical="center" wrapText="1"/>
    </xf>
    <xf numFmtId="0" fontId="88" fillId="0" borderId="0" xfId="16" applyFont="1" applyFill="1" applyBorder="1" applyAlignment="1">
      <alignment vertical="center"/>
    </xf>
    <xf numFmtId="0" fontId="79" fillId="0" borderId="0" xfId="16" applyFont="1" applyFill="1" applyBorder="1" applyAlignment="1">
      <alignment vertical="center" wrapText="1"/>
    </xf>
    <xf numFmtId="0" fontId="73" fillId="0" borderId="0" xfId="16" applyFont="1" applyFill="1" applyBorder="1" applyAlignment="1">
      <alignment vertical="center" wrapText="1"/>
    </xf>
    <xf numFmtId="0" fontId="81" fillId="0" borderId="0" xfId="16" applyFont="1" applyFill="1" applyBorder="1" applyAlignment="1">
      <alignment vertical="center"/>
    </xf>
    <xf numFmtId="181" fontId="54" fillId="0" borderId="0" xfId="16" applyNumberFormat="1" applyFill="1" applyAlignment="1">
      <alignment vertical="center" wrapText="1"/>
    </xf>
    <xf numFmtId="181" fontId="79" fillId="0" borderId="0" xfId="16" applyNumberFormat="1" applyFont="1" applyFill="1" applyAlignment="1">
      <alignment vertical="center" wrapText="1"/>
    </xf>
    <xf numFmtId="0" fontId="14" fillId="0" borderId="0" xfId="16" applyFont="1" applyAlignment="1">
      <alignment vertical="center" wrapText="1"/>
    </xf>
    <xf numFmtId="0" fontId="25" fillId="0" borderId="0" xfId="4" applyFont="1" applyFill="1" applyAlignment="1">
      <alignment horizontal="left" vertical="center"/>
    </xf>
    <xf numFmtId="0" fontId="25" fillId="0" borderId="0" xfId="4" applyFont="1" applyFill="1" applyAlignment="1">
      <alignment vertical="top"/>
    </xf>
    <xf numFmtId="0" fontId="79" fillId="0" borderId="0" xfId="16" applyFont="1" applyFill="1" applyBorder="1" applyAlignment="1">
      <alignment vertical="top" wrapText="1"/>
    </xf>
    <xf numFmtId="0" fontId="79" fillId="2" borderId="12" xfId="16" applyFont="1" applyFill="1" applyBorder="1" applyAlignment="1">
      <alignment vertical="center"/>
    </xf>
    <xf numFmtId="0" fontId="25" fillId="2" borderId="12" xfId="4" applyFont="1" applyFill="1" applyBorder="1">
      <alignment vertical="center"/>
    </xf>
    <xf numFmtId="0" fontId="94" fillId="0" borderId="0" xfId="16" applyFont="1" applyFill="1" applyAlignment="1">
      <alignment vertical="center"/>
    </xf>
    <xf numFmtId="0" fontId="17" fillId="0" borderId="0" xfId="0" applyFont="1" applyAlignment="1">
      <alignment horizontal="left" vertical="top"/>
    </xf>
    <xf numFmtId="0" fontId="25" fillId="0" borderId="0" xfId="0" applyFont="1" applyAlignment="1">
      <alignment vertical="top"/>
    </xf>
    <xf numFmtId="0" fontId="17" fillId="0" borderId="0" xfId="4" applyFont="1" applyFill="1" applyAlignment="1">
      <alignment vertical="top" wrapText="1"/>
    </xf>
    <xf numFmtId="0" fontId="17" fillId="0" borderId="0" xfId="0" applyFont="1" applyAlignment="1">
      <alignment vertical="top"/>
    </xf>
    <xf numFmtId="0" fontId="17" fillId="0" borderId="11" xfId="4" applyFont="1" applyBorder="1" applyAlignment="1">
      <alignment horizontal="center" vertical="center"/>
    </xf>
    <xf numFmtId="0" fontId="17" fillId="0" borderId="14" xfId="4" applyFont="1" applyBorder="1" applyAlignment="1">
      <alignment horizontal="center" vertical="center"/>
    </xf>
    <xf numFmtId="0" fontId="11" fillId="0" borderId="0" xfId="4" applyFont="1" applyAlignment="1">
      <alignment horizontal="left" vertical="center" shrinkToFit="1"/>
    </xf>
    <xf numFmtId="0" fontId="23" fillId="0" borderId="0" xfId="4" applyFont="1" applyAlignment="1">
      <alignment horizontal="right" vertical="center" shrinkToFit="1"/>
    </xf>
    <xf numFmtId="0" fontId="11" fillId="2" borderId="85" xfId="4" applyFont="1" applyFill="1" applyBorder="1" applyAlignment="1">
      <alignment vertical="center" shrinkToFit="1"/>
    </xf>
    <xf numFmtId="0" fontId="11" fillId="2" borderId="5" xfId="4" applyFont="1" applyFill="1" applyBorder="1" applyAlignment="1">
      <alignment vertical="center" shrinkToFit="1"/>
    </xf>
    <xf numFmtId="0" fontId="11" fillId="2" borderId="3" xfId="5" applyFont="1" applyFill="1" applyBorder="1">
      <alignment vertical="center"/>
    </xf>
    <xf numFmtId="0" fontId="12" fillId="0" borderId="339" xfId="4" applyFont="1" applyBorder="1">
      <alignment vertical="center"/>
    </xf>
    <xf numFmtId="0" fontId="47" fillId="0" borderId="339" xfId="4" applyFont="1" applyFill="1" applyBorder="1">
      <alignment vertical="center"/>
    </xf>
    <xf numFmtId="0" fontId="11" fillId="0" borderId="339" xfId="4" applyFont="1" applyFill="1" applyBorder="1">
      <alignment vertical="center"/>
    </xf>
    <xf numFmtId="0" fontId="11" fillId="0" borderId="21" xfId="4" applyFont="1" applyFill="1" applyBorder="1">
      <alignment vertical="center"/>
    </xf>
    <xf numFmtId="0" fontId="83" fillId="0" borderId="0" xfId="4" applyFont="1" applyFill="1" applyAlignment="1">
      <alignment vertical="center" wrapText="1"/>
    </xf>
    <xf numFmtId="0" fontId="15" fillId="0" borderId="0" xfId="4" applyFont="1" applyFill="1" applyAlignment="1">
      <alignment horizontal="right" vertical="center" shrinkToFit="1"/>
    </xf>
    <xf numFmtId="0" fontId="15" fillId="0" borderId="206" xfId="4" applyFont="1" applyBorder="1">
      <alignment vertical="center"/>
    </xf>
    <xf numFmtId="210" fontId="15" fillId="0" borderId="212" xfId="4" applyNumberFormat="1" applyFont="1" applyFill="1" applyBorder="1" applyAlignment="1">
      <alignment horizontal="center" vertical="center"/>
    </xf>
    <xf numFmtId="210" fontId="15" fillId="0" borderId="209" xfId="4" applyNumberFormat="1" applyFont="1" applyBorder="1" applyAlignment="1">
      <alignment horizontal="right" vertical="center"/>
    </xf>
    <xf numFmtId="0" fontId="15" fillId="0" borderId="249" xfId="4" applyFont="1" applyBorder="1">
      <alignment vertical="center"/>
    </xf>
    <xf numFmtId="210" fontId="15" fillId="0" borderId="0" xfId="4" applyNumberFormat="1" applyFont="1" applyFill="1" applyAlignment="1">
      <alignment horizontal="center" vertical="center"/>
    </xf>
    <xf numFmtId="208" fontId="15" fillId="0" borderId="0" xfId="4" applyNumberFormat="1" applyFont="1" applyAlignment="1">
      <alignment horizontal="center" vertical="center"/>
    </xf>
    <xf numFmtId="0" fontId="15" fillId="0" borderId="232" xfId="4" applyFont="1" applyBorder="1" applyAlignment="1">
      <alignment horizontal="left" vertical="center"/>
    </xf>
    <xf numFmtId="210" fontId="15" fillId="0" borderId="0" xfId="4" applyNumberFormat="1" applyFont="1" applyAlignment="1">
      <alignment horizontal="left" vertical="center"/>
    </xf>
    <xf numFmtId="0" fontId="15" fillId="0" borderId="242" xfId="4" applyFont="1" applyBorder="1" applyAlignment="1">
      <alignment horizontal="left" vertical="center"/>
    </xf>
    <xf numFmtId="0" fontId="15" fillId="0" borderId="0" xfId="16" applyFont="1" applyAlignment="1">
      <alignment vertical="center" wrapText="1"/>
    </xf>
    <xf numFmtId="0" fontId="15" fillId="0" borderId="5" xfId="4" applyFont="1" applyBorder="1" applyAlignment="1">
      <alignment vertical="center" wrapText="1"/>
    </xf>
    <xf numFmtId="0" fontId="11" fillId="0" borderId="7" xfId="4" applyFont="1" applyBorder="1" applyAlignment="1">
      <alignment horizontal="center" vertical="center" shrinkToFit="1"/>
    </xf>
    <xf numFmtId="0" fontId="34" fillId="6" borderId="14" xfId="4" applyFont="1" applyFill="1" applyBorder="1" applyAlignment="1">
      <alignment horizontal="left" vertical="center"/>
    </xf>
    <xf numFmtId="0" fontId="34" fillId="6" borderId="0" xfId="4" applyFont="1" applyFill="1" applyAlignment="1">
      <alignment horizontal="center" vertical="center"/>
    </xf>
    <xf numFmtId="0" fontId="11" fillId="6" borderId="0" xfId="4" applyFont="1" applyFill="1" applyAlignment="1">
      <alignment horizontal="center" vertical="center"/>
    </xf>
    <xf numFmtId="0" fontId="11" fillId="6" borderId="15" xfId="4" applyFont="1" applyFill="1" applyBorder="1" applyAlignment="1">
      <alignment horizontal="center" vertical="center"/>
    </xf>
    <xf numFmtId="0" fontId="15" fillId="6" borderId="22" xfId="4" applyFont="1" applyFill="1" applyBorder="1" applyAlignment="1">
      <alignment horizontal="center" vertical="center"/>
    </xf>
    <xf numFmtId="0" fontId="15" fillId="6" borderId="47" xfId="4" applyFont="1" applyFill="1" applyBorder="1" applyAlignment="1">
      <alignment horizontal="center" vertical="center"/>
    </xf>
    <xf numFmtId="0" fontId="96" fillId="6" borderId="85" xfId="4" applyFont="1" applyFill="1" applyBorder="1" applyAlignment="1">
      <alignment horizontal="left" vertical="center"/>
    </xf>
    <xf numFmtId="0" fontId="96" fillId="6" borderId="0" xfId="4" applyFont="1" applyFill="1" applyAlignment="1">
      <alignment horizontal="left" vertical="center"/>
    </xf>
    <xf numFmtId="0" fontId="15" fillId="6" borderId="0" xfId="4" applyFont="1" applyFill="1" applyAlignment="1">
      <alignment horizontal="left" vertical="center"/>
    </xf>
    <xf numFmtId="0" fontId="15" fillId="6" borderId="14" xfId="4" applyFont="1" applyFill="1" applyBorder="1" applyAlignment="1">
      <alignment horizontal="left" vertical="center"/>
    </xf>
    <xf numFmtId="0" fontId="15" fillId="6" borderId="15" xfId="4" applyFont="1" applyFill="1" applyBorder="1" applyAlignment="1">
      <alignment horizontal="left" vertical="center"/>
    </xf>
    <xf numFmtId="181" fontId="15" fillId="6" borderId="48" xfId="1" applyNumberFormat="1" applyFont="1" applyFill="1" applyBorder="1" applyAlignment="1">
      <alignment horizontal="right" vertical="center"/>
    </xf>
    <xf numFmtId="0" fontId="15" fillId="6" borderId="16" xfId="4" applyFont="1" applyFill="1" applyBorder="1">
      <alignment vertical="center"/>
    </xf>
    <xf numFmtId="0" fontId="33" fillId="6" borderId="17" xfId="4" applyFont="1" applyFill="1" applyBorder="1" applyAlignment="1">
      <alignment horizontal="right" vertical="center"/>
    </xf>
    <xf numFmtId="0" fontId="15" fillId="6" borderId="6" xfId="4" applyFont="1" applyFill="1" applyBorder="1">
      <alignment vertical="center"/>
    </xf>
    <xf numFmtId="177" fontId="15" fillId="6" borderId="41" xfId="4" applyNumberFormat="1" applyFont="1" applyFill="1" applyBorder="1" applyAlignment="1">
      <alignment vertical="center" shrinkToFit="1"/>
    </xf>
    <xf numFmtId="177" fontId="15" fillId="6" borderId="6" xfId="4" applyNumberFormat="1" applyFont="1" applyFill="1" applyBorder="1" applyAlignment="1">
      <alignment vertical="center" shrinkToFit="1"/>
    </xf>
    <xf numFmtId="0" fontId="15" fillId="6" borderId="17" xfId="4" applyFont="1" applyFill="1" applyBorder="1">
      <alignment vertical="center"/>
    </xf>
    <xf numFmtId="0" fontId="96" fillId="6" borderId="22" xfId="4" applyFont="1" applyFill="1" applyBorder="1" applyAlignment="1">
      <alignment horizontal="center" vertical="center"/>
    </xf>
    <xf numFmtId="183" fontId="96" fillId="6" borderId="12" xfId="1" applyNumberFormat="1" applyFont="1" applyFill="1" applyBorder="1" applyAlignment="1">
      <alignment horizontal="right" vertical="center"/>
    </xf>
    <xf numFmtId="183" fontId="15" fillId="6" borderId="12" xfId="1" applyNumberFormat="1" applyFont="1" applyFill="1" applyBorder="1" applyAlignment="1">
      <alignment horizontal="right" vertical="center"/>
    </xf>
    <xf numFmtId="183" fontId="15" fillId="6" borderId="11" xfId="1" applyNumberFormat="1" applyFont="1" applyFill="1" applyBorder="1" applyAlignment="1">
      <alignment horizontal="right" vertical="center"/>
    </xf>
    <xf numFmtId="183" fontId="15" fillId="6" borderId="13" xfId="1" applyNumberFormat="1" applyFont="1" applyFill="1" applyBorder="1" applyAlignment="1">
      <alignment horizontal="right" vertical="center"/>
    </xf>
    <xf numFmtId="177" fontId="15" fillId="6" borderId="16" xfId="4" applyNumberFormat="1" applyFont="1" applyFill="1" applyBorder="1" applyAlignment="1">
      <alignment vertical="center" shrinkToFit="1"/>
    </xf>
    <xf numFmtId="177" fontId="15" fillId="6" borderId="17" xfId="4" applyNumberFormat="1" applyFont="1" applyFill="1" applyBorder="1" applyAlignment="1">
      <alignment vertical="center" shrinkToFit="1"/>
    </xf>
    <xf numFmtId="0" fontId="98" fillId="0" borderId="0" xfId="0" quotePrefix="1" applyFont="1" applyAlignment="1">
      <alignment vertical="top"/>
    </xf>
    <xf numFmtId="0" fontId="15" fillId="6" borderId="105" xfId="4" applyFont="1" applyFill="1" applyBorder="1" applyAlignment="1">
      <alignment vertical="top" shrinkToFit="1"/>
    </xf>
    <xf numFmtId="49" fontId="15" fillId="6" borderId="6" xfId="4" applyNumberFormat="1" applyFont="1" applyFill="1" applyBorder="1" applyAlignment="1">
      <alignment horizontal="center" vertical="top" shrinkToFit="1"/>
    </xf>
    <xf numFmtId="0" fontId="15" fillId="6" borderId="16" xfId="4" applyFont="1" applyFill="1" applyBorder="1" applyAlignment="1">
      <alignment vertical="top" shrinkToFit="1"/>
    </xf>
    <xf numFmtId="49" fontId="15" fillId="6" borderId="17" xfId="4" applyNumberFormat="1" applyFont="1" applyFill="1" applyBorder="1" applyAlignment="1">
      <alignment horizontal="center" vertical="top" shrinkToFit="1"/>
    </xf>
    <xf numFmtId="0" fontId="28" fillId="0" borderId="0" xfId="4" applyFont="1" applyAlignment="1">
      <alignment horizontal="left" vertical="top" wrapText="1"/>
    </xf>
    <xf numFmtId="181" fontId="15" fillId="6" borderId="22" xfId="1" applyNumberFormat="1" applyFont="1" applyFill="1" applyBorder="1" applyAlignment="1">
      <alignment horizontal="right" vertical="center"/>
    </xf>
    <xf numFmtId="181" fontId="15" fillId="6" borderId="47" xfId="1" applyNumberFormat="1" applyFont="1" applyFill="1" applyBorder="1" applyAlignment="1">
      <alignment horizontal="right" vertical="center"/>
    </xf>
    <xf numFmtId="0" fontId="15" fillId="0" borderId="0" xfId="4" applyFont="1" applyAlignment="1">
      <alignment horizontal="center" vertical="center" wrapText="1"/>
    </xf>
    <xf numFmtId="0" fontId="66" fillId="0" borderId="0" xfId="16" applyFont="1" applyFill="1" applyAlignment="1">
      <alignment vertical="top"/>
    </xf>
    <xf numFmtId="0" fontId="66" fillId="0" borderId="0" xfId="16" applyFont="1" applyFill="1" applyAlignment="1">
      <alignment vertical="center"/>
    </xf>
    <xf numFmtId="0" fontId="17" fillId="0" borderId="0" xfId="4" applyFont="1" applyFill="1" applyAlignment="1">
      <alignment vertical="top"/>
    </xf>
    <xf numFmtId="0" fontId="15" fillId="10" borderId="0" xfId="4" applyFont="1" applyFill="1" applyAlignment="1">
      <alignment horizontal="left" vertical="top"/>
    </xf>
    <xf numFmtId="0" fontId="62" fillId="0" borderId="0" xfId="16" applyFont="1" applyAlignment="1">
      <alignment horizontal="left" vertical="center"/>
    </xf>
    <xf numFmtId="0" fontId="62" fillId="0" borderId="0" xfId="16" applyFont="1" applyFill="1" applyAlignment="1">
      <alignment vertical="top" wrapText="1"/>
    </xf>
    <xf numFmtId="0" fontId="36" fillId="0" borderId="0" xfId="4" applyFont="1" applyFill="1" applyAlignment="1">
      <alignment vertical="top"/>
    </xf>
    <xf numFmtId="0" fontId="100" fillId="0" borderId="0" xfId="16" applyFont="1" applyFill="1" applyAlignment="1">
      <alignment vertical="center"/>
    </xf>
    <xf numFmtId="0" fontId="11" fillId="0" borderId="0" xfId="16" applyFont="1" applyFill="1" applyAlignment="1">
      <alignment vertical="top" wrapText="1"/>
    </xf>
    <xf numFmtId="0" fontId="11" fillId="0" borderId="0" xfId="16" applyFont="1" applyFill="1" applyAlignment="1">
      <alignment vertical="top"/>
    </xf>
    <xf numFmtId="0" fontId="17" fillId="0" borderId="0" xfId="16" applyFont="1" applyFill="1" applyAlignment="1">
      <alignment vertical="top"/>
    </xf>
    <xf numFmtId="0" fontId="25" fillId="0" borderId="0" xfId="16" applyFont="1" applyFill="1" applyAlignment="1">
      <alignment horizontal="left" vertical="center"/>
    </xf>
    <xf numFmtId="0" fontId="25" fillId="0" borderId="0" xfId="16" applyFont="1" applyFill="1" applyAlignment="1">
      <alignment vertical="top" wrapText="1"/>
    </xf>
    <xf numFmtId="0" fontId="15" fillId="0" borderId="0" xfId="16" applyFont="1" applyFill="1" applyAlignment="1">
      <alignment vertical="top" wrapText="1"/>
    </xf>
    <xf numFmtId="0" fontId="100" fillId="0" borderId="0" xfId="16" applyFont="1" applyFill="1" applyAlignment="1">
      <alignment vertical="top" wrapText="1"/>
    </xf>
    <xf numFmtId="0" fontId="23" fillId="0" borderId="0" xfId="16" applyFont="1" applyFill="1" applyAlignment="1">
      <alignment vertical="top" wrapText="1"/>
    </xf>
    <xf numFmtId="0" fontId="100" fillId="0" borderId="0" xfId="16" applyFont="1" applyFill="1" applyAlignment="1">
      <alignment vertical="top"/>
    </xf>
    <xf numFmtId="0" fontId="23" fillId="0" borderId="0" xfId="16" applyFont="1" applyFill="1" applyAlignment="1">
      <alignment vertical="top"/>
    </xf>
    <xf numFmtId="0" fontId="23" fillId="0" borderId="0" xfId="4" applyFont="1" applyFill="1" applyAlignment="1">
      <alignment vertical="top" wrapText="1"/>
    </xf>
    <xf numFmtId="0" fontId="62" fillId="0" borderId="0" xfId="16" applyFont="1" applyFill="1" applyAlignment="1">
      <alignment vertical="center"/>
    </xf>
    <xf numFmtId="0" fontId="23" fillId="0" borderId="0" xfId="4" applyFont="1" applyFill="1" applyAlignment="1">
      <alignment vertical="top"/>
    </xf>
    <xf numFmtId="0" fontId="66" fillId="0" borderId="0" xfId="16" applyFont="1" applyFill="1" applyAlignment="1">
      <alignment vertical="top" wrapText="1"/>
    </xf>
    <xf numFmtId="49" fontId="17" fillId="0" borderId="0" xfId="4" applyNumberFormat="1" applyFont="1" applyFill="1" applyAlignment="1">
      <alignment vertical="top" wrapText="1"/>
    </xf>
    <xf numFmtId="0" fontId="62" fillId="0" borderId="0" xfId="16" applyFont="1" applyBorder="1" applyAlignment="1">
      <alignment vertical="center" wrapText="1"/>
    </xf>
    <xf numFmtId="0" fontId="11" fillId="2" borderId="7" xfId="4" applyFont="1" applyFill="1" applyBorder="1" applyAlignment="1">
      <alignment vertical="top" shrinkToFit="1"/>
    </xf>
    <xf numFmtId="0" fontId="11" fillId="2" borderId="10" xfId="4" applyFont="1" applyFill="1" applyBorder="1" applyAlignment="1">
      <alignment vertical="top" shrinkToFit="1"/>
    </xf>
    <xf numFmtId="0" fontId="101" fillId="0" borderId="0" xfId="16" applyFont="1" applyAlignment="1">
      <alignment vertical="center"/>
    </xf>
    <xf numFmtId="0" fontId="17" fillId="0" borderId="0" xfId="4" applyFont="1" applyAlignment="1">
      <alignment vertical="center" wrapText="1"/>
    </xf>
    <xf numFmtId="0" fontId="24" fillId="0" borderId="85" xfId="4" applyFont="1" applyFill="1" applyBorder="1" applyAlignment="1">
      <alignment horizontal="center" vertical="center"/>
    </xf>
    <xf numFmtId="0" fontId="32" fillId="0" borderId="0" xfId="4" applyFont="1" applyAlignment="1">
      <alignment vertical="center" wrapText="1"/>
    </xf>
    <xf numFmtId="0" fontId="32" fillId="0" borderId="0" xfId="4" applyFont="1">
      <alignment vertical="center"/>
    </xf>
    <xf numFmtId="0" fontId="17" fillId="0" borderId="12" xfId="4" applyFont="1" applyFill="1" applyBorder="1">
      <alignment vertical="center"/>
    </xf>
    <xf numFmtId="0" fontId="17" fillId="0" borderId="13" xfId="4" applyFont="1" applyFill="1" applyBorder="1">
      <alignment vertical="center"/>
    </xf>
    <xf numFmtId="0" fontId="17" fillId="0" borderId="0" xfId="4" applyFont="1" applyAlignment="1">
      <alignment vertical="top"/>
    </xf>
    <xf numFmtId="0" fontId="17" fillId="0" borderId="15" xfId="4" applyFont="1" applyBorder="1" applyAlignment="1">
      <alignment vertical="top"/>
    </xf>
    <xf numFmtId="0" fontId="55" fillId="0" borderId="25" xfId="4" applyFont="1" applyFill="1" applyBorder="1">
      <alignment vertical="center"/>
    </xf>
    <xf numFmtId="0" fontId="62" fillId="0" borderId="0" xfId="16" applyFont="1" applyAlignment="1">
      <alignment vertical="center"/>
    </xf>
    <xf numFmtId="0" fontId="62" fillId="0" borderId="0" xfId="16" applyFont="1" applyAlignment="1">
      <alignment vertical="top" wrapText="1"/>
    </xf>
    <xf numFmtId="0" fontId="17" fillId="0" borderId="0" xfId="16" applyFont="1" applyAlignment="1">
      <alignment horizontal="left" vertical="top"/>
    </xf>
    <xf numFmtId="0" fontId="102" fillId="0" borderId="0" xfId="16" applyFont="1" applyAlignment="1">
      <alignment vertical="center"/>
    </xf>
    <xf numFmtId="0" fontId="17" fillId="0" borderId="0" xfId="4" applyFont="1" applyAlignment="1">
      <alignment horizontal="left" vertical="center"/>
    </xf>
    <xf numFmtId="0" fontId="17" fillId="0" borderId="0" xfId="4" applyFont="1" applyAlignment="1">
      <alignment horizontal="left" vertical="top"/>
    </xf>
    <xf numFmtId="0" fontId="62" fillId="0" borderId="0" xfId="16" applyFont="1" applyFill="1" applyAlignment="1">
      <alignment vertical="top"/>
    </xf>
    <xf numFmtId="0" fontId="23" fillId="0" borderId="0" xfId="4" applyFont="1" applyAlignment="1">
      <alignment vertical="center" wrapText="1"/>
    </xf>
    <xf numFmtId="0" fontId="23" fillId="0" borderId="0" xfId="4" applyFont="1" applyFill="1" applyAlignment="1">
      <alignment vertical="center" wrapText="1"/>
    </xf>
    <xf numFmtId="0" fontId="15" fillId="0" borderId="0" xfId="4" applyFont="1" applyAlignment="1"/>
    <xf numFmtId="0" fontId="28" fillId="0" borderId="0" xfId="4" applyFont="1" applyAlignment="1">
      <alignment vertical="center" wrapText="1"/>
    </xf>
    <xf numFmtId="0" fontId="28" fillId="0" borderId="6" xfId="4" applyFont="1" applyFill="1" applyBorder="1" applyAlignment="1">
      <alignment vertical="center" wrapText="1"/>
    </xf>
    <xf numFmtId="0" fontId="62" fillId="0" borderId="0" xfId="16" applyFont="1" applyAlignment="1">
      <alignment vertical="top"/>
    </xf>
    <xf numFmtId="0" fontId="62" fillId="0" borderId="0" xfId="16" applyFont="1" applyAlignment="1">
      <alignment vertical="center" wrapText="1"/>
    </xf>
    <xf numFmtId="0" fontId="15" fillId="2" borderId="39" xfId="4" applyFont="1" applyFill="1" applyBorder="1" applyAlignment="1">
      <alignment vertical="center" wrapText="1"/>
    </xf>
    <xf numFmtId="0" fontId="26" fillId="0" borderId="0" xfId="4" applyFont="1" applyFill="1" applyAlignment="1">
      <alignment horizontal="left" vertical="top"/>
    </xf>
    <xf numFmtId="0" fontId="103" fillId="0" borderId="0" xfId="16" applyFont="1" applyFill="1" applyAlignment="1">
      <alignment vertical="center"/>
    </xf>
    <xf numFmtId="0" fontId="25" fillId="0" borderId="0" xfId="4" applyFont="1" applyFill="1" applyAlignment="1">
      <alignment vertical="top" wrapText="1"/>
    </xf>
    <xf numFmtId="0" fontId="62" fillId="0" borderId="0" xfId="16" applyFont="1" applyFill="1" applyAlignment="1">
      <alignment vertical="center" wrapText="1"/>
    </xf>
    <xf numFmtId="0" fontId="15" fillId="2" borderId="25" xfId="4" applyFont="1" applyFill="1" applyBorder="1" applyAlignment="1">
      <alignment vertical="top" wrapText="1"/>
    </xf>
    <xf numFmtId="0" fontId="15" fillId="0" borderId="5" xfId="4" applyFont="1" applyFill="1" applyBorder="1" applyAlignment="1">
      <alignment vertical="top"/>
    </xf>
    <xf numFmtId="0" fontId="15" fillId="0" borderId="7" xfId="4" applyFont="1" applyFill="1" applyBorder="1" applyAlignment="1">
      <alignment vertical="top" wrapText="1"/>
    </xf>
    <xf numFmtId="0" fontId="15" fillId="0" borderId="10" xfId="4" applyFont="1" applyFill="1" applyBorder="1" applyAlignment="1">
      <alignment vertical="top" wrapText="1"/>
    </xf>
    <xf numFmtId="0" fontId="15" fillId="2" borderId="85" xfId="4" applyFont="1" applyFill="1" applyBorder="1" applyAlignment="1">
      <alignment wrapText="1"/>
    </xf>
    <xf numFmtId="0" fontId="15" fillId="2" borderId="0" xfId="4" applyFont="1" applyFill="1" applyAlignment="1">
      <alignment wrapText="1"/>
    </xf>
    <xf numFmtId="0" fontId="15" fillId="2" borderId="5" xfId="4" applyFont="1" applyFill="1" applyBorder="1" applyAlignment="1">
      <alignment wrapText="1"/>
    </xf>
    <xf numFmtId="0" fontId="17" fillId="0" borderId="0" xfId="16" applyFont="1" applyFill="1" applyAlignment="1">
      <alignment vertical="center"/>
    </xf>
    <xf numFmtId="0" fontId="15" fillId="0" borderId="0" xfId="16" applyFont="1" applyFill="1" applyAlignment="1">
      <alignment vertical="center"/>
    </xf>
    <xf numFmtId="0" fontId="62" fillId="0" borderId="0" xfId="16" applyFont="1" applyBorder="1" applyAlignment="1">
      <alignment vertical="top" wrapText="1"/>
    </xf>
    <xf numFmtId="0" fontId="11" fillId="0" borderId="25" xfId="0" applyFont="1" applyBorder="1" applyAlignment="1">
      <alignment horizontal="left" vertical="center"/>
    </xf>
    <xf numFmtId="0" fontId="15" fillId="2" borderId="85" xfId="4" applyFont="1" applyFill="1" applyBorder="1" applyAlignment="1">
      <alignment horizontal="center"/>
    </xf>
    <xf numFmtId="0" fontId="15" fillId="11" borderId="0" xfId="4" applyFont="1" applyFill="1">
      <alignment vertical="center"/>
    </xf>
    <xf numFmtId="0" fontId="27" fillId="2" borderId="0" xfId="4" applyFont="1" applyFill="1">
      <alignment vertical="center"/>
    </xf>
    <xf numFmtId="180" fontId="15" fillId="2" borderId="12" xfId="4" applyNumberFormat="1" applyFont="1" applyFill="1" applyBorder="1">
      <alignment vertical="center"/>
    </xf>
    <xf numFmtId="180" fontId="15" fillId="0" borderId="12" xfId="4" applyNumberFormat="1" applyFont="1" applyFill="1" applyBorder="1">
      <alignment vertical="center"/>
    </xf>
    <xf numFmtId="0" fontId="55" fillId="0" borderId="0" xfId="4" applyFont="1" applyAlignment="1">
      <alignment horizontal="center" vertical="center"/>
    </xf>
    <xf numFmtId="0" fontId="95" fillId="2" borderId="0" xfId="4" applyFont="1" applyFill="1">
      <alignment vertical="center"/>
    </xf>
    <xf numFmtId="0" fontId="1" fillId="0" borderId="0" xfId="15" applyAlignment="1">
      <alignment vertical="center"/>
    </xf>
    <xf numFmtId="0" fontId="1" fillId="0" borderId="14" xfId="15" applyBorder="1" applyAlignment="1">
      <alignment vertical="center"/>
    </xf>
    <xf numFmtId="0" fontId="1" fillId="0" borderId="6" xfId="15" applyBorder="1" applyAlignment="1">
      <alignment vertical="center"/>
    </xf>
    <xf numFmtId="0" fontId="53" fillId="0" borderId="6" xfId="15" applyFont="1" applyBorder="1" applyAlignment="1">
      <alignment vertical="center" shrinkToFit="1"/>
    </xf>
    <xf numFmtId="0" fontId="11" fillId="0" borderId="6" xfId="4" applyFont="1" applyFill="1" applyBorder="1" applyAlignment="1">
      <alignment horizontal="left" shrinkToFit="1"/>
    </xf>
    <xf numFmtId="0" fontId="45" fillId="2" borderId="0" xfId="4" applyFont="1" applyFill="1">
      <alignment vertical="center"/>
    </xf>
    <xf numFmtId="0" fontId="72" fillId="2" borderId="0" xfId="4" applyFont="1" applyFill="1">
      <alignment vertical="center"/>
    </xf>
    <xf numFmtId="0" fontId="98" fillId="0" borderId="0" xfId="4" applyFont="1" applyAlignment="1">
      <alignment vertical="top" wrapText="1" shrinkToFit="1"/>
    </xf>
    <xf numFmtId="0" fontId="11" fillId="13" borderId="0" xfId="4" applyFont="1" applyFill="1">
      <alignment vertical="center"/>
    </xf>
    <xf numFmtId="0" fontId="11" fillId="13" borderId="0" xfId="4" applyFont="1" applyFill="1" applyAlignment="1">
      <alignment horizontal="center" vertical="center"/>
    </xf>
    <xf numFmtId="0" fontId="12" fillId="13" borderId="0" xfId="4" applyFont="1" applyFill="1">
      <alignment vertical="center"/>
    </xf>
    <xf numFmtId="0" fontId="14" fillId="13" borderId="0" xfId="4" applyFont="1" applyFill="1">
      <alignment vertical="center"/>
    </xf>
    <xf numFmtId="0" fontId="15" fillId="13" borderId="0" xfId="4" applyFont="1" applyFill="1">
      <alignment vertical="center"/>
    </xf>
    <xf numFmtId="0" fontId="12" fillId="0" borderId="0" xfId="4" applyFont="1" applyAlignment="1">
      <alignment horizontal="center" vertical="center"/>
    </xf>
    <xf numFmtId="0" fontId="39" fillId="0" borderId="0" xfId="4" applyFont="1" applyAlignment="1">
      <alignment horizontal="right" vertical="center"/>
    </xf>
    <xf numFmtId="0" fontId="39" fillId="0" borderId="0" xfId="4" applyFont="1" applyAlignment="1">
      <alignment horizontal="center" vertical="center"/>
    </xf>
    <xf numFmtId="0" fontId="14" fillId="0" borderId="0" xfId="4" applyFont="1" applyAlignment="1">
      <alignment horizontal="center" vertical="center"/>
    </xf>
    <xf numFmtId="0" fontId="14" fillId="2" borderId="0" xfId="4" applyFont="1" applyFill="1" applyAlignment="1">
      <alignment horizontal="left" vertical="center"/>
    </xf>
    <xf numFmtId="0" fontId="12" fillId="0" borderId="0" xfId="4" applyFont="1" applyAlignment="1">
      <alignment horizontal="left" vertical="center"/>
    </xf>
    <xf numFmtId="0" fontId="12" fillId="0" borderId="0" xfId="4" applyFont="1" applyAlignment="1">
      <alignment vertical="center" wrapText="1"/>
    </xf>
    <xf numFmtId="0" fontId="12" fillId="2" borderId="6" xfId="4" applyFont="1" applyFill="1" applyBorder="1">
      <alignment vertical="center"/>
    </xf>
    <xf numFmtId="0" fontId="12" fillId="0" borderId="11" xfId="4" applyFont="1" applyBorder="1">
      <alignment vertical="center"/>
    </xf>
    <xf numFmtId="0" fontId="40" fillId="0" borderId="12" xfId="4" applyFont="1" applyBorder="1">
      <alignment vertical="center"/>
    </xf>
    <xf numFmtId="0" fontId="40" fillId="0" borderId="13" xfId="4" applyFont="1" applyBorder="1">
      <alignment vertical="center"/>
    </xf>
    <xf numFmtId="0" fontId="12" fillId="0" borderId="14" xfId="4" applyFont="1" applyBorder="1">
      <alignment vertical="center"/>
    </xf>
    <xf numFmtId="0" fontId="40" fillId="0" borderId="15" xfId="4" applyFont="1" applyBorder="1">
      <alignment vertical="center"/>
    </xf>
    <xf numFmtId="0" fontId="12" fillId="0" borderId="14" xfId="4" applyFont="1" applyBorder="1" applyAlignment="1">
      <alignment horizontal="left" vertical="center"/>
    </xf>
    <xf numFmtId="0" fontId="40" fillId="0" borderId="0" xfId="4" applyFont="1" applyAlignment="1">
      <alignment horizontal="left" vertical="center"/>
    </xf>
    <xf numFmtId="0" fontId="104" fillId="2" borderId="0" xfId="4" applyFont="1" applyFill="1" applyAlignment="1">
      <alignment vertical="center" wrapText="1"/>
    </xf>
    <xf numFmtId="0" fontId="40" fillId="0" borderId="16" xfId="4" applyFont="1" applyBorder="1" applyAlignment="1">
      <alignment horizontal="left" vertical="center"/>
    </xf>
    <xf numFmtId="0" fontId="12" fillId="0" borderId="6" xfId="4" applyFont="1" applyBorder="1" applyAlignment="1">
      <alignment horizontal="left" vertical="center"/>
    </xf>
    <xf numFmtId="0" fontId="40" fillId="0" borderId="6" xfId="4" applyFont="1" applyBorder="1" applyAlignment="1">
      <alignment horizontal="left" vertical="center"/>
    </xf>
    <xf numFmtId="0" fontId="104" fillId="2" borderId="6" xfId="4" applyFont="1" applyFill="1" applyBorder="1" applyAlignment="1">
      <alignment vertical="center" wrapText="1"/>
    </xf>
    <xf numFmtId="0" fontId="40" fillId="0" borderId="6" xfId="4" applyFont="1" applyBorder="1">
      <alignment vertical="center"/>
    </xf>
    <xf numFmtId="0" fontId="40" fillId="0" borderId="17" xfId="4" applyFont="1" applyBorder="1">
      <alignment vertical="center"/>
    </xf>
    <xf numFmtId="0" fontId="40" fillId="2" borderId="0" xfId="4" applyFont="1" applyFill="1" applyAlignment="1">
      <alignment horizontal="left" vertical="center"/>
    </xf>
    <xf numFmtId="0" fontId="52" fillId="0" borderId="0" xfId="15" applyFont="1" applyAlignment="1">
      <alignment horizontal="center" vertical="center"/>
    </xf>
    <xf numFmtId="0" fontId="52" fillId="0" borderId="0" xfId="15" applyFont="1" applyAlignment="1">
      <alignment vertical="center" shrinkToFit="1"/>
    </xf>
    <xf numFmtId="0" fontId="72" fillId="2" borderId="12" xfId="4" applyFont="1" applyFill="1" applyBorder="1" applyAlignment="1">
      <alignment vertical="center" wrapText="1"/>
    </xf>
    <xf numFmtId="0" fontId="72" fillId="2" borderId="16" xfId="4" applyFont="1" applyFill="1" applyBorder="1" applyAlignment="1">
      <alignment vertical="center" wrapText="1"/>
    </xf>
    <xf numFmtId="0" fontId="72" fillId="2" borderId="11" xfId="4" applyFont="1" applyFill="1" applyBorder="1" applyAlignment="1">
      <alignment vertical="center" wrapText="1"/>
    </xf>
    <xf numFmtId="0" fontId="72" fillId="2" borderId="6" xfId="4" applyFont="1" applyFill="1" applyBorder="1" applyAlignment="1">
      <alignment vertical="center" wrapText="1"/>
    </xf>
    <xf numFmtId="0" fontId="99" fillId="0" borderId="7" xfId="4" applyFont="1" applyBorder="1" applyAlignment="1">
      <alignment vertical="center" shrinkToFit="1"/>
    </xf>
    <xf numFmtId="0" fontId="105" fillId="0" borderId="0" xfId="4" applyFont="1" applyAlignment="1">
      <alignment vertical="top" wrapText="1"/>
    </xf>
    <xf numFmtId="0" fontId="11" fillId="13" borderId="360" xfId="4" applyFont="1" applyFill="1" applyBorder="1">
      <alignment vertical="center"/>
    </xf>
    <xf numFmtId="0" fontId="11" fillId="13" borderId="361" xfId="4" applyFont="1" applyFill="1" applyBorder="1">
      <alignment vertical="center"/>
    </xf>
    <xf numFmtId="0" fontId="98" fillId="0" borderId="5" xfId="4" applyFont="1" applyBorder="1" applyAlignment="1">
      <alignment vertical="top" wrapText="1" shrinkToFit="1"/>
    </xf>
    <xf numFmtId="0" fontId="98" fillId="0" borderId="7" xfId="4" applyFont="1" applyBorder="1" applyAlignment="1">
      <alignment vertical="top" wrapText="1" shrinkToFit="1"/>
    </xf>
    <xf numFmtId="0" fontId="15" fillId="0" borderId="0" xfId="4" applyFont="1" applyAlignment="1">
      <alignment horizontal="left" vertical="top" wrapText="1" shrinkToFit="1"/>
    </xf>
    <xf numFmtId="0" fontId="11" fillId="2" borderId="248" xfId="4" applyFont="1" applyFill="1" applyBorder="1" applyAlignment="1">
      <alignment horizontal="right" vertical="center"/>
    </xf>
    <xf numFmtId="210" fontId="15" fillId="0" borderId="248" xfId="4" applyNumberFormat="1" applyFont="1" applyBorder="1" applyAlignment="1">
      <alignment horizontal="left" vertical="center"/>
    </xf>
    <xf numFmtId="0" fontId="12" fillId="0" borderId="0" xfId="0" applyFont="1" applyAlignment="1">
      <alignment horizontal="center" vertical="center"/>
    </xf>
    <xf numFmtId="0" fontId="11" fillId="0" borderId="0" xfId="0" applyFont="1" applyAlignment="1">
      <alignment horizontal="center" vertical="center" shrinkToFit="1"/>
    </xf>
    <xf numFmtId="0" fontId="19" fillId="0" borderId="279" xfId="0" applyFont="1" applyBorder="1" applyAlignment="1">
      <alignment horizontal="distributed" vertical="center"/>
    </xf>
    <xf numFmtId="0" fontId="16" fillId="0" borderId="135" xfId="0" applyFont="1" applyBorder="1">
      <alignment vertical="center"/>
    </xf>
    <xf numFmtId="0" fontId="16" fillId="0" borderId="280" xfId="0" applyFont="1" applyBorder="1">
      <alignment vertical="center"/>
    </xf>
    <xf numFmtId="0" fontId="19" fillId="0" borderId="98" xfId="0" applyFont="1" applyBorder="1" applyAlignment="1">
      <alignment horizontal="distributed" vertical="center" shrinkToFit="1"/>
    </xf>
    <xf numFmtId="0" fontId="16" fillId="0" borderId="19" xfId="0" applyFont="1" applyBorder="1" applyAlignment="1">
      <alignment vertical="center" shrinkToFit="1"/>
    </xf>
    <xf numFmtId="0" fontId="16" fillId="0" borderId="46" xfId="0" applyFont="1" applyBorder="1" applyAlignment="1">
      <alignment vertical="center" shrinkToFit="1"/>
    </xf>
    <xf numFmtId="0" fontId="16" fillId="0" borderId="215" xfId="0" applyFont="1" applyBorder="1" applyAlignment="1">
      <alignment horizontal="center" vertical="center" shrinkToFit="1"/>
    </xf>
    <xf numFmtId="0" fontId="16" fillId="0" borderId="22" xfId="0" applyFont="1" applyBorder="1" applyAlignment="1">
      <alignment vertical="center" shrinkToFit="1"/>
    </xf>
    <xf numFmtId="0" fontId="16" fillId="0" borderId="216" xfId="0" applyFont="1" applyBorder="1" applyAlignment="1">
      <alignment vertical="center" shrinkToFit="1"/>
    </xf>
    <xf numFmtId="0" fontId="16" fillId="0" borderId="98" xfId="0" applyFont="1" applyBorder="1" applyAlignment="1">
      <alignment horizontal="center" vertical="center" shrinkToFit="1"/>
    </xf>
    <xf numFmtId="0" fontId="16" fillId="0" borderId="19" xfId="0" applyFont="1" applyBorder="1" applyAlignment="1">
      <alignment horizontal="center" vertical="center" shrinkToFit="1"/>
    </xf>
    <xf numFmtId="0" fontId="16" fillId="0" borderId="46" xfId="0" applyFont="1" applyBorder="1" applyAlignment="1">
      <alignment horizontal="center" vertical="center" shrinkToFit="1"/>
    </xf>
    <xf numFmtId="0" fontId="16" fillId="0" borderId="101" xfId="0" applyFont="1" applyBorder="1" applyAlignment="1">
      <alignment horizontal="center" vertical="center" shrinkToFit="1"/>
    </xf>
    <xf numFmtId="0" fontId="16" fillId="0" borderId="6" xfId="0" applyFont="1" applyBorder="1" applyAlignment="1">
      <alignment vertical="center" shrinkToFit="1"/>
    </xf>
    <xf numFmtId="0" fontId="16" fillId="0" borderId="87" xfId="0" applyFont="1" applyBorder="1" applyAlignment="1">
      <alignment vertical="center" shrinkToFit="1"/>
    </xf>
    <xf numFmtId="0" fontId="19" fillId="0" borderId="215" xfId="0" applyFont="1" applyBorder="1" applyAlignment="1">
      <alignment horizontal="center" vertical="center" wrapText="1"/>
    </xf>
    <xf numFmtId="0" fontId="13" fillId="0" borderId="22" xfId="0" applyFont="1" applyBorder="1" applyAlignment="1">
      <alignment horizontal="center" vertical="center"/>
    </xf>
    <xf numFmtId="0" fontId="13" fillId="0" borderId="216" xfId="0" applyFont="1" applyBorder="1" applyAlignment="1">
      <alignment horizontal="center"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13" fillId="0" borderId="334" xfId="0" applyFont="1" applyBorder="1" applyAlignment="1">
      <alignment horizontal="center" vertical="center"/>
    </xf>
    <xf numFmtId="0" fontId="13" fillId="0" borderId="21" xfId="0" applyFont="1" applyBorder="1" applyAlignment="1">
      <alignment horizontal="center" vertical="center"/>
    </xf>
    <xf numFmtId="0" fontId="13" fillId="0" borderId="181" xfId="0" applyFont="1" applyBorder="1" applyAlignment="1">
      <alignment horizontal="center" vertical="center"/>
    </xf>
    <xf numFmtId="0" fontId="19" fillId="0" borderId="124" xfId="0" applyFont="1" applyBorder="1" applyAlignment="1">
      <alignment horizontal="distributed" vertical="center"/>
    </xf>
    <xf numFmtId="0" fontId="16" fillId="0" borderId="125" xfId="0" applyFont="1" applyBorder="1">
      <alignment vertical="center"/>
    </xf>
    <xf numFmtId="0" fontId="16" fillId="0" borderId="126" xfId="0" applyFont="1" applyBorder="1">
      <alignment vertical="center"/>
    </xf>
    <xf numFmtId="0" fontId="16" fillId="0" borderId="124" xfId="0" applyFont="1" applyBorder="1" applyAlignment="1">
      <alignment horizontal="center" vertical="center"/>
    </xf>
    <xf numFmtId="0" fontId="16" fillId="0" borderId="125" xfId="0" applyFont="1" applyBorder="1" applyAlignment="1">
      <alignment horizontal="center" vertical="center"/>
    </xf>
    <xf numFmtId="0" fontId="16" fillId="0" borderId="126" xfId="0" applyFont="1" applyBorder="1" applyAlignment="1">
      <alignment horizontal="center" vertical="center"/>
    </xf>
    <xf numFmtId="0" fontId="16" fillId="0" borderId="18" xfId="0" applyFont="1" applyBorder="1" applyAlignment="1">
      <alignment horizontal="distributed" vertical="center" indent="1"/>
    </xf>
    <xf numFmtId="0" fontId="16" fillId="0" borderId="19" xfId="0" applyFont="1" applyBorder="1" applyAlignment="1">
      <alignment horizontal="distributed" vertical="center" indent="1"/>
    </xf>
    <xf numFmtId="0" fontId="16" fillId="0" borderId="20" xfId="0" applyFont="1" applyBorder="1" applyAlignment="1">
      <alignment horizontal="distributed" vertical="center" indent="1"/>
    </xf>
    <xf numFmtId="0" fontId="16" fillId="0" borderId="215" xfId="0" applyFont="1" applyBorder="1" applyAlignment="1">
      <alignment horizontal="distributed" vertical="center"/>
    </xf>
    <xf numFmtId="0" fontId="16" fillId="0" borderId="22" xfId="0" applyFont="1" applyBorder="1" applyAlignment="1">
      <alignment horizontal="distributed" vertical="center"/>
    </xf>
    <xf numFmtId="0" fontId="16" fillId="0" borderId="47" xfId="0" applyFont="1" applyBorder="1" applyAlignment="1">
      <alignment horizontal="distributed" vertical="center"/>
    </xf>
    <xf numFmtId="0" fontId="16" fillId="0" borderId="12" xfId="0" applyFont="1" applyBorder="1" applyAlignment="1">
      <alignment horizontal="center" vertical="center" shrinkToFit="1"/>
    </xf>
    <xf numFmtId="0" fontId="16" fillId="0" borderId="31" xfId="0" applyFont="1" applyBorder="1" applyAlignment="1">
      <alignment horizontal="distributed" vertical="center"/>
    </xf>
    <xf numFmtId="0" fontId="16" fillId="0" borderId="12" xfId="0" applyFont="1" applyBorder="1" applyAlignment="1">
      <alignment horizontal="distributed" vertical="center"/>
    </xf>
    <xf numFmtId="0" fontId="16" fillId="0" borderId="13" xfId="0" applyFont="1" applyBorder="1" applyAlignment="1">
      <alignment horizontal="distributed" vertical="center"/>
    </xf>
    <xf numFmtId="0" fontId="16" fillId="0" borderId="101" xfId="0" applyFont="1" applyBorder="1" applyAlignment="1">
      <alignment horizontal="center" vertical="center"/>
    </xf>
    <xf numFmtId="0" fontId="16" fillId="0" borderId="6" xfId="0" applyFont="1" applyBorder="1" applyAlignment="1">
      <alignment horizontal="center" vertical="center"/>
    </xf>
    <xf numFmtId="0" fontId="16" fillId="0" borderId="17" xfId="0" applyFont="1" applyBorder="1" applyAlignment="1">
      <alignment horizontal="center" vertical="center"/>
    </xf>
    <xf numFmtId="0" fontId="13" fillId="0" borderId="122" xfId="0" applyFont="1" applyBorder="1" applyAlignment="1">
      <alignment horizontal="distributed" vertical="center"/>
    </xf>
    <xf numFmtId="0" fontId="16" fillId="0" borderId="122" xfId="0" applyFont="1" applyBorder="1" applyAlignment="1">
      <alignment horizontal="distributed" vertical="center"/>
    </xf>
    <xf numFmtId="0" fontId="16" fillId="0" borderId="145" xfId="0" applyFont="1" applyBorder="1" applyAlignment="1">
      <alignment horizontal="center" vertical="center" shrinkToFit="1"/>
    </xf>
    <xf numFmtId="0" fontId="16" fillId="0" borderId="53"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13"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27" xfId="0" applyFont="1" applyBorder="1" applyAlignment="1">
      <alignment horizontal="center" vertical="center" shrinkToFit="1"/>
    </xf>
    <xf numFmtId="0" fontId="13" fillId="0" borderId="145" xfId="0" applyFont="1" applyBorder="1" applyAlignment="1">
      <alignment horizontal="right" vertical="center"/>
    </xf>
    <xf numFmtId="0" fontId="16" fillId="0" borderId="144" xfId="0" applyFont="1" applyBorder="1" applyAlignment="1">
      <alignment horizontal="center" vertical="center"/>
    </xf>
    <xf numFmtId="0" fontId="16" fillId="0" borderId="145" xfId="0" applyFont="1" applyBorder="1" applyAlignment="1">
      <alignment horizontal="center" vertical="center"/>
    </xf>
    <xf numFmtId="0" fontId="16" fillId="5" borderId="53" xfId="0" applyFont="1" applyFill="1" applyBorder="1" applyAlignment="1">
      <alignment horizontal="center" vertical="center" shrinkToFit="1"/>
    </xf>
    <xf numFmtId="0" fontId="13" fillId="0" borderId="49" xfId="0" applyFont="1" applyBorder="1" applyAlignment="1">
      <alignment horizontal="distributed" vertical="center"/>
    </xf>
    <xf numFmtId="0" fontId="13" fillId="0" borderId="53" xfId="0" applyFont="1" applyBorder="1" applyAlignment="1">
      <alignment horizontal="distributed" vertical="center"/>
    </xf>
    <xf numFmtId="0" fontId="16" fillId="12" borderId="195" xfId="0" applyFont="1" applyFill="1" applyBorder="1" applyAlignment="1">
      <alignment horizontal="center" vertical="center" shrinkToFit="1"/>
    </xf>
    <xf numFmtId="0" fontId="16" fillId="0" borderId="64" xfId="0" applyFont="1" applyBorder="1" applyAlignment="1">
      <alignment horizontal="center" vertical="center" shrinkToFit="1"/>
    </xf>
    <xf numFmtId="0" fontId="18" fillId="0" borderId="0" xfId="0" applyFont="1" applyAlignment="1">
      <alignment horizontal="center" vertical="center"/>
    </xf>
    <xf numFmtId="0" fontId="13" fillId="0" borderId="195" xfId="0" applyFont="1" applyBorder="1" applyAlignment="1">
      <alignment horizontal="center" vertical="center" shrinkToFit="1"/>
    </xf>
    <xf numFmtId="0" fontId="16" fillId="0" borderId="0" xfId="0" applyFont="1" applyAlignment="1">
      <alignment horizontal="left" vertical="top" wrapText="1"/>
    </xf>
    <xf numFmtId="0" fontId="19" fillId="0" borderId="3" xfId="0" applyFont="1" applyBorder="1" applyAlignment="1">
      <alignment horizontal="distributed" vertical="center" indent="1"/>
    </xf>
    <xf numFmtId="0" fontId="16" fillId="0" borderId="0" xfId="0" applyFont="1" applyAlignment="1">
      <alignment horizontal="distributed" vertical="center" indent="1"/>
    </xf>
    <xf numFmtId="0" fontId="16" fillId="0" borderId="5" xfId="0" applyFont="1" applyBorder="1" applyAlignment="1">
      <alignment horizontal="distributed" vertical="center" indent="1"/>
    </xf>
    <xf numFmtId="0" fontId="16" fillId="0" borderId="3" xfId="0" applyFont="1" applyBorder="1" applyAlignment="1">
      <alignment horizontal="distributed" vertical="center" indent="1"/>
    </xf>
    <xf numFmtId="0" fontId="19" fillId="0" borderId="80" xfId="0" applyFont="1" applyBorder="1" applyAlignment="1">
      <alignment horizontal="distributed" vertical="center" shrinkToFit="1"/>
    </xf>
    <xf numFmtId="0" fontId="16" fillId="0" borderId="29" xfId="0" applyFont="1" applyBorder="1" applyAlignment="1">
      <alignment vertical="center" shrinkToFit="1"/>
    </xf>
    <xf numFmtId="0" fontId="16" fillId="0" borderId="81" xfId="0" applyFont="1" applyBorder="1" applyAlignment="1">
      <alignment vertical="center" shrinkToFit="1"/>
    </xf>
    <xf numFmtId="0" fontId="19" fillId="0" borderId="124" xfId="0" applyFont="1" applyBorder="1" applyAlignment="1">
      <alignment horizontal="distributed" vertical="center" indent="1"/>
    </xf>
    <xf numFmtId="0" fontId="16" fillId="0" borderId="125" xfId="0" applyFont="1" applyBorder="1" applyAlignment="1">
      <alignment horizontal="distributed" vertical="center" indent="1"/>
    </xf>
    <xf numFmtId="0" fontId="16" fillId="0" borderId="126" xfId="0" applyFont="1" applyBorder="1" applyAlignment="1">
      <alignment horizontal="distributed" vertical="center" indent="1"/>
    </xf>
    <xf numFmtId="0" fontId="19" fillId="0" borderId="124" xfId="0" applyFont="1" applyBorder="1" applyAlignment="1">
      <alignment horizontal="center" vertical="center" shrinkToFit="1"/>
    </xf>
    <xf numFmtId="0" fontId="19" fillId="0" borderId="125" xfId="0" applyFont="1" applyBorder="1" applyAlignment="1">
      <alignment horizontal="center" vertical="center" shrinkToFit="1"/>
    </xf>
    <xf numFmtId="0" fontId="19" fillId="0" borderId="126" xfId="0" applyFont="1" applyBorder="1" applyAlignment="1">
      <alignment horizontal="center" vertical="center" shrinkToFit="1"/>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5" fillId="0" borderId="0" xfId="0" applyFont="1" applyAlignment="1">
      <alignment horizontal="left" vertical="top" wrapText="1"/>
    </xf>
    <xf numFmtId="0" fontId="19" fillId="0" borderId="215" xfId="0" applyFont="1" applyBorder="1" applyAlignment="1">
      <alignment horizontal="distributed" vertical="center" indent="1"/>
    </xf>
    <xf numFmtId="0" fontId="16" fillId="0" borderId="22" xfId="0" applyFont="1" applyBorder="1" applyAlignment="1">
      <alignment horizontal="distributed" vertical="center" indent="1"/>
    </xf>
    <xf numFmtId="0" fontId="16" fillId="0" borderId="216" xfId="0" applyFont="1" applyBorder="1" applyAlignment="1">
      <alignment horizontal="distributed" vertical="center" indent="1"/>
    </xf>
    <xf numFmtId="0" fontId="16" fillId="0" borderId="8" xfId="0" applyFont="1" applyBorder="1" applyAlignment="1">
      <alignment horizontal="distributed" vertical="center" indent="1"/>
    </xf>
    <xf numFmtId="0" fontId="16" fillId="0" borderId="7" xfId="0" applyFont="1" applyBorder="1" applyAlignment="1">
      <alignment horizontal="distributed" vertical="center" indent="1"/>
    </xf>
    <xf numFmtId="0" fontId="16" fillId="0" borderId="10" xfId="0" applyFont="1" applyBorder="1" applyAlignment="1">
      <alignment horizontal="distributed" vertical="center" indent="1"/>
    </xf>
    <xf numFmtId="0" fontId="16" fillId="0" borderId="51" xfId="0" applyFont="1" applyBorder="1" applyAlignment="1">
      <alignment horizontal="center" vertical="center"/>
    </xf>
    <xf numFmtId="0" fontId="16" fillId="0" borderId="49" xfId="0" applyFont="1" applyBorder="1" applyAlignment="1">
      <alignment horizontal="center" vertical="center"/>
    </xf>
    <xf numFmtId="0" fontId="13" fillId="0" borderId="12" xfId="0" applyFont="1" applyBorder="1" applyAlignment="1">
      <alignment horizontal="right" vertical="center"/>
    </xf>
    <xf numFmtId="0" fontId="16" fillId="0" borderId="164" xfId="0" applyFont="1" applyBorder="1" applyAlignment="1">
      <alignment vertical="center" shrinkToFit="1"/>
    </xf>
    <xf numFmtId="0" fontId="16" fillId="0" borderId="165" xfId="0" applyFont="1" applyBorder="1" applyAlignment="1">
      <alignment vertical="center" shrinkToFit="1"/>
    </xf>
    <xf numFmtId="0" fontId="13" fillId="0" borderId="165" xfId="0" applyFont="1" applyBorder="1" applyAlignment="1">
      <alignment horizontal="right" vertical="center"/>
    </xf>
    <xf numFmtId="0" fontId="13" fillId="0" borderId="49" xfId="0" applyFont="1" applyBorder="1" applyAlignment="1">
      <alignment horizontal="right" vertical="center"/>
    </xf>
    <xf numFmtId="0" fontId="16" fillId="0" borderId="79" xfId="0" applyFont="1" applyBorder="1" applyAlignment="1">
      <alignment horizontal="center" vertical="center" shrinkToFit="1"/>
    </xf>
    <xf numFmtId="0" fontId="13" fillId="0" borderId="53" xfId="0" applyFont="1" applyBorder="1" applyAlignment="1">
      <alignment horizontal="right" vertical="center"/>
    </xf>
    <xf numFmtId="0" fontId="16" fillId="0" borderId="79" xfId="0" applyFont="1" applyBorder="1" applyAlignment="1">
      <alignment vertical="center" shrinkToFit="1"/>
    </xf>
    <xf numFmtId="0" fontId="16" fillId="0" borderId="53" xfId="0" applyFont="1" applyBorder="1" applyAlignment="1">
      <alignment vertical="center" shrinkToFit="1"/>
    </xf>
    <xf numFmtId="0" fontId="16" fillId="0" borderId="80" xfId="0" applyFont="1" applyBorder="1" applyAlignment="1">
      <alignment horizontal="center" vertical="center" shrinkToFit="1"/>
    </xf>
    <xf numFmtId="0" fontId="62" fillId="0" borderId="12" xfId="16" quotePrefix="1" applyFont="1" applyBorder="1" applyAlignment="1">
      <alignment horizontal="left" vertical="center" shrinkToFit="1"/>
    </xf>
    <xf numFmtId="0" fontId="62" fillId="0" borderId="13" xfId="16" quotePrefix="1" applyFont="1" applyBorder="1" applyAlignment="1">
      <alignment horizontal="left" vertical="center" shrinkToFit="1"/>
    </xf>
    <xf numFmtId="0" fontId="53" fillId="0" borderId="0" xfId="15" quotePrefix="1" applyFont="1" applyAlignment="1">
      <alignment horizontal="left" vertical="center" shrinkToFit="1"/>
    </xf>
    <xf numFmtId="0" fontId="53" fillId="0" borderId="15" xfId="15" quotePrefix="1" applyFont="1" applyBorder="1" applyAlignment="1">
      <alignment horizontal="left" vertical="center" shrinkToFit="1"/>
    </xf>
    <xf numFmtId="0" fontId="62" fillId="0" borderId="0" xfId="16" quotePrefix="1" applyFont="1" applyBorder="1" applyAlignment="1">
      <alignment horizontal="left" vertical="center" shrinkToFit="1"/>
    </xf>
    <xf numFmtId="0" fontId="62" fillId="0" borderId="15" xfId="16" quotePrefix="1" applyFont="1" applyBorder="1" applyAlignment="1">
      <alignment horizontal="left" vertical="center" shrinkToFit="1"/>
    </xf>
    <xf numFmtId="0" fontId="60" fillId="0" borderId="0" xfId="15" applyFont="1" applyAlignment="1">
      <alignment horizontal="center" vertical="center" wrapText="1"/>
    </xf>
    <xf numFmtId="0" fontId="52" fillId="0" borderId="0" xfId="15" applyFont="1" applyAlignment="1">
      <alignment horizontal="center" vertical="center"/>
    </xf>
    <xf numFmtId="0" fontId="53" fillId="0" borderId="19" xfId="15" applyFont="1" applyBorder="1" applyAlignment="1">
      <alignment horizontal="center" vertical="center" shrinkToFit="1"/>
    </xf>
    <xf numFmtId="0" fontId="53" fillId="0" borderId="20" xfId="15" applyFont="1" applyBorder="1" applyAlignment="1">
      <alignment horizontal="center" vertical="center" shrinkToFit="1"/>
    </xf>
    <xf numFmtId="0" fontId="63" fillId="7" borderId="0" xfId="16" applyFont="1" applyFill="1" applyBorder="1" applyAlignment="1">
      <alignment horizontal="left" vertical="center" shrinkToFit="1"/>
    </xf>
    <xf numFmtId="0" fontId="63" fillId="7" borderId="15" xfId="16" applyFont="1" applyFill="1" applyBorder="1" applyAlignment="1">
      <alignment horizontal="left" vertical="center" shrinkToFit="1"/>
    </xf>
    <xf numFmtId="0" fontId="53" fillId="0" borderId="6" xfId="15" quotePrefix="1" applyFont="1" applyBorder="1" applyAlignment="1">
      <alignment horizontal="left" vertical="center" shrinkToFit="1"/>
    </xf>
    <xf numFmtId="0" fontId="53" fillId="0" borderId="17" xfId="15" quotePrefix="1" applyFont="1" applyBorder="1" applyAlignment="1">
      <alignment horizontal="left" vertical="center" shrinkToFit="1"/>
    </xf>
    <xf numFmtId="0" fontId="52" fillId="0" borderId="0" xfId="15" quotePrefix="1" applyFont="1" applyAlignment="1">
      <alignment horizontal="left" vertical="center" shrinkToFit="1"/>
    </xf>
    <xf numFmtId="0" fontId="52" fillId="0" borderId="15" xfId="15" quotePrefix="1" applyFont="1" applyBorder="1" applyAlignment="1">
      <alignment horizontal="left" vertical="center" shrinkToFit="1"/>
    </xf>
    <xf numFmtId="0" fontId="1" fillId="0" borderId="0" xfId="15" applyAlignment="1">
      <alignment horizontal="center" vertical="center"/>
    </xf>
    <xf numFmtId="0" fontId="1" fillId="0" borderId="15" xfId="15" applyBorder="1" applyAlignment="1">
      <alignment horizontal="center" vertical="center"/>
    </xf>
    <xf numFmtId="0" fontId="1" fillId="0" borderId="6" xfId="15" applyBorder="1" applyAlignment="1">
      <alignment horizontal="center" vertical="center"/>
    </xf>
    <xf numFmtId="0" fontId="1" fillId="0" borderId="17" xfId="15" applyBorder="1" applyAlignment="1">
      <alignment horizontal="center" vertical="center"/>
    </xf>
    <xf numFmtId="186" fontId="11" fillId="4" borderId="106" xfId="4" applyNumberFormat="1" applyFont="1" applyFill="1" applyBorder="1" applyAlignment="1">
      <alignment horizontal="center" vertical="center" shrinkToFit="1"/>
    </xf>
    <xf numFmtId="186" fontId="11" fillId="4" borderId="49" xfId="4" applyNumberFormat="1" applyFont="1" applyFill="1" applyBorder="1" applyAlignment="1">
      <alignment horizontal="center" vertical="center" shrinkToFit="1"/>
    </xf>
    <xf numFmtId="186" fontId="11" fillId="4" borderId="52" xfId="4" applyNumberFormat="1" applyFont="1" applyFill="1" applyBorder="1" applyAlignment="1">
      <alignment horizontal="center" vertical="center" shrinkToFit="1"/>
    </xf>
    <xf numFmtId="0" fontId="11" fillId="0" borderId="79" xfId="4" applyFont="1" applyFill="1" applyBorder="1" applyAlignment="1">
      <alignment horizontal="center" vertical="center" shrinkToFit="1"/>
    </xf>
    <xf numFmtId="0" fontId="11" fillId="0" borderId="53" xfId="4" applyFont="1" applyFill="1" applyBorder="1" applyAlignment="1">
      <alignment horizontal="center" vertical="center" shrinkToFit="1"/>
    </xf>
    <xf numFmtId="0" fontId="11" fillId="0" borderId="115" xfId="4" applyFont="1" applyFill="1" applyBorder="1" applyAlignment="1">
      <alignment horizontal="center" vertical="center" shrinkToFit="1"/>
    </xf>
    <xf numFmtId="186" fontId="11" fillId="4" borderId="197" xfId="4" applyNumberFormat="1" applyFont="1" applyFill="1" applyBorder="1" applyAlignment="1">
      <alignment horizontal="center" vertical="center" shrinkToFit="1"/>
    </xf>
    <xf numFmtId="186" fontId="11" fillId="4" borderId="195" xfId="4" applyNumberFormat="1" applyFont="1" applyFill="1" applyBorder="1" applyAlignment="1">
      <alignment horizontal="center" vertical="center" shrinkToFit="1"/>
    </xf>
    <xf numFmtId="186" fontId="11" fillId="4" borderId="198" xfId="4" applyNumberFormat="1" applyFont="1" applyFill="1" applyBorder="1" applyAlignment="1">
      <alignment horizontal="center" vertical="center" shrinkToFit="1"/>
    </xf>
    <xf numFmtId="186" fontId="11" fillId="4" borderId="102" xfId="4" applyNumberFormat="1" applyFont="1" applyFill="1" applyBorder="1" applyAlignment="1">
      <alignment horizontal="center" vertical="center" shrinkToFit="1"/>
    </xf>
    <xf numFmtId="186" fontId="11" fillId="4" borderId="53" xfId="4" applyNumberFormat="1" applyFont="1" applyFill="1" applyBorder="1" applyAlignment="1">
      <alignment horizontal="center" vertical="center" shrinkToFit="1"/>
    </xf>
    <xf numFmtId="186" fontId="11" fillId="4" borderId="78" xfId="4" applyNumberFormat="1" applyFont="1" applyFill="1" applyBorder="1" applyAlignment="1">
      <alignment horizontal="center" vertical="center" shrinkToFit="1"/>
    </xf>
    <xf numFmtId="186" fontId="11" fillId="0" borderId="12" xfId="4" applyNumberFormat="1" applyFont="1" applyFill="1" applyBorder="1" applyAlignment="1">
      <alignment horizontal="center" vertical="center" shrinkToFit="1"/>
    </xf>
    <xf numFmtId="186" fontId="11" fillId="0" borderId="13" xfId="4" applyNumberFormat="1" applyFont="1" applyFill="1" applyBorder="1" applyAlignment="1">
      <alignment horizontal="center" vertical="center" shrinkToFit="1"/>
    </xf>
    <xf numFmtId="186" fontId="11" fillId="0" borderId="7" xfId="4" applyNumberFormat="1" applyFont="1" applyFill="1" applyBorder="1" applyAlignment="1">
      <alignment horizontal="center" vertical="center" shrinkToFit="1"/>
    </xf>
    <xf numFmtId="186" fontId="11" fillId="0" borderId="27" xfId="4" applyNumberFormat="1" applyFont="1" applyFill="1" applyBorder="1" applyAlignment="1">
      <alignment horizontal="center" vertical="center" shrinkToFit="1"/>
    </xf>
    <xf numFmtId="197" fontId="11" fillId="0" borderId="2" xfId="4" applyNumberFormat="1" applyFont="1" applyFill="1" applyBorder="1" applyAlignment="1">
      <alignment horizontal="center" vertical="center" shrinkToFit="1"/>
    </xf>
    <xf numFmtId="197" fontId="11" fillId="0" borderId="90" xfId="4" applyNumberFormat="1" applyFont="1" applyFill="1" applyBorder="1" applyAlignment="1">
      <alignment horizontal="center" vertical="center" shrinkToFit="1"/>
    </xf>
    <xf numFmtId="197" fontId="11" fillId="0" borderId="6" xfId="4" applyNumberFormat="1" applyFont="1" applyFill="1" applyBorder="1" applyAlignment="1">
      <alignment horizontal="center" vertical="center" shrinkToFit="1"/>
    </xf>
    <xf numFmtId="197" fontId="11" fillId="0" borderId="17" xfId="4" applyNumberFormat="1" applyFont="1" applyFill="1" applyBorder="1" applyAlignment="1">
      <alignment horizontal="center" vertical="center" shrinkToFit="1"/>
    </xf>
    <xf numFmtId="0" fontId="15" fillId="0" borderId="0" xfId="4" applyFont="1" applyFill="1" applyAlignment="1">
      <alignment horizontal="left" vertical="top" wrapText="1"/>
    </xf>
    <xf numFmtId="0" fontId="15" fillId="0" borderId="25" xfId="4" applyFont="1" applyFill="1" applyBorder="1" applyAlignment="1">
      <alignment horizontal="left" vertical="top" wrapText="1"/>
    </xf>
    <xf numFmtId="181" fontId="11" fillId="0" borderId="51" xfId="4" applyNumberFormat="1" applyFont="1" applyFill="1" applyBorder="1" applyAlignment="1">
      <alignment horizontal="center" vertical="center" shrinkToFit="1"/>
    </xf>
    <xf numFmtId="181" fontId="11" fillId="0" borderId="49" xfId="4" applyNumberFormat="1" applyFont="1" applyFill="1" applyBorder="1" applyAlignment="1">
      <alignment horizontal="center" vertical="center" shrinkToFit="1"/>
    </xf>
    <xf numFmtId="181" fontId="11" fillId="0" borderId="52" xfId="4" applyNumberFormat="1" applyFont="1" applyFill="1" applyBorder="1" applyAlignment="1">
      <alignment horizontal="center" vertical="center" shrinkToFit="1"/>
    </xf>
    <xf numFmtId="181" fontId="11" fillId="0" borderId="89" xfId="4" applyNumberFormat="1" applyFont="1" applyFill="1" applyBorder="1" applyAlignment="1">
      <alignment horizontal="center" vertical="center" shrinkToFit="1"/>
    </xf>
    <xf numFmtId="181" fontId="11" fillId="0" borderId="2" xfId="4" applyNumberFormat="1" applyFont="1" applyFill="1" applyBorder="1" applyAlignment="1">
      <alignment horizontal="center" vertical="center" shrinkToFit="1"/>
    </xf>
    <xf numFmtId="181" fontId="11" fillId="0" borderId="90" xfId="4" applyNumberFormat="1" applyFont="1" applyFill="1" applyBorder="1" applyAlignment="1">
      <alignment horizontal="center" vertical="center" shrinkToFit="1"/>
    </xf>
    <xf numFmtId="181" fontId="11" fillId="0" borderId="16" xfId="4" applyNumberFormat="1" applyFont="1" applyFill="1" applyBorder="1" applyAlignment="1">
      <alignment horizontal="center" vertical="center" shrinkToFit="1"/>
    </xf>
    <xf numFmtId="181" fontId="11" fillId="0" borderId="6" xfId="4" applyNumberFormat="1" applyFont="1" applyFill="1" applyBorder="1" applyAlignment="1">
      <alignment horizontal="center" vertical="center" shrinkToFit="1"/>
    </xf>
    <xf numFmtId="181" fontId="11" fillId="0" borderId="17" xfId="4" applyNumberFormat="1" applyFont="1" applyFill="1" applyBorder="1" applyAlignment="1">
      <alignment horizontal="center" vertical="center" shrinkToFit="1"/>
    </xf>
    <xf numFmtId="0" fontId="11" fillId="0" borderId="194" xfId="4" applyFont="1" applyFill="1" applyBorder="1" applyAlignment="1">
      <alignment horizontal="center" vertical="center" shrinkToFit="1"/>
    </xf>
    <xf numFmtId="0" fontId="11" fillId="0" borderId="195" xfId="4" applyFont="1" applyFill="1" applyBorder="1" applyAlignment="1">
      <alignment horizontal="center" vertical="center" shrinkToFit="1"/>
    </xf>
    <xf numFmtId="0" fontId="11" fillId="0" borderId="196" xfId="4" applyFont="1" applyFill="1" applyBorder="1" applyAlignment="1">
      <alignment horizontal="center" vertical="center" shrinkToFit="1"/>
    </xf>
    <xf numFmtId="0" fontId="11" fillId="0" borderId="51" xfId="4" applyFont="1" applyFill="1" applyBorder="1" applyAlignment="1">
      <alignment horizontal="center" vertical="center" shrinkToFit="1"/>
    </xf>
    <xf numFmtId="0" fontId="11" fillId="0" borderId="49" xfId="4" applyFont="1" applyFill="1" applyBorder="1" applyAlignment="1">
      <alignment horizontal="center" vertical="center" shrinkToFit="1"/>
    </xf>
    <xf numFmtId="0" fontId="11" fillId="0" borderId="192" xfId="4" applyFont="1" applyFill="1" applyBorder="1" applyAlignment="1">
      <alignment horizontal="center" vertical="center" shrinkToFit="1"/>
    </xf>
    <xf numFmtId="0" fontId="11" fillId="0" borderId="269" xfId="4" applyFont="1" applyFill="1" applyBorder="1" applyAlignment="1">
      <alignment horizontal="center" vertical="center" shrinkToFit="1"/>
    </xf>
    <xf numFmtId="0" fontId="11" fillId="0" borderId="270" xfId="4" applyFont="1" applyFill="1" applyBorder="1" applyAlignment="1">
      <alignment horizontal="center" vertical="center" shrinkToFit="1"/>
    </xf>
    <xf numFmtId="0" fontId="11" fillId="0" borderId="271" xfId="4" applyFont="1" applyFill="1" applyBorder="1" applyAlignment="1">
      <alignment horizontal="center" vertical="center" shrinkToFit="1"/>
    </xf>
    <xf numFmtId="0" fontId="11" fillId="0" borderId="265" xfId="4" applyFont="1" applyFill="1" applyBorder="1" applyAlignment="1">
      <alignment horizontal="center" vertical="center" shrinkToFit="1"/>
    </xf>
    <xf numFmtId="0" fontId="11" fillId="0" borderId="0" xfId="4" applyFont="1" applyFill="1" applyAlignment="1">
      <alignment horizontal="center" vertical="center" shrinkToFit="1"/>
    </xf>
    <xf numFmtId="0" fontId="11" fillId="0" borderId="266" xfId="4" applyFont="1" applyFill="1" applyBorder="1" applyAlignment="1">
      <alignment horizontal="center" vertical="center" shrinkToFit="1"/>
    </xf>
    <xf numFmtId="0" fontId="11" fillId="0" borderId="267" xfId="4" applyFont="1" applyFill="1" applyBorder="1" applyAlignment="1">
      <alignment horizontal="center" vertical="center" shrinkToFit="1"/>
    </xf>
    <xf numFmtId="0" fontId="11" fillId="0" borderId="259" xfId="4" applyFont="1" applyFill="1" applyBorder="1" applyAlignment="1">
      <alignment horizontal="center" vertical="center" shrinkToFit="1"/>
    </xf>
    <xf numFmtId="0" fontId="11" fillId="0" borderId="268" xfId="4" applyFont="1" applyFill="1" applyBorder="1" applyAlignment="1">
      <alignment horizontal="center" vertical="center" shrinkToFit="1"/>
    </xf>
    <xf numFmtId="181" fontId="11" fillId="4" borderId="89" xfId="4" applyNumberFormat="1" applyFont="1" applyFill="1" applyBorder="1" applyAlignment="1">
      <alignment horizontal="center" vertical="center" shrinkToFit="1"/>
    </xf>
    <xf numFmtId="181" fontId="11" fillId="4" borderId="2" xfId="4" applyNumberFormat="1" applyFont="1" applyFill="1" applyBorder="1" applyAlignment="1">
      <alignment horizontal="center" vertical="center" shrinkToFit="1"/>
    </xf>
    <xf numFmtId="181" fontId="11" fillId="4" borderId="90" xfId="4" applyNumberFormat="1" applyFont="1" applyFill="1" applyBorder="1" applyAlignment="1">
      <alignment horizontal="center" vertical="center" shrinkToFit="1"/>
    </xf>
    <xf numFmtId="181" fontId="11" fillId="4" borderId="16" xfId="4" applyNumberFormat="1" applyFont="1" applyFill="1" applyBorder="1" applyAlignment="1">
      <alignment horizontal="center" vertical="center" shrinkToFit="1"/>
    </xf>
    <xf numFmtId="181" fontId="11" fillId="4" borderId="6" xfId="4" applyNumberFormat="1" applyFont="1" applyFill="1" applyBorder="1" applyAlignment="1">
      <alignment horizontal="center" vertical="center" shrinkToFit="1"/>
    </xf>
    <xf numFmtId="181" fontId="11" fillId="4" borderId="17" xfId="4" applyNumberFormat="1" applyFont="1" applyFill="1" applyBorder="1" applyAlignment="1">
      <alignment horizontal="center" vertical="center" shrinkToFit="1"/>
    </xf>
    <xf numFmtId="181" fontId="11" fillId="0" borderId="89" xfId="4" applyNumberFormat="1" applyFont="1" applyFill="1" applyBorder="1" applyAlignment="1">
      <alignment horizontal="right" vertical="center" shrinkToFit="1"/>
    </xf>
    <xf numFmtId="181" fontId="11" fillId="0" borderId="2" xfId="4" applyNumberFormat="1" applyFont="1" applyFill="1" applyBorder="1" applyAlignment="1">
      <alignment horizontal="right" vertical="center" shrinkToFit="1"/>
    </xf>
    <xf numFmtId="181" fontId="11" fillId="0" borderId="16" xfId="4" applyNumberFormat="1" applyFont="1" applyFill="1" applyBorder="1" applyAlignment="1">
      <alignment horizontal="right" vertical="center" shrinkToFit="1"/>
    </xf>
    <xf numFmtId="181" fontId="11" fillId="0" borderId="6" xfId="4" applyNumberFormat="1" applyFont="1" applyFill="1" applyBorder="1" applyAlignment="1">
      <alignment horizontal="right" vertical="center" shrinkToFit="1"/>
    </xf>
    <xf numFmtId="49" fontId="17" fillId="0" borderId="0" xfId="4" quotePrefix="1" applyNumberFormat="1" applyFont="1" applyFill="1" applyAlignment="1">
      <alignment horizontal="center" vertical="center"/>
    </xf>
    <xf numFmtId="49" fontId="17" fillId="0" borderId="0" xfId="4" applyNumberFormat="1" applyFont="1" applyFill="1" applyAlignment="1">
      <alignment horizontal="center" vertical="center"/>
    </xf>
    <xf numFmtId="0" fontId="17" fillId="0" borderId="107" xfId="4" applyFont="1" applyFill="1" applyBorder="1" applyAlignment="1">
      <alignment horizontal="center" vertical="center"/>
    </xf>
    <xf numFmtId="0" fontId="17" fillId="0" borderId="30" xfId="4" applyFont="1" applyFill="1" applyBorder="1" applyAlignment="1">
      <alignment horizontal="center" vertical="center"/>
    </xf>
    <xf numFmtId="0" fontId="17" fillId="0" borderId="69" xfId="4" applyFont="1" applyFill="1" applyBorder="1" applyAlignment="1">
      <alignment horizontal="center" vertical="center"/>
    </xf>
    <xf numFmtId="0" fontId="11" fillId="0" borderId="0" xfId="4" applyFont="1" applyFill="1" applyAlignment="1">
      <alignment horizontal="center" vertical="center"/>
    </xf>
    <xf numFmtId="0" fontId="11" fillId="0" borderId="11" xfId="4" applyFont="1" applyFill="1" applyBorder="1" applyAlignment="1">
      <alignment horizontal="center" vertical="center" textRotation="255" shrinkToFit="1"/>
    </xf>
    <xf numFmtId="0" fontId="11" fillId="0" borderId="13" xfId="4" applyFont="1" applyFill="1" applyBorder="1" applyAlignment="1">
      <alignment horizontal="center" vertical="center" textRotation="255" shrinkToFit="1"/>
    </xf>
    <xf numFmtId="0" fontId="11" fillId="0" borderId="14" xfId="4" applyFont="1" applyFill="1" applyBorder="1" applyAlignment="1">
      <alignment horizontal="center" vertical="center" textRotation="255" shrinkToFit="1"/>
    </xf>
    <xf numFmtId="0" fontId="11" fillId="0" borderId="15" xfId="4" applyFont="1" applyFill="1" applyBorder="1" applyAlignment="1">
      <alignment horizontal="center" vertical="center" textRotation="255" shrinkToFit="1"/>
    </xf>
    <xf numFmtId="0" fontId="11" fillId="0" borderId="57" xfId="4" applyFont="1" applyFill="1" applyBorder="1" applyAlignment="1">
      <alignment horizontal="center" vertical="center" textRotation="255" shrinkToFit="1"/>
    </xf>
    <xf numFmtId="0" fontId="11" fillId="0" borderId="27" xfId="4" applyFont="1" applyFill="1" applyBorder="1" applyAlignment="1">
      <alignment horizontal="center" vertical="center" textRotation="255" shrinkToFit="1"/>
    </xf>
    <xf numFmtId="181" fontId="11" fillId="0" borderId="11" xfId="4" applyNumberFormat="1" applyFont="1" applyFill="1" applyBorder="1" applyAlignment="1">
      <alignment horizontal="center" vertical="center"/>
    </xf>
    <xf numFmtId="181" fontId="11" fillId="0" borderId="12" xfId="4" applyNumberFormat="1" applyFont="1" applyFill="1" applyBorder="1" applyAlignment="1">
      <alignment horizontal="center" vertical="center"/>
    </xf>
    <xf numFmtId="181" fontId="11" fillId="0" borderId="13" xfId="4" applyNumberFormat="1" applyFont="1" applyFill="1" applyBorder="1" applyAlignment="1">
      <alignment horizontal="center" vertical="center"/>
    </xf>
    <xf numFmtId="181" fontId="11" fillId="0" borderId="16" xfId="4" applyNumberFormat="1" applyFont="1" applyFill="1" applyBorder="1" applyAlignment="1">
      <alignment horizontal="center" vertical="center"/>
    </xf>
    <xf numFmtId="181" fontId="11" fillId="0" borderId="6" xfId="4" applyNumberFormat="1" applyFont="1" applyFill="1" applyBorder="1" applyAlignment="1">
      <alignment horizontal="center" vertical="center"/>
    </xf>
    <xf numFmtId="181" fontId="11" fillId="0" borderId="17" xfId="4" applyNumberFormat="1" applyFont="1" applyFill="1" applyBorder="1" applyAlignment="1">
      <alignment horizontal="center" vertical="center"/>
    </xf>
    <xf numFmtId="181" fontId="11" fillId="0" borderId="11" xfId="4" applyNumberFormat="1" applyFont="1" applyFill="1" applyBorder="1" applyAlignment="1">
      <alignment horizontal="center" vertical="center" shrinkToFit="1"/>
    </xf>
    <xf numFmtId="181" fontId="11" fillId="0" borderId="12" xfId="4" applyNumberFormat="1" applyFont="1" applyFill="1" applyBorder="1" applyAlignment="1">
      <alignment horizontal="center" vertical="center" shrinkToFit="1"/>
    </xf>
    <xf numFmtId="181" fontId="11" fillId="0" borderId="13" xfId="4" applyNumberFormat="1" applyFont="1" applyFill="1" applyBorder="1" applyAlignment="1">
      <alignment horizontal="center" vertical="center" shrinkToFit="1"/>
    </xf>
    <xf numFmtId="197" fontId="11" fillId="0" borderId="12" xfId="4" applyNumberFormat="1" applyFont="1" applyFill="1" applyBorder="1" applyAlignment="1">
      <alignment horizontal="center" vertical="center" shrinkToFit="1"/>
    </xf>
    <xf numFmtId="197" fontId="11" fillId="0" borderId="13" xfId="4" applyNumberFormat="1" applyFont="1" applyFill="1" applyBorder="1" applyAlignment="1">
      <alignment horizontal="center" vertical="center" shrinkToFit="1"/>
    </xf>
    <xf numFmtId="0" fontId="11" fillId="0" borderId="11" xfId="4" applyFont="1" applyFill="1" applyBorder="1" applyAlignment="1">
      <alignment horizontal="center" vertical="center"/>
    </xf>
    <xf numFmtId="0" fontId="11" fillId="0" borderId="13" xfId="4" applyFont="1" applyFill="1" applyBorder="1" applyAlignment="1">
      <alignment horizontal="center" vertical="center"/>
    </xf>
    <xf numFmtId="0" fontId="11" fillId="0" borderId="1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12"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11" xfId="4" applyFont="1" applyFill="1" applyBorder="1" applyAlignment="1">
      <alignment horizontal="center" vertical="center" shrinkToFit="1"/>
    </xf>
    <xf numFmtId="0" fontId="11" fillId="0" borderId="12" xfId="4" applyFont="1" applyFill="1" applyBorder="1" applyAlignment="1">
      <alignment horizontal="center" vertical="center" shrinkToFit="1"/>
    </xf>
    <xf numFmtId="0" fontId="11" fillId="0" borderId="13" xfId="4" applyFont="1" applyFill="1" applyBorder="1" applyAlignment="1">
      <alignment horizontal="center" vertical="center" shrinkToFit="1"/>
    </xf>
    <xf numFmtId="0" fontId="11" fillId="0" borderId="16" xfId="4" applyFont="1" applyFill="1" applyBorder="1" applyAlignment="1">
      <alignment horizontal="center" vertical="center" shrinkToFit="1"/>
    </xf>
    <xf numFmtId="0" fontId="11" fillId="0" borderId="6" xfId="4" applyFont="1" applyFill="1" applyBorder="1" applyAlignment="1">
      <alignment horizontal="center" vertical="center" shrinkToFit="1"/>
    </xf>
    <xf numFmtId="0" fontId="11" fillId="0" borderId="17" xfId="4" applyFont="1" applyFill="1" applyBorder="1" applyAlignment="1">
      <alignment horizontal="center" vertical="center" shrinkToFit="1"/>
    </xf>
    <xf numFmtId="181" fontId="11" fillId="0" borderId="164" xfId="4" applyNumberFormat="1" applyFont="1" applyFill="1" applyBorder="1" applyAlignment="1">
      <alignment horizontal="center" vertical="center" shrinkToFit="1"/>
    </xf>
    <xf numFmtId="181" fontId="11" fillId="0" borderId="165" xfId="4" applyNumberFormat="1" applyFont="1" applyFill="1" applyBorder="1" applyAlignment="1">
      <alignment horizontal="center" vertical="center" shrinkToFit="1"/>
    </xf>
    <xf numFmtId="181" fontId="11" fillId="0" borderId="171" xfId="4" applyNumberFormat="1" applyFont="1" applyFill="1" applyBorder="1" applyAlignment="1">
      <alignment horizontal="center" vertical="center" shrinkToFit="1"/>
    </xf>
    <xf numFmtId="181" fontId="11" fillId="4" borderId="14" xfId="4" applyNumberFormat="1" applyFont="1" applyFill="1" applyBorder="1" applyAlignment="1">
      <alignment horizontal="center" vertical="center" shrinkToFit="1"/>
    </xf>
    <xf numFmtId="181" fontId="11" fillId="4" borderId="0" xfId="4" applyNumberFormat="1" applyFont="1" applyFill="1" applyAlignment="1">
      <alignment horizontal="center" vertical="center" shrinkToFit="1"/>
    </xf>
    <xf numFmtId="181" fontId="11" fillId="4" borderId="15" xfId="4" applyNumberFormat="1" applyFont="1" applyFill="1" applyBorder="1" applyAlignment="1">
      <alignment horizontal="center" vertical="center" shrinkToFit="1"/>
    </xf>
    <xf numFmtId="181" fontId="11" fillId="4" borderId="164" xfId="4" applyNumberFormat="1" applyFont="1" applyFill="1" applyBorder="1" applyAlignment="1">
      <alignment horizontal="center" vertical="center" shrinkToFit="1"/>
    </xf>
    <xf numFmtId="181" fontId="11" fillId="4" borderId="165" xfId="4" applyNumberFormat="1" applyFont="1" applyFill="1" applyBorder="1" applyAlignment="1">
      <alignment horizontal="center" vertical="center" shrinkToFit="1"/>
    </xf>
    <xf numFmtId="181" fontId="11" fillId="4" borderId="171" xfId="4" applyNumberFormat="1" applyFont="1" applyFill="1" applyBorder="1" applyAlignment="1">
      <alignment horizontal="center" vertical="center" shrinkToFit="1"/>
    </xf>
    <xf numFmtId="181" fontId="11" fillId="4" borderId="51" xfId="4" applyNumberFormat="1" applyFont="1" applyFill="1" applyBorder="1" applyAlignment="1">
      <alignment horizontal="center" vertical="center" shrinkToFit="1"/>
    </xf>
    <xf numFmtId="181" fontId="11" fillId="4" borderId="49" xfId="4" applyNumberFormat="1" applyFont="1" applyFill="1" applyBorder="1" applyAlignment="1">
      <alignment horizontal="center" vertical="center" shrinkToFit="1"/>
    </xf>
    <xf numFmtId="181" fontId="11" fillId="4" borderId="52" xfId="4" applyNumberFormat="1" applyFont="1" applyFill="1" applyBorder="1" applyAlignment="1">
      <alignment horizontal="center" vertical="center" shrinkToFit="1"/>
    </xf>
    <xf numFmtId="0" fontId="11" fillId="0" borderId="89" xfId="4" applyFont="1" applyFill="1" applyBorder="1" applyAlignment="1">
      <alignment horizontal="center" vertical="center" textRotation="255" shrinkToFit="1"/>
    </xf>
    <xf numFmtId="0" fontId="11" fillId="0" borderId="90" xfId="4" applyFont="1" applyFill="1" applyBorder="1" applyAlignment="1">
      <alignment horizontal="center" vertical="center" textRotation="255" shrinkToFit="1"/>
    </xf>
    <xf numFmtId="181" fontId="11" fillId="0" borderId="89" xfId="4" applyNumberFormat="1" applyFont="1" applyFill="1" applyBorder="1" applyAlignment="1">
      <alignment horizontal="center" vertical="center"/>
    </xf>
    <xf numFmtId="181" fontId="11" fillId="0" borderId="2" xfId="4" applyNumberFormat="1" applyFont="1" applyFill="1" applyBorder="1" applyAlignment="1">
      <alignment horizontal="center" vertical="center"/>
    </xf>
    <xf numFmtId="181" fontId="11" fillId="0" borderId="90" xfId="4" applyNumberFormat="1" applyFont="1" applyFill="1" applyBorder="1" applyAlignment="1">
      <alignment horizontal="center" vertical="center"/>
    </xf>
    <xf numFmtId="0" fontId="15" fillId="0" borderId="5" xfId="0" applyFont="1" applyBorder="1" applyAlignment="1">
      <alignment horizontal="left" vertical="top" wrapText="1"/>
    </xf>
    <xf numFmtId="0" fontId="11" fillId="0" borderId="83" xfId="4" applyFont="1" applyFill="1" applyBorder="1" applyAlignment="1">
      <alignment horizontal="center" vertical="top" textRotation="255"/>
    </xf>
    <xf numFmtId="0" fontId="11" fillId="0" borderId="200" xfId="4" applyFont="1" applyFill="1" applyBorder="1" applyAlignment="1">
      <alignment horizontal="center" vertical="top" textRotation="255"/>
    </xf>
    <xf numFmtId="0" fontId="11" fillId="0" borderId="84" xfId="4" applyFont="1" applyFill="1" applyBorder="1" applyAlignment="1">
      <alignment horizontal="center" vertical="top" textRotation="255"/>
    </xf>
    <xf numFmtId="0" fontId="11" fillId="0" borderId="11" xfId="4" applyFont="1" applyFill="1" applyBorder="1" applyAlignment="1">
      <alignment horizontal="center" vertical="center" textRotation="255"/>
    </xf>
    <xf numFmtId="0" fontId="16" fillId="0" borderId="83" xfId="0" applyFont="1" applyBorder="1">
      <alignment vertical="center"/>
    </xf>
    <xf numFmtId="0" fontId="11" fillId="0" borderId="14" xfId="4" applyFont="1" applyFill="1" applyBorder="1" applyAlignment="1">
      <alignment horizontal="center" vertical="center" textRotation="255"/>
    </xf>
    <xf numFmtId="0" fontId="16" fillId="0" borderId="200" xfId="0" applyFont="1" applyBorder="1">
      <alignment vertical="center"/>
    </xf>
    <xf numFmtId="0" fontId="11" fillId="0" borderId="16" xfId="4" applyFont="1" applyFill="1" applyBorder="1" applyAlignment="1">
      <alignment horizontal="center" vertical="center" textRotation="255"/>
    </xf>
    <xf numFmtId="0" fontId="16" fillId="0" borderId="84" xfId="0" applyFont="1" applyBorder="1">
      <alignment vertical="center"/>
    </xf>
    <xf numFmtId="0" fontId="11" fillId="0" borderId="23" xfId="4" applyFont="1" applyFill="1" applyBorder="1" applyAlignment="1">
      <alignment horizontal="center" vertical="center"/>
    </xf>
    <xf numFmtId="0" fontId="11" fillId="0" borderId="79" xfId="4" applyFont="1" applyFill="1" applyBorder="1" applyAlignment="1">
      <alignment horizontal="center" vertical="center"/>
    </xf>
    <xf numFmtId="0" fontId="11" fillId="0" borderId="53" xfId="4" applyFont="1" applyFill="1" applyBorder="1" applyAlignment="1">
      <alignment horizontal="center" vertical="center"/>
    </xf>
    <xf numFmtId="189" fontId="11" fillId="0" borderId="11" xfId="4" applyNumberFormat="1" applyFont="1" applyFill="1" applyBorder="1" applyAlignment="1">
      <alignment horizontal="center" vertical="center"/>
    </xf>
    <xf numFmtId="189" fontId="11" fillId="0" borderId="12" xfId="4" applyNumberFormat="1" applyFont="1" applyFill="1" applyBorder="1" applyAlignment="1">
      <alignment horizontal="center" vertical="center"/>
    </xf>
    <xf numFmtId="189" fontId="11" fillId="0" borderId="13" xfId="4" applyNumberFormat="1" applyFont="1" applyFill="1" applyBorder="1" applyAlignment="1">
      <alignment horizontal="center" vertical="center"/>
    </xf>
    <xf numFmtId="189" fontId="11" fillId="0" borderId="16" xfId="4" applyNumberFormat="1" applyFont="1" applyFill="1" applyBorder="1" applyAlignment="1">
      <alignment horizontal="center" vertical="center"/>
    </xf>
    <xf numFmtId="189" fontId="11" fillId="0" borderId="6" xfId="4" applyNumberFormat="1" applyFont="1" applyFill="1" applyBorder="1" applyAlignment="1">
      <alignment horizontal="center" vertical="center"/>
    </xf>
    <xf numFmtId="189" fontId="11" fillId="0" borderId="17" xfId="4" applyNumberFormat="1" applyFont="1" applyFill="1" applyBorder="1" applyAlignment="1">
      <alignment horizontal="center" vertical="center"/>
    </xf>
    <xf numFmtId="189" fontId="11" fillId="0" borderId="11" xfId="4" applyNumberFormat="1" applyFont="1" applyFill="1" applyBorder="1" applyAlignment="1">
      <alignment horizontal="center" vertical="center" shrinkToFit="1"/>
    </xf>
    <xf numFmtId="189" fontId="11" fillId="0" borderId="12" xfId="4" applyNumberFormat="1" applyFont="1" applyFill="1" applyBorder="1" applyAlignment="1">
      <alignment horizontal="center" vertical="center" shrinkToFit="1"/>
    </xf>
    <xf numFmtId="189" fontId="11" fillId="0" borderId="13" xfId="4" applyNumberFormat="1" applyFont="1" applyFill="1" applyBorder="1" applyAlignment="1">
      <alignment horizontal="center" vertical="center" shrinkToFit="1"/>
    </xf>
    <xf numFmtId="189" fontId="11" fillId="0" borderId="16" xfId="4" applyNumberFormat="1" applyFont="1" applyFill="1" applyBorder="1" applyAlignment="1">
      <alignment horizontal="center" vertical="center" shrinkToFit="1"/>
    </xf>
    <xf numFmtId="189" fontId="11" fillId="0" borderId="6" xfId="4" applyNumberFormat="1" applyFont="1" applyFill="1" applyBorder="1" applyAlignment="1">
      <alignment horizontal="center" vertical="center" shrinkToFit="1"/>
    </xf>
    <xf numFmtId="189" fontId="11" fillId="0" borderId="17" xfId="4" applyNumberFormat="1" applyFont="1" applyFill="1" applyBorder="1" applyAlignment="1">
      <alignment horizontal="center" vertical="center" shrinkToFit="1"/>
    </xf>
    <xf numFmtId="4" fontId="11" fillId="0" borderId="11" xfId="4" applyNumberFormat="1" applyFont="1" applyFill="1" applyBorder="1" applyAlignment="1">
      <alignment vertical="center" shrinkToFit="1"/>
    </xf>
    <xf numFmtId="4" fontId="11" fillId="0" borderId="12" xfId="4" applyNumberFormat="1" applyFont="1" applyFill="1" applyBorder="1" applyAlignment="1">
      <alignment vertical="center" shrinkToFit="1"/>
    </xf>
    <xf numFmtId="4" fontId="11" fillId="0" borderId="13" xfId="4" applyNumberFormat="1" applyFont="1" applyFill="1" applyBorder="1" applyAlignment="1">
      <alignment vertical="center" shrinkToFit="1"/>
    </xf>
    <xf numFmtId="4" fontId="11" fillId="0" borderId="16" xfId="4" applyNumberFormat="1" applyFont="1" applyFill="1" applyBorder="1" applyAlignment="1">
      <alignment vertical="center" shrinkToFit="1"/>
    </xf>
    <xf numFmtId="4" fontId="11" fillId="0" borderId="6" xfId="4" applyNumberFormat="1" applyFont="1" applyFill="1" applyBorder="1" applyAlignment="1">
      <alignment vertical="center" shrinkToFit="1"/>
    </xf>
    <xf numFmtId="4" fontId="11" fillId="0" borderId="17" xfId="4" applyNumberFormat="1" applyFont="1" applyFill="1" applyBorder="1" applyAlignment="1">
      <alignment vertical="center" shrinkToFit="1"/>
    </xf>
    <xf numFmtId="0" fontId="23" fillId="0" borderId="11" xfId="4" applyFont="1" applyFill="1" applyBorder="1" applyAlignment="1">
      <alignment horizontal="left" vertical="center" wrapText="1"/>
    </xf>
    <xf numFmtId="0" fontId="23" fillId="0" borderId="12" xfId="4" applyFont="1" applyFill="1" applyBorder="1" applyAlignment="1">
      <alignment horizontal="left" vertical="center" wrapText="1"/>
    </xf>
    <xf numFmtId="0" fontId="23" fillId="0" borderId="16" xfId="4" applyFont="1" applyFill="1" applyBorder="1" applyAlignment="1">
      <alignment horizontal="left" vertical="center" wrapText="1"/>
    </xf>
    <xf numFmtId="0" fontId="23" fillId="0" borderId="6" xfId="4" applyFont="1" applyFill="1" applyBorder="1" applyAlignment="1">
      <alignment horizontal="left" vertical="center" wrapText="1"/>
    </xf>
    <xf numFmtId="181" fontId="11" fillId="4" borderId="12" xfId="4" applyNumberFormat="1" applyFont="1" applyFill="1" applyBorder="1" applyAlignment="1">
      <alignment horizontal="right" vertical="center"/>
    </xf>
    <xf numFmtId="181" fontId="11" fillId="4" borderId="6" xfId="4" applyNumberFormat="1" applyFont="1" applyFill="1" applyBorder="1" applyAlignment="1">
      <alignment horizontal="right" vertical="center"/>
    </xf>
    <xf numFmtId="188" fontId="11" fillId="0" borderId="12" xfId="4" applyNumberFormat="1" applyFont="1" applyFill="1" applyBorder="1" applyAlignment="1">
      <alignment horizontal="left" vertical="center" shrinkToFit="1"/>
    </xf>
    <xf numFmtId="188" fontId="11" fillId="0" borderId="6" xfId="4" applyNumberFormat="1" applyFont="1" applyFill="1" applyBorder="1" applyAlignment="1">
      <alignment horizontal="left" vertical="center" shrinkToFit="1"/>
    </xf>
    <xf numFmtId="4" fontId="11" fillId="4" borderId="12" xfId="4" applyNumberFormat="1" applyFont="1" applyFill="1" applyBorder="1" applyAlignment="1">
      <alignment horizontal="right" vertical="center"/>
    </xf>
    <xf numFmtId="4" fontId="11" fillId="4" borderId="6" xfId="4" applyNumberFormat="1" applyFont="1" applyFill="1" applyBorder="1" applyAlignment="1">
      <alignment horizontal="right" vertical="center"/>
    </xf>
    <xf numFmtId="4" fontId="11" fillId="0" borderId="12" xfId="4" applyNumberFormat="1" applyFont="1" applyFill="1" applyBorder="1" applyAlignment="1">
      <alignment horizontal="center" vertical="center" shrinkToFit="1"/>
    </xf>
    <xf numFmtId="4" fontId="11" fillId="0" borderId="6" xfId="4" applyNumberFormat="1" applyFont="1" applyFill="1" applyBorder="1" applyAlignment="1">
      <alignment horizontal="center" vertical="center" shrinkToFit="1"/>
    </xf>
    <xf numFmtId="0" fontId="11" fillId="4" borderId="11" xfId="4" applyFont="1" applyFill="1" applyBorder="1" applyAlignment="1">
      <alignment horizontal="center" vertical="center"/>
    </xf>
    <xf numFmtId="0" fontId="11" fillId="4" borderId="12" xfId="4" applyFont="1" applyFill="1" applyBorder="1" applyAlignment="1">
      <alignment horizontal="center" vertical="center"/>
    </xf>
    <xf numFmtId="0" fontId="11" fillId="4" borderId="16" xfId="4" applyFont="1" applyFill="1" applyBorder="1" applyAlignment="1">
      <alignment horizontal="center" vertical="center"/>
    </xf>
    <xf numFmtId="0" fontId="11" fillId="4" borderId="6" xfId="4" applyFont="1" applyFill="1" applyBorder="1" applyAlignment="1">
      <alignment horizontal="center" vertical="center"/>
    </xf>
    <xf numFmtId="0" fontId="11" fillId="0" borderId="78" xfId="4" applyFont="1" applyFill="1" applyBorder="1" applyAlignment="1">
      <alignment horizontal="center" vertical="center" shrinkToFit="1"/>
    </xf>
    <xf numFmtId="193" fontId="11" fillId="0" borderId="79" xfId="4" applyNumberFormat="1" applyFont="1" applyFill="1" applyBorder="1" applyAlignment="1">
      <alignment horizontal="center" vertical="center"/>
    </xf>
    <xf numFmtId="193" fontId="11" fillId="0" borderId="53" xfId="4" applyNumberFormat="1" applyFont="1" applyFill="1" applyBorder="1" applyAlignment="1">
      <alignment horizontal="center" vertical="center"/>
    </xf>
    <xf numFmtId="178" fontId="11" fillId="0" borderId="11" xfId="4" applyNumberFormat="1" applyFont="1" applyFill="1" applyBorder="1" applyAlignment="1">
      <alignment horizontal="center" vertical="center"/>
    </xf>
    <xf numFmtId="178" fontId="11" fillId="0" borderId="12" xfId="4" applyNumberFormat="1" applyFont="1" applyFill="1" applyBorder="1" applyAlignment="1">
      <alignment horizontal="center" vertical="center"/>
    </xf>
    <xf numFmtId="178" fontId="11" fillId="0" borderId="72" xfId="4" applyNumberFormat="1" applyFont="1" applyFill="1" applyBorder="1" applyAlignment="1">
      <alignment horizontal="center" vertical="center"/>
    </xf>
    <xf numFmtId="178" fontId="11" fillId="0" borderId="50" xfId="4" applyNumberFormat="1" applyFont="1" applyFill="1" applyBorder="1" applyAlignment="1">
      <alignment horizontal="center" vertical="center"/>
    </xf>
    <xf numFmtId="187" fontId="11" fillId="0" borderId="74" xfId="4" applyNumberFormat="1" applyFont="1" applyFill="1" applyBorder="1" applyAlignment="1">
      <alignment horizontal="center" vertical="center"/>
    </xf>
    <xf numFmtId="187" fontId="11" fillId="0" borderId="14" xfId="4" applyNumberFormat="1" applyFont="1" applyFill="1" applyBorder="1" applyAlignment="1">
      <alignment horizontal="center" vertical="center"/>
    </xf>
    <xf numFmtId="187" fontId="11" fillId="0" borderId="72" xfId="4" applyNumberFormat="1" applyFont="1" applyFill="1" applyBorder="1" applyAlignment="1">
      <alignment horizontal="center" vertical="center"/>
    </xf>
    <xf numFmtId="0" fontId="11" fillId="4" borderId="77" xfId="4" applyFont="1" applyFill="1" applyBorder="1" applyAlignment="1">
      <alignment horizontal="center" vertical="center"/>
    </xf>
    <xf numFmtId="0" fontId="11" fillId="4" borderId="66" xfId="4" applyFont="1" applyFill="1" applyBorder="1" applyAlignment="1">
      <alignment horizontal="center" vertical="center"/>
    </xf>
    <xf numFmtId="181" fontId="11" fillId="0" borderId="66" xfId="4" applyNumberFormat="1" applyFont="1" applyFill="1" applyBorder="1" applyAlignment="1">
      <alignment horizontal="right" vertical="center" shrinkToFit="1"/>
    </xf>
    <xf numFmtId="188" fontId="11" fillId="0" borderId="66" xfId="4" applyNumberFormat="1" applyFont="1" applyFill="1" applyBorder="1" applyAlignment="1">
      <alignment horizontal="left" vertical="center" shrinkToFit="1"/>
    </xf>
    <xf numFmtId="4" fontId="11" fillId="4" borderId="66" xfId="4" applyNumberFormat="1" applyFont="1" applyFill="1" applyBorder="1">
      <alignment vertical="center"/>
    </xf>
    <xf numFmtId="0" fontId="11" fillId="0" borderId="66" xfId="4" applyFont="1" applyFill="1" applyBorder="1" applyAlignment="1">
      <alignment horizontal="center" vertical="center"/>
    </xf>
    <xf numFmtId="0" fontId="11" fillId="0" borderId="67" xfId="4" applyFont="1" applyFill="1" applyBorder="1" applyAlignment="1">
      <alignment horizontal="center" vertical="center"/>
    </xf>
    <xf numFmtId="0" fontId="15" fillId="0" borderId="41" xfId="0" applyFont="1" applyBorder="1" applyAlignment="1">
      <alignment horizontal="center" vertical="center" shrinkToFit="1"/>
    </xf>
    <xf numFmtId="0" fontId="15" fillId="0" borderId="6" xfId="0" applyFont="1" applyBorder="1" applyAlignment="1">
      <alignment horizontal="center" vertical="center" shrinkToFit="1"/>
    </xf>
    <xf numFmtId="177" fontId="11" fillId="0" borderId="77" xfId="4" applyNumberFormat="1" applyFont="1" applyFill="1" applyBorder="1" applyAlignment="1">
      <alignment horizontal="center" vertical="center" shrinkToFit="1"/>
    </xf>
    <xf numFmtId="177" fontId="11" fillId="0" borderId="66" xfId="4" applyNumberFormat="1" applyFont="1" applyFill="1" applyBorder="1" applyAlignment="1">
      <alignment horizontal="center" vertical="center" shrinkToFit="1"/>
    </xf>
    <xf numFmtId="4" fontId="11" fillId="0" borderId="77" xfId="4" applyNumberFormat="1" applyFont="1" applyFill="1" applyBorder="1" applyAlignment="1">
      <alignment vertical="center" shrinkToFit="1"/>
    </xf>
    <xf numFmtId="4" fontId="11" fillId="0" borderId="66" xfId="4" applyNumberFormat="1" applyFont="1" applyFill="1" applyBorder="1" applyAlignment="1">
      <alignment vertical="center" shrinkToFit="1"/>
    </xf>
    <xf numFmtId="4" fontId="11" fillId="0" borderId="67" xfId="4" applyNumberFormat="1" applyFont="1" applyFill="1" applyBorder="1" applyAlignment="1">
      <alignment vertical="center" shrinkToFit="1"/>
    </xf>
    <xf numFmtId="4" fontId="11" fillId="4" borderId="79" xfId="4" applyNumberFormat="1" applyFont="1" applyFill="1" applyBorder="1" applyAlignment="1">
      <alignment vertical="center" shrinkToFit="1"/>
    </xf>
    <xf numFmtId="4" fontId="11" fillId="4" borderId="53" xfId="4" applyNumberFormat="1" applyFont="1" applyFill="1" applyBorder="1" applyAlignment="1">
      <alignment vertical="center" shrinkToFit="1"/>
    </xf>
    <xf numFmtId="4" fontId="11" fillId="4" borderId="78" xfId="4" applyNumberFormat="1" applyFont="1" applyFill="1" applyBorder="1" applyAlignment="1">
      <alignment vertical="center" shrinkToFit="1"/>
    </xf>
    <xf numFmtId="181" fontId="11" fillId="4" borderId="53" xfId="4" applyNumberFormat="1" applyFont="1" applyFill="1" applyBorder="1" applyAlignment="1">
      <alignment horizontal="right" vertical="center"/>
    </xf>
    <xf numFmtId="4" fontId="11" fillId="4" borderId="53" xfId="4" applyNumberFormat="1" applyFont="1" applyFill="1" applyBorder="1" applyAlignment="1">
      <alignment horizontal="right" vertical="center"/>
    </xf>
    <xf numFmtId="0" fontId="11" fillId="0" borderId="66" xfId="4" applyFont="1" applyFill="1" applyBorder="1" applyAlignment="1">
      <alignment horizontal="left" vertical="center"/>
    </xf>
    <xf numFmtId="0" fontId="15" fillId="0" borderId="127" xfId="0" applyFont="1" applyBorder="1" applyAlignment="1">
      <alignment horizontal="left" vertical="top" wrapText="1"/>
    </xf>
    <xf numFmtId="0" fontId="11" fillId="4" borderId="72" xfId="4" applyFont="1" applyFill="1" applyBorder="1" applyAlignment="1">
      <alignment horizontal="center" vertical="center"/>
    </xf>
    <xf numFmtId="0" fontId="11" fillId="4" borderId="50" xfId="4" applyFont="1" applyFill="1" applyBorder="1" applyAlignment="1">
      <alignment horizontal="center" vertical="center"/>
    </xf>
    <xf numFmtId="4" fontId="11" fillId="4" borderId="50" xfId="4" applyNumberFormat="1" applyFont="1" applyFill="1" applyBorder="1">
      <alignment vertical="center"/>
    </xf>
    <xf numFmtId="181" fontId="11" fillId="0" borderId="53" xfId="4" applyNumberFormat="1" applyFont="1" applyFill="1" applyBorder="1" applyAlignment="1">
      <alignment horizontal="left" vertical="center"/>
    </xf>
    <xf numFmtId="0" fontId="15" fillId="0" borderId="37"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15" fillId="0" borderId="85" xfId="0" applyFont="1" applyBorder="1" applyAlignment="1">
      <alignment horizontal="center" vertical="center" shrinkToFit="1"/>
    </xf>
    <xf numFmtId="0" fontId="15" fillId="0" borderId="0" xfId="0" applyFont="1" applyAlignment="1">
      <alignment horizontal="center" vertical="center" shrinkToFit="1"/>
    </xf>
    <xf numFmtId="0" fontId="15" fillId="0" borderId="299" xfId="0" applyFont="1" applyBorder="1" applyAlignment="1">
      <alignment horizontal="center" vertical="center" shrinkToFit="1"/>
    </xf>
    <xf numFmtId="0" fontId="15" fillId="0" borderId="259" xfId="0" applyFont="1" applyBorder="1" applyAlignment="1">
      <alignment horizontal="center" vertical="center" shrinkToFit="1"/>
    </xf>
    <xf numFmtId="0" fontId="15" fillId="0" borderId="217" xfId="4" applyFont="1" applyFill="1" applyBorder="1" applyAlignment="1">
      <alignment horizontal="center" vertical="center" wrapText="1"/>
    </xf>
    <xf numFmtId="0" fontId="15" fillId="0" borderId="22" xfId="4" applyFont="1" applyFill="1" applyBorder="1" applyAlignment="1">
      <alignment horizontal="center" vertical="center"/>
    </xf>
    <xf numFmtId="0" fontId="15" fillId="0" borderId="47" xfId="4" applyFont="1" applyFill="1" applyBorder="1" applyAlignment="1">
      <alignment horizontal="center" vertical="center"/>
    </xf>
    <xf numFmtId="0" fontId="15" fillId="0" borderId="41" xfId="4" applyFont="1" applyFill="1" applyBorder="1" applyAlignment="1">
      <alignment horizontal="center" vertical="center"/>
    </xf>
    <xf numFmtId="0" fontId="15" fillId="0" borderId="6"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37"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5" xfId="0" applyFont="1" applyBorder="1" applyAlignment="1">
      <alignment horizontal="center" vertical="center" shrinkToFit="1"/>
    </xf>
    <xf numFmtId="4" fontId="15" fillId="0" borderId="0" xfId="4" applyNumberFormat="1" applyFont="1" applyFill="1" applyAlignment="1">
      <alignment horizontal="right" vertical="center"/>
    </xf>
    <xf numFmtId="178" fontId="11" fillId="0" borderId="13" xfId="4" applyNumberFormat="1" applyFont="1" applyFill="1" applyBorder="1" applyAlignment="1">
      <alignment horizontal="center" vertical="center"/>
    </xf>
    <xf numFmtId="0" fontId="15" fillId="0" borderId="66" xfId="4" applyFont="1" applyFill="1" applyBorder="1" applyAlignment="1">
      <alignment horizontal="left" vertical="center"/>
    </xf>
    <xf numFmtId="181" fontId="11" fillId="0" borderId="11" xfId="4" applyNumberFormat="1" applyFont="1" applyFill="1" applyBorder="1" applyAlignment="1">
      <alignment horizontal="center" vertical="center" wrapText="1" shrinkToFit="1"/>
    </xf>
    <xf numFmtId="181" fontId="11" fillId="0" borderId="12" xfId="4" applyNumberFormat="1" applyFont="1" applyFill="1" applyBorder="1" applyAlignment="1">
      <alignment horizontal="center" vertical="center" wrapText="1" shrinkToFit="1"/>
    </xf>
    <xf numFmtId="181" fontId="11" fillId="0" borderId="57" xfId="4" applyNumberFormat="1" applyFont="1" applyFill="1" applyBorder="1" applyAlignment="1">
      <alignment horizontal="center" vertical="center" wrapText="1" shrinkToFit="1"/>
    </xf>
    <xf numFmtId="181" fontId="11" fillId="0" borderId="7" xfId="4" applyNumberFormat="1" applyFont="1" applyFill="1" applyBorder="1" applyAlignment="1">
      <alignment horizontal="center" vertical="center" wrapText="1" shrinkToFit="1"/>
    </xf>
    <xf numFmtId="181" fontId="11" fillId="4" borderId="57" xfId="4" applyNumberFormat="1" applyFont="1" applyFill="1" applyBorder="1" applyAlignment="1">
      <alignment horizontal="center" vertical="center" shrinkToFit="1"/>
    </xf>
    <xf numFmtId="181" fontId="11" fillId="4" borderId="7" xfId="4" applyNumberFormat="1" applyFont="1" applyFill="1" applyBorder="1" applyAlignment="1">
      <alignment horizontal="center" vertical="center" shrinkToFit="1"/>
    </xf>
    <xf numFmtId="181" fontId="11" fillId="4" borderId="27" xfId="4" applyNumberFormat="1" applyFont="1" applyFill="1" applyBorder="1" applyAlignment="1">
      <alignment horizontal="center" vertical="center" shrinkToFit="1"/>
    </xf>
    <xf numFmtId="4" fontId="11" fillId="4" borderId="50" xfId="4" applyNumberFormat="1" applyFont="1" applyFill="1" applyBorder="1" applyAlignment="1">
      <alignment horizontal="right" vertical="center"/>
    </xf>
    <xf numFmtId="0" fontId="15" fillId="0" borderId="11" xfId="4" applyFont="1" applyFill="1" applyBorder="1" applyAlignment="1">
      <alignment vertical="center" wrapText="1"/>
    </xf>
    <xf numFmtId="0" fontId="15" fillId="0" borderId="12" xfId="4" applyFont="1" applyFill="1" applyBorder="1" applyAlignment="1">
      <alignment vertical="center" wrapText="1"/>
    </xf>
    <xf numFmtId="0" fontId="15" fillId="0" borderId="16" xfId="4" applyFont="1" applyFill="1" applyBorder="1" applyAlignment="1">
      <alignment vertical="center" wrapText="1"/>
    </xf>
    <xf numFmtId="0" fontId="15" fillId="0" borderId="6" xfId="4" applyFont="1" applyFill="1" applyBorder="1" applyAlignment="1">
      <alignment vertical="center" wrapText="1"/>
    </xf>
    <xf numFmtId="181" fontId="11" fillId="4" borderId="12" xfId="4" applyNumberFormat="1" applyFont="1" applyFill="1" applyBorder="1" applyAlignment="1">
      <alignment horizontal="right" vertical="center" shrinkToFit="1"/>
    </xf>
    <xf numFmtId="181" fontId="11" fillId="4" borderId="6" xfId="4" applyNumberFormat="1" applyFont="1" applyFill="1" applyBorder="1" applyAlignment="1">
      <alignment horizontal="right" vertical="center" shrinkToFit="1"/>
    </xf>
    <xf numFmtId="188" fontId="11" fillId="0" borderId="12" xfId="4" applyNumberFormat="1" applyFont="1" applyFill="1" applyBorder="1" applyAlignment="1">
      <alignment horizontal="center" vertical="center" shrinkToFit="1"/>
    </xf>
    <xf numFmtId="188" fontId="11" fillId="0" borderId="6" xfId="4" applyNumberFormat="1" applyFont="1" applyFill="1" applyBorder="1" applyAlignment="1">
      <alignment horizontal="center" vertical="center" shrinkToFit="1"/>
    </xf>
    <xf numFmtId="0" fontId="15" fillId="0" borderId="0" xfId="4" applyFont="1" applyFill="1" applyAlignment="1">
      <alignment horizontal="justify" vertical="top" wrapText="1"/>
    </xf>
    <xf numFmtId="0" fontId="15" fillId="0" borderId="5" xfId="4" applyFont="1" applyFill="1" applyBorder="1" applyAlignment="1">
      <alignment horizontal="justify" vertical="top" wrapText="1"/>
    </xf>
    <xf numFmtId="49" fontId="33" fillId="0" borderId="0" xfId="4" quotePrefix="1" applyNumberFormat="1" applyFont="1" applyFill="1" applyAlignment="1">
      <alignment horizontal="left" vertical="center" wrapText="1"/>
    </xf>
    <xf numFmtId="49" fontId="33" fillId="0" borderId="15" xfId="4" quotePrefix="1" applyNumberFormat="1" applyFont="1" applyFill="1" applyBorder="1" applyAlignment="1">
      <alignment horizontal="left" vertical="center" wrapText="1"/>
    </xf>
    <xf numFmtId="0" fontId="11" fillId="0" borderId="12" xfId="4" applyFont="1" applyFill="1" applyBorder="1" applyAlignment="1">
      <alignment horizontal="center" vertical="center" wrapText="1"/>
    </xf>
    <xf numFmtId="177" fontId="11" fillId="0" borderId="11" xfId="4" applyNumberFormat="1" applyFont="1" applyFill="1" applyBorder="1" applyAlignment="1">
      <alignment horizontal="center" vertical="center" shrinkToFit="1"/>
    </xf>
    <xf numFmtId="177" fontId="11" fillId="0" borderId="12" xfId="4" applyNumberFormat="1" applyFont="1" applyFill="1" applyBorder="1" applyAlignment="1">
      <alignment horizontal="center" vertical="center" shrinkToFit="1"/>
    </xf>
    <xf numFmtId="177" fontId="11" fillId="0" borderId="13" xfId="4" applyNumberFormat="1" applyFont="1" applyFill="1" applyBorder="1" applyAlignment="1">
      <alignment horizontal="center" vertical="center" shrinkToFit="1"/>
    </xf>
    <xf numFmtId="177" fontId="11" fillId="0" borderId="16" xfId="4" applyNumberFormat="1" applyFont="1" applyFill="1" applyBorder="1" applyAlignment="1">
      <alignment horizontal="center" vertical="center" shrinkToFit="1"/>
    </xf>
    <xf numFmtId="177" fontId="11" fillId="0" borderId="6" xfId="4" applyNumberFormat="1" applyFont="1" applyFill="1" applyBorder="1" applyAlignment="1">
      <alignment horizontal="center" vertical="center" shrinkToFit="1"/>
    </xf>
    <xf numFmtId="177" fontId="11" fillId="0" borderId="17" xfId="4" applyNumberFormat="1" applyFont="1" applyFill="1" applyBorder="1" applyAlignment="1">
      <alignment horizontal="center" vertical="center" shrinkToFit="1"/>
    </xf>
    <xf numFmtId="177" fontId="11" fillId="0" borderId="14" xfId="4" applyNumberFormat="1" applyFont="1" applyFill="1" applyBorder="1" applyAlignment="1">
      <alignment horizontal="center" vertical="center" shrinkToFit="1"/>
    </xf>
    <xf numFmtId="177" fontId="11" fillId="0" borderId="0" xfId="4" applyNumberFormat="1" applyFont="1" applyFill="1" applyAlignment="1">
      <alignment horizontal="center" vertical="center" shrinkToFit="1"/>
    </xf>
    <xf numFmtId="181" fontId="11" fillId="0" borderId="0" xfId="4" applyNumberFormat="1" applyFont="1" applyAlignment="1">
      <alignment horizontal="center" vertical="center"/>
    </xf>
    <xf numFmtId="183" fontId="11" fillId="0" borderId="0" xfId="4" applyNumberFormat="1" applyFont="1" applyAlignment="1">
      <alignment horizontal="right" vertical="center"/>
    </xf>
    <xf numFmtId="183" fontId="11" fillId="0" borderId="0" xfId="4" applyNumberFormat="1" applyFont="1" applyFill="1" applyAlignment="1">
      <alignment horizontal="right" vertical="center"/>
    </xf>
    <xf numFmtId="0" fontId="66" fillId="0" borderId="0" xfId="16" applyFont="1" applyFill="1" applyAlignment="1">
      <alignment horizontal="center" vertical="center"/>
    </xf>
    <xf numFmtId="197" fontId="15" fillId="0" borderId="0" xfId="0" applyNumberFormat="1" applyFont="1" applyAlignment="1">
      <alignment horizontal="center" vertical="center"/>
    </xf>
    <xf numFmtId="0" fontId="15" fillId="0" borderId="0" xfId="0" applyFont="1" applyAlignment="1">
      <alignment horizontal="center" vertical="center"/>
    </xf>
    <xf numFmtId="0" fontId="11" fillId="0" borderId="89" xfId="4" applyFont="1" applyFill="1" applyBorder="1" applyAlignment="1">
      <alignment horizontal="center" vertical="center"/>
    </xf>
    <xf numFmtId="0" fontId="11" fillId="0" borderId="2" xfId="4" applyFont="1" applyFill="1" applyBorder="1" applyAlignment="1">
      <alignment horizontal="center" vertical="center"/>
    </xf>
    <xf numFmtId="0" fontId="11" fillId="0" borderId="90" xfId="4" applyFont="1" applyFill="1" applyBorder="1" applyAlignment="1">
      <alignment horizontal="center" vertical="center"/>
    </xf>
    <xf numFmtId="0" fontId="11" fillId="0" borderId="14" xfId="4" applyFont="1" applyFill="1" applyBorder="1" applyAlignment="1">
      <alignment horizontal="center" vertical="center"/>
    </xf>
    <xf numFmtId="0" fontId="11" fillId="0" borderId="15" xfId="4" applyFont="1" applyFill="1" applyBorder="1" applyAlignment="1">
      <alignment horizontal="center" vertical="center"/>
    </xf>
    <xf numFmtId="181" fontId="11" fillId="0" borderId="14" xfId="4" applyNumberFormat="1" applyFont="1" applyFill="1" applyBorder="1" applyAlignment="1">
      <alignment horizontal="center" vertical="center" shrinkToFit="1"/>
    </xf>
    <xf numFmtId="181" fontId="11" fillId="0" borderId="0" xfId="4" applyNumberFormat="1" applyFont="1" applyFill="1" applyAlignment="1">
      <alignment horizontal="center" vertical="center" shrinkToFit="1"/>
    </xf>
    <xf numFmtId="181" fontId="11" fillId="0" borderId="15" xfId="4" applyNumberFormat="1" applyFont="1" applyFill="1" applyBorder="1" applyAlignment="1">
      <alignment horizontal="center" vertical="center" shrinkToFit="1"/>
    </xf>
    <xf numFmtId="0" fontId="11" fillId="0" borderId="0" xfId="4" applyFont="1" applyFill="1" applyAlignment="1">
      <alignment horizontal="center" vertical="center" wrapText="1"/>
    </xf>
    <xf numFmtId="0" fontId="17" fillId="0" borderId="68" xfId="4" applyFont="1" applyFill="1" applyBorder="1" applyAlignment="1">
      <alignment horizontal="center" vertical="center"/>
    </xf>
    <xf numFmtId="0" fontId="17" fillId="0" borderId="32" xfId="4" applyFont="1" applyFill="1" applyBorder="1" applyAlignment="1">
      <alignment horizontal="center" vertical="center"/>
    </xf>
    <xf numFmtId="0" fontId="17" fillId="0" borderId="109" xfId="4" applyFont="1" applyFill="1" applyBorder="1" applyAlignment="1">
      <alignment horizontal="center" vertical="center"/>
    </xf>
    <xf numFmtId="0" fontId="11" fillId="0" borderId="11" xfId="4" applyFont="1" applyFill="1" applyBorder="1" applyAlignment="1">
      <alignment horizontal="center" vertical="center" wrapText="1"/>
    </xf>
    <xf numFmtId="0" fontId="11" fillId="0" borderId="13" xfId="4" applyFont="1" applyFill="1" applyBorder="1" applyAlignment="1">
      <alignment horizontal="center" vertical="center" wrapText="1"/>
    </xf>
    <xf numFmtId="0" fontId="11" fillId="0" borderId="16"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17" xfId="4" applyFont="1" applyFill="1" applyBorder="1" applyAlignment="1">
      <alignment horizontal="center" vertical="center" wrapText="1"/>
    </xf>
    <xf numFmtId="0" fontId="11" fillId="0" borderId="64" xfId="4" applyFont="1" applyFill="1" applyBorder="1" applyAlignment="1">
      <alignment horizontal="left" vertical="center" shrinkToFit="1"/>
    </xf>
    <xf numFmtId="0" fontId="11" fillId="0" borderId="6" xfId="4" applyFont="1" applyFill="1" applyBorder="1" applyAlignment="1">
      <alignment horizontal="left" vertical="center" shrinkToFit="1"/>
    </xf>
    <xf numFmtId="0" fontId="11" fillId="0" borderId="74" xfId="4" applyFont="1" applyFill="1" applyBorder="1" applyAlignment="1">
      <alignment horizontal="center" vertical="center"/>
    </xf>
    <xf numFmtId="0" fontId="11" fillId="0" borderId="64" xfId="4" applyFont="1" applyFill="1" applyBorder="1" applyAlignment="1">
      <alignment horizontal="center" vertical="center"/>
    </xf>
    <xf numFmtId="0" fontId="11" fillId="0" borderId="75" xfId="4" applyFont="1" applyFill="1" applyBorder="1" applyAlignment="1">
      <alignment horizontal="center" vertical="center"/>
    </xf>
    <xf numFmtId="0" fontId="11" fillId="0" borderId="72" xfId="4" applyFont="1" applyFill="1" applyBorder="1" applyAlignment="1">
      <alignment horizontal="center" vertical="center"/>
    </xf>
    <xf numFmtId="0" fontId="11" fillId="0" borderId="50" xfId="4" applyFont="1" applyFill="1" applyBorder="1" applyAlignment="1">
      <alignment horizontal="center" vertical="center"/>
    </xf>
    <xf numFmtId="0" fontId="11" fillId="0" borderId="73" xfId="4" applyFont="1" applyFill="1" applyBorder="1" applyAlignment="1">
      <alignment horizontal="center" vertical="center"/>
    </xf>
    <xf numFmtId="176" fontId="11" fillId="0" borderId="6" xfId="4" applyNumberFormat="1" applyFont="1" applyFill="1" applyBorder="1" applyAlignment="1">
      <alignment horizontal="right" vertical="center"/>
    </xf>
    <xf numFmtId="0" fontId="11" fillId="4" borderId="13" xfId="4" applyFont="1" applyFill="1" applyBorder="1" applyAlignment="1">
      <alignment horizontal="center" vertical="center"/>
    </xf>
    <xf numFmtId="0" fontId="11" fillId="4" borderId="17" xfId="4" applyFont="1" applyFill="1" applyBorder="1" applyAlignment="1">
      <alignment horizontal="center" vertical="center"/>
    </xf>
    <xf numFmtId="176" fontId="11" fillId="4" borderId="6" xfId="4" applyNumberFormat="1" applyFont="1" applyFill="1" applyBorder="1" applyAlignment="1">
      <alignment horizontal="right" vertical="center"/>
    </xf>
    <xf numFmtId="4" fontId="11" fillId="4" borderId="0" xfId="4" applyNumberFormat="1" applyFont="1" applyFill="1" applyAlignment="1">
      <alignment horizontal="right" vertical="center"/>
    </xf>
    <xf numFmtId="4" fontId="11" fillId="4" borderId="64" xfId="4" applyNumberFormat="1" applyFont="1" applyFill="1" applyBorder="1" applyAlignment="1">
      <alignment horizontal="right" vertical="center"/>
    </xf>
    <xf numFmtId="0" fontId="11" fillId="4" borderId="74" xfId="4" applyFont="1" applyFill="1" applyBorder="1" applyAlignment="1">
      <alignment horizontal="center" vertical="center"/>
    </xf>
    <xf numFmtId="0" fontId="11" fillId="4" borderId="64" xfId="4" applyFont="1" applyFill="1" applyBorder="1" applyAlignment="1">
      <alignment horizontal="center" vertical="center"/>
    </xf>
    <xf numFmtId="0" fontId="11" fillId="4" borderId="75" xfId="4" applyFont="1" applyFill="1" applyBorder="1" applyAlignment="1">
      <alignment horizontal="center" vertical="center"/>
    </xf>
    <xf numFmtId="0" fontId="11" fillId="4" borderId="14" xfId="4" applyFont="1" applyFill="1" applyBorder="1" applyAlignment="1">
      <alignment horizontal="center" vertical="center"/>
    </xf>
    <xf numFmtId="0" fontId="11" fillId="4" borderId="0" xfId="4" applyFont="1" applyFill="1" applyAlignment="1">
      <alignment horizontal="center" vertical="center"/>
    </xf>
    <xf numFmtId="0" fontId="11" fillId="4" borderId="15" xfId="4" applyFont="1" applyFill="1" applyBorder="1" applyAlignment="1">
      <alignment horizontal="center" vertical="center"/>
    </xf>
    <xf numFmtId="0" fontId="11" fillId="4" borderId="73" xfId="4" applyFont="1" applyFill="1" applyBorder="1" applyAlignment="1">
      <alignment horizontal="center" vertical="center"/>
    </xf>
    <xf numFmtId="188" fontId="11" fillId="0" borderId="50" xfId="4" applyNumberFormat="1" applyFont="1" applyFill="1" applyBorder="1" applyAlignment="1">
      <alignment horizontal="left" vertical="center" shrinkToFit="1"/>
    </xf>
    <xf numFmtId="0" fontId="33" fillId="0" borderId="0" xfId="4" applyFont="1" applyFill="1" applyAlignment="1">
      <alignment horizontal="left" vertical="center" wrapText="1"/>
    </xf>
    <xf numFmtId="0" fontId="33" fillId="0" borderId="15" xfId="4" applyFont="1" applyFill="1" applyBorder="1" applyAlignment="1">
      <alignment horizontal="left" vertical="center" wrapText="1"/>
    </xf>
    <xf numFmtId="0" fontId="15" fillId="0" borderId="11" xfId="4" applyFont="1" applyFill="1" applyBorder="1" applyAlignment="1">
      <alignment horizontal="center" vertical="center" wrapText="1"/>
    </xf>
    <xf numFmtId="0" fontId="15" fillId="0" borderId="12" xfId="4" applyFont="1" applyFill="1" applyBorder="1" applyAlignment="1">
      <alignment horizontal="center" vertical="center" wrapText="1"/>
    </xf>
    <xf numFmtId="0" fontId="15" fillId="0" borderId="16" xfId="4" applyFont="1" applyFill="1" applyBorder="1" applyAlignment="1">
      <alignment horizontal="center" vertical="center" wrapText="1"/>
    </xf>
    <xf numFmtId="0" fontId="15" fillId="0" borderId="6" xfId="4" applyFont="1" applyFill="1" applyBorder="1" applyAlignment="1">
      <alignment horizontal="center" vertical="center" wrapText="1"/>
    </xf>
    <xf numFmtId="177" fontId="11" fillId="0" borderId="15" xfId="4" applyNumberFormat="1" applyFont="1" applyFill="1" applyBorder="1" applyAlignment="1">
      <alignment horizontal="center" vertical="center" shrinkToFit="1"/>
    </xf>
    <xf numFmtId="0" fontId="11" fillId="0" borderId="64" xfId="4" applyFont="1" applyFill="1" applyBorder="1" applyAlignment="1">
      <alignment horizontal="left" vertical="center"/>
    </xf>
    <xf numFmtId="0" fontId="11" fillId="0" borderId="6" xfId="4" applyFont="1" applyFill="1" applyBorder="1" applyAlignment="1">
      <alignment horizontal="left" vertical="center"/>
    </xf>
    <xf numFmtId="0" fontId="15" fillId="0" borderId="49" xfId="4" applyFont="1" applyFill="1" applyBorder="1" applyAlignment="1">
      <alignment horizontal="left" vertical="center"/>
    </xf>
    <xf numFmtId="188" fontId="11" fillId="0" borderId="0" xfId="4" applyNumberFormat="1" applyFont="1" applyFill="1" applyAlignment="1">
      <alignment horizontal="left" vertical="center" shrinkToFit="1"/>
    </xf>
    <xf numFmtId="0" fontId="11" fillId="0" borderId="50" xfId="4" applyFont="1" applyFill="1" applyBorder="1" applyAlignment="1">
      <alignment horizontal="left" vertical="center"/>
    </xf>
    <xf numFmtId="0" fontId="11" fillId="4" borderId="67" xfId="4" applyFont="1" applyFill="1" applyBorder="1" applyAlignment="1">
      <alignment horizontal="center" vertical="center"/>
    </xf>
    <xf numFmtId="0" fontId="11" fillId="0" borderId="12" xfId="4" applyFont="1" applyFill="1" applyBorder="1" applyAlignment="1">
      <alignment horizontal="left" vertical="center" shrinkToFit="1"/>
    </xf>
    <xf numFmtId="0" fontId="11" fillId="0" borderId="50" xfId="4" applyFont="1" applyFill="1" applyBorder="1" applyAlignment="1">
      <alignment horizontal="left" vertical="center" shrinkToFit="1"/>
    </xf>
    <xf numFmtId="181" fontId="11" fillId="4" borderId="50" xfId="4" applyNumberFormat="1" applyFont="1" applyFill="1" applyBorder="1" applyAlignment="1">
      <alignment horizontal="right" vertical="center"/>
    </xf>
    <xf numFmtId="4" fontId="11" fillId="0" borderId="14" xfId="4" applyNumberFormat="1" applyFont="1" applyFill="1" applyBorder="1" applyAlignment="1">
      <alignment vertical="center" shrinkToFit="1"/>
    </xf>
    <xf numFmtId="4" fontId="11" fillId="0" borderId="0" xfId="4" applyNumberFormat="1" applyFont="1" applyFill="1" applyAlignment="1">
      <alignment vertical="center" shrinkToFit="1"/>
    </xf>
    <xf numFmtId="4" fontId="11" fillId="0" borderId="15" xfId="4" applyNumberFormat="1" applyFont="1" applyFill="1" applyBorder="1" applyAlignment="1">
      <alignment vertical="center" shrinkToFit="1"/>
    </xf>
    <xf numFmtId="4" fontId="11" fillId="0" borderId="72" xfId="4" applyNumberFormat="1" applyFont="1" applyFill="1" applyBorder="1" applyAlignment="1">
      <alignment vertical="center" shrinkToFit="1"/>
    </xf>
    <xf numFmtId="4" fontId="11" fillId="0" borderId="50" xfId="4" applyNumberFormat="1" applyFont="1" applyFill="1" applyBorder="1" applyAlignment="1">
      <alignment vertical="center" shrinkToFit="1"/>
    </xf>
    <xf numFmtId="4" fontId="11" fillId="0" borderId="73" xfId="4" applyNumberFormat="1" applyFont="1" applyFill="1" applyBorder="1" applyAlignment="1">
      <alignment vertical="center" shrinkToFit="1"/>
    </xf>
    <xf numFmtId="0" fontId="15" fillId="0" borderId="64" xfId="4" applyFont="1" applyFill="1" applyBorder="1" applyAlignment="1">
      <alignment horizontal="left" vertical="center"/>
    </xf>
    <xf numFmtId="181" fontId="11" fillId="4" borderId="64" xfId="4" applyNumberFormat="1" applyFont="1" applyFill="1" applyBorder="1" applyAlignment="1">
      <alignment horizontal="right" vertical="center"/>
    </xf>
    <xf numFmtId="181" fontId="11" fillId="4" borderId="50" xfId="4" applyNumberFormat="1" applyFont="1" applyFill="1" applyBorder="1" applyAlignment="1">
      <alignment horizontal="right" vertical="center" shrinkToFit="1"/>
    </xf>
    <xf numFmtId="0" fontId="15" fillId="0" borderId="0" xfId="4" applyFont="1" applyFill="1" applyAlignment="1">
      <alignment horizontal="left" vertical="center"/>
    </xf>
    <xf numFmtId="181" fontId="11" fillId="4" borderId="0" xfId="4" applyNumberFormat="1" applyFont="1" applyFill="1" applyAlignment="1">
      <alignment horizontal="right" vertical="center" shrinkToFit="1"/>
    </xf>
    <xf numFmtId="0" fontId="15" fillId="0" borderId="50" xfId="4" applyFont="1" applyFill="1" applyBorder="1" applyAlignment="1">
      <alignment horizontal="center" vertical="center"/>
    </xf>
    <xf numFmtId="4" fontId="11" fillId="0" borderId="11" xfId="4" applyNumberFormat="1" applyFont="1" applyFill="1" applyBorder="1" applyAlignment="1">
      <alignment horizontal="right" vertical="center" shrinkToFit="1"/>
    </xf>
    <xf numFmtId="4" fontId="11" fillId="0" borderId="12" xfId="4" applyNumberFormat="1" applyFont="1" applyFill="1" applyBorder="1" applyAlignment="1">
      <alignment horizontal="right" vertical="center" shrinkToFit="1"/>
    </xf>
    <xf numFmtId="4" fontId="11" fillId="0" borderId="13" xfId="4" applyNumberFormat="1" applyFont="1" applyFill="1" applyBorder="1" applyAlignment="1">
      <alignment horizontal="right" vertical="center" shrinkToFit="1"/>
    </xf>
    <xf numFmtId="4" fontId="11" fillId="0" borderId="14" xfId="4" applyNumberFormat="1" applyFont="1" applyFill="1" applyBorder="1" applyAlignment="1">
      <alignment horizontal="right" vertical="center" shrinkToFit="1"/>
    </xf>
    <xf numFmtId="4" fontId="11" fillId="0" borderId="0" xfId="4" applyNumberFormat="1" applyFont="1" applyFill="1" applyAlignment="1">
      <alignment horizontal="right" vertical="center" shrinkToFit="1"/>
    </xf>
    <xf numFmtId="4" fontId="11" fillId="0" borderId="15" xfId="4" applyNumberFormat="1" applyFont="1" applyFill="1" applyBorder="1" applyAlignment="1">
      <alignment horizontal="right" vertical="center" shrinkToFit="1"/>
    </xf>
    <xf numFmtId="4" fontId="92" fillId="4" borderId="66" xfId="4" applyNumberFormat="1" applyFont="1" applyFill="1" applyBorder="1" applyAlignment="1">
      <alignment horizontal="right" vertical="center" shrinkToFit="1"/>
    </xf>
    <xf numFmtId="0" fontId="70" fillId="0" borderId="66" xfId="0" applyFont="1" applyBorder="1" applyAlignment="1">
      <alignment horizontal="right" vertical="center" shrinkToFit="1"/>
    </xf>
    <xf numFmtId="178" fontId="11" fillId="0" borderId="66" xfId="4" applyNumberFormat="1" applyFont="1" applyFill="1" applyBorder="1" applyAlignment="1">
      <alignment horizontal="left" vertical="center" shrinkToFit="1"/>
    </xf>
    <xf numFmtId="0" fontId="16" fillId="0" borderId="66" xfId="0" applyFont="1" applyBorder="1" applyAlignment="1">
      <alignment horizontal="left" vertical="center" shrinkToFit="1"/>
    </xf>
    <xf numFmtId="4" fontId="11" fillId="4" borderId="12" xfId="4" applyNumberFormat="1" applyFont="1" applyFill="1" applyBorder="1" applyAlignment="1">
      <alignment horizontal="center" vertical="center"/>
    </xf>
    <xf numFmtId="4" fontId="11" fillId="4" borderId="6" xfId="4" applyNumberFormat="1" applyFont="1" applyFill="1" applyBorder="1" applyAlignment="1">
      <alignment horizontal="center" vertical="center"/>
    </xf>
    <xf numFmtId="181" fontId="11" fillId="4" borderId="281" xfId="4" applyNumberFormat="1" applyFont="1" applyFill="1" applyBorder="1" applyAlignment="1">
      <alignment horizontal="right" vertical="center" shrinkToFit="1"/>
    </xf>
    <xf numFmtId="4" fontId="11" fillId="4" borderId="74" xfId="4" applyNumberFormat="1" applyFont="1" applyFill="1" applyBorder="1" applyAlignment="1">
      <alignment vertical="center" shrinkToFit="1"/>
    </xf>
    <xf numFmtId="4" fontId="11" fillId="4" borderId="64" xfId="4" applyNumberFormat="1" applyFont="1" applyFill="1" applyBorder="1" applyAlignment="1">
      <alignment vertical="center" shrinkToFit="1"/>
    </xf>
    <xf numFmtId="4" fontId="11" fillId="4" borderId="75" xfId="4" applyNumberFormat="1" applyFont="1" applyFill="1" applyBorder="1" applyAlignment="1">
      <alignment vertical="center" shrinkToFit="1"/>
    </xf>
    <xf numFmtId="4" fontId="11" fillId="4" borderId="16" xfId="4" applyNumberFormat="1" applyFont="1" applyFill="1" applyBorder="1" applyAlignment="1">
      <alignment vertical="center" shrinkToFit="1"/>
    </xf>
    <xf numFmtId="4" fontId="11" fillId="4" borderId="6" xfId="4" applyNumberFormat="1" applyFont="1" applyFill="1" applyBorder="1" applyAlignment="1">
      <alignment vertical="center" shrinkToFit="1"/>
    </xf>
    <xf numFmtId="4" fontId="11" fillId="4" borderId="17" xfId="4" applyNumberFormat="1" applyFont="1" applyFill="1" applyBorder="1" applyAlignment="1">
      <alignment vertical="center" shrinkToFit="1"/>
    </xf>
    <xf numFmtId="178" fontId="11" fillId="0" borderId="66" xfId="4" applyNumberFormat="1" applyFont="1" applyFill="1" applyBorder="1" applyAlignment="1">
      <alignment horizontal="left" vertical="center"/>
    </xf>
    <xf numFmtId="0" fontId="11" fillId="0" borderId="64" xfId="4" applyFont="1" applyFill="1" applyBorder="1" applyAlignment="1">
      <alignment horizontal="center" vertical="center" wrapText="1"/>
    </xf>
    <xf numFmtId="0" fontId="11" fillId="0" borderId="75" xfId="4" applyFont="1" applyFill="1" applyBorder="1" applyAlignment="1">
      <alignment horizontal="center" vertical="center" wrapText="1"/>
    </xf>
    <xf numFmtId="193" fontId="11" fillId="0" borderId="74" xfId="4" applyNumberFormat="1" applyFont="1" applyFill="1" applyBorder="1" applyAlignment="1">
      <alignment horizontal="center" vertical="center"/>
    </xf>
    <xf numFmtId="193" fontId="11" fillId="0" borderId="64" xfId="4" applyNumberFormat="1" applyFont="1" applyFill="1" applyBorder="1" applyAlignment="1">
      <alignment horizontal="center" vertical="center"/>
    </xf>
    <xf numFmtId="193" fontId="11" fillId="0" borderId="75" xfId="4" applyNumberFormat="1" applyFont="1" applyFill="1" applyBorder="1" applyAlignment="1">
      <alignment horizontal="center" vertical="center"/>
    </xf>
    <xf numFmtId="193" fontId="16" fillId="0" borderId="16" xfId="0" applyNumberFormat="1" applyFont="1" applyBorder="1" applyAlignment="1">
      <alignment horizontal="center" vertical="center"/>
    </xf>
    <xf numFmtId="193" fontId="16" fillId="0" borderId="6" xfId="0" applyNumberFormat="1" applyFont="1" applyBorder="1" applyAlignment="1">
      <alignment horizontal="center" vertical="center"/>
    </xf>
    <xf numFmtId="193" fontId="16" fillId="0" borderId="17" xfId="0" applyNumberFormat="1" applyFont="1" applyBorder="1" applyAlignment="1">
      <alignment horizontal="center" vertical="center"/>
    </xf>
    <xf numFmtId="178" fontId="11" fillId="0" borderId="74" xfId="4" applyNumberFormat="1" applyFont="1" applyFill="1" applyBorder="1" applyAlignment="1">
      <alignment horizontal="center" vertical="center"/>
    </xf>
    <xf numFmtId="178" fontId="11" fillId="0" borderId="64" xfId="4" applyNumberFormat="1" applyFont="1" applyFill="1" applyBorder="1" applyAlignment="1">
      <alignment horizontal="center" vertical="center"/>
    </xf>
    <xf numFmtId="178" fontId="11" fillId="0" borderId="16" xfId="4" applyNumberFormat="1" applyFont="1" applyFill="1" applyBorder="1" applyAlignment="1">
      <alignment horizontal="center" vertical="center"/>
    </xf>
    <xf numFmtId="178" fontId="11" fillId="0" borderId="6" xfId="4" applyNumberFormat="1" applyFont="1" applyFill="1" applyBorder="1" applyAlignment="1">
      <alignment horizontal="center" vertical="center"/>
    </xf>
    <xf numFmtId="181" fontId="11" fillId="4" borderId="0" xfId="4" applyNumberFormat="1" applyFont="1" applyFill="1" applyAlignment="1">
      <alignment horizontal="right" vertical="center"/>
    </xf>
    <xf numFmtId="177" fontId="11" fillId="0" borderId="72" xfId="4" applyNumberFormat="1" applyFont="1" applyFill="1" applyBorder="1" applyAlignment="1">
      <alignment horizontal="center" vertical="center" shrinkToFit="1"/>
    </xf>
    <xf numFmtId="177" fontId="11" fillId="0" borderId="50" xfId="4" applyNumberFormat="1" applyFont="1" applyFill="1" applyBorder="1" applyAlignment="1">
      <alignment horizontal="center" vertical="center" shrinkToFit="1"/>
    </xf>
    <xf numFmtId="177" fontId="11" fillId="0" borderId="73" xfId="4" applyNumberFormat="1" applyFont="1" applyFill="1" applyBorder="1" applyAlignment="1">
      <alignment horizontal="center" vertical="center" shrinkToFit="1"/>
    </xf>
    <xf numFmtId="181" fontId="11" fillId="0" borderId="50" xfId="4" applyNumberFormat="1" applyFont="1" applyFill="1" applyBorder="1" applyAlignment="1">
      <alignment horizontal="right" vertical="center" shrinkToFit="1"/>
    </xf>
    <xf numFmtId="0" fontId="11" fillId="0" borderId="0" xfId="4" applyFont="1" applyFill="1" applyAlignment="1">
      <alignment horizontal="center" vertical="center" textRotation="255" wrapText="1"/>
    </xf>
    <xf numFmtId="0" fontId="16" fillId="0" borderId="132" xfId="0" applyFont="1" applyBorder="1" applyAlignment="1">
      <alignment horizontal="center" vertical="center" textRotation="255"/>
    </xf>
    <xf numFmtId="0" fontId="16" fillId="0" borderId="0" xfId="0" applyFont="1" applyAlignment="1">
      <alignment horizontal="center" vertical="center" textRotation="255"/>
    </xf>
    <xf numFmtId="0" fontId="16" fillId="0" borderId="6" xfId="0" applyFont="1" applyBorder="1" applyAlignment="1">
      <alignment horizontal="center" vertical="center" textRotation="255"/>
    </xf>
    <xf numFmtId="0" fontId="16" fillId="0" borderId="129" xfId="0" applyFont="1" applyBorder="1" applyAlignment="1">
      <alignment horizontal="center" vertical="center" textRotation="255"/>
    </xf>
    <xf numFmtId="0" fontId="11" fillId="0" borderId="53" xfId="4" applyFont="1" applyFill="1" applyBorder="1" applyAlignment="1">
      <alignment horizontal="left" vertical="center"/>
    </xf>
    <xf numFmtId="181" fontId="11" fillId="4" borderId="292" xfId="4" applyNumberFormat="1" applyFont="1" applyFill="1" applyBorder="1" applyAlignment="1">
      <alignment horizontal="right" vertical="center"/>
    </xf>
    <xf numFmtId="0" fontId="16" fillId="0" borderId="292" xfId="0" applyFont="1" applyBorder="1" applyAlignment="1">
      <alignment horizontal="right" vertical="center"/>
    </xf>
    <xf numFmtId="188" fontId="11" fillId="0" borderId="292" xfId="4" applyNumberFormat="1" applyFont="1" applyFill="1" applyBorder="1" applyAlignment="1">
      <alignment horizontal="left" vertical="center" shrinkToFit="1"/>
    </xf>
    <xf numFmtId="0" fontId="16" fillId="0" borderId="292" xfId="0" applyFont="1" applyBorder="1" applyAlignment="1">
      <alignment horizontal="left" vertical="center" shrinkToFit="1"/>
    </xf>
    <xf numFmtId="216" fontId="11" fillId="4" borderId="292" xfId="4" applyNumberFormat="1" applyFont="1" applyFill="1" applyBorder="1" applyAlignment="1">
      <alignment horizontal="right" vertical="center"/>
    </xf>
    <xf numFmtId="216" fontId="16" fillId="0" borderId="292" xfId="0" applyNumberFormat="1" applyFont="1" applyBorder="1" applyAlignment="1">
      <alignment horizontal="right" vertical="center"/>
    </xf>
    <xf numFmtId="0" fontId="11" fillId="4" borderId="294" xfId="4" applyFont="1" applyFill="1" applyBorder="1" applyAlignment="1">
      <alignment horizontal="center" vertical="center"/>
    </xf>
    <xf numFmtId="0" fontId="16" fillId="0" borderId="292" xfId="0" applyFont="1" applyBorder="1" applyAlignment="1">
      <alignment horizontal="center" vertical="center"/>
    </xf>
    <xf numFmtId="0" fontId="16" fillId="0" borderId="295" xfId="0" applyFont="1" applyBorder="1" applyAlignment="1">
      <alignment horizontal="center" vertical="center"/>
    </xf>
    <xf numFmtId="178" fontId="11" fillId="8" borderId="294" xfId="4" applyNumberFormat="1" applyFont="1" applyFill="1" applyBorder="1" applyAlignment="1">
      <alignment vertical="center" shrinkToFit="1"/>
    </xf>
    <xf numFmtId="178" fontId="11" fillId="8" borderId="292" xfId="4" applyNumberFormat="1" applyFont="1" applyFill="1" applyBorder="1" applyAlignment="1">
      <alignment vertical="center" shrinkToFit="1"/>
    </xf>
    <xf numFmtId="0" fontId="16" fillId="8" borderId="292" xfId="0" applyFont="1" applyFill="1" applyBorder="1" applyAlignment="1">
      <alignment vertical="center" shrinkToFit="1"/>
    </xf>
    <xf numFmtId="0" fontId="16" fillId="8" borderId="293" xfId="0" applyFont="1" applyFill="1" applyBorder="1" applyAlignment="1">
      <alignment vertical="center" shrinkToFit="1"/>
    </xf>
    <xf numFmtId="0" fontId="22" fillId="0" borderId="291" xfId="4" applyFont="1" applyBorder="1" applyAlignment="1">
      <alignment horizontal="left" vertical="center" shrinkToFit="1"/>
    </xf>
    <xf numFmtId="0" fontId="1" fillId="0" borderId="292" xfId="0" applyFont="1" applyBorder="1" applyAlignment="1">
      <alignment vertical="center" shrinkToFit="1"/>
    </xf>
    <xf numFmtId="0" fontId="1" fillId="0" borderId="292" xfId="0" applyFont="1" applyBorder="1">
      <alignment vertical="center"/>
    </xf>
    <xf numFmtId="0" fontId="1" fillId="0" borderId="293" xfId="0" applyFont="1" applyBorder="1">
      <alignment vertical="center"/>
    </xf>
    <xf numFmtId="0" fontId="38" fillId="0" borderId="294" xfId="4" applyFont="1" applyFill="1" applyBorder="1" applyAlignment="1" applyProtection="1">
      <alignment horizontal="left" vertical="center" wrapText="1"/>
      <protection locked="0"/>
    </xf>
    <xf numFmtId="0" fontId="38" fillId="0" borderId="292" xfId="0" applyFont="1" applyBorder="1" applyAlignment="1">
      <alignment horizontal="left" vertical="center" wrapText="1"/>
    </xf>
    <xf numFmtId="189" fontId="11" fillId="0" borderId="14" xfId="4" applyNumberFormat="1" applyFont="1" applyFill="1" applyBorder="1" applyAlignment="1">
      <alignment horizontal="center" vertical="center"/>
    </xf>
    <xf numFmtId="189" fontId="11" fillId="0" borderId="0" xfId="4" applyNumberFormat="1" applyFont="1" applyFill="1" applyAlignment="1">
      <alignment horizontal="center" vertical="center"/>
    </xf>
    <xf numFmtId="189" fontId="11" fillId="0" borderId="15" xfId="4" applyNumberFormat="1" applyFont="1" applyFill="1" applyBorder="1" applyAlignment="1">
      <alignment horizontal="center" vertical="center"/>
    </xf>
    <xf numFmtId="193" fontId="11" fillId="4" borderId="11" xfId="4" applyNumberFormat="1" applyFont="1" applyFill="1" applyBorder="1" applyAlignment="1">
      <alignment horizontal="center" vertical="center"/>
    </xf>
    <xf numFmtId="193" fontId="11" fillId="4" borderId="12" xfId="4" applyNumberFormat="1" applyFont="1" applyFill="1" applyBorder="1" applyAlignment="1">
      <alignment horizontal="center" vertical="center"/>
    </xf>
    <xf numFmtId="193" fontId="11" fillId="4" borderId="13" xfId="4" applyNumberFormat="1" applyFont="1" applyFill="1" applyBorder="1" applyAlignment="1">
      <alignment horizontal="center" vertical="center"/>
    </xf>
    <xf numFmtId="193" fontId="11" fillId="4" borderId="14" xfId="4" applyNumberFormat="1" applyFont="1" applyFill="1" applyBorder="1" applyAlignment="1">
      <alignment horizontal="center" vertical="center"/>
    </xf>
    <xf numFmtId="193" fontId="11" fillId="4" borderId="0" xfId="4" applyNumberFormat="1" applyFont="1" applyFill="1" applyAlignment="1">
      <alignment horizontal="center" vertical="center"/>
    </xf>
    <xf numFmtId="193" fontId="11" fillId="4" borderId="15" xfId="4" applyNumberFormat="1" applyFont="1" applyFill="1" applyBorder="1" applyAlignment="1">
      <alignment horizontal="center" vertical="center"/>
    </xf>
    <xf numFmtId="4" fontId="11" fillId="4" borderId="11" xfId="4" applyNumberFormat="1" applyFont="1" applyFill="1" applyBorder="1" applyAlignment="1">
      <alignment horizontal="center" vertical="center" shrinkToFit="1"/>
    </xf>
    <xf numFmtId="4" fontId="11" fillId="4" borderId="12" xfId="4" applyNumberFormat="1" applyFont="1" applyFill="1" applyBorder="1" applyAlignment="1">
      <alignment horizontal="center" vertical="center" shrinkToFit="1"/>
    </xf>
    <xf numFmtId="4" fontId="11" fillId="4" borderId="13" xfId="4" applyNumberFormat="1" applyFont="1" applyFill="1" applyBorder="1" applyAlignment="1">
      <alignment horizontal="center" vertical="center" shrinkToFit="1"/>
    </xf>
    <xf numFmtId="4" fontId="11" fillId="4" borderId="14" xfId="4" applyNumberFormat="1" applyFont="1" applyFill="1" applyBorder="1" applyAlignment="1">
      <alignment horizontal="center" vertical="center" shrinkToFit="1"/>
    </xf>
    <xf numFmtId="4" fontId="11" fillId="4" borderId="0" xfId="4" applyNumberFormat="1" applyFont="1" applyFill="1" applyAlignment="1">
      <alignment horizontal="center" vertical="center" shrinkToFit="1"/>
    </xf>
    <xf numFmtId="4" fontId="11" fillId="4" borderId="15" xfId="4" applyNumberFormat="1" applyFont="1" applyFill="1" applyBorder="1" applyAlignment="1">
      <alignment horizontal="center" vertical="center" shrinkToFit="1"/>
    </xf>
    <xf numFmtId="0" fontId="15" fillId="0" borderId="0" xfId="4" applyFont="1" applyAlignment="1">
      <alignment horizontal="center" vertical="center" shrinkToFit="1"/>
    </xf>
    <xf numFmtId="0" fontId="11" fillId="0" borderId="77" xfId="4" applyFont="1" applyFill="1" applyBorder="1" applyAlignment="1">
      <alignment horizontal="center" vertical="center"/>
    </xf>
    <xf numFmtId="0" fontId="11" fillId="0" borderId="77" xfId="4" applyFont="1" applyFill="1" applyBorder="1" applyAlignment="1">
      <alignment horizontal="center" vertical="center" wrapText="1"/>
    </xf>
    <xf numFmtId="0" fontId="11" fillId="0" borderId="66" xfId="4" applyFont="1" applyFill="1" applyBorder="1" applyAlignment="1">
      <alignment horizontal="center" vertical="center" wrapText="1"/>
    </xf>
    <xf numFmtId="0" fontId="11" fillId="0" borderId="67" xfId="4" applyFont="1" applyFill="1" applyBorder="1" applyAlignment="1">
      <alignment horizontal="center" vertical="center" wrapText="1"/>
    </xf>
    <xf numFmtId="181" fontId="11" fillId="4" borderId="77" xfId="4" applyNumberFormat="1" applyFont="1" applyFill="1" applyBorder="1" applyAlignment="1">
      <alignment horizontal="center" vertical="center"/>
    </xf>
    <xf numFmtId="181" fontId="11" fillId="4" borderId="66" xfId="4" applyNumberFormat="1" applyFont="1" applyFill="1" applyBorder="1" applyAlignment="1">
      <alignment horizontal="center" vertical="center"/>
    </xf>
    <xf numFmtId="181" fontId="11" fillId="4" borderId="67" xfId="4" applyNumberFormat="1" applyFont="1" applyFill="1" applyBorder="1" applyAlignment="1">
      <alignment horizontal="center" vertical="center"/>
    </xf>
    <xf numFmtId="181" fontId="11" fillId="0" borderId="66" xfId="4" applyNumberFormat="1" applyFont="1" applyFill="1" applyBorder="1" applyAlignment="1">
      <alignment horizontal="center" vertical="center"/>
    </xf>
    <xf numFmtId="0" fontId="11" fillId="0" borderId="103" xfId="4" applyFont="1" applyFill="1" applyBorder="1" applyAlignment="1">
      <alignment horizontal="center" vertical="center"/>
    </xf>
    <xf numFmtId="0" fontId="11" fillId="0" borderId="51" xfId="4" applyFont="1" applyFill="1" applyBorder="1" applyAlignment="1">
      <alignment horizontal="center" vertical="center"/>
    </xf>
    <xf numFmtId="0" fontId="11" fillId="0" borderId="49" xfId="4" applyFont="1" applyFill="1" applyBorder="1" applyAlignment="1">
      <alignment horizontal="center" vertical="center"/>
    </xf>
    <xf numFmtId="0" fontId="11" fillId="0" borderId="52" xfId="4" applyFont="1" applyFill="1" applyBorder="1" applyAlignment="1">
      <alignment horizontal="center" vertical="center"/>
    </xf>
    <xf numFmtId="0" fontId="11" fillId="0" borderId="51" xfId="4" applyFont="1" applyFill="1" applyBorder="1" applyAlignment="1">
      <alignment horizontal="center" vertical="center" wrapText="1"/>
    </xf>
    <xf numFmtId="0" fontId="11" fillId="0" borderId="49" xfId="4" applyFont="1" applyFill="1" applyBorder="1" applyAlignment="1">
      <alignment horizontal="center" vertical="center" wrapText="1"/>
    </xf>
    <xf numFmtId="0" fontId="11" fillId="0" borderId="52" xfId="4" applyFont="1" applyFill="1" applyBorder="1" applyAlignment="1">
      <alignment horizontal="center" vertical="center" wrapText="1"/>
    </xf>
    <xf numFmtId="181" fontId="11" fillId="4" borderId="11" xfId="4" applyNumberFormat="1" applyFont="1" applyFill="1" applyBorder="1" applyAlignment="1">
      <alignment horizontal="center" vertical="center"/>
    </xf>
    <xf numFmtId="181" fontId="11" fillId="4" borderId="12" xfId="4" applyNumberFormat="1" applyFont="1" applyFill="1" applyBorder="1" applyAlignment="1">
      <alignment horizontal="center" vertical="center"/>
    </xf>
    <xf numFmtId="181" fontId="11" fillId="4" borderId="13" xfId="4" applyNumberFormat="1" applyFont="1" applyFill="1" applyBorder="1" applyAlignment="1">
      <alignment horizontal="center" vertical="center"/>
    </xf>
    <xf numFmtId="181" fontId="11" fillId="0" borderId="49" xfId="4" applyNumberFormat="1" applyFont="1" applyFill="1" applyBorder="1" applyAlignment="1">
      <alignment horizontal="center" vertical="center"/>
    </xf>
    <xf numFmtId="0" fontId="11" fillId="0" borderId="106" xfId="4" applyFont="1" applyFill="1" applyBorder="1" applyAlignment="1">
      <alignment horizontal="center" vertical="center"/>
    </xf>
    <xf numFmtId="0" fontId="11" fillId="0" borderId="18"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18" xfId="4" applyFont="1" applyFill="1" applyBorder="1" applyAlignment="1">
      <alignment horizontal="center" vertical="center" shrinkToFit="1"/>
    </xf>
    <xf numFmtId="0" fontId="11" fillId="0" borderId="20" xfId="4" applyFont="1" applyFill="1" applyBorder="1" applyAlignment="1">
      <alignment horizontal="center" vertical="center" shrinkToFit="1"/>
    </xf>
    <xf numFmtId="203" fontId="11" fillId="0" borderId="18" xfId="4" applyNumberFormat="1" applyFont="1" applyFill="1" applyBorder="1" applyAlignment="1">
      <alignment horizontal="right" vertical="center"/>
    </xf>
    <xf numFmtId="203" fontId="11" fillId="0" borderId="19" xfId="4" applyNumberFormat="1" applyFont="1" applyFill="1" applyBorder="1" applyAlignment="1">
      <alignment horizontal="right" vertical="center"/>
    </xf>
    <xf numFmtId="203" fontId="11" fillId="0" borderId="20" xfId="4" applyNumberFormat="1" applyFont="1" applyFill="1" applyBorder="1" applyAlignment="1">
      <alignment horizontal="right" vertical="center"/>
    </xf>
    <xf numFmtId="181" fontId="11" fillId="4" borderId="18" xfId="4" applyNumberFormat="1" applyFont="1" applyFill="1" applyBorder="1" applyAlignment="1">
      <alignment horizontal="center" vertical="center" wrapText="1"/>
    </xf>
    <xf numFmtId="181" fontId="11" fillId="4" borderId="19" xfId="4" applyNumberFormat="1" applyFont="1" applyFill="1" applyBorder="1" applyAlignment="1">
      <alignment horizontal="center" vertical="center" wrapText="1"/>
    </xf>
    <xf numFmtId="181" fontId="11" fillId="4" borderId="20" xfId="4" applyNumberFormat="1" applyFont="1" applyFill="1" applyBorder="1" applyAlignment="1">
      <alignment horizontal="center" vertical="center" wrapText="1"/>
    </xf>
    <xf numFmtId="181" fontId="11" fillId="4" borderId="18" xfId="4" applyNumberFormat="1" applyFont="1" applyFill="1" applyBorder="1" applyAlignment="1">
      <alignment horizontal="center" vertical="center"/>
    </xf>
    <xf numFmtId="181" fontId="11" fillId="4" borderId="19" xfId="4" applyNumberFormat="1" applyFont="1" applyFill="1" applyBorder="1" applyAlignment="1">
      <alignment horizontal="center" vertical="center"/>
    </xf>
    <xf numFmtId="181" fontId="11" fillId="4" borderId="20" xfId="4" applyNumberFormat="1" applyFont="1" applyFill="1" applyBorder="1" applyAlignment="1">
      <alignment horizontal="center" vertical="center"/>
    </xf>
    <xf numFmtId="4" fontId="11" fillId="4" borderId="59" xfId="4" applyNumberFormat="1" applyFont="1" applyFill="1" applyBorder="1" applyAlignment="1">
      <alignment horizontal="right" vertical="center"/>
    </xf>
    <xf numFmtId="4" fontId="11" fillId="4" borderId="21" xfId="4" applyNumberFormat="1" applyFont="1" applyFill="1" applyBorder="1" applyAlignment="1">
      <alignment horizontal="right" vertical="center"/>
    </xf>
    <xf numFmtId="4" fontId="11" fillId="4" borderId="60" xfId="4" applyNumberFormat="1" applyFont="1" applyFill="1" applyBorder="1" applyAlignment="1">
      <alignment horizontal="right" vertical="center"/>
    </xf>
    <xf numFmtId="189" fontId="15" fillId="0" borderId="12" xfId="4" applyNumberFormat="1" applyFont="1" applyFill="1" applyBorder="1" applyAlignment="1">
      <alignment horizontal="center" vertical="center" shrinkToFit="1"/>
    </xf>
    <xf numFmtId="189" fontId="15" fillId="0" borderId="13" xfId="4" applyNumberFormat="1" applyFont="1" applyFill="1" applyBorder="1" applyAlignment="1">
      <alignment horizontal="center" vertical="center" shrinkToFit="1"/>
    </xf>
    <xf numFmtId="0" fontId="11" fillId="4" borderId="11"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59"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60" xfId="0" applyFont="1" applyFill="1" applyBorder="1" applyAlignment="1">
      <alignment horizontal="center" vertical="center"/>
    </xf>
    <xf numFmtId="0" fontId="11" fillId="0" borderId="145" xfId="0" applyFont="1" applyBorder="1" applyAlignment="1">
      <alignment horizontal="center" vertical="center" shrinkToFit="1"/>
    </xf>
    <xf numFmtId="0" fontId="15" fillId="0" borderId="0" xfId="0" applyFont="1" applyAlignment="1">
      <alignment horizontal="center" vertical="top"/>
    </xf>
    <xf numFmtId="4" fontId="11" fillId="0" borderId="21" xfId="4" applyNumberFormat="1" applyFont="1" applyFill="1" applyBorder="1" applyAlignment="1">
      <alignment horizontal="center" vertical="center" shrinkToFit="1"/>
    </xf>
    <xf numFmtId="0" fontId="15" fillId="0" borderId="12" xfId="0" applyFont="1" applyBorder="1" applyAlignment="1">
      <alignment horizontal="center" vertical="center" wrapText="1"/>
    </xf>
    <xf numFmtId="0" fontId="15" fillId="0" borderId="13" xfId="0" applyFont="1" applyBorder="1">
      <alignment vertical="center"/>
    </xf>
    <xf numFmtId="0" fontId="15" fillId="0" borderId="21" xfId="0" applyFont="1" applyBorder="1" applyAlignment="1">
      <alignment horizontal="center" vertical="center" wrapText="1"/>
    </xf>
    <xf numFmtId="0" fontId="15" fillId="0" borderId="60" xfId="0" applyFont="1" applyBorder="1">
      <alignment vertical="center"/>
    </xf>
    <xf numFmtId="0" fontId="11" fillId="4" borderId="11" xfId="0" applyFont="1" applyFill="1" applyBorder="1" applyAlignment="1">
      <alignment horizontal="center" vertical="center" shrinkToFit="1"/>
    </xf>
    <xf numFmtId="0" fontId="11" fillId="4" borderId="12" xfId="0" applyFont="1" applyFill="1" applyBorder="1" applyAlignment="1">
      <alignment horizontal="center" vertical="center" shrinkToFit="1"/>
    </xf>
    <xf numFmtId="0" fontId="11" fillId="4" borderId="13" xfId="0" applyFont="1" applyFill="1" applyBorder="1" applyAlignment="1">
      <alignment horizontal="center" vertical="center" shrinkToFit="1"/>
    </xf>
    <xf numFmtId="0" fontId="11" fillId="4" borderId="14"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5" xfId="0" applyFont="1" applyFill="1" applyBorder="1" applyAlignment="1">
      <alignment horizontal="center" vertical="center" shrinkToFit="1"/>
    </xf>
    <xf numFmtId="0" fontId="16" fillId="4" borderId="15" xfId="0" applyFont="1" applyFill="1" applyBorder="1" applyAlignment="1">
      <alignment horizontal="center" vertical="center" shrinkToFit="1"/>
    </xf>
    <xf numFmtId="0" fontId="11" fillId="4" borderId="16" xfId="0" applyFont="1" applyFill="1" applyBorder="1" applyAlignment="1">
      <alignment horizontal="center" vertical="center" shrinkToFit="1"/>
    </xf>
    <xf numFmtId="0" fontId="11" fillId="4" borderId="6" xfId="0" applyFont="1" applyFill="1" applyBorder="1" applyAlignment="1">
      <alignment horizontal="center" vertical="center" shrinkToFit="1"/>
    </xf>
    <xf numFmtId="0" fontId="11" fillId="4" borderId="17" xfId="0" applyFont="1" applyFill="1" applyBorder="1" applyAlignment="1">
      <alignment horizontal="center" vertical="center" shrinkToFit="1"/>
    </xf>
    <xf numFmtId="0" fontId="11" fillId="4" borderId="48"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47"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7" xfId="0" applyFont="1" applyFill="1" applyBorder="1" applyAlignment="1">
      <alignment horizontal="center" vertical="center"/>
    </xf>
    <xf numFmtId="0" fontId="15" fillId="2" borderId="0" xfId="4" applyFont="1" applyFill="1" applyAlignment="1">
      <alignment horizontal="left" vertical="top" wrapText="1"/>
    </xf>
    <xf numFmtId="0" fontId="11" fillId="2" borderId="0" xfId="4" applyFont="1" applyFill="1" applyAlignment="1">
      <alignment horizontal="left" vertical="center"/>
    </xf>
    <xf numFmtId="0" fontId="11" fillId="2" borderId="25" xfId="4" applyFont="1" applyFill="1" applyBorder="1" applyAlignment="1">
      <alignment horizontal="left" vertical="center"/>
    </xf>
    <xf numFmtId="0" fontId="15" fillId="2" borderId="0" xfId="4" applyFont="1" applyFill="1" applyAlignment="1">
      <alignment horizontal="justify" vertical="top" wrapText="1"/>
    </xf>
    <xf numFmtId="0" fontId="15" fillId="2" borderId="5" xfId="4" applyFont="1" applyFill="1" applyBorder="1" applyAlignment="1">
      <alignment horizontal="justify" vertical="top" wrapText="1"/>
    </xf>
    <xf numFmtId="0" fontId="36" fillId="2" borderId="0" xfId="4" applyFont="1" applyFill="1" applyAlignment="1">
      <alignment horizontal="justify" vertical="top"/>
    </xf>
    <xf numFmtId="0" fontId="36" fillId="0" borderId="0" xfId="0" applyFont="1" applyAlignment="1">
      <alignment horizontal="justify" vertical="top"/>
    </xf>
    <xf numFmtId="0" fontId="36" fillId="0" borderId="5" xfId="0" applyFont="1" applyBorder="1" applyAlignment="1">
      <alignment horizontal="justify" vertical="top"/>
    </xf>
    <xf numFmtId="0" fontId="15" fillId="0" borderId="0" xfId="4" applyFont="1" applyAlignment="1">
      <alignment vertical="center" shrinkToFit="1"/>
    </xf>
    <xf numFmtId="0" fontId="15" fillId="0" borderId="0" xfId="0" applyFont="1" applyAlignment="1">
      <alignment vertical="center" shrinkToFit="1"/>
    </xf>
    <xf numFmtId="0" fontId="15" fillId="0" borderId="5" xfId="0" applyFont="1" applyBorder="1" applyAlignment="1">
      <alignment vertical="center" shrinkToFit="1"/>
    </xf>
    <xf numFmtId="0" fontId="17" fillId="0" borderId="108" xfId="4" applyFont="1" applyFill="1" applyBorder="1" applyAlignment="1">
      <alignment horizontal="center" vertical="center"/>
    </xf>
    <xf numFmtId="0" fontId="17" fillId="0" borderId="28" xfId="4" applyFont="1" applyFill="1" applyBorder="1" applyAlignment="1">
      <alignment horizontal="center" vertical="center"/>
    </xf>
    <xf numFmtId="0" fontId="15" fillId="0" borderId="13" xfId="4" applyFont="1" applyFill="1" applyBorder="1" applyAlignment="1">
      <alignment horizontal="center" vertical="center" wrapText="1"/>
    </xf>
    <xf numFmtId="0" fontId="15" fillId="0" borderId="17" xfId="4" applyFont="1" applyFill="1" applyBorder="1" applyAlignment="1">
      <alignment horizontal="center" vertical="center" wrapText="1"/>
    </xf>
    <xf numFmtId="0" fontId="11" fillId="0" borderId="222" xfId="4" applyFont="1" applyFill="1" applyBorder="1" applyAlignment="1">
      <alignment horizontal="center" vertical="center"/>
    </xf>
    <xf numFmtId="0" fontId="11" fillId="0" borderId="158" xfId="4" applyFont="1" applyFill="1" applyBorder="1" applyAlignment="1">
      <alignment horizontal="center" vertical="center"/>
    </xf>
    <xf numFmtId="0" fontId="11" fillId="0" borderId="78" xfId="4" applyFont="1" applyFill="1" applyBorder="1" applyAlignment="1">
      <alignment horizontal="center" vertical="center"/>
    </xf>
    <xf numFmtId="0" fontId="11" fillId="0" borderId="79" xfId="4" applyFont="1" applyFill="1" applyBorder="1" applyAlignment="1">
      <alignment horizontal="center" vertical="center" wrapText="1"/>
    </xf>
    <xf numFmtId="0" fontId="11" fillId="0" borderId="53" xfId="4" applyFont="1" applyFill="1" applyBorder="1" applyAlignment="1">
      <alignment horizontal="center" vertical="center" wrapText="1"/>
    </xf>
    <xf numFmtId="0" fontId="11" fillId="0" borderId="78" xfId="4" applyFont="1" applyFill="1" applyBorder="1" applyAlignment="1">
      <alignment horizontal="center" vertical="center" wrapText="1"/>
    </xf>
    <xf numFmtId="181" fontId="11" fillId="4" borderId="72" xfId="4" applyNumberFormat="1" applyFont="1" applyFill="1" applyBorder="1" applyAlignment="1">
      <alignment horizontal="center" vertical="center"/>
    </xf>
    <xf numFmtId="181" fontId="11" fillId="4" borderId="50" xfId="4" applyNumberFormat="1" applyFont="1" applyFill="1" applyBorder="1" applyAlignment="1">
      <alignment horizontal="center" vertical="center"/>
    </xf>
    <xf numFmtId="181" fontId="11" fillId="4" borderId="73" xfId="4" applyNumberFormat="1" applyFont="1" applyFill="1" applyBorder="1" applyAlignment="1">
      <alignment horizontal="center" vertical="center"/>
    </xf>
    <xf numFmtId="181" fontId="11" fillId="0" borderId="53" xfId="4" applyNumberFormat="1" applyFont="1" applyFill="1" applyBorder="1" applyAlignment="1">
      <alignment horizontal="center" vertical="center"/>
    </xf>
    <xf numFmtId="0" fontId="11" fillId="0" borderId="102" xfId="4" applyFont="1" applyFill="1" applyBorder="1" applyAlignment="1">
      <alignment horizontal="center" vertical="center"/>
    </xf>
    <xf numFmtId="0" fontId="15" fillId="2" borderId="85" xfId="4" applyFont="1" applyFill="1" applyBorder="1" applyAlignment="1">
      <alignment horizontal="left" vertical="center" wrapText="1"/>
    </xf>
    <xf numFmtId="0" fontId="15"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85" xfId="0" applyFont="1" applyBorder="1" applyAlignment="1">
      <alignment horizontal="left" vertical="center" wrapText="1"/>
    </xf>
    <xf numFmtId="0" fontId="15" fillId="2" borderId="0" xfId="4" applyFont="1" applyFill="1" applyAlignment="1">
      <alignment horizontal="justify" vertical="top"/>
    </xf>
    <xf numFmtId="0" fontId="1" fillId="0" borderId="0" xfId="0" applyFont="1" applyAlignment="1">
      <alignment horizontal="justify" vertical="top"/>
    </xf>
    <xf numFmtId="0" fontId="1" fillId="0" borderId="5" xfId="0" applyFont="1" applyBorder="1" applyAlignment="1">
      <alignment horizontal="justify" vertical="top"/>
    </xf>
    <xf numFmtId="0" fontId="16" fillId="0" borderId="0" xfId="4" applyFont="1" applyFill="1" applyAlignment="1">
      <alignment horizontal="justify" vertical="top" wrapText="1"/>
    </xf>
    <xf numFmtId="0" fontId="11" fillId="2" borderId="18" xfId="4" applyFont="1" applyFill="1" applyBorder="1" applyAlignment="1">
      <alignment horizontal="center" vertical="center" shrinkToFit="1"/>
    </xf>
    <xf numFmtId="0" fontId="11" fillId="2" borderId="19" xfId="4" applyFont="1" applyFill="1" applyBorder="1" applyAlignment="1">
      <alignment horizontal="center" vertical="center" shrinkToFit="1"/>
    </xf>
    <xf numFmtId="0" fontId="11" fillId="2" borderId="20" xfId="4" applyFont="1" applyFill="1" applyBorder="1" applyAlignment="1">
      <alignment horizontal="center" vertical="center" shrinkToFit="1"/>
    </xf>
    <xf numFmtId="0" fontId="11" fillId="2" borderId="18" xfId="4" applyFont="1" applyFill="1" applyBorder="1" applyAlignment="1">
      <alignment horizontal="center" vertical="center"/>
    </xf>
    <xf numFmtId="0" fontId="11" fillId="2" borderId="19" xfId="4" applyFont="1" applyFill="1" applyBorder="1" applyAlignment="1">
      <alignment horizontal="center" vertical="center"/>
    </xf>
    <xf numFmtId="0" fontId="11" fillId="2" borderId="20" xfId="4" applyFont="1" applyFill="1" applyBorder="1" applyAlignment="1">
      <alignment horizontal="center" vertical="center"/>
    </xf>
    <xf numFmtId="176" fontId="11" fillId="0" borderId="12" xfId="4" applyNumberFormat="1" applyFont="1" applyFill="1" applyBorder="1" applyAlignment="1">
      <alignment horizontal="right" vertical="center"/>
    </xf>
    <xf numFmtId="176" fontId="11" fillId="0" borderId="21" xfId="4" applyNumberFormat="1" applyFont="1" applyFill="1" applyBorder="1" applyAlignment="1">
      <alignment horizontal="right" vertical="center"/>
    </xf>
    <xf numFmtId="181" fontId="11" fillId="4" borderId="21" xfId="4" applyNumberFormat="1" applyFont="1" applyFill="1" applyBorder="1" applyAlignment="1">
      <alignment horizontal="right" vertical="center"/>
    </xf>
    <xf numFmtId="4" fontId="11" fillId="4" borderId="21" xfId="4" applyNumberFormat="1" applyFont="1" applyFill="1" applyBorder="1" applyAlignment="1">
      <alignment horizontal="center" vertical="center"/>
    </xf>
    <xf numFmtId="0" fontId="15" fillId="0" borderId="145" xfId="4" quotePrefix="1" applyFont="1" applyFill="1" applyBorder="1" applyAlignment="1">
      <alignment horizontal="center" vertical="center"/>
    </xf>
    <xf numFmtId="181" fontId="11" fillId="4" borderId="145" xfId="4" applyNumberFormat="1" applyFont="1" applyFill="1" applyBorder="1" applyAlignment="1">
      <alignment horizontal="right" vertical="center"/>
    </xf>
    <xf numFmtId="189" fontId="11" fillId="0" borderId="12" xfId="4" applyNumberFormat="1" applyFont="1" applyFill="1" applyBorder="1" applyAlignment="1">
      <alignment horizontal="distributed" vertical="center"/>
    </xf>
    <xf numFmtId="189" fontId="11" fillId="0" borderId="21" xfId="4" applyNumberFormat="1" applyFont="1" applyFill="1" applyBorder="1" applyAlignment="1">
      <alignment horizontal="distributed" vertical="center"/>
    </xf>
    <xf numFmtId="4" fontId="15" fillId="0" borderId="11" xfId="4" applyNumberFormat="1" applyFont="1" applyFill="1" applyBorder="1" applyAlignment="1">
      <alignment horizontal="center" vertical="center"/>
    </xf>
    <xf numFmtId="4" fontId="15" fillId="0" borderId="12" xfId="4" applyNumberFormat="1" applyFont="1" applyFill="1" applyBorder="1" applyAlignment="1">
      <alignment horizontal="center" vertical="center"/>
    </xf>
    <xf numFmtId="4" fontId="15" fillId="0" borderId="13" xfId="4" applyNumberFormat="1" applyFont="1" applyFill="1" applyBorder="1" applyAlignment="1">
      <alignment horizontal="center" vertical="center"/>
    </xf>
    <xf numFmtId="178" fontId="11" fillId="0" borderId="11" xfId="4" applyNumberFormat="1" applyFont="1" applyFill="1" applyBorder="1" applyAlignment="1">
      <alignment horizontal="center" vertical="center" wrapText="1"/>
    </xf>
    <xf numFmtId="178" fontId="11" fillId="0" borderId="12" xfId="4" applyNumberFormat="1" applyFont="1" applyFill="1" applyBorder="1" applyAlignment="1">
      <alignment horizontal="center" vertical="center" wrapText="1"/>
    </xf>
    <xf numFmtId="178" fontId="11" fillId="0" borderId="59" xfId="4" applyNumberFormat="1" applyFont="1" applyFill="1" applyBorder="1" applyAlignment="1">
      <alignment horizontal="center" vertical="center" wrapText="1"/>
    </xf>
    <xf numFmtId="178" fontId="11" fillId="0" borderId="21" xfId="4" applyNumberFormat="1" applyFont="1" applyFill="1" applyBorder="1" applyAlignment="1">
      <alignment horizontal="center" vertical="center" wrapText="1"/>
    </xf>
    <xf numFmtId="0" fontId="11" fillId="0" borderId="0" xfId="4" applyFont="1" applyFill="1" applyAlignment="1">
      <alignment horizontal="distributed" vertical="center"/>
    </xf>
    <xf numFmtId="0" fontId="11" fillId="4" borderId="59" xfId="4" applyFont="1" applyFill="1" applyBorder="1" applyAlignment="1">
      <alignment horizontal="center" vertical="center"/>
    </xf>
    <xf numFmtId="0" fontId="11" fillId="4" borderId="21" xfId="4" applyFont="1" applyFill="1" applyBorder="1" applyAlignment="1">
      <alignment horizontal="center" vertical="center"/>
    </xf>
    <xf numFmtId="0" fontId="11" fillId="4" borderId="60" xfId="4" applyFont="1" applyFill="1" applyBorder="1" applyAlignment="1">
      <alignment horizontal="center" vertical="center"/>
    </xf>
    <xf numFmtId="188" fontId="11" fillId="0" borderId="145" xfId="4" applyNumberFormat="1" applyFont="1" applyFill="1" applyBorder="1" applyAlignment="1">
      <alignment horizontal="center" vertical="center" shrinkToFit="1"/>
    </xf>
    <xf numFmtId="178" fontId="11" fillId="0" borderId="48" xfId="4" applyNumberFormat="1" applyFont="1" applyFill="1" applyBorder="1" applyAlignment="1">
      <alignment horizontal="right" vertical="center" shrinkToFit="1"/>
    </xf>
    <xf numFmtId="178" fontId="11" fillId="0" borderId="22" xfId="4" applyNumberFormat="1" applyFont="1" applyFill="1" applyBorder="1" applyAlignment="1">
      <alignment horizontal="right" vertical="center" shrinkToFit="1"/>
    </xf>
    <xf numFmtId="178" fontId="11" fillId="0" borderId="47" xfId="4" applyNumberFormat="1" applyFont="1" applyFill="1" applyBorder="1" applyAlignment="1">
      <alignment horizontal="right" vertical="center" shrinkToFit="1"/>
    </xf>
    <xf numFmtId="178" fontId="11" fillId="0" borderId="16" xfId="4" applyNumberFormat="1" applyFont="1" applyFill="1" applyBorder="1" applyAlignment="1">
      <alignment horizontal="right" vertical="center" shrinkToFit="1"/>
    </xf>
    <xf numFmtId="178" fontId="11" fillId="0" borderId="6" xfId="4" applyNumberFormat="1" applyFont="1" applyFill="1" applyBorder="1" applyAlignment="1">
      <alignment horizontal="right" vertical="center" shrinkToFit="1"/>
    </xf>
    <xf numFmtId="178" fontId="11" fillId="0" borderId="17" xfId="4" applyNumberFormat="1" applyFont="1" applyFill="1" applyBorder="1" applyAlignment="1">
      <alignment horizontal="right" vertical="center" shrinkToFit="1"/>
    </xf>
    <xf numFmtId="188" fontId="11" fillId="0" borderId="12" xfId="4" applyNumberFormat="1" applyFont="1" applyFill="1" applyBorder="1" applyAlignment="1">
      <alignment horizontal="left" vertical="center"/>
    </xf>
    <xf numFmtId="188" fontId="11" fillId="0" borderId="21" xfId="4" applyNumberFormat="1" applyFont="1" applyFill="1" applyBorder="1" applyAlignment="1">
      <alignment horizontal="left" vertical="center"/>
    </xf>
    <xf numFmtId="0" fontId="11" fillId="2" borderId="19" xfId="4" applyFont="1" applyFill="1" applyBorder="1">
      <alignment vertical="center"/>
    </xf>
    <xf numFmtId="0" fontId="11" fillId="2" borderId="20" xfId="4" applyFont="1" applyFill="1" applyBorder="1">
      <alignment vertical="center"/>
    </xf>
    <xf numFmtId="4" fontId="11" fillId="0" borderId="60" xfId="4" applyNumberFormat="1" applyFont="1" applyFill="1" applyBorder="1" applyAlignment="1">
      <alignment horizontal="center" vertical="center" shrinkToFit="1"/>
    </xf>
    <xf numFmtId="0" fontId="15" fillId="2" borderId="85" xfId="4" applyFont="1" applyFill="1" applyBorder="1">
      <alignment vertical="center"/>
    </xf>
    <xf numFmtId="0" fontId="15" fillId="2" borderId="0" xfId="4" applyFont="1" applyFill="1">
      <alignment vertical="center"/>
    </xf>
    <xf numFmtId="0" fontId="15" fillId="2" borderId="5" xfId="4" applyFont="1" applyFill="1" applyBorder="1">
      <alignment vertical="center"/>
    </xf>
    <xf numFmtId="191" fontId="11" fillId="0" borderId="11" xfId="4" applyNumberFormat="1" applyFont="1" applyFill="1" applyBorder="1" applyAlignment="1">
      <alignment horizontal="right" vertical="center" shrinkToFit="1"/>
    </xf>
    <xf numFmtId="191" fontId="11" fillId="0" borderId="12" xfId="4" applyNumberFormat="1" applyFont="1" applyFill="1" applyBorder="1" applyAlignment="1">
      <alignment horizontal="right" vertical="center" shrinkToFit="1"/>
    </xf>
    <xf numFmtId="191" fontId="11" fillId="0" borderId="13" xfId="4" applyNumberFormat="1" applyFont="1" applyFill="1" applyBorder="1" applyAlignment="1">
      <alignment horizontal="right" vertical="center" shrinkToFit="1"/>
    </xf>
    <xf numFmtId="191" fontId="11" fillId="0" borderId="14" xfId="4" applyNumberFormat="1" applyFont="1" applyFill="1" applyBorder="1" applyAlignment="1">
      <alignment horizontal="right" vertical="center" shrinkToFit="1"/>
    </xf>
    <xf numFmtId="191" fontId="11" fillId="0" borderId="0" xfId="4" applyNumberFormat="1" applyFont="1" applyFill="1" applyAlignment="1">
      <alignment horizontal="right" vertical="center" shrinkToFit="1"/>
    </xf>
    <xf numFmtId="191" fontId="11" fillId="0" borderId="15" xfId="4" applyNumberFormat="1" applyFont="1" applyFill="1" applyBorder="1" applyAlignment="1">
      <alignment horizontal="right" vertical="center" shrinkToFit="1"/>
    </xf>
    <xf numFmtId="191" fontId="11" fillId="0" borderId="16" xfId="4" applyNumberFormat="1" applyFont="1" applyFill="1" applyBorder="1" applyAlignment="1">
      <alignment horizontal="right" vertical="center" shrinkToFit="1"/>
    </xf>
    <xf numFmtId="191" fontId="11" fillId="0" borderId="6" xfId="4" applyNumberFormat="1" applyFont="1" applyFill="1" applyBorder="1" applyAlignment="1">
      <alignment horizontal="right" vertical="center" shrinkToFit="1"/>
    </xf>
    <xf numFmtId="191" fontId="11" fillId="0" borderId="17" xfId="4" applyNumberFormat="1" applyFont="1" applyFill="1" applyBorder="1" applyAlignment="1">
      <alignment horizontal="right" vertical="center" shrinkToFit="1"/>
    </xf>
    <xf numFmtId="4" fontId="11" fillId="4" borderId="145" xfId="4" applyNumberFormat="1" applyFont="1" applyFill="1" applyBorder="1" applyAlignment="1">
      <alignment horizontal="right" vertical="center"/>
    </xf>
    <xf numFmtId="0" fontId="11" fillId="4" borderId="144" xfId="4" applyFont="1" applyFill="1" applyBorder="1" applyAlignment="1">
      <alignment horizontal="center" vertical="center"/>
    </xf>
    <xf numFmtId="0" fontId="11" fillId="4" borderId="145" xfId="4" applyFont="1" applyFill="1" applyBorder="1" applyAlignment="1">
      <alignment horizontal="center" vertical="center"/>
    </xf>
    <xf numFmtId="0" fontId="11" fillId="4" borderId="146" xfId="4" applyFont="1" applyFill="1" applyBorder="1" applyAlignment="1">
      <alignment horizontal="center" vertical="center"/>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47" xfId="0" applyFont="1" applyBorder="1" applyAlignment="1">
      <alignment horizontal="center" vertical="center"/>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17" xfId="0" applyFont="1" applyBorder="1" applyAlignment="1">
      <alignment horizontal="center" vertical="center"/>
    </xf>
    <xf numFmtId="0" fontId="15" fillId="0" borderId="53" xfId="4" quotePrefix="1" applyFont="1" applyFill="1" applyBorder="1" applyAlignment="1">
      <alignment horizontal="center" vertical="center"/>
    </xf>
    <xf numFmtId="0" fontId="11" fillId="4" borderId="79" xfId="4" applyFont="1" applyFill="1" applyBorder="1" applyAlignment="1">
      <alignment horizontal="center" vertical="center"/>
    </xf>
    <xf numFmtId="0" fontId="11" fillId="4" borderId="53" xfId="4" applyFont="1" applyFill="1" applyBorder="1" applyAlignment="1">
      <alignment horizontal="center" vertical="center"/>
    </xf>
    <xf numFmtId="0" fontId="11" fillId="4" borderId="78" xfId="4" applyFont="1" applyFill="1" applyBorder="1" applyAlignment="1">
      <alignment horizontal="center" vertical="center"/>
    </xf>
    <xf numFmtId="0" fontId="15" fillId="0" borderId="1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181" fontId="15" fillId="4" borderId="53" xfId="4" applyNumberFormat="1" applyFont="1" applyFill="1" applyBorder="1" applyAlignment="1">
      <alignment horizontal="right" vertical="center" wrapText="1"/>
    </xf>
    <xf numFmtId="0" fontId="11" fillId="0" borderId="53" xfId="0" applyFont="1" applyBorder="1" applyAlignment="1">
      <alignment horizontal="center" vertical="center"/>
    </xf>
    <xf numFmtId="181" fontId="11" fillId="4" borderId="53" xfId="4" applyNumberFormat="1" applyFont="1" applyFill="1" applyBorder="1" applyAlignment="1">
      <alignment horizontal="right" vertical="center" shrinkToFit="1"/>
    </xf>
    <xf numFmtId="188" fontId="11" fillId="0" borderId="53" xfId="4" applyNumberFormat="1" applyFont="1" applyFill="1" applyBorder="1" applyAlignment="1">
      <alignment horizontal="center" vertical="center" shrinkToFit="1"/>
    </xf>
    <xf numFmtId="49" fontId="17" fillId="0" borderId="0" xfId="4" quotePrefix="1" applyNumberFormat="1" applyFont="1" applyAlignment="1">
      <alignment horizontal="center" vertical="center"/>
    </xf>
    <xf numFmtId="0" fontId="17" fillId="0" borderId="68" xfId="4" applyFont="1" applyBorder="1" applyAlignment="1">
      <alignment horizontal="center" vertical="center"/>
    </xf>
    <xf numFmtId="0" fontId="17" fillId="0" borderId="32" xfId="4" applyFont="1" applyBorder="1" applyAlignment="1">
      <alignment horizontal="center" vertical="center"/>
    </xf>
    <xf numFmtId="0" fontId="33" fillId="0" borderId="0" xfId="4" applyFont="1" applyFill="1" applyAlignment="1">
      <alignment horizontal="left" vertical="top" wrapText="1"/>
    </xf>
    <xf numFmtId="0" fontId="33" fillId="0" borderId="6" xfId="4" applyFont="1" applyFill="1" applyBorder="1" applyAlignment="1">
      <alignment horizontal="left" vertical="top" wrapText="1"/>
    </xf>
    <xf numFmtId="0" fontId="11" fillId="0" borderId="19" xfId="4" applyFont="1" applyFill="1" applyBorder="1" applyAlignment="1">
      <alignment horizontal="center" vertical="center" shrinkToFit="1"/>
    </xf>
    <xf numFmtId="0" fontId="15" fillId="0" borderId="0" xfId="4" applyFont="1" applyAlignment="1">
      <alignment vertical="top" wrapText="1"/>
    </xf>
    <xf numFmtId="0" fontId="15" fillId="0" borderId="0" xfId="4" applyFont="1" applyAlignment="1">
      <alignment horizontal="left" vertical="top" wrapText="1"/>
    </xf>
    <xf numFmtId="0" fontId="15" fillId="0" borderId="0" xfId="0" applyFont="1" applyAlignment="1">
      <alignment vertical="top" wrapText="1"/>
    </xf>
    <xf numFmtId="0" fontId="15" fillId="2" borderId="5" xfId="4" applyFont="1" applyFill="1" applyBorder="1" applyAlignment="1">
      <alignment horizontal="left" vertical="top" wrapText="1"/>
    </xf>
    <xf numFmtId="0" fontId="15" fillId="2" borderId="0" xfId="4" applyFont="1" applyFill="1" applyAlignment="1">
      <alignment horizontal="left" vertical="center"/>
    </xf>
    <xf numFmtId="0" fontId="15" fillId="2" borderId="5" xfId="4" applyFont="1" applyFill="1" applyBorder="1" applyAlignment="1">
      <alignment horizontal="left" vertical="center"/>
    </xf>
    <xf numFmtId="0" fontId="14" fillId="0" borderId="85" xfId="4" applyFont="1" applyBorder="1" applyAlignment="1">
      <alignment horizontal="left" vertical="center"/>
    </xf>
    <xf numFmtId="0" fontId="14" fillId="0" borderId="0" xfId="4" applyFont="1" applyAlignment="1">
      <alignment horizontal="left" vertical="center"/>
    </xf>
    <xf numFmtId="0" fontId="14" fillId="0" borderId="5" xfId="4" applyFont="1" applyBorder="1" applyAlignment="1">
      <alignment horizontal="left" vertical="center"/>
    </xf>
    <xf numFmtId="0" fontId="15" fillId="0" borderId="0" xfId="4" applyFont="1" applyFill="1" applyAlignment="1">
      <alignment horizontal="left" vertical="center" shrinkToFit="1"/>
    </xf>
    <xf numFmtId="0" fontId="15" fillId="0" borderId="85" xfId="4" applyFont="1" applyFill="1" applyBorder="1" applyAlignment="1">
      <alignment horizontal="left" vertical="center" shrinkToFit="1"/>
    </xf>
    <xf numFmtId="0" fontId="15" fillId="0" borderId="5" xfId="4" applyFont="1" applyFill="1" applyBorder="1" applyAlignment="1">
      <alignment horizontal="left" vertical="center" shrinkToFit="1"/>
    </xf>
    <xf numFmtId="0" fontId="11" fillId="2" borderId="0" xfId="4" applyFont="1" applyFill="1" applyAlignment="1">
      <alignment horizontal="center" vertical="center"/>
    </xf>
    <xf numFmtId="0" fontId="15" fillId="2" borderId="0" xfId="4" applyFont="1" applyFill="1" applyAlignment="1">
      <alignment vertical="top" wrapText="1"/>
    </xf>
    <xf numFmtId="0" fontId="15" fillId="2" borderId="5" xfId="4" applyFont="1" applyFill="1" applyBorder="1" applyAlignment="1">
      <alignment vertical="top" wrapText="1"/>
    </xf>
    <xf numFmtId="0" fontId="11" fillId="0" borderId="6" xfId="4" applyFont="1" applyBorder="1" applyAlignment="1">
      <alignment horizontal="center" vertical="center"/>
    </xf>
    <xf numFmtId="0" fontId="11" fillId="2" borderId="6" xfId="4" applyFont="1" applyFill="1" applyBorder="1" applyAlignment="1">
      <alignment horizontal="center" vertical="center"/>
    </xf>
    <xf numFmtId="49" fontId="17" fillId="0" borderId="0" xfId="4" applyNumberFormat="1" applyFont="1" applyAlignment="1">
      <alignment horizontal="center" vertical="center"/>
    </xf>
    <xf numFmtId="0" fontId="17" fillId="0" borderId="153" xfId="4" applyFont="1" applyBorder="1" applyAlignment="1">
      <alignment horizontal="center" vertical="center"/>
    </xf>
    <xf numFmtId="0" fontId="17" fillId="0" borderId="154" xfId="4" applyFont="1" applyBorder="1" applyAlignment="1">
      <alignment horizontal="center" vertical="center"/>
    </xf>
    <xf numFmtId="0" fontId="17" fillId="0" borderId="150" xfId="4" applyFont="1" applyBorder="1" applyAlignment="1">
      <alignment horizontal="center" vertical="center"/>
    </xf>
    <xf numFmtId="183" fontId="11" fillId="0" borderId="261" xfId="4" applyNumberFormat="1" applyFont="1" applyBorder="1" applyAlignment="1">
      <alignment horizontal="right" vertical="center"/>
    </xf>
    <xf numFmtId="0" fontId="15" fillId="0" borderId="0" xfId="16" applyFont="1" applyAlignment="1">
      <alignment horizontal="left" vertical="center" wrapText="1"/>
    </xf>
    <xf numFmtId="0" fontId="11" fillId="0" borderId="18" xfId="4" applyFont="1" applyBorder="1" applyAlignment="1">
      <alignment horizontal="center" vertical="center"/>
    </xf>
    <xf numFmtId="0" fontId="11" fillId="0" borderId="19" xfId="4" applyFont="1" applyBorder="1" applyAlignment="1">
      <alignment horizontal="center" vertical="center"/>
    </xf>
    <xf numFmtId="0" fontId="11" fillId="0" borderId="20" xfId="4" applyFont="1" applyBorder="1" applyAlignment="1">
      <alignment horizontal="center" vertical="center"/>
    </xf>
    <xf numFmtId="203" fontId="11" fillId="0" borderId="18" xfId="4" applyNumberFormat="1" applyFont="1" applyBorder="1">
      <alignment vertical="center"/>
    </xf>
    <xf numFmtId="203" fontId="11" fillId="0" borderId="19" xfId="4" applyNumberFormat="1" applyFont="1" applyBorder="1">
      <alignment vertical="center"/>
    </xf>
    <xf numFmtId="0" fontId="11" fillId="0" borderId="0" xfId="4" applyFont="1" applyAlignment="1">
      <alignment horizontal="center" vertical="top" textRotation="255"/>
    </xf>
    <xf numFmtId="203" fontId="11" fillId="0" borderId="18" xfId="4" applyNumberFormat="1" applyFont="1" applyFill="1" applyBorder="1">
      <alignment vertical="center"/>
    </xf>
    <xf numFmtId="203" fontId="11" fillId="0" borderId="19" xfId="4" applyNumberFormat="1" applyFont="1" applyFill="1" applyBorder="1">
      <alignment vertical="center"/>
    </xf>
    <xf numFmtId="0" fontId="11" fillId="2" borderId="43" xfId="4" applyFont="1" applyFill="1" applyBorder="1" applyAlignment="1">
      <alignment horizontal="center" vertical="center" shrinkToFit="1"/>
    </xf>
    <xf numFmtId="0" fontId="11" fillId="2" borderId="2" xfId="4" applyFont="1" applyFill="1" applyBorder="1" applyAlignment="1">
      <alignment horizontal="center" vertical="center" shrinkToFit="1"/>
    </xf>
    <xf numFmtId="0" fontId="16" fillId="0" borderId="8" xfId="0" applyFont="1" applyBorder="1" applyAlignment="1">
      <alignment vertical="center" shrinkToFit="1"/>
    </xf>
    <xf numFmtId="0" fontId="16" fillId="0" borderId="7" xfId="0" applyFont="1" applyBorder="1" applyAlignment="1">
      <alignment vertical="center" shrinkToFit="1"/>
    </xf>
    <xf numFmtId="213" fontId="15" fillId="2" borderId="0" xfId="4" applyNumberFormat="1" applyFont="1" applyFill="1" applyAlignment="1">
      <alignment horizontal="center" vertical="center" textRotation="255" shrinkToFit="1"/>
    </xf>
    <xf numFmtId="0" fontId="15" fillId="0" borderId="0" xfId="4" applyFont="1" applyAlignment="1">
      <alignment horizontal="center" vertical="center" textRotation="255"/>
    </xf>
    <xf numFmtId="0" fontId="15" fillId="0" borderId="5" xfId="4" applyFont="1" applyBorder="1" applyAlignment="1">
      <alignment horizontal="left" vertical="top" wrapText="1"/>
    </xf>
    <xf numFmtId="0" fontId="15" fillId="0" borderId="7" xfId="4" applyFont="1" applyBorder="1" applyAlignment="1">
      <alignment horizontal="left" vertical="top" wrapText="1"/>
    </xf>
    <xf numFmtId="0" fontId="15" fillId="0" borderId="10" xfId="4" applyFont="1" applyBorder="1" applyAlignment="1">
      <alignment horizontal="left" vertical="top" wrapText="1"/>
    </xf>
    <xf numFmtId="0" fontId="11" fillId="0" borderId="48" xfId="4" applyFont="1" applyBorder="1" applyAlignment="1">
      <alignment horizontal="center" vertical="center" shrinkToFit="1"/>
    </xf>
    <xf numFmtId="0" fontId="11" fillId="0" borderId="22" xfId="4" applyFont="1" applyBorder="1" applyAlignment="1">
      <alignment horizontal="center" vertical="center" shrinkToFit="1"/>
    </xf>
    <xf numFmtId="0" fontId="11" fillId="0" borderId="224" xfId="4" applyFont="1" applyBorder="1" applyAlignment="1">
      <alignment horizontal="center" vertical="center" shrinkToFit="1"/>
    </xf>
    <xf numFmtId="0" fontId="11" fillId="0" borderId="16" xfId="4" applyFont="1" applyBorder="1" applyAlignment="1">
      <alignment horizontal="center" vertical="center" shrinkToFit="1"/>
    </xf>
    <xf numFmtId="0" fontId="11" fillId="0" borderId="6" xfId="4" applyFont="1" applyBorder="1" applyAlignment="1">
      <alignment horizontal="center" vertical="center" shrinkToFit="1"/>
    </xf>
    <xf numFmtId="0" fontId="11" fillId="0" borderId="26" xfId="4" applyFont="1" applyBorder="1" applyAlignment="1">
      <alignment horizontal="center" vertical="center" shrinkToFit="1"/>
    </xf>
    <xf numFmtId="0" fontId="11" fillId="0" borderId="362" xfId="4" applyFont="1" applyBorder="1" applyAlignment="1">
      <alignment horizontal="center" vertical="center" shrinkToFit="1" readingOrder="1"/>
    </xf>
    <xf numFmtId="0" fontId="11" fillId="0" borderId="336" xfId="4" applyFont="1" applyBorder="1" applyAlignment="1">
      <alignment horizontal="center" vertical="center" shrinkToFit="1" readingOrder="1"/>
    </xf>
    <xf numFmtId="0" fontId="11" fillId="0" borderId="363" xfId="4" applyFont="1" applyBorder="1" applyAlignment="1">
      <alignment horizontal="center" vertical="center" shrinkToFit="1" readingOrder="1"/>
    </xf>
    <xf numFmtId="0" fontId="15" fillId="0" borderId="64" xfId="0" applyFont="1" applyBorder="1" applyAlignment="1">
      <alignment horizontal="right" vertical="center"/>
    </xf>
    <xf numFmtId="0" fontId="15" fillId="0" borderId="0" xfId="0" applyFont="1" applyAlignment="1">
      <alignment horizontal="right" vertical="center"/>
    </xf>
    <xf numFmtId="183" fontId="11" fillId="0" borderId="64" xfId="4" applyNumberFormat="1" applyFont="1" applyBorder="1">
      <alignment vertical="center"/>
    </xf>
    <xf numFmtId="183" fontId="11" fillId="0" borderId="0" xfId="4" applyNumberFormat="1" applyFont="1">
      <alignment vertical="center"/>
    </xf>
    <xf numFmtId="0" fontId="15" fillId="2" borderId="64" xfId="4" applyFont="1" applyFill="1" applyBorder="1" applyAlignment="1">
      <alignment horizontal="center" vertical="center" shrinkToFit="1"/>
    </xf>
    <xf numFmtId="0" fontId="15" fillId="2" borderId="0" xfId="4" applyFont="1" applyFill="1" applyAlignment="1">
      <alignment horizontal="center" vertical="center" shrinkToFit="1"/>
    </xf>
    <xf numFmtId="183" fontId="11" fillId="4" borderId="22" xfId="4" applyNumberFormat="1" applyFont="1" applyFill="1" applyBorder="1" applyAlignment="1">
      <alignment horizontal="center" vertical="center"/>
    </xf>
    <xf numFmtId="183" fontId="11" fillId="4" borderId="6" xfId="4" applyNumberFormat="1" applyFont="1" applyFill="1" applyBorder="1" applyAlignment="1">
      <alignment horizontal="center" vertical="center"/>
    </xf>
    <xf numFmtId="210" fontId="15" fillId="0" borderId="22" xfId="4" applyNumberFormat="1" applyFont="1" applyBorder="1" applyAlignment="1">
      <alignment horizontal="center" vertical="center"/>
    </xf>
    <xf numFmtId="210" fontId="15" fillId="0" borderId="6" xfId="4" applyNumberFormat="1" applyFont="1" applyBorder="1" applyAlignment="1">
      <alignment horizontal="center" vertical="center"/>
    </xf>
    <xf numFmtId="0" fontId="15" fillId="2" borderId="22" xfId="4" applyFont="1" applyFill="1" applyBorder="1" applyAlignment="1">
      <alignment horizontal="center" vertical="center" shrinkToFit="1"/>
    </xf>
    <xf numFmtId="0" fontId="15" fillId="2" borderId="6" xfId="4" applyFont="1" applyFill="1" applyBorder="1" applyAlignment="1">
      <alignment horizontal="center" vertical="center" shrinkToFit="1"/>
    </xf>
    <xf numFmtId="0" fontId="15" fillId="0" borderId="47" xfId="4" applyFont="1" applyBorder="1" applyAlignment="1">
      <alignment horizontal="center" vertical="center"/>
    </xf>
    <xf numFmtId="0" fontId="15" fillId="0" borderId="17" xfId="4" applyFont="1" applyBorder="1" applyAlignment="1">
      <alignment horizontal="center" vertical="center"/>
    </xf>
    <xf numFmtId="0" fontId="15" fillId="0" borderId="335" xfId="4" applyFont="1" applyBorder="1" applyAlignment="1">
      <alignment horizontal="left" vertical="center" shrinkToFit="1"/>
    </xf>
    <xf numFmtId="0" fontId="15" fillId="0" borderId="336" xfId="4" applyFont="1" applyBorder="1" applyAlignment="1">
      <alignment horizontal="left" vertical="center" shrinkToFit="1"/>
    </xf>
    <xf numFmtId="183" fontId="11" fillId="0" borderId="261" xfId="4" applyNumberFormat="1" applyFont="1" applyBorder="1">
      <alignment vertical="center"/>
    </xf>
    <xf numFmtId="0" fontId="11" fillId="0" borderId="215" xfId="4" applyFont="1" applyBorder="1" applyAlignment="1">
      <alignment horizontal="center" vertical="center" wrapText="1"/>
    </xf>
    <xf numFmtId="0" fontId="11" fillId="0" borderId="22" xfId="4" applyFont="1" applyBorder="1" applyAlignment="1">
      <alignment horizontal="center" vertical="center" wrapText="1"/>
    </xf>
    <xf numFmtId="0" fontId="11" fillId="0" borderId="224" xfId="4" applyFont="1" applyBorder="1" applyAlignment="1">
      <alignment horizontal="center" vertical="center" wrapText="1"/>
    </xf>
    <xf numFmtId="0" fontId="11" fillId="0" borderId="8"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96" xfId="4" applyFont="1" applyBorder="1" applyAlignment="1">
      <alignment horizontal="center" vertical="center" wrapText="1"/>
    </xf>
    <xf numFmtId="0" fontId="15" fillId="0" borderId="75" xfId="4" applyFont="1" applyBorder="1">
      <alignment vertical="center"/>
    </xf>
    <xf numFmtId="0" fontId="15" fillId="0" borderId="15" xfId="4" applyFont="1" applyBorder="1">
      <alignment vertical="center"/>
    </xf>
    <xf numFmtId="183" fontId="11" fillId="4" borderId="7" xfId="4" applyNumberFormat="1" applyFont="1" applyFill="1" applyBorder="1" applyAlignment="1">
      <alignment horizontal="center" vertical="center"/>
    </xf>
    <xf numFmtId="210" fontId="15" fillId="0" borderId="7" xfId="4" applyNumberFormat="1" applyFont="1" applyBorder="1" applyAlignment="1">
      <alignment horizontal="center" vertical="center"/>
    </xf>
    <xf numFmtId="0" fontId="15" fillId="2" borderId="7" xfId="4" applyFont="1" applyFill="1" applyBorder="1" applyAlignment="1">
      <alignment horizontal="center" vertical="center" shrinkToFit="1"/>
    </xf>
    <xf numFmtId="0" fontId="15" fillId="0" borderId="27" xfId="4" applyFont="1" applyBorder="1" applyAlignment="1">
      <alignment horizontal="center" vertical="center"/>
    </xf>
    <xf numFmtId="0" fontId="15" fillId="0" borderId="216" xfId="4" applyFont="1" applyBorder="1" applyAlignment="1">
      <alignment horizontal="center" vertical="center"/>
    </xf>
    <xf numFmtId="0" fontId="15" fillId="0" borderId="10" xfId="4" applyFont="1" applyBorder="1" applyAlignment="1">
      <alignment horizontal="center" vertical="center"/>
    </xf>
    <xf numFmtId="0" fontId="11" fillId="0" borderId="89" xfId="4" applyFont="1" applyBorder="1" applyAlignment="1">
      <alignment horizontal="center" vertical="center" readingOrder="1"/>
    </xf>
    <xf numFmtId="0" fontId="11" fillId="0" borderId="2" xfId="4" applyFont="1" applyBorder="1" applyAlignment="1">
      <alignment horizontal="center" vertical="center" readingOrder="1"/>
    </xf>
    <xf numFmtId="0" fontId="11" fillId="0" borderId="93" xfId="4" applyFont="1" applyBorder="1" applyAlignment="1">
      <alignment horizontal="center" vertical="center" readingOrder="1"/>
    </xf>
    <xf numFmtId="0" fontId="11" fillId="0" borderId="364" xfId="4" applyFont="1" applyBorder="1" applyAlignment="1">
      <alignment horizontal="center" vertical="center" readingOrder="1"/>
    </xf>
    <xf numFmtId="0" fontId="11" fillId="0" borderId="338" xfId="4" applyFont="1" applyBorder="1" applyAlignment="1">
      <alignment horizontal="center" vertical="center" readingOrder="1"/>
    </xf>
    <xf numFmtId="0" fontId="11" fillId="0" borderId="365" xfId="4" applyFont="1" applyBorder="1" applyAlignment="1">
      <alignment horizontal="center" vertical="center" readingOrder="1"/>
    </xf>
    <xf numFmtId="0" fontId="15" fillId="0" borderId="92" xfId="4" applyFont="1" applyBorder="1" applyAlignment="1">
      <alignment horizontal="left" vertical="top" wrapText="1"/>
    </xf>
    <xf numFmtId="0" fontId="15" fillId="0" borderId="2" xfId="4" applyFont="1" applyBorder="1" applyAlignment="1">
      <alignment horizontal="left" vertical="top" wrapText="1"/>
    </xf>
    <xf numFmtId="0" fontId="15" fillId="0" borderId="337" xfId="4" applyFont="1" applyBorder="1" applyAlignment="1">
      <alignment horizontal="left" vertical="top" wrapText="1"/>
    </xf>
    <xf numFmtId="0" fontId="15" fillId="0" borderId="338" xfId="4" applyFont="1" applyBorder="1" applyAlignment="1">
      <alignment horizontal="left" vertical="top" wrapText="1"/>
    </xf>
    <xf numFmtId="183" fontId="11" fillId="0" borderId="64" xfId="0" applyNumberFormat="1" applyFont="1" applyBorder="1">
      <alignment vertical="center"/>
    </xf>
    <xf numFmtId="183" fontId="11" fillId="0" borderId="0" xfId="0" applyNumberFormat="1" applyFont="1">
      <alignment vertical="center"/>
    </xf>
    <xf numFmtId="0" fontId="15" fillId="0" borderId="64" xfId="0" applyFont="1" applyBorder="1" applyAlignment="1">
      <alignment horizontal="left" vertical="center"/>
    </xf>
    <xf numFmtId="0" fontId="15" fillId="0" borderId="0" xfId="0" applyFont="1" applyAlignment="1">
      <alignment horizontal="left" vertical="center"/>
    </xf>
    <xf numFmtId="0" fontId="15" fillId="2" borderId="0" xfId="4" applyFont="1" applyFill="1" applyAlignment="1">
      <alignment horizontal="left" vertical="center" shrinkToFit="1"/>
    </xf>
    <xf numFmtId="0" fontId="15" fillId="2" borderId="5" xfId="4" applyFont="1" applyFill="1" applyBorder="1" applyAlignment="1">
      <alignment horizontal="left" vertical="center" shrinkToFit="1"/>
    </xf>
    <xf numFmtId="0" fontId="11" fillId="0" borderId="31"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34" xfId="4" applyFont="1" applyBorder="1" applyAlignment="1">
      <alignment horizontal="center" vertical="center" wrapText="1"/>
    </xf>
    <xf numFmtId="0" fontId="11" fillId="0" borderId="334" xfId="4" applyFont="1" applyBorder="1" applyAlignment="1">
      <alignment horizontal="center" vertical="center" wrapText="1"/>
    </xf>
    <xf numFmtId="0" fontId="11" fillId="0" borderId="21" xfId="4" applyFont="1" applyBorder="1" applyAlignment="1">
      <alignment horizontal="center" vertical="center" wrapText="1"/>
    </xf>
    <xf numFmtId="0" fontId="11" fillId="0" borderId="61" xfId="4" applyFont="1" applyBorder="1" applyAlignment="1">
      <alignment horizontal="center" vertical="center" wrapText="1"/>
    </xf>
    <xf numFmtId="183" fontId="11" fillId="0" borderId="49" xfId="4" applyNumberFormat="1" applyFont="1" applyFill="1" applyBorder="1">
      <alignment vertical="center"/>
    </xf>
    <xf numFmtId="183" fontId="11" fillId="0" borderId="49" xfId="4" applyNumberFormat="1" applyFont="1" applyBorder="1" applyAlignment="1">
      <alignment horizontal="right" vertical="center"/>
    </xf>
    <xf numFmtId="0" fontId="15" fillId="0" borderId="178" xfId="4" applyFont="1" applyBorder="1" applyAlignment="1">
      <alignment vertical="center" shrinkToFit="1"/>
    </xf>
    <xf numFmtId="0" fontId="15" fillId="0" borderId="139" xfId="4" applyFont="1" applyBorder="1" applyAlignment="1">
      <alignment vertical="center" shrinkToFit="1"/>
    </xf>
    <xf numFmtId="183" fontId="11" fillId="0" borderId="64" xfId="4" applyNumberFormat="1" applyFont="1" applyFill="1" applyBorder="1">
      <alignment vertical="center"/>
    </xf>
    <xf numFmtId="183" fontId="11" fillId="0" borderId="64" xfId="4" applyNumberFormat="1" applyFont="1" applyBorder="1" applyAlignment="1">
      <alignment horizontal="right" vertical="center"/>
    </xf>
    <xf numFmtId="0" fontId="15" fillId="2" borderId="50" xfId="4" applyFont="1" applyFill="1" applyBorder="1" applyAlignment="1">
      <alignment horizontal="center" vertical="center" shrinkToFit="1"/>
    </xf>
    <xf numFmtId="0" fontId="15" fillId="0" borderId="214" xfId="4" applyFont="1" applyBorder="1">
      <alignment vertical="center"/>
    </xf>
    <xf numFmtId="0" fontId="15" fillId="0" borderId="176" xfId="4" applyFont="1" applyBorder="1">
      <alignment vertical="center"/>
    </xf>
    <xf numFmtId="0" fontId="11"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34" xfId="4" applyFont="1" applyBorder="1" applyAlignment="1">
      <alignment horizontal="center" vertical="center"/>
    </xf>
    <xf numFmtId="0" fontId="11" fillId="0" borderId="14" xfId="4" applyFont="1" applyBorder="1" applyAlignment="1">
      <alignment horizontal="center" vertical="center"/>
    </xf>
    <xf numFmtId="0" fontId="11" fillId="0" borderId="0" xfId="4" applyFont="1" applyAlignment="1">
      <alignment horizontal="center" vertical="center"/>
    </xf>
    <xf numFmtId="0" fontId="11" fillId="0" borderId="25" xfId="4" applyFont="1" applyBorder="1" applyAlignment="1">
      <alignment horizontal="center" vertical="center"/>
    </xf>
    <xf numFmtId="0" fontId="11" fillId="0" borderId="16" xfId="4" applyFont="1" applyBorder="1" applyAlignment="1">
      <alignment horizontal="center" vertical="center"/>
    </xf>
    <xf numFmtId="0" fontId="11" fillId="0" borderId="26" xfId="4" applyFont="1" applyBorder="1" applyAlignment="1">
      <alignment horizontal="center" vertical="center"/>
    </xf>
    <xf numFmtId="0" fontId="15" fillId="0" borderId="104" xfId="4" applyFont="1" applyBorder="1" applyAlignment="1">
      <alignment horizontal="left" vertical="center" shrinkToFit="1"/>
    </xf>
    <xf numFmtId="0" fontId="15" fillId="0" borderId="49" xfId="4" applyFont="1" applyBorder="1" applyAlignment="1">
      <alignment horizontal="left" vertical="center" shrinkToFit="1"/>
    </xf>
    <xf numFmtId="183" fontId="11" fillId="0" borderId="49" xfId="4" applyNumberFormat="1" applyFont="1" applyBorder="1">
      <alignment vertical="center"/>
    </xf>
    <xf numFmtId="183" fontId="11" fillId="4" borderId="49" xfId="4" applyNumberFormat="1" applyFont="1" applyFill="1" applyBorder="1">
      <alignment vertical="center"/>
    </xf>
    <xf numFmtId="0" fontId="11" fillId="0" borderId="24" xfId="4" applyFont="1" applyBorder="1" applyAlignment="1">
      <alignment horizontal="center" vertical="center" textRotation="255"/>
    </xf>
    <xf numFmtId="0" fontId="11" fillId="0" borderId="35" xfId="4" applyFont="1" applyBorder="1" applyAlignment="1">
      <alignment horizontal="center" vertical="center" textRotation="255"/>
    </xf>
    <xf numFmtId="0" fontId="11" fillId="0" borderId="40" xfId="4" applyFont="1" applyBorder="1" applyAlignment="1">
      <alignment horizontal="center" vertical="center" textRotation="255"/>
    </xf>
    <xf numFmtId="0" fontId="11" fillId="0" borderId="23" xfId="4" applyFont="1" applyBorder="1" applyAlignment="1">
      <alignment horizontal="center" vertical="center" textRotation="255"/>
    </xf>
    <xf numFmtId="0" fontId="11" fillId="0" borderId="4" xfId="4" applyFont="1" applyBorder="1" applyAlignment="1">
      <alignment horizontal="center" vertical="center" textRotation="255"/>
    </xf>
    <xf numFmtId="0" fontId="11" fillId="0" borderId="14" xfId="4" applyFont="1" applyBorder="1" applyAlignment="1">
      <alignment horizontal="center" vertical="center" textRotation="255"/>
    </xf>
    <xf numFmtId="0" fontId="11" fillId="2" borderId="45" xfId="4" applyFont="1" applyFill="1" applyBorder="1" applyAlignment="1">
      <alignment horizontal="center" vertical="center"/>
    </xf>
    <xf numFmtId="0" fontId="15" fillId="0" borderId="231" xfId="4" applyFont="1" applyBorder="1" applyAlignment="1">
      <alignment horizontal="left" vertical="top" wrapText="1"/>
    </xf>
    <xf numFmtId="0" fontId="15" fillId="0" borderId="64" xfId="4" applyFont="1" applyBorder="1" applyAlignment="1">
      <alignment horizontal="left" vertical="top" wrapText="1"/>
    </xf>
    <xf numFmtId="0" fontId="15" fillId="0" borderId="41" xfId="4" applyFont="1" applyBorder="1" applyAlignment="1">
      <alignment horizontal="left" vertical="top" wrapText="1"/>
    </xf>
    <xf numFmtId="0" fontId="15" fillId="0" borderId="6" xfId="4" applyFont="1" applyBorder="1" applyAlignment="1">
      <alignment horizontal="left" vertical="top" wrapText="1"/>
    </xf>
    <xf numFmtId="183" fontId="11" fillId="0" borderId="50" xfId="0" applyNumberFormat="1" applyFont="1" applyBorder="1">
      <alignment vertical="center"/>
    </xf>
    <xf numFmtId="0" fontId="15" fillId="0" borderId="50" xfId="0" applyFont="1" applyBorder="1" applyAlignment="1">
      <alignment horizontal="left" vertical="center"/>
    </xf>
    <xf numFmtId="0" fontId="15" fillId="0" borderId="50" xfId="0" applyFont="1" applyBorder="1" applyAlignment="1">
      <alignment horizontal="right" vertical="center"/>
    </xf>
    <xf numFmtId="183" fontId="11" fillId="4" borderId="64" xfId="4" applyNumberFormat="1" applyFont="1" applyFill="1" applyBorder="1" applyAlignment="1">
      <alignment horizontal="right" vertical="center"/>
    </xf>
    <xf numFmtId="183" fontId="11" fillId="4" borderId="50" xfId="4" applyNumberFormat="1" applyFont="1" applyFill="1" applyBorder="1" applyAlignment="1">
      <alignment horizontal="right" vertical="center"/>
    </xf>
    <xf numFmtId="0" fontId="15" fillId="0" borderId="134" xfId="4" applyFont="1" applyBorder="1" applyAlignment="1">
      <alignment horizontal="left" vertical="top" wrapText="1"/>
    </xf>
    <xf numFmtId="0" fontId="15" fillId="0" borderId="50" xfId="4" applyFont="1" applyBorder="1" applyAlignment="1">
      <alignment horizontal="left" vertical="top" wrapText="1"/>
    </xf>
    <xf numFmtId="183" fontId="11" fillId="0" borderId="50" xfId="4" applyNumberFormat="1" applyFont="1" applyBorder="1">
      <alignment vertical="center"/>
    </xf>
    <xf numFmtId="183" fontId="11" fillId="4" borderId="12" xfId="4" applyNumberFormat="1" applyFont="1" applyFill="1" applyBorder="1" applyAlignment="1">
      <alignment horizontal="right" vertical="center"/>
    </xf>
    <xf numFmtId="183" fontId="11" fillId="4" borderId="19" xfId="4" applyNumberFormat="1" applyFont="1" applyFill="1" applyBorder="1" applyAlignment="1">
      <alignment horizontal="right" vertical="center"/>
    </xf>
    <xf numFmtId="0" fontId="11" fillId="4" borderId="205" xfId="4" applyFont="1" applyFill="1" applyBorder="1" applyAlignment="1">
      <alignment horizontal="right" vertical="center"/>
    </xf>
    <xf numFmtId="0" fontId="11" fillId="4" borderId="248" xfId="4" applyFont="1" applyFill="1" applyBorder="1" applyAlignment="1">
      <alignment horizontal="right" vertical="center"/>
    </xf>
    <xf numFmtId="191" fontId="11" fillId="4" borderId="205" xfId="4" applyNumberFormat="1" applyFont="1" applyFill="1" applyBorder="1" applyAlignment="1">
      <alignment horizontal="right" vertical="center"/>
    </xf>
    <xf numFmtId="191" fontId="11" fillId="4" borderId="50" xfId="4" applyNumberFormat="1" applyFont="1" applyFill="1" applyBorder="1" applyAlignment="1">
      <alignment horizontal="right" vertical="center"/>
    </xf>
    <xf numFmtId="0" fontId="11" fillId="4" borderId="209" xfId="4" applyFont="1" applyFill="1" applyBorder="1" applyAlignment="1">
      <alignment horizontal="right" vertical="center"/>
    </xf>
    <xf numFmtId="191" fontId="11" fillId="4" borderId="209" xfId="4" applyNumberFormat="1" applyFont="1" applyFill="1" applyBorder="1" applyAlignment="1">
      <alignment horizontal="right" vertical="center"/>
    </xf>
    <xf numFmtId="0" fontId="11" fillId="0" borderId="68" xfId="4" applyFont="1" applyBorder="1" applyAlignment="1">
      <alignment horizontal="center" vertical="center"/>
    </xf>
    <xf numFmtId="0" fontId="16" fillId="0" borderId="239" xfId="0" applyFont="1" applyBorder="1">
      <alignment vertical="center"/>
    </xf>
    <xf numFmtId="0" fontId="11" fillId="0" borderId="238" xfId="4" applyFont="1" applyBorder="1" applyAlignment="1">
      <alignment horizontal="center" vertical="center"/>
    </xf>
    <xf numFmtId="0" fontId="11" fillId="0" borderId="32" xfId="4" applyFont="1" applyBorder="1" applyAlignment="1">
      <alignment horizontal="center" vertical="center"/>
    </xf>
    <xf numFmtId="0" fontId="11" fillId="0" borderId="109" xfId="4" applyFont="1" applyBorder="1" applyAlignment="1">
      <alignment horizontal="center" vertical="center"/>
    </xf>
    <xf numFmtId="0" fontId="11" fillId="0" borderId="108" xfId="4" applyFont="1" applyBorder="1" applyAlignment="1">
      <alignment horizontal="center" vertical="center" shrinkToFit="1"/>
    </xf>
    <xf numFmtId="0" fontId="11" fillId="0" borderId="32" xfId="4" applyFont="1" applyBorder="1" applyAlignment="1">
      <alignment horizontal="center" vertical="center" shrinkToFit="1"/>
    </xf>
    <xf numFmtId="0" fontId="11" fillId="0" borderId="239" xfId="4" applyFont="1" applyBorder="1" applyAlignment="1">
      <alignment horizontal="center" vertical="center" shrinkToFit="1"/>
    </xf>
    <xf numFmtId="0" fontId="11" fillId="0" borderId="89" xfId="4" applyFont="1" applyBorder="1" applyAlignment="1">
      <alignment horizontal="center" vertical="center" shrinkToFit="1"/>
    </xf>
    <xf numFmtId="0" fontId="11" fillId="0" borderId="2" xfId="4" applyFont="1" applyBorder="1" applyAlignment="1">
      <alignment horizontal="center" vertical="center" shrinkToFit="1"/>
    </xf>
    <xf numFmtId="0" fontId="11" fillId="2" borderId="204" xfId="4" applyFont="1" applyFill="1" applyBorder="1" applyAlignment="1">
      <alignment horizontal="left" vertical="center" wrapText="1" shrinkToFit="1"/>
    </xf>
    <xf numFmtId="0" fontId="11" fillId="2" borderId="205" xfId="4" applyFont="1" applyFill="1" applyBorder="1" applyAlignment="1">
      <alignment horizontal="left" vertical="center" wrapText="1" shrinkToFit="1"/>
    </xf>
    <xf numFmtId="0" fontId="11" fillId="2" borderId="206" xfId="4" applyFont="1" applyFill="1" applyBorder="1" applyAlignment="1">
      <alignment horizontal="left" vertical="center" wrapText="1" shrinkToFit="1"/>
    </xf>
    <xf numFmtId="0" fontId="11" fillId="2" borderId="208" xfId="4" applyFont="1" applyFill="1" applyBorder="1">
      <alignment vertical="center"/>
    </xf>
    <xf numFmtId="0" fontId="16" fillId="0" borderId="209" xfId="0" applyFont="1" applyBorder="1">
      <alignment vertical="center"/>
    </xf>
    <xf numFmtId="0" fontId="16" fillId="0" borderId="211" xfId="0" applyFont="1" applyBorder="1">
      <alignment vertical="center"/>
    </xf>
    <xf numFmtId="0" fontId="16" fillId="0" borderId="212" xfId="0" applyFont="1" applyBorder="1">
      <alignment vertical="center"/>
    </xf>
    <xf numFmtId="0" fontId="11" fillId="2" borderId="274" xfId="4" applyFont="1" applyFill="1" applyBorder="1" applyAlignment="1">
      <alignment horizontal="center" vertical="center" wrapText="1" shrinkToFit="1"/>
    </xf>
    <xf numFmtId="0" fontId="16" fillId="0" borderId="273" xfId="0" applyFont="1" applyBorder="1" applyAlignment="1">
      <alignment horizontal="center" vertical="center" wrapText="1" shrinkToFit="1"/>
    </xf>
    <xf numFmtId="0" fontId="16" fillId="0" borderId="332" xfId="0" applyFont="1" applyBorder="1" applyAlignment="1">
      <alignment horizontal="center" vertical="center" wrapText="1" shrinkToFit="1"/>
    </xf>
    <xf numFmtId="0" fontId="16" fillId="0" borderId="248" xfId="0" applyFont="1" applyBorder="1" applyAlignment="1">
      <alignment horizontal="center" vertical="center" wrapText="1" shrinkToFit="1"/>
    </xf>
    <xf numFmtId="0" fontId="11" fillId="2" borderId="204" xfId="4" applyFont="1" applyFill="1" applyBorder="1">
      <alignment vertical="center"/>
    </xf>
    <xf numFmtId="0" fontId="11" fillId="2" borderId="205" xfId="4" applyFont="1" applyFill="1" applyBorder="1">
      <alignment vertical="center"/>
    </xf>
    <xf numFmtId="0" fontId="11" fillId="2" borderId="206" xfId="4" applyFont="1" applyFill="1" applyBorder="1">
      <alignment vertical="center"/>
    </xf>
    <xf numFmtId="0" fontId="11" fillId="0" borderId="205" xfId="4" applyFont="1" applyFill="1" applyBorder="1" applyAlignment="1">
      <alignment horizontal="right" vertical="center"/>
    </xf>
    <xf numFmtId="191" fontId="11" fillId="0" borderId="205" xfId="4" applyNumberFormat="1" applyFont="1" applyFill="1" applyBorder="1" applyAlignment="1">
      <alignment horizontal="right" vertical="center"/>
    </xf>
    <xf numFmtId="191" fontId="11" fillId="0" borderId="209" xfId="4" applyNumberFormat="1" applyFont="1" applyFill="1" applyBorder="1" applyAlignment="1">
      <alignment horizontal="right" vertical="center"/>
    </xf>
    <xf numFmtId="191" fontId="11" fillId="4" borderId="230" xfId="4" applyNumberFormat="1" applyFont="1" applyFill="1" applyBorder="1" applyAlignment="1">
      <alignment horizontal="right" vertical="center"/>
    </xf>
    <xf numFmtId="0" fontId="11" fillId="2" borderId="201" xfId="4" applyFont="1" applyFill="1" applyBorder="1" applyAlignment="1">
      <alignment vertical="center" shrinkToFit="1"/>
    </xf>
    <xf numFmtId="0" fontId="11" fillId="2" borderId="202" xfId="4" applyFont="1" applyFill="1" applyBorder="1" applyAlignment="1">
      <alignment vertical="center" shrinkToFit="1"/>
    </xf>
    <xf numFmtId="0" fontId="11" fillId="2" borderId="203" xfId="4" applyFont="1" applyFill="1" applyBorder="1" applyAlignment="1">
      <alignment vertical="center" shrinkToFit="1"/>
    </xf>
    <xf numFmtId="0" fontId="11" fillId="4" borderId="202" xfId="4" applyFont="1" applyFill="1" applyBorder="1" applyAlignment="1">
      <alignment horizontal="right" vertical="center"/>
    </xf>
    <xf numFmtId="206" fontId="11" fillId="4" borderId="187" xfId="4" applyNumberFormat="1" applyFont="1" applyFill="1" applyBorder="1" applyAlignment="1">
      <alignment horizontal="center" vertical="center"/>
    </xf>
    <xf numFmtId="206" fontId="11" fillId="4" borderId="188" xfId="4" applyNumberFormat="1" applyFont="1" applyFill="1" applyBorder="1" applyAlignment="1">
      <alignment horizontal="center" vertical="center"/>
    </xf>
    <xf numFmtId="183" fontId="11" fillId="4" borderId="189" xfId="4" applyNumberFormat="1" applyFont="1" applyFill="1" applyBorder="1" applyAlignment="1">
      <alignment horizontal="right" vertical="center"/>
    </xf>
    <xf numFmtId="183" fontId="11" fillId="4" borderId="1" xfId="4" applyNumberFormat="1" applyFont="1" applyFill="1" applyBorder="1" applyAlignment="1">
      <alignment horizontal="right" vertical="center"/>
    </xf>
    <xf numFmtId="203" fontId="11" fillId="4" borderId="188" xfId="4" applyNumberFormat="1" applyFont="1" applyFill="1" applyBorder="1">
      <alignment vertical="center"/>
    </xf>
    <xf numFmtId="203" fontId="11" fillId="4" borderId="189" xfId="4" applyNumberFormat="1" applyFont="1" applyFill="1" applyBorder="1">
      <alignment vertical="center"/>
    </xf>
    <xf numFmtId="212" fontId="25" fillId="0" borderId="0" xfId="4" applyNumberFormat="1" applyFont="1" applyAlignment="1">
      <alignment horizontal="right" vertical="center"/>
    </xf>
    <xf numFmtId="212" fontId="25" fillId="0" borderId="5" xfId="4" applyNumberFormat="1" applyFont="1" applyBorder="1" applyAlignment="1">
      <alignment horizontal="right" vertical="center"/>
    </xf>
    <xf numFmtId="0" fontId="11" fillId="2" borderId="11" xfId="4" applyFont="1" applyFill="1" applyBorder="1" applyAlignment="1">
      <alignment horizontal="center" vertical="center" shrinkToFit="1"/>
    </xf>
    <xf numFmtId="0" fontId="11" fillId="2" borderId="12" xfId="4" applyFont="1" applyFill="1" applyBorder="1" applyAlignment="1">
      <alignment horizontal="center" vertical="center" shrinkToFit="1"/>
    </xf>
    <xf numFmtId="0" fontId="11" fillId="2" borderId="13" xfId="4" applyFont="1" applyFill="1" applyBorder="1" applyAlignment="1">
      <alignment horizontal="center" vertical="center" shrinkToFit="1"/>
    </xf>
    <xf numFmtId="183" fontId="11" fillId="0" borderId="11" xfId="4" applyNumberFormat="1" applyFont="1" applyFill="1" applyBorder="1" applyAlignment="1">
      <alignment horizontal="right" vertical="center" shrinkToFit="1"/>
    </xf>
    <xf numFmtId="183" fontId="11" fillId="0" borderId="13" xfId="4" applyNumberFormat="1" applyFont="1" applyFill="1" applyBorder="1" applyAlignment="1">
      <alignment horizontal="right" vertical="center" shrinkToFit="1"/>
    </xf>
    <xf numFmtId="183" fontId="11" fillId="0" borderId="234" xfId="4" applyNumberFormat="1" applyFont="1" applyFill="1" applyBorder="1" applyAlignment="1">
      <alignment horizontal="right" vertical="center" shrinkToFit="1"/>
    </xf>
    <xf numFmtId="183" fontId="11" fillId="0" borderId="235" xfId="4" applyNumberFormat="1" applyFont="1" applyFill="1" applyBorder="1" applyAlignment="1">
      <alignment horizontal="right" vertical="center" shrinkToFit="1"/>
    </xf>
    <xf numFmtId="183" fontId="11" fillId="4" borderId="11" xfId="4" applyNumberFormat="1" applyFont="1" applyFill="1" applyBorder="1" applyAlignment="1">
      <alignment horizontal="right" vertical="center" shrinkToFit="1"/>
    </xf>
    <xf numFmtId="183" fontId="11" fillId="4" borderId="13" xfId="4" applyNumberFormat="1" applyFont="1" applyFill="1" applyBorder="1" applyAlignment="1">
      <alignment horizontal="right" vertical="center" shrinkToFit="1"/>
    </xf>
    <xf numFmtId="0" fontId="23" fillId="0" borderId="0" xfId="4" applyFont="1" applyAlignment="1">
      <alignment horizontal="left" vertical="center" shrinkToFit="1"/>
    </xf>
    <xf numFmtId="0" fontId="11" fillId="2" borderId="44" xfId="4" applyFont="1" applyFill="1" applyBorder="1" applyAlignment="1">
      <alignment horizontal="center" vertical="center"/>
    </xf>
    <xf numFmtId="183" fontId="11" fillId="0" borderId="44" xfId="4" applyNumberFormat="1" applyFont="1" applyFill="1" applyBorder="1" applyAlignment="1">
      <alignment horizontal="right" vertical="center" shrinkToFit="1"/>
    </xf>
    <xf numFmtId="183" fontId="11" fillId="4" borderId="44" xfId="4" applyNumberFormat="1" applyFont="1" applyFill="1" applyBorder="1" applyAlignment="1">
      <alignment horizontal="right" vertical="center" shrinkToFit="1"/>
    </xf>
    <xf numFmtId="0" fontId="11" fillId="2" borderId="147" xfId="4" applyFont="1" applyFill="1" applyBorder="1" applyAlignment="1">
      <alignment horizontal="center" vertical="center"/>
    </xf>
    <xf numFmtId="0" fontId="11" fillId="2" borderId="135" xfId="4" applyFont="1" applyFill="1" applyBorder="1" applyAlignment="1">
      <alignment horizontal="center" vertical="center"/>
    </xf>
    <xf numFmtId="0" fontId="11" fillId="2" borderId="148" xfId="4" applyFont="1" applyFill="1" applyBorder="1" applyAlignment="1">
      <alignment horizontal="center" vertical="center"/>
    </xf>
    <xf numFmtId="183" fontId="11" fillId="4" borderId="147" xfId="4" applyNumberFormat="1" applyFont="1" applyFill="1" applyBorder="1" applyAlignment="1">
      <alignment horizontal="right" vertical="center" shrinkToFit="1"/>
    </xf>
    <xf numFmtId="183" fontId="11" fillId="4" borderId="148" xfId="4" applyNumberFormat="1" applyFont="1" applyFill="1" applyBorder="1" applyAlignment="1">
      <alignment horizontal="right" vertical="center" shrinkToFit="1"/>
    </xf>
    <xf numFmtId="213" fontId="25" fillId="2" borderId="0" xfId="4" applyNumberFormat="1" applyFont="1" applyFill="1" applyAlignment="1">
      <alignment horizontal="right" vertical="top" shrinkToFit="1"/>
    </xf>
    <xf numFmtId="213" fontId="25" fillId="2" borderId="15" xfId="4" applyNumberFormat="1" applyFont="1" applyFill="1" applyBorder="1" applyAlignment="1">
      <alignment horizontal="right" vertical="top" shrinkToFit="1"/>
    </xf>
    <xf numFmtId="0" fontId="11" fillId="0" borderId="99" xfId="4" applyFont="1" applyBorder="1" applyAlignment="1">
      <alignment horizontal="center" vertical="center"/>
    </xf>
    <xf numFmtId="0" fontId="11" fillId="0" borderId="29" xfId="4" applyFont="1" applyBorder="1" applyAlignment="1">
      <alignment horizontal="center" vertical="center"/>
    </xf>
    <xf numFmtId="0" fontId="11" fillId="0" borderId="100" xfId="4" applyFont="1" applyBorder="1" applyAlignment="1">
      <alignment horizontal="center" vertical="center"/>
    </xf>
    <xf numFmtId="0" fontId="11" fillId="0" borderId="18" xfId="4" applyFont="1" applyBorder="1" applyAlignment="1">
      <alignment horizontal="center" vertical="center" shrinkToFit="1"/>
    </xf>
    <xf numFmtId="0" fontId="11" fillId="0" borderId="19" xfId="4" applyFont="1" applyBorder="1" applyAlignment="1">
      <alignment horizontal="center" vertical="center" shrinkToFit="1"/>
    </xf>
    <xf numFmtId="0" fontId="11" fillId="0" borderId="20" xfId="4" applyFont="1" applyBorder="1" applyAlignment="1">
      <alignment horizontal="center" vertical="center" shrinkToFit="1"/>
    </xf>
    <xf numFmtId="0" fontId="23" fillId="0" borderId="2" xfId="4" applyFont="1" applyBorder="1" applyAlignment="1">
      <alignment horizontal="center" vertical="center" wrapText="1"/>
    </xf>
    <xf numFmtId="0" fontId="23" fillId="0" borderId="6" xfId="4" applyFont="1" applyBorder="1" applyAlignment="1">
      <alignment horizontal="center" vertical="center" wrapText="1"/>
    </xf>
    <xf numFmtId="0" fontId="11" fillId="2" borderId="48" xfId="4" applyFont="1" applyFill="1" applyBorder="1" applyAlignment="1">
      <alignment horizontal="center" vertical="center"/>
    </xf>
    <xf numFmtId="0" fontId="11" fillId="2" borderId="22" xfId="4" applyFont="1" applyFill="1" applyBorder="1" applyAlignment="1">
      <alignment horizontal="center" vertical="center"/>
    </xf>
    <xf numFmtId="183" fontId="11" fillId="0" borderId="236" xfId="4" applyNumberFormat="1" applyFont="1" applyFill="1" applyBorder="1" applyAlignment="1">
      <alignment horizontal="right" vertical="center" shrinkToFit="1"/>
    </xf>
    <xf numFmtId="183" fontId="11" fillId="0" borderId="237" xfId="4" applyNumberFormat="1" applyFont="1" applyFill="1" applyBorder="1" applyAlignment="1">
      <alignment horizontal="right" vertical="center" shrinkToFit="1"/>
    </xf>
    <xf numFmtId="183" fontId="11" fillId="0" borderId="147" xfId="4" applyNumberFormat="1" applyFont="1" applyFill="1" applyBorder="1" applyAlignment="1">
      <alignment horizontal="right" vertical="center" shrinkToFit="1"/>
    </xf>
    <xf numFmtId="183" fontId="11" fillId="0" borderId="148" xfId="4" applyNumberFormat="1" applyFont="1" applyFill="1" applyBorder="1" applyAlignment="1">
      <alignment horizontal="right" vertical="center" shrinkToFit="1"/>
    </xf>
    <xf numFmtId="183" fontId="11" fillId="0" borderId="18" xfId="4" applyNumberFormat="1" applyFont="1" applyFill="1" applyBorder="1" applyAlignment="1">
      <alignment horizontal="right" vertical="center" shrinkToFit="1"/>
    </xf>
    <xf numFmtId="183" fontId="11" fillId="0" borderId="20" xfId="4" applyNumberFormat="1" applyFont="1" applyFill="1" applyBorder="1" applyAlignment="1">
      <alignment horizontal="right" vertical="center" shrinkToFit="1"/>
    </xf>
    <xf numFmtId="183" fontId="11" fillId="4" borderId="18" xfId="4" applyNumberFormat="1" applyFont="1" applyFill="1" applyBorder="1" applyAlignment="1">
      <alignment horizontal="right" vertical="center" shrinkToFit="1"/>
    </xf>
    <xf numFmtId="183" fontId="11" fillId="4" borderId="20" xfId="4" applyNumberFormat="1" applyFont="1" applyFill="1" applyBorder="1" applyAlignment="1">
      <alignment horizontal="right" vertical="center" shrinkToFit="1"/>
    </xf>
    <xf numFmtId="0" fontId="14" fillId="2" borderId="0" xfId="4" applyFont="1" applyFill="1" applyAlignment="1">
      <alignment horizontal="left" vertical="top" wrapText="1"/>
    </xf>
    <xf numFmtId="0" fontId="14" fillId="2" borderId="5" xfId="4" applyFont="1" applyFill="1" applyBorder="1" applyAlignment="1">
      <alignment horizontal="left" vertical="top" wrapText="1"/>
    </xf>
    <xf numFmtId="0" fontId="15" fillId="0" borderId="12" xfId="4" applyFont="1" applyBorder="1" applyAlignment="1">
      <alignment horizontal="left" vertical="center"/>
    </xf>
    <xf numFmtId="0" fontId="15" fillId="0" borderId="13" xfId="4" applyFont="1" applyBorder="1" applyAlignment="1">
      <alignment horizontal="left" vertical="center"/>
    </xf>
    <xf numFmtId="0" fontId="15" fillId="0" borderId="6" xfId="4" applyFont="1" applyBorder="1" applyAlignment="1">
      <alignment horizontal="left" vertical="center"/>
    </xf>
    <xf numFmtId="0" fontId="15" fillId="0" borderId="17" xfId="4" applyFont="1" applyBorder="1" applyAlignment="1">
      <alignment horizontal="left" vertical="center"/>
    </xf>
    <xf numFmtId="0" fontId="15" fillId="0" borderId="11" xfId="4" applyFont="1" applyBorder="1" applyAlignment="1">
      <alignment horizontal="left" vertical="center" wrapText="1"/>
    </xf>
    <xf numFmtId="0" fontId="15" fillId="0" borderId="12" xfId="4" applyFont="1" applyBorder="1" applyAlignment="1">
      <alignment horizontal="left" vertical="center" wrapText="1"/>
    </xf>
    <xf numFmtId="0" fontId="15" fillId="0" borderId="13" xfId="4" applyFont="1" applyBorder="1" applyAlignment="1">
      <alignment horizontal="left" vertical="center" wrapText="1"/>
    </xf>
    <xf numFmtId="0" fontId="15" fillId="0" borderId="16" xfId="4" applyFont="1" applyBorder="1" applyAlignment="1">
      <alignment horizontal="left" vertical="center" wrapText="1"/>
    </xf>
    <xf numFmtId="0" fontId="15" fillId="0" borderId="6" xfId="4" applyFont="1" applyBorder="1" applyAlignment="1">
      <alignment horizontal="left" vertical="center" wrapText="1"/>
    </xf>
    <xf numFmtId="0" fontId="15" fillId="0" borderId="17" xfId="4" applyFont="1" applyBorder="1" applyAlignment="1">
      <alignment horizontal="left" vertical="center" wrapText="1"/>
    </xf>
    <xf numFmtId="0" fontId="11" fillId="0" borderId="11" xfId="4" applyFont="1" applyFill="1" applyBorder="1" applyAlignment="1">
      <alignment horizontal="right" vertical="center"/>
    </xf>
    <xf numFmtId="0" fontId="11" fillId="0" borderId="12" xfId="4" applyFont="1" applyFill="1" applyBorder="1" applyAlignment="1">
      <alignment horizontal="right" vertical="center"/>
    </xf>
    <xf numFmtId="0" fontId="11" fillId="0" borderId="16" xfId="4" applyFont="1" applyFill="1" applyBorder="1" applyAlignment="1">
      <alignment horizontal="right" vertical="center"/>
    </xf>
    <xf numFmtId="0" fontId="11" fillId="0" borderId="6" xfId="4" applyFont="1" applyFill="1" applyBorder="1" applyAlignment="1">
      <alignment horizontal="right" vertical="center"/>
    </xf>
    <xf numFmtId="4" fontId="11" fillId="4" borderId="89"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4" fontId="11" fillId="4" borderId="57" xfId="4" applyNumberFormat="1" applyFont="1" applyFill="1" applyBorder="1" applyAlignment="1">
      <alignment horizontal="right" vertical="center"/>
    </xf>
    <xf numFmtId="4" fontId="11" fillId="4" borderId="7" xfId="4" applyNumberFormat="1" applyFont="1" applyFill="1" applyBorder="1" applyAlignment="1">
      <alignment horizontal="right" vertical="center"/>
    </xf>
    <xf numFmtId="0" fontId="15" fillId="0" borderId="2" xfId="4" applyFont="1" applyBorder="1" applyAlignment="1">
      <alignment horizontal="left" vertical="center"/>
    </xf>
    <xf numFmtId="0" fontId="15" fillId="0" borderId="86" xfId="4" applyFont="1" applyBorder="1" applyAlignment="1">
      <alignment horizontal="left" vertical="center"/>
    </xf>
    <xf numFmtId="0" fontId="15" fillId="0" borderId="7" xfId="4" applyFont="1" applyBorder="1" applyAlignment="1">
      <alignment horizontal="left" vertical="center"/>
    </xf>
    <xf numFmtId="0" fontId="15" fillId="0" borderId="10" xfId="4" applyFont="1" applyBorder="1" applyAlignment="1">
      <alignment horizontal="left" vertical="center"/>
    </xf>
    <xf numFmtId="0" fontId="23" fillId="0" borderId="0" xfId="4" applyFont="1" applyAlignment="1">
      <alignment horizontal="center" vertical="center" shrinkToFit="1"/>
    </xf>
    <xf numFmtId="0" fontId="23" fillId="0" borderId="15" xfId="4" applyFont="1" applyBorder="1" applyAlignment="1">
      <alignment horizontal="center" vertical="center" shrinkToFit="1"/>
    </xf>
    <xf numFmtId="0" fontId="11" fillId="2" borderId="123" xfId="4" applyFont="1" applyFill="1" applyBorder="1" applyAlignment="1">
      <alignment horizontal="center" vertical="center" shrinkToFit="1"/>
    </xf>
    <xf numFmtId="0" fontId="11" fillId="2" borderId="133" xfId="4" applyFont="1" applyFill="1" applyBorder="1" applyAlignment="1">
      <alignment horizontal="center" vertical="center" shrinkToFit="1"/>
    </xf>
    <xf numFmtId="0" fontId="11" fillId="0" borderId="0" xfId="4" applyFont="1" applyAlignment="1">
      <alignment horizontal="left" vertical="center"/>
    </xf>
    <xf numFmtId="0" fontId="11" fillId="0" borderId="15" xfId="4" applyFont="1" applyBorder="1" applyAlignment="1">
      <alignment horizontal="left" vertical="center"/>
    </xf>
    <xf numFmtId="0" fontId="15" fillId="0" borderId="43" xfId="4" applyFont="1" applyBorder="1" applyAlignment="1">
      <alignment horizontal="center" vertical="center"/>
    </xf>
    <xf numFmtId="0" fontId="15" fillId="0" borderId="2" xfId="4" applyFont="1" applyBorder="1" applyAlignment="1">
      <alignment horizontal="center" vertical="center"/>
    </xf>
    <xf numFmtId="0" fontId="15" fillId="0" borderId="90" xfId="4" applyFont="1" applyBorder="1" applyAlignment="1">
      <alignment horizontal="center" vertical="center"/>
    </xf>
    <xf numFmtId="0" fontId="15" fillId="0" borderId="8" xfId="4" applyFont="1" applyBorder="1" applyAlignment="1">
      <alignment horizontal="center" vertical="center"/>
    </xf>
    <xf numFmtId="0" fontId="15" fillId="0" borderId="7" xfId="4" applyFont="1" applyBorder="1" applyAlignment="1">
      <alignment horizontal="center" vertical="center"/>
    </xf>
    <xf numFmtId="0" fontId="11" fillId="0" borderId="0" xfId="4" applyFont="1" applyAlignment="1">
      <alignment horizontal="center" vertical="center" shrinkToFit="1"/>
    </xf>
    <xf numFmtId="0" fontId="11" fillId="0" borderId="15" xfId="4" applyFont="1" applyBorder="1" applyAlignment="1">
      <alignment horizontal="center" vertical="center" shrinkToFit="1"/>
    </xf>
    <xf numFmtId="0" fontId="44" fillId="2" borderId="0" xfId="4" applyFont="1" applyFill="1" applyAlignment="1">
      <alignment horizontal="center" vertical="center" wrapText="1" shrinkToFit="1"/>
    </xf>
    <xf numFmtId="0" fontId="40" fillId="0" borderId="0" xfId="4" applyFont="1" applyAlignment="1">
      <alignment horizontal="left" vertical="top" wrapText="1"/>
    </xf>
    <xf numFmtId="0" fontId="40" fillId="0" borderId="25" xfId="4" applyFont="1" applyBorder="1" applyAlignment="1">
      <alignment horizontal="left" vertical="top" wrapText="1"/>
    </xf>
    <xf numFmtId="0" fontId="40" fillId="2" borderId="0" xfId="4" applyFont="1" applyFill="1" applyAlignment="1">
      <alignment horizontal="center" vertical="center" wrapText="1"/>
    </xf>
    <xf numFmtId="0" fontId="40" fillId="2" borderId="6" xfId="4" applyFont="1" applyFill="1" applyBorder="1" applyAlignment="1">
      <alignment horizontal="center" vertical="center" wrapText="1"/>
    </xf>
    <xf numFmtId="0" fontId="44" fillId="0" borderId="85" xfId="4" applyFont="1" applyBorder="1" applyAlignment="1">
      <alignment horizontal="center" vertical="center" shrinkToFit="1"/>
    </xf>
    <xf numFmtId="0" fontId="44" fillId="0" borderId="0" xfId="4" applyFont="1" applyAlignment="1">
      <alignment horizontal="center" vertical="center" shrinkToFit="1"/>
    </xf>
    <xf numFmtId="0" fontId="11" fillId="0" borderId="6" xfId="4" applyFont="1" applyBorder="1" applyAlignment="1">
      <alignment horizontal="left" vertical="center"/>
    </xf>
    <xf numFmtId="0" fontId="15" fillId="2" borderId="264" xfId="4" applyFont="1" applyFill="1" applyBorder="1" applyAlignment="1">
      <alignment horizontal="center" vertical="top"/>
    </xf>
    <xf numFmtId="0" fontId="23" fillId="0" borderId="11" xfId="4" applyFont="1" applyBorder="1" applyAlignment="1">
      <alignment horizontal="center" vertical="center" wrapText="1"/>
    </xf>
    <xf numFmtId="0" fontId="23" fillId="0" borderId="12" xfId="4" applyFont="1" applyBorder="1" applyAlignment="1">
      <alignment horizontal="center" vertical="center" wrapText="1"/>
    </xf>
    <xf numFmtId="0" fontId="23" fillId="0" borderId="13" xfId="4" applyFont="1" applyBorder="1" applyAlignment="1">
      <alignment horizontal="center" vertical="center" wrapText="1"/>
    </xf>
    <xf numFmtId="0" fontId="23" fillId="0" borderId="14" xfId="4" applyFont="1" applyBorder="1" applyAlignment="1">
      <alignment horizontal="center" vertical="center" wrapText="1"/>
    </xf>
    <xf numFmtId="0" fontId="23" fillId="0" borderId="0" xfId="4" applyFont="1" applyAlignment="1">
      <alignment horizontal="center" vertical="center" wrapText="1"/>
    </xf>
    <xf numFmtId="0" fontId="23" fillId="0" borderId="15" xfId="4" applyFont="1" applyBorder="1" applyAlignment="1">
      <alignment horizontal="center" vertical="center" wrapText="1"/>
    </xf>
    <xf numFmtId="181" fontId="11" fillId="4" borderId="11" xfId="4" applyNumberFormat="1" applyFont="1" applyFill="1" applyBorder="1" applyAlignment="1">
      <alignment horizontal="right" vertical="center"/>
    </xf>
    <xf numFmtId="181" fontId="11" fillId="4" borderId="14" xfId="4" applyNumberFormat="1" applyFont="1" applyFill="1" applyBorder="1" applyAlignment="1">
      <alignment horizontal="right" vertical="center"/>
    </xf>
    <xf numFmtId="0" fontId="15" fillId="0" borderId="0" xfId="4" applyFont="1" applyAlignment="1">
      <alignment horizontal="left" vertical="center"/>
    </xf>
    <xf numFmtId="0" fontId="15" fillId="0" borderId="15" xfId="4" applyFont="1" applyBorder="1" applyAlignment="1">
      <alignment horizontal="left" vertical="center"/>
    </xf>
    <xf numFmtId="0" fontId="11" fillId="4" borderId="12" xfId="4" applyFont="1" applyFill="1" applyBorder="1" applyAlignment="1">
      <alignment horizontal="right" vertical="center"/>
    </xf>
    <xf numFmtId="0" fontId="11" fillId="4" borderId="14" xfId="4" applyFont="1" applyFill="1" applyBorder="1" applyAlignment="1">
      <alignment horizontal="right" vertical="center"/>
    </xf>
    <xf numFmtId="0" fontId="11" fillId="4" borderId="0" xfId="4" applyFont="1" applyFill="1" applyAlignment="1">
      <alignment horizontal="right" vertical="center"/>
    </xf>
    <xf numFmtId="181" fontId="11" fillId="4" borderId="6" xfId="4" applyNumberFormat="1" applyFont="1" applyFill="1" applyBorder="1" applyAlignment="1">
      <alignment horizontal="center" vertical="center"/>
    </xf>
    <xf numFmtId="0" fontId="11" fillId="2" borderId="0" xfId="4" applyFont="1" applyFill="1" applyAlignment="1">
      <alignment horizontal="distributed" vertical="center"/>
    </xf>
    <xf numFmtId="217" fontId="11" fillId="4" borderId="6" xfId="4" applyNumberFormat="1" applyFont="1" applyFill="1" applyBorder="1" applyAlignment="1">
      <alignment horizontal="center" vertical="center"/>
    </xf>
    <xf numFmtId="0" fontId="15" fillId="0" borderId="85" xfId="4" applyFont="1" applyBorder="1" applyAlignment="1">
      <alignment horizontal="left" vertical="top"/>
    </xf>
    <xf numFmtId="0" fontId="15" fillId="0" borderId="0" xfId="4" applyFont="1" applyAlignment="1">
      <alignment horizontal="left" vertical="top"/>
    </xf>
    <xf numFmtId="0" fontId="15" fillId="0" borderId="5" xfId="4" applyFont="1" applyBorder="1" applyAlignment="1">
      <alignment horizontal="left" vertical="top"/>
    </xf>
    <xf numFmtId="0" fontId="16" fillId="0" borderId="12" xfId="0" applyFont="1" applyBorder="1" applyAlignment="1">
      <alignment horizontal="center" vertical="center" wrapText="1"/>
    </xf>
    <xf numFmtId="0" fontId="16" fillId="0" borderId="128"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3" xfId="0" applyFont="1" applyBorder="1" applyAlignment="1">
      <alignment horizontal="center" vertical="center" wrapText="1"/>
    </xf>
    <xf numFmtId="0" fontId="15" fillId="0" borderId="71" xfId="4" applyFont="1" applyFill="1" applyBorder="1" applyAlignment="1">
      <alignment horizontal="center" vertical="center"/>
    </xf>
    <xf numFmtId="0" fontId="16" fillId="0" borderId="12" xfId="0" applyFont="1" applyBorder="1" applyAlignment="1">
      <alignment horizontal="center" vertical="center"/>
    </xf>
    <xf numFmtId="0" fontId="16" fillId="0" borderId="128" xfId="0" applyFont="1" applyBorder="1" applyAlignment="1">
      <alignment horizontal="center" vertical="center"/>
    </xf>
    <xf numFmtId="0" fontId="16" fillId="0" borderId="137" xfId="0" applyFont="1" applyBorder="1" applyAlignment="1">
      <alignment horizontal="center" vertical="center"/>
    </xf>
    <xf numFmtId="0" fontId="16" fillId="0" borderId="21" xfId="0" applyFont="1" applyBorder="1" applyAlignment="1">
      <alignment horizontal="center" vertical="center"/>
    </xf>
    <xf numFmtId="0" fontId="16" fillId="0" borderId="223" xfId="0" applyFont="1" applyBorder="1" applyAlignment="1">
      <alignment horizontal="center" vertical="center"/>
    </xf>
    <xf numFmtId="0" fontId="23" fillId="0" borderId="71" xfId="4" applyFont="1" applyFill="1" applyBorder="1" applyAlignment="1">
      <alignment horizontal="center" vertical="center" wrapText="1"/>
    </xf>
    <xf numFmtId="0" fontId="23" fillId="0" borderId="12" xfId="4" applyFont="1" applyFill="1" applyBorder="1" applyAlignment="1">
      <alignment horizontal="center" vertical="center" wrapText="1"/>
    </xf>
    <xf numFmtId="0" fontId="23" fillId="0" borderId="65" xfId="4" applyFont="1" applyFill="1" applyBorder="1" applyAlignment="1">
      <alignment horizontal="center" vertical="center" wrapText="1"/>
    </xf>
    <xf numFmtId="0" fontId="23" fillId="0" borderId="0" xfId="4" applyFont="1" applyFill="1" applyAlignment="1">
      <alignment horizontal="center" vertical="center" wrapText="1"/>
    </xf>
    <xf numFmtId="0" fontId="15" fillId="0" borderId="11" xfId="4" applyFont="1" applyFill="1" applyBorder="1" applyAlignment="1">
      <alignment horizontal="center" vertical="center"/>
    </xf>
    <xf numFmtId="0" fontId="16" fillId="0" borderId="59" xfId="0" applyFont="1" applyBorder="1" applyAlignment="1">
      <alignment horizontal="center" vertical="center"/>
    </xf>
    <xf numFmtId="183" fontId="11" fillId="4" borderId="282" xfId="4" applyNumberFormat="1" applyFont="1" applyFill="1" applyBorder="1" applyAlignment="1">
      <alignment horizontal="center" vertical="center" shrinkToFit="1"/>
    </xf>
    <xf numFmtId="183" fontId="11" fillId="4" borderId="44" xfId="4" applyNumberFormat="1" applyFont="1" applyFill="1" applyBorder="1" applyAlignment="1">
      <alignment horizontal="center" vertical="center" shrinkToFit="1"/>
    </xf>
    <xf numFmtId="0" fontId="11" fillId="0" borderId="0" xfId="4" applyFont="1" applyAlignment="1">
      <alignment horizontal="left" vertical="center" wrapText="1"/>
    </xf>
    <xf numFmtId="0" fontId="0" fillId="0" borderId="0" xfId="0">
      <alignment vertical="center"/>
    </xf>
    <xf numFmtId="0" fontId="15" fillId="0" borderId="12" xfId="4" applyFont="1" applyBorder="1" applyAlignment="1">
      <alignment horizontal="center" vertical="center"/>
    </xf>
    <xf numFmtId="0" fontId="15" fillId="0" borderId="0" xfId="4" applyFont="1" applyAlignment="1">
      <alignment horizontal="center" vertical="center"/>
    </xf>
    <xf numFmtId="181" fontId="11" fillId="2" borderId="48" xfId="4" applyNumberFormat="1" applyFont="1" applyFill="1" applyBorder="1" applyAlignment="1">
      <alignment horizontal="center" vertical="center"/>
    </xf>
    <xf numFmtId="181" fontId="11" fillId="2" borderId="22" xfId="4" applyNumberFormat="1" applyFont="1" applyFill="1" applyBorder="1" applyAlignment="1">
      <alignment horizontal="center" vertical="center"/>
    </xf>
    <xf numFmtId="181" fontId="11" fillId="2" borderId="47" xfId="4" applyNumberFormat="1" applyFont="1" applyFill="1" applyBorder="1" applyAlignment="1">
      <alignment horizontal="center" vertical="center"/>
    </xf>
    <xf numFmtId="181" fontId="11" fillId="2" borderId="16" xfId="4" applyNumberFormat="1" applyFont="1" applyFill="1" applyBorder="1" applyAlignment="1">
      <alignment horizontal="center" vertical="center"/>
    </xf>
    <xf numFmtId="181" fontId="11" fillId="2" borderId="6" xfId="4" applyNumberFormat="1" applyFont="1" applyFill="1" applyBorder="1" applyAlignment="1">
      <alignment horizontal="center" vertical="center"/>
    </xf>
    <xf numFmtId="181" fontId="11" fillId="2" borderId="17" xfId="4" applyNumberFormat="1" applyFont="1" applyFill="1" applyBorder="1" applyAlignment="1">
      <alignment horizontal="center" vertical="center"/>
    </xf>
    <xf numFmtId="0" fontId="16" fillId="0" borderId="22" xfId="0" applyFont="1" applyBorder="1" applyAlignment="1">
      <alignment horizontal="center" vertical="center"/>
    </xf>
    <xf numFmtId="0" fontId="16" fillId="0" borderId="141" xfId="0" applyFont="1" applyBorder="1" applyAlignment="1">
      <alignment horizontal="center" vertical="center"/>
    </xf>
    <xf numFmtId="0" fontId="16" fillId="0" borderId="16" xfId="0" applyFont="1" applyBorder="1" applyAlignment="1">
      <alignment horizontal="center" vertical="center"/>
    </xf>
    <xf numFmtId="0" fontId="16" fillId="0" borderId="129" xfId="0" applyFont="1" applyBorder="1" applyAlignment="1">
      <alignment horizontal="center" vertical="center"/>
    </xf>
    <xf numFmtId="181" fontId="11" fillId="2" borderId="142" xfId="4" applyNumberFormat="1" applyFont="1" applyFill="1" applyBorder="1" applyAlignment="1">
      <alignment horizontal="center" vertical="center"/>
    </xf>
    <xf numFmtId="0" fontId="16" fillId="0" borderId="120" xfId="0" applyFont="1" applyBorder="1" applyAlignment="1">
      <alignment horizontal="center" vertical="center"/>
    </xf>
    <xf numFmtId="196" fontId="11" fillId="2" borderId="142" xfId="4" applyNumberFormat="1" applyFont="1" applyFill="1" applyBorder="1" applyAlignment="1">
      <alignment horizontal="center" vertical="center"/>
    </xf>
    <xf numFmtId="196" fontId="11" fillId="2" borderId="22" xfId="4" applyNumberFormat="1" applyFont="1" applyFill="1" applyBorder="1" applyAlignment="1">
      <alignment horizontal="center" vertical="center"/>
    </xf>
    <xf numFmtId="196" fontId="11" fillId="2" borderId="120" xfId="4" applyNumberFormat="1" applyFont="1" applyFill="1" applyBorder="1" applyAlignment="1">
      <alignment horizontal="center" vertical="center"/>
    </xf>
    <xf numFmtId="196" fontId="11" fillId="2" borderId="6" xfId="4" applyNumberFormat="1" applyFont="1" applyFill="1" applyBorder="1" applyAlignment="1">
      <alignment horizontal="center" vertical="center"/>
    </xf>
    <xf numFmtId="0" fontId="16" fillId="0" borderId="47" xfId="0" applyFont="1" applyBorder="1" applyAlignment="1">
      <alignment horizontal="center" vertical="center"/>
    </xf>
    <xf numFmtId="0" fontId="11" fillId="0" borderId="48" xfId="4" applyFont="1" applyBorder="1" applyAlignment="1">
      <alignment horizontal="center" vertical="center"/>
    </xf>
    <xf numFmtId="0" fontId="11" fillId="0" borderId="22" xfId="4" applyFont="1" applyBorder="1" applyAlignment="1">
      <alignment horizontal="center" vertical="center"/>
    </xf>
    <xf numFmtId="0" fontId="11" fillId="0" borderId="47" xfId="4" applyFont="1" applyBorder="1" applyAlignment="1">
      <alignment horizontal="center" vertical="center"/>
    </xf>
    <xf numFmtId="0" fontId="11" fillId="0" borderId="17" xfId="4" applyFont="1" applyBorder="1" applyAlignment="1">
      <alignment horizontal="center" vertical="center"/>
    </xf>
    <xf numFmtId="0" fontId="11" fillId="0" borderId="142" xfId="4" applyFont="1" applyBorder="1" applyAlignment="1">
      <alignment horizontal="center" vertical="center"/>
    </xf>
    <xf numFmtId="0" fontId="11" fillId="0" borderId="120" xfId="4" applyFont="1" applyBorder="1" applyAlignment="1">
      <alignment horizontal="center" vertical="center"/>
    </xf>
    <xf numFmtId="0" fontId="15" fillId="0" borderId="11"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13" xfId="4" applyFont="1" applyFill="1" applyBorder="1" applyAlignment="1">
      <alignment horizontal="center" vertical="center" shrinkToFit="1"/>
    </xf>
    <xf numFmtId="0" fontId="36" fillId="0" borderId="11" xfId="4" applyFont="1" applyFill="1" applyBorder="1" applyAlignment="1">
      <alignment horizontal="center" vertical="center" wrapText="1"/>
    </xf>
    <xf numFmtId="0" fontId="36" fillId="0" borderId="12" xfId="4" applyFont="1" applyFill="1" applyBorder="1" applyAlignment="1">
      <alignment horizontal="center" vertical="center" wrapText="1"/>
    </xf>
    <xf numFmtId="0" fontId="36" fillId="0" borderId="13" xfId="4" applyFont="1" applyFill="1" applyBorder="1" applyAlignment="1">
      <alignment horizontal="center" vertical="center" wrapText="1"/>
    </xf>
    <xf numFmtId="0" fontId="36" fillId="0" borderId="16" xfId="4" applyFont="1" applyFill="1" applyBorder="1" applyAlignment="1">
      <alignment horizontal="center" vertical="center" wrapText="1"/>
    </xf>
    <xf numFmtId="0" fontId="36" fillId="0" borderId="6" xfId="4" applyFont="1" applyFill="1" applyBorder="1" applyAlignment="1">
      <alignment horizontal="center" vertical="center" wrapText="1"/>
    </xf>
    <xf numFmtId="0" fontId="36" fillId="0" borderId="17" xfId="4" applyFont="1" applyFill="1" applyBorder="1" applyAlignment="1">
      <alignment horizontal="center" vertical="center" wrapText="1"/>
    </xf>
    <xf numFmtId="0" fontId="36" fillId="0" borderId="44" xfId="4" applyFont="1" applyFill="1" applyBorder="1" applyAlignment="1">
      <alignment horizontal="center" vertical="center" wrapTex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4" applyFont="1" applyFill="1" applyBorder="1" applyAlignment="1">
      <alignment horizontal="center" vertical="center" shrinkToFit="1"/>
    </xf>
    <xf numFmtId="0" fontId="15" fillId="0" borderId="0" xfId="4" applyFont="1" applyFill="1" applyAlignment="1">
      <alignment horizontal="center" vertical="center" shrinkToFit="1"/>
    </xf>
    <xf numFmtId="0" fontId="15" fillId="0" borderId="15" xfId="4" applyFont="1" applyFill="1" applyBorder="1" applyAlignment="1">
      <alignment horizontal="center" vertical="center" shrinkToFit="1"/>
    </xf>
    <xf numFmtId="0" fontId="15" fillId="0" borderId="16" xfId="4" applyFont="1" applyFill="1" applyBorder="1" applyAlignment="1">
      <alignment horizontal="center" vertical="center" shrinkToFit="1"/>
    </xf>
    <xf numFmtId="0" fontId="15" fillId="0" borderId="6" xfId="4" applyFont="1" applyFill="1" applyBorder="1" applyAlignment="1">
      <alignment horizontal="center" vertical="center" shrinkToFit="1"/>
    </xf>
    <xf numFmtId="0" fontId="15" fillId="0" borderId="17" xfId="4" applyFont="1" applyFill="1" applyBorder="1" applyAlignment="1">
      <alignment horizontal="center" vertical="center" shrinkToFit="1"/>
    </xf>
    <xf numFmtId="0" fontId="15" fillId="0" borderId="44" xfId="4" applyFont="1" applyFill="1" applyBorder="1" applyAlignment="1">
      <alignment horizontal="center" vertical="center"/>
    </xf>
    <xf numFmtId="0" fontId="15" fillId="0" borderId="23" xfId="4" applyFont="1" applyFill="1" applyBorder="1" applyAlignment="1">
      <alignment horizontal="center" vertical="center"/>
    </xf>
    <xf numFmtId="0" fontId="38" fillId="0" borderId="44" xfId="4" applyFont="1" applyFill="1" applyBorder="1" applyAlignment="1">
      <alignment horizontal="center" vertical="center" wrapText="1"/>
    </xf>
    <xf numFmtId="0" fontId="36" fillId="0" borderId="44" xfId="4" applyFont="1" applyFill="1" applyBorder="1" applyAlignment="1">
      <alignment horizontal="center" vertical="center" shrinkToFit="1"/>
    </xf>
    <xf numFmtId="0" fontId="23" fillId="0" borderId="12" xfId="4" applyFont="1" applyFill="1" applyBorder="1" applyAlignment="1">
      <alignment horizontal="center" vertical="center" shrinkToFit="1"/>
    </xf>
    <xf numFmtId="0" fontId="23" fillId="0" borderId="13" xfId="4" applyFont="1" applyFill="1" applyBorder="1" applyAlignment="1">
      <alignment horizontal="center" vertical="center" shrinkToFit="1"/>
    </xf>
    <xf numFmtId="0" fontId="32" fillId="0" borderId="71" xfId="4" applyFont="1" applyFill="1" applyBorder="1" applyAlignment="1">
      <alignment horizontal="left" vertical="center" wrapText="1" shrinkToFit="1"/>
    </xf>
    <xf numFmtId="0" fontId="32" fillId="0" borderId="13" xfId="4" applyFont="1" applyFill="1" applyBorder="1" applyAlignment="1">
      <alignment horizontal="left" vertical="center" wrapText="1" shrinkToFit="1"/>
    </xf>
    <xf numFmtId="0" fontId="32" fillId="0" borderId="137" xfId="4" applyFont="1" applyFill="1" applyBorder="1" applyAlignment="1">
      <alignment horizontal="left" vertical="center" wrapText="1" shrinkToFit="1"/>
    </xf>
    <xf numFmtId="0" fontId="32" fillId="0" borderId="60" xfId="4" applyFont="1" applyFill="1" applyBorder="1" applyAlignment="1">
      <alignment horizontal="left" vertical="center" wrapText="1" shrinkToFit="1"/>
    </xf>
    <xf numFmtId="0" fontId="16" fillId="0" borderId="13" xfId="0" applyFont="1" applyBorder="1" applyAlignment="1">
      <alignment horizontal="center" vertical="center"/>
    </xf>
    <xf numFmtId="0" fontId="16" fillId="0" borderId="60" xfId="0" applyFont="1" applyBorder="1" applyAlignment="1">
      <alignment horizontal="center" vertical="center"/>
    </xf>
    <xf numFmtId="0" fontId="11" fillId="2" borderId="11" xfId="4" applyFont="1" applyFill="1" applyBorder="1" applyAlignment="1">
      <alignment horizontal="center" vertical="center"/>
    </xf>
    <xf numFmtId="0" fontId="11" fillId="2" borderId="12" xfId="4" applyFont="1" applyFill="1" applyBorder="1" applyAlignment="1">
      <alignment horizontal="center" vertical="center"/>
    </xf>
    <xf numFmtId="0" fontId="11" fillId="2" borderId="13" xfId="4" applyFont="1" applyFill="1" applyBorder="1" applyAlignment="1">
      <alignment horizontal="center" vertical="center"/>
    </xf>
    <xf numFmtId="0" fontId="11" fillId="2" borderId="16" xfId="4" applyFont="1" applyFill="1" applyBorder="1" applyAlignment="1">
      <alignment horizontal="center" vertical="center"/>
    </xf>
    <xf numFmtId="0" fontId="11" fillId="2" borderId="17" xfId="4" applyFont="1" applyFill="1" applyBorder="1" applyAlignment="1">
      <alignment horizontal="center" vertical="center"/>
    </xf>
    <xf numFmtId="181" fontId="11" fillId="2" borderId="11" xfId="4" applyNumberFormat="1" applyFont="1" applyFill="1" applyBorder="1" applyAlignment="1">
      <alignment horizontal="center" vertical="center"/>
    </xf>
    <xf numFmtId="181" fontId="11" fillId="2" borderId="12" xfId="4" applyNumberFormat="1" applyFont="1" applyFill="1" applyBorder="1" applyAlignment="1">
      <alignment horizontal="center" vertical="center"/>
    </xf>
    <xf numFmtId="181" fontId="11" fillId="2" borderId="13" xfId="4" applyNumberFormat="1" applyFont="1" applyFill="1" applyBorder="1" applyAlignment="1">
      <alignment horizontal="center" vertical="center"/>
    </xf>
    <xf numFmtId="196" fontId="11" fillId="2" borderId="11" xfId="4" applyNumberFormat="1" applyFont="1" applyFill="1" applyBorder="1" applyAlignment="1">
      <alignment horizontal="center" vertical="center"/>
    </xf>
    <xf numFmtId="196" fontId="11" fillId="2" borderId="12" xfId="4" applyNumberFormat="1" applyFont="1" applyFill="1" applyBorder="1" applyAlignment="1">
      <alignment horizontal="center" vertical="center"/>
    </xf>
    <xf numFmtId="196" fontId="11" fillId="2" borderId="16" xfId="4" applyNumberFormat="1" applyFont="1" applyFill="1" applyBorder="1" applyAlignment="1">
      <alignment horizontal="center" vertical="center"/>
    </xf>
    <xf numFmtId="181" fontId="11" fillId="2" borderId="71" xfId="4" applyNumberFormat="1" applyFont="1" applyFill="1" applyBorder="1" applyAlignment="1">
      <alignment horizontal="center" vertical="center"/>
    </xf>
    <xf numFmtId="181" fontId="11" fillId="2" borderId="120" xfId="4" applyNumberFormat="1" applyFont="1" applyFill="1" applyBorder="1" applyAlignment="1">
      <alignment horizontal="center" vertical="center"/>
    </xf>
    <xf numFmtId="0" fontId="11" fillId="2" borderId="14" xfId="4" applyFont="1" applyFill="1" applyBorder="1" applyAlignment="1">
      <alignment horizontal="center" vertical="center"/>
    </xf>
    <xf numFmtId="0" fontId="11" fillId="2" borderId="15" xfId="4" applyFont="1" applyFill="1" applyBorder="1" applyAlignment="1">
      <alignment horizontal="center" vertical="center"/>
    </xf>
    <xf numFmtId="0" fontId="16" fillId="0" borderId="19" xfId="0" applyFont="1" applyBorder="1">
      <alignment vertical="center"/>
    </xf>
    <xf numFmtId="0" fontId="16" fillId="0" borderId="20" xfId="0" applyFont="1" applyBorder="1">
      <alignment vertical="center"/>
    </xf>
    <xf numFmtId="0" fontId="11" fillId="2" borderId="128" xfId="4" applyFont="1" applyFill="1" applyBorder="1" applyAlignment="1">
      <alignment horizontal="center" vertical="center"/>
    </xf>
    <xf numFmtId="0" fontId="11" fillId="0" borderId="12" xfId="4" applyFont="1" applyBorder="1" applyAlignment="1">
      <alignment horizontal="center" vertical="center" shrinkToFit="1"/>
    </xf>
    <xf numFmtId="0" fontId="11" fillId="0" borderId="13" xfId="4"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17" xfId="0" applyFont="1" applyBorder="1" applyAlignment="1">
      <alignment horizontal="center" vertical="center" shrinkToFit="1"/>
    </xf>
    <xf numFmtId="0" fontId="11" fillId="0" borderId="71" xfId="4" applyFont="1" applyBorder="1" applyAlignment="1">
      <alignment horizontal="center" vertical="center" shrinkToFit="1"/>
    </xf>
    <xf numFmtId="0" fontId="16" fillId="0" borderId="120" xfId="0" applyFont="1" applyBorder="1" applyAlignment="1">
      <alignment horizontal="center" vertical="center" shrinkToFit="1"/>
    </xf>
    <xf numFmtId="0" fontId="54" fillId="0" borderId="0" xfId="16" applyFill="1" applyAlignment="1">
      <alignment horizontal="center" vertical="center"/>
    </xf>
    <xf numFmtId="0" fontId="17" fillId="0" borderId="109" xfId="4" applyFont="1" applyBorder="1" applyAlignment="1">
      <alignment horizontal="center" vertical="center"/>
    </xf>
    <xf numFmtId="0" fontId="17" fillId="0" borderId="108" xfId="4" applyFont="1" applyBorder="1" applyAlignment="1">
      <alignment horizontal="center" vertical="center"/>
    </xf>
    <xf numFmtId="0" fontId="17" fillId="0" borderId="28" xfId="4" applyFont="1" applyBorder="1" applyAlignment="1">
      <alignment horizontal="center" vertical="center"/>
    </xf>
    <xf numFmtId="0" fontId="11" fillId="2" borderId="5" xfId="4" applyFont="1" applyFill="1" applyBorder="1" applyAlignment="1">
      <alignment horizontal="left" vertical="center"/>
    </xf>
    <xf numFmtId="0" fontId="11" fillId="2" borderId="0" xfId="4" applyFont="1" applyFill="1" applyAlignment="1">
      <alignment horizontal="left" vertical="center" shrinkToFit="1"/>
    </xf>
    <xf numFmtId="0" fontId="11" fillId="0" borderId="71" xfId="4" applyFont="1" applyBorder="1" applyAlignment="1">
      <alignment horizontal="center" vertical="center"/>
    </xf>
    <xf numFmtId="0" fontId="11" fillId="0" borderId="13" xfId="4" applyFont="1" applyBorder="1" applyAlignment="1">
      <alignment horizontal="center" vertical="center"/>
    </xf>
    <xf numFmtId="0" fontId="11" fillId="2" borderId="222" xfId="4" applyFont="1" applyFill="1" applyBorder="1" applyAlignment="1">
      <alignment horizontal="center" vertical="center" shrinkToFit="1"/>
    </xf>
    <xf numFmtId="0" fontId="11" fillId="0" borderId="3" xfId="4" applyFont="1" applyBorder="1" applyAlignment="1">
      <alignment horizontal="center" vertical="center"/>
    </xf>
    <xf numFmtId="0" fontId="15" fillId="0" borderId="85" xfId="4" applyFont="1" applyBorder="1" applyAlignment="1">
      <alignment horizontal="left" vertical="top" wrapText="1"/>
    </xf>
    <xf numFmtId="0" fontId="15" fillId="0" borderId="104" xfId="4" applyFont="1" applyBorder="1" applyAlignment="1">
      <alignment horizontal="left" vertical="center"/>
    </xf>
    <xf numFmtId="0" fontId="15" fillId="0" borderId="49" xfId="4" applyFont="1" applyBorder="1" applyAlignment="1">
      <alignment horizontal="left" vertical="center"/>
    </xf>
    <xf numFmtId="191" fontId="11" fillId="4" borderId="212" xfId="4" applyNumberFormat="1" applyFont="1" applyFill="1" applyBorder="1" applyAlignment="1">
      <alignment horizontal="right" vertical="center"/>
    </xf>
    <xf numFmtId="191" fontId="11" fillId="4" borderId="248" xfId="4" applyNumberFormat="1" applyFont="1" applyFill="1" applyBorder="1" applyAlignment="1">
      <alignment horizontal="right" vertical="center"/>
    </xf>
    <xf numFmtId="0" fontId="11" fillId="2" borderId="204" xfId="4" applyFont="1" applyFill="1" applyBorder="1" applyAlignment="1">
      <alignment vertical="center" wrapText="1" shrinkToFit="1"/>
    </xf>
    <xf numFmtId="0" fontId="11" fillId="2" borderId="205" xfId="4" applyFont="1" applyFill="1" applyBorder="1" applyAlignment="1">
      <alignment vertical="center" wrapText="1" shrinkToFit="1"/>
    </xf>
    <xf numFmtId="0" fontId="11" fillId="2" borderId="206" xfId="4" applyFont="1" applyFill="1" applyBorder="1" applyAlignment="1">
      <alignment vertical="center" wrapText="1" shrinkToFit="1"/>
    </xf>
    <xf numFmtId="0" fontId="11" fillId="4" borderId="50" xfId="4" applyFont="1" applyFill="1" applyBorder="1" applyAlignment="1">
      <alignment horizontal="right" vertical="center"/>
    </xf>
    <xf numFmtId="0" fontId="14" fillId="2" borderId="0" xfId="4" applyFont="1" applyFill="1" applyAlignment="1">
      <alignment horizontal="center" vertical="top"/>
    </xf>
    <xf numFmtId="0" fontId="14" fillId="2" borderId="5" xfId="4" applyFont="1" applyFill="1" applyBorder="1" applyAlignment="1">
      <alignment horizontal="center" vertical="top"/>
    </xf>
    <xf numFmtId="0" fontId="44" fillId="2" borderId="5" xfId="4" applyFont="1" applyFill="1" applyBorder="1" applyAlignment="1">
      <alignment horizontal="center" vertical="center" wrapText="1" shrinkToFit="1"/>
    </xf>
    <xf numFmtId="0" fontId="44" fillId="2" borderId="6" xfId="4" applyFont="1" applyFill="1" applyBorder="1" applyAlignment="1">
      <alignment horizontal="center" vertical="center" wrapText="1" shrinkToFit="1"/>
    </xf>
    <xf numFmtId="0" fontId="44" fillId="2" borderId="87" xfId="4" applyFont="1" applyFill="1" applyBorder="1" applyAlignment="1">
      <alignment horizontal="center" vertical="center" wrapText="1" shrinkToFit="1"/>
    </xf>
    <xf numFmtId="0" fontId="11" fillId="0" borderId="14" xfId="4" applyFont="1" applyBorder="1" applyAlignment="1">
      <alignment horizontal="center" vertical="center" readingOrder="1"/>
    </xf>
    <xf numFmtId="0" fontId="11" fillId="0" borderId="0" xfId="4" applyFont="1" applyAlignment="1">
      <alignment horizontal="center" vertical="center" readingOrder="1"/>
    </xf>
    <xf numFmtId="0" fontId="11" fillId="0" borderId="25" xfId="4" applyFont="1" applyBorder="1" applyAlignment="1">
      <alignment horizontal="center" vertical="center" readingOrder="1"/>
    </xf>
    <xf numFmtId="0" fontId="11" fillId="0" borderId="260" xfId="4" applyFont="1" applyBorder="1" applyAlignment="1">
      <alignment horizontal="center" vertical="center" shrinkToFit="1" readingOrder="1"/>
    </xf>
    <xf numFmtId="0" fontId="11" fillId="0" borderId="261" xfId="4" applyFont="1" applyBorder="1" applyAlignment="1">
      <alignment horizontal="center" vertical="center" shrinkToFit="1" readingOrder="1"/>
    </xf>
    <xf numFmtId="0" fontId="11" fillId="0" borderId="262" xfId="4" applyFont="1" applyBorder="1" applyAlignment="1">
      <alignment horizontal="center" vertical="center" shrinkToFit="1" readingOrder="1"/>
    </xf>
    <xf numFmtId="0" fontId="11" fillId="0" borderId="217" xfId="4" applyFont="1" applyBorder="1" applyAlignment="1">
      <alignment horizontal="center" vertical="center" shrinkToFit="1"/>
    </xf>
    <xf numFmtId="0" fontId="11" fillId="0" borderId="41" xfId="4" applyFont="1" applyBorder="1" applyAlignment="1">
      <alignment horizontal="center" vertical="center" shrinkToFit="1"/>
    </xf>
    <xf numFmtId="0" fontId="44" fillId="2" borderId="0" xfId="4" applyFont="1" applyFill="1" applyAlignment="1">
      <alignment horizontal="left" vertical="center" shrinkToFit="1"/>
    </xf>
    <xf numFmtId="0" fontId="44" fillId="2" borderId="5" xfId="4" applyFont="1" applyFill="1" applyBorder="1" applyAlignment="1">
      <alignment horizontal="left" vertical="center" shrinkToFit="1"/>
    </xf>
    <xf numFmtId="0" fontId="44" fillId="0" borderId="0" xfId="4" applyFont="1" applyAlignment="1">
      <alignment horizontal="left" vertical="top" wrapText="1"/>
    </xf>
    <xf numFmtId="0" fontId="44" fillId="0" borderId="5" xfId="4" applyFont="1" applyBorder="1" applyAlignment="1">
      <alignment horizontal="left" vertical="top" wrapText="1"/>
    </xf>
    <xf numFmtId="0" fontId="15" fillId="0" borderId="231" xfId="4" applyFont="1" applyBorder="1" applyAlignment="1">
      <alignment vertical="center" shrinkToFit="1"/>
    </xf>
    <xf numFmtId="0" fontId="15" fillId="0" borderId="64" xfId="4" applyFont="1" applyBorder="1" applyAlignment="1">
      <alignment vertical="center" shrinkToFit="1"/>
    </xf>
    <xf numFmtId="0" fontId="15" fillId="0" borderId="15" xfId="4" applyFont="1" applyBorder="1" applyAlignment="1">
      <alignment vertical="top" wrapText="1"/>
    </xf>
    <xf numFmtId="0" fontId="23" fillId="2" borderId="0" xfId="4" applyFont="1" applyFill="1" applyAlignment="1">
      <alignment horizontal="right" vertical="center"/>
    </xf>
    <xf numFmtId="0" fontId="15" fillId="0" borderId="11" xfId="4" applyFont="1" applyBorder="1" applyAlignment="1">
      <alignment vertical="top" wrapText="1"/>
    </xf>
    <xf numFmtId="0" fontId="15" fillId="0" borderId="12" xfId="4" applyFont="1" applyBorder="1" applyAlignment="1">
      <alignment vertical="top" wrapText="1"/>
    </xf>
    <xf numFmtId="0" fontId="15" fillId="0" borderId="13" xfId="4" applyFont="1" applyBorder="1" applyAlignment="1">
      <alignment vertical="top" wrapText="1"/>
    </xf>
    <xf numFmtId="0" fontId="15" fillId="0" borderId="14" xfId="4" applyFont="1" applyBorder="1" applyAlignment="1">
      <alignment vertical="top" wrapText="1"/>
    </xf>
    <xf numFmtId="0" fontId="15" fillId="0" borderId="16" xfId="4" applyFont="1" applyBorder="1" applyAlignment="1">
      <alignment vertical="top" wrapText="1"/>
    </xf>
    <xf numFmtId="0" fontId="15" fillId="0" borderId="6" xfId="4" applyFont="1" applyBorder="1" applyAlignment="1">
      <alignment vertical="top" wrapText="1"/>
    </xf>
    <xf numFmtId="0" fontId="15" fillId="0" borderId="17" xfId="4" applyFont="1" applyBorder="1" applyAlignment="1">
      <alignment vertical="top" wrapText="1"/>
    </xf>
    <xf numFmtId="0" fontId="23" fillId="0" borderId="0" xfId="4" applyFont="1" applyAlignment="1">
      <alignment vertical="center" shrinkToFit="1"/>
    </xf>
    <xf numFmtId="0" fontId="23" fillId="0" borderId="5" xfId="4" applyFont="1" applyBorder="1" applyAlignment="1">
      <alignment vertical="center" shrinkToFit="1"/>
    </xf>
    <xf numFmtId="0" fontId="72" fillId="2" borderId="0" xfId="4" applyFont="1" applyFill="1" applyAlignment="1">
      <alignment horizontal="right" vertical="center"/>
    </xf>
    <xf numFmtId="0" fontId="14" fillId="0" borderId="0" xfId="4" applyFont="1" applyAlignment="1">
      <alignment horizontal="left" vertical="top" wrapText="1" shrinkToFit="1"/>
    </xf>
    <xf numFmtId="0" fontId="98" fillId="0" borderId="0" xfId="4" applyFont="1" applyAlignment="1">
      <alignment horizontal="left" vertical="top" wrapText="1" shrinkToFit="1"/>
    </xf>
    <xf numFmtId="0" fontId="98" fillId="0" borderId="5" xfId="4" applyFont="1" applyBorder="1" applyAlignment="1">
      <alignment horizontal="left" vertical="top" wrapText="1" shrinkToFit="1"/>
    </xf>
    <xf numFmtId="0" fontId="98" fillId="0" borderId="7" xfId="4" applyFont="1" applyBorder="1" applyAlignment="1">
      <alignment horizontal="left" vertical="top" wrapText="1" shrinkToFit="1"/>
    </xf>
    <xf numFmtId="0" fontId="98" fillId="0" borderId="10" xfId="4" applyFont="1" applyBorder="1" applyAlignment="1">
      <alignment horizontal="left" vertical="top" wrapText="1" shrinkToFit="1"/>
    </xf>
    <xf numFmtId="0" fontId="11" fillId="0" borderId="53" xfId="4" applyFont="1" applyBorder="1" applyAlignment="1">
      <alignment horizontal="left" vertical="center" shrinkToFit="1"/>
    </xf>
    <xf numFmtId="0" fontId="11" fillId="0" borderId="78" xfId="4" applyFont="1" applyBorder="1" applyAlignment="1">
      <alignment horizontal="left" vertical="center" shrinkToFit="1"/>
    </xf>
    <xf numFmtId="0" fontId="45" fillId="0" borderId="48" xfId="4" applyFont="1" applyFill="1" applyBorder="1" applyAlignment="1">
      <alignment horizontal="center" vertical="center"/>
    </xf>
    <xf numFmtId="0" fontId="45" fillId="0" borderId="22" xfId="4" applyFont="1" applyFill="1" applyBorder="1" applyAlignment="1">
      <alignment horizontal="center" vertical="center"/>
    </xf>
    <xf numFmtId="0" fontId="45" fillId="0" borderId="47" xfId="4" applyFont="1" applyFill="1" applyBorder="1" applyAlignment="1">
      <alignment horizontal="center" vertical="center"/>
    </xf>
    <xf numFmtId="0" fontId="45" fillId="0" borderId="14" xfId="4" applyFont="1" applyFill="1" applyBorder="1" applyAlignment="1">
      <alignment horizontal="center" vertical="center"/>
    </xf>
    <xf numFmtId="0" fontId="45" fillId="0" borderId="0" xfId="4" applyFont="1" applyFill="1" applyAlignment="1">
      <alignment horizontal="center" vertical="center"/>
    </xf>
    <xf numFmtId="0" fontId="45" fillId="0" borderId="15" xfId="4" applyFont="1" applyFill="1" applyBorder="1" applyAlignment="1">
      <alignment horizontal="center" vertical="center"/>
    </xf>
    <xf numFmtId="0" fontId="45" fillId="0" borderId="16" xfId="4" applyFont="1" applyFill="1" applyBorder="1" applyAlignment="1">
      <alignment horizontal="center" vertical="center"/>
    </xf>
    <xf numFmtId="0" fontId="45" fillId="0" borderId="6" xfId="4" applyFont="1" applyFill="1" applyBorder="1" applyAlignment="1">
      <alignment horizontal="center" vertical="center"/>
    </xf>
    <xf numFmtId="0" fontId="45" fillId="0" borderId="17" xfId="4" applyFont="1" applyFill="1" applyBorder="1" applyAlignment="1">
      <alignment horizontal="center" vertical="center"/>
    </xf>
    <xf numFmtId="181" fontId="11" fillId="4" borderId="48" xfId="5" applyNumberFormat="1" applyFont="1" applyFill="1" applyBorder="1" applyAlignment="1">
      <alignment horizontal="center" vertical="center" shrinkToFit="1"/>
    </xf>
    <xf numFmtId="181" fontId="11" fillId="4" borderId="22" xfId="5" applyNumberFormat="1" applyFont="1" applyFill="1" applyBorder="1" applyAlignment="1">
      <alignment horizontal="center" vertical="center" shrinkToFit="1"/>
    </xf>
    <xf numFmtId="181" fontId="11" fillId="4" borderId="141" xfId="5" applyNumberFormat="1" applyFont="1" applyFill="1" applyBorder="1" applyAlignment="1">
      <alignment horizontal="center" vertical="center" shrinkToFit="1"/>
    </xf>
    <xf numFmtId="181" fontId="11" fillId="4" borderId="14" xfId="5" applyNumberFormat="1" applyFont="1" applyFill="1" applyBorder="1" applyAlignment="1">
      <alignment horizontal="center" vertical="center" shrinkToFit="1"/>
    </xf>
    <xf numFmtId="181" fontId="11" fillId="4" borderId="0" xfId="5" applyNumberFormat="1" applyFont="1" applyFill="1" applyAlignment="1">
      <alignment horizontal="center" vertical="center" shrinkToFit="1"/>
    </xf>
    <xf numFmtId="181" fontId="11" fillId="4" borderId="132" xfId="5" applyNumberFormat="1" applyFont="1" applyFill="1" applyBorder="1" applyAlignment="1">
      <alignment horizontal="center" vertical="center" shrinkToFit="1"/>
    </xf>
    <xf numFmtId="181" fontId="11" fillId="4" borderId="16" xfId="5" applyNumberFormat="1" applyFont="1" applyFill="1" applyBorder="1" applyAlignment="1">
      <alignment horizontal="center" vertical="center" shrinkToFit="1"/>
    </xf>
    <xf numFmtId="181" fontId="11" fillId="4" borderId="6" xfId="5" applyNumberFormat="1" applyFont="1" applyFill="1" applyBorder="1" applyAlignment="1">
      <alignment horizontal="center" vertical="center" shrinkToFit="1"/>
    </xf>
    <xf numFmtId="181" fontId="11" fillId="4" borderId="129" xfId="5" applyNumberFormat="1" applyFont="1" applyFill="1" applyBorder="1" applyAlignment="1">
      <alignment horizontal="center" vertical="center" shrinkToFit="1"/>
    </xf>
    <xf numFmtId="0" fontId="11" fillId="0" borderId="143" xfId="4" applyFont="1" applyFill="1" applyBorder="1" applyAlignment="1">
      <alignment horizontal="center" vertical="center" shrinkToFit="1"/>
    </xf>
    <xf numFmtId="0" fontId="11" fillId="0" borderId="116" xfId="4" applyFont="1" applyFill="1" applyBorder="1" applyAlignment="1">
      <alignment horizontal="center" vertical="center" shrinkToFit="1"/>
    </xf>
    <xf numFmtId="0" fontId="11" fillId="0" borderId="130" xfId="4" applyFont="1" applyFill="1" applyBorder="1" applyAlignment="1">
      <alignment horizontal="center" vertical="center" shrinkToFit="1"/>
    </xf>
    <xf numFmtId="181" fontId="11" fillId="0" borderId="142" xfId="4" applyNumberFormat="1" applyFont="1" applyFill="1" applyBorder="1" applyAlignment="1">
      <alignment horizontal="center" shrinkToFit="1"/>
    </xf>
    <xf numFmtId="181" fontId="11" fillId="0" borderId="47" xfId="4" applyNumberFormat="1" applyFont="1" applyFill="1" applyBorder="1" applyAlignment="1">
      <alignment horizontal="center" shrinkToFit="1"/>
    </xf>
    <xf numFmtId="181" fontId="11" fillId="0" borderId="65" xfId="4" applyNumberFormat="1" applyFont="1" applyFill="1" applyBorder="1" applyAlignment="1">
      <alignment horizontal="center" shrinkToFit="1"/>
    </xf>
    <xf numFmtId="181" fontId="11" fillId="0" borderId="15" xfId="4" applyNumberFormat="1" applyFont="1" applyFill="1" applyBorder="1" applyAlignment="1">
      <alignment horizontal="center" shrinkToFit="1"/>
    </xf>
    <xf numFmtId="0" fontId="11" fillId="0" borderId="145" xfId="4" applyFont="1" applyBorder="1" applyAlignment="1">
      <alignment horizontal="left" vertical="center" shrinkToFit="1"/>
    </xf>
    <xf numFmtId="0" fontId="11" fillId="0" borderId="146" xfId="4" applyFont="1" applyBorder="1" applyAlignment="1">
      <alignment horizontal="left" vertical="center" shrinkToFit="1"/>
    </xf>
    <xf numFmtId="0" fontId="11" fillId="0" borderId="66" xfId="4" applyFont="1" applyBorder="1" applyAlignment="1">
      <alignment horizontal="left" vertical="center" shrinkToFit="1"/>
    </xf>
    <xf numFmtId="0" fontId="11" fillId="0" borderId="67" xfId="4" applyFont="1" applyBorder="1" applyAlignment="1">
      <alignment horizontal="left" vertical="center" shrinkToFit="1"/>
    </xf>
    <xf numFmtId="192" fontId="11" fillId="0" borderId="120" xfId="4" applyNumberFormat="1" applyFont="1" applyFill="1" applyBorder="1" applyAlignment="1">
      <alignment horizontal="center" vertical="center" shrinkToFit="1"/>
    </xf>
    <xf numFmtId="192" fontId="11" fillId="0" borderId="17" xfId="4" applyNumberFormat="1" applyFont="1" applyFill="1" applyBorder="1" applyAlignment="1">
      <alignment horizontal="center" vertical="center" shrinkToFit="1"/>
    </xf>
    <xf numFmtId="192" fontId="11" fillId="4" borderId="120" xfId="4" applyNumberFormat="1" applyFont="1" applyFill="1" applyBorder="1" applyAlignment="1">
      <alignment horizontal="center" vertical="center" shrinkToFit="1"/>
    </xf>
    <xf numFmtId="192" fontId="11" fillId="4" borderId="17" xfId="4" applyNumberFormat="1" applyFont="1" applyFill="1" applyBorder="1" applyAlignment="1">
      <alignment horizontal="center" vertical="center" shrinkToFit="1"/>
    </xf>
    <xf numFmtId="0" fontId="45" fillId="0" borderId="48" xfId="4" applyFont="1" applyFill="1" applyBorder="1" applyAlignment="1">
      <alignment horizontal="center" vertical="center" wrapText="1"/>
    </xf>
    <xf numFmtId="0" fontId="45" fillId="0" borderId="22" xfId="4" applyFont="1" applyFill="1" applyBorder="1" applyAlignment="1">
      <alignment horizontal="center" vertical="center" wrapText="1"/>
    </xf>
    <xf numFmtId="0" fontId="45" fillId="0" borderId="47" xfId="4" applyFont="1" applyFill="1" applyBorder="1" applyAlignment="1">
      <alignment horizontal="center" vertical="center" wrapText="1"/>
    </xf>
    <xf numFmtId="0" fontId="45" fillId="0" borderId="14" xfId="4" applyFont="1" applyFill="1" applyBorder="1" applyAlignment="1">
      <alignment horizontal="center" vertical="center" wrapText="1"/>
    </xf>
    <xf numFmtId="0" fontId="45" fillId="0" borderId="0" xfId="4" applyFont="1" applyFill="1" applyAlignment="1">
      <alignment horizontal="center" vertical="center" wrapText="1"/>
    </xf>
    <xf numFmtId="0" fontId="45" fillId="0" borderId="15" xfId="4" applyFont="1" applyFill="1" applyBorder="1" applyAlignment="1">
      <alignment horizontal="center" vertical="center" wrapText="1"/>
    </xf>
    <xf numFmtId="0" fontId="45" fillId="0" borderId="59" xfId="4" applyFont="1" applyFill="1" applyBorder="1" applyAlignment="1">
      <alignment horizontal="center" vertical="center" wrapText="1"/>
    </xf>
    <xf numFmtId="0" fontId="45" fillId="0" borderId="21" xfId="4" applyFont="1" applyFill="1" applyBorder="1" applyAlignment="1">
      <alignment horizontal="center" vertical="center" wrapText="1"/>
    </xf>
    <xf numFmtId="0" fontId="45" fillId="0" borderId="60" xfId="4" applyFont="1" applyFill="1" applyBorder="1" applyAlignment="1">
      <alignment horizontal="center" vertical="center" wrapText="1"/>
    </xf>
    <xf numFmtId="181" fontId="11" fillId="4" borderId="142" xfId="4" applyNumberFormat="1" applyFont="1" applyFill="1" applyBorder="1" applyAlignment="1">
      <alignment horizontal="center" shrinkToFit="1"/>
    </xf>
    <xf numFmtId="181" fontId="11" fillId="4" borderId="47" xfId="4" applyNumberFormat="1" applyFont="1" applyFill="1" applyBorder="1" applyAlignment="1">
      <alignment horizontal="center" shrinkToFit="1"/>
    </xf>
    <xf numFmtId="181" fontId="11" fillId="4" borderId="65" xfId="4" applyNumberFormat="1" applyFont="1" applyFill="1" applyBorder="1" applyAlignment="1">
      <alignment horizontal="center" shrinkToFit="1"/>
    </xf>
    <xf numFmtId="181" fontId="11" fillId="4" borderId="15" xfId="4" applyNumberFormat="1" applyFont="1" applyFill="1" applyBorder="1" applyAlignment="1">
      <alignment horizontal="center" shrinkToFit="1"/>
    </xf>
    <xf numFmtId="181" fontId="11" fillId="4" borderId="62" xfId="5" applyNumberFormat="1" applyFont="1" applyFill="1" applyBorder="1" applyAlignment="1">
      <alignment horizontal="center" vertical="top" shrinkToFit="1"/>
    </xf>
    <xf numFmtId="181" fontId="11" fillId="4" borderId="65" xfId="5" applyNumberFormat="1" applyFont="1" applyFill="1" applyBorder="1" applyAlignment="1">
      <alignment horizontal="center" vertical="top" shrinkToFit="1"/>
    </xf>
    <xf numFmtId="181" fontId="11" fillId="4" borderId="76" xfId="5" applyNumberFormat="1" applyFont="1" applyFill="1" applyBorder="1" applyAlignment="1">
      <alignment horizontal="center" vertical="top" shrinkToFit="1"/>
    </xf>
    <xf numFmtId="181" fontId="11" fillId="4" borderId="120" xfId="5" applyNumberFormat="1" applyFont="1" applyFill="1" applyBorder="1" applyAlignment="1">
      <alignment horizontal="center" vertical="top" shrinkToFit="1"/>
    </xf>
    <xf numFmtId="181" fontId="11" fillId="4" borderId="116" xfId="5" applyNumberFormat="1" applyFont="1" applyFill="1" applyBorder="1" applyAlignment="1">
      <alignment horizontal="center" vertical="top" shrinkToFit="1"/>
    </xf>
    <xf numFmtId="181" fontId="11" fillId="4" borderId="130" xfId="5" applyNumberFormat="1" applyFont="1" applyFill="1" applyBorder="1" applyAlignment="1">
      <alignment horizontal="center" vertical="top" shrinkToFit="1"/>
    </xf>
    <xf numFmtId="181" fontId="11" fillId="4" borderId="117" xfId="5" applyNumberFormat="1" applyFont="1" applyFill="1" applyBorder="1" applyAlignment="1">
      <alignment horizontal="center" vertical="top" shrinkToFit="1"/>
    </xf>
    <xf numFmtId="181" fontId="11" fillId="4" borderId="131" xfId="5" applyNumberFormat="1" applyFont="1" applyFill="1" applyBorder="1" applyAlignment="1">
      <alignment horizontal="center" vertical="top" shrinkToFit="1"/>
    </xf>
    <xf numFmtId="197" fontId="15" fillId="4" borderId="142" xfId="5" applyNumberFormat="1" applyFont="1" applyFill="1" applyBorder="1" applyAlignment="1">
      <alignment horizontal="center" vertical="top" shrinkToFit="1"/>
    </xf>
    <xf numFmtId="197" fontId="15" fillId="4" borderId="141" xfId="5" applyNumberFormat="1" applyFont="1" applyFill="1" applyBorder="1" applyAlignment="1">
      <alignment horizontal="center" vertical="top" shrinkToFit="1"/>
    </xf>
    <xf numFmtId="197" fontId="15" fillId="4" borderId="47" xfId="5" applyNumberFormat="1" applyFont="1" applyFill="1" applyBorder="1" applyAlignment="1">
      <alignment horizontal="center" vertical="top" shrinkToFit="1"/>
    </xf>
    <xf numFmtId="181" fontId="11" fillId="4" borderId="48" xfId="4" applyNumberFormat="1" applyFont="1" applyFill="1" applyBorder="1" applyAlignment="1">
      <alignment horizontal="center" vertical="center" shrinkToFit="1"/>
    </xf>
    <xf numFmtId="181" fontId="11" fillId="4" borderId="22" xfId="4" applyNumberFormat="1" applyFont="1" applyFill="1" applyBorder="1" applyAlignment="1">
      <alignment horizontal="center" vertical="center" shrinkToFit="1"/>
    </xf>
    <xf numFmtId="181" fontId="11" fillId="4" borderId="47" xfId="4" applyNumberFormat="1" applyFont="1" applyFill="1" applyBorder="1" applyAlignment="1">
      <alignment horizontal="center" vertical="center" shrinkToFit="1"/>
    </xf>
    <xf numFmtId="181" fontId="11" fillId="4" borderId="143" xfId="4" applyNumberFormat="1" applyFont="1" applyFill="1" applyBorder="1" applyAlignment="1">
      <alignment horizontal="center" vertical="center" shrinkToFit="1"/>
    </xf>
    <xf numFmtId="181" fontId="11" fillId="4" borderId="116" xfId="4" applyNumberFormat="1" applyFont="1" applyFill="1" applyBorder="1" applyAlignment="1">
      <alignment horizontal="center" vertical="center" shrinkToFit="1"/>
    </xf>
    <xf numFmtId="181" fontId="11" fillId="4" borderId="130" xfId="4" applyNumberFormat="1" applyFont="1" applyFill="1" applyBorder="1" applyAlignment="1">
      <alignment horizontal="center" vertical="center" shrinkToFit="1"/>
    </xf>
    <xf numFmtId="0" fontId="11" fillId="0" borderId="64" xfId="4" applyFont="1" applyBorder="1" applyAlignment="1">
      <alignment horizontal="left" vertical="center" shrinkToFit="1"/>
    </xf>
    <xf numFmtId="0" fontId="11" fillId="0" borderId="75" xfId="4" applyFont="1" applyBorder="1" applyAlignment="1">
      <alignment horizontal="left" vertical="center" shrinkToFit="1"/>
    </xf>
    <xf numFmtId="0" fontId="11" fillId="0" borderId="6" xfId="4" applyFont="1" applyBorder="1" applyAlignment="1">
      <alignment horizontal="left" vertical="center" shrinkToFit="1"/>
    </xf>
    <xf numFmtId="0" fontId="11" fillId="0" borderId="17" xfId="4" applyFont="1" applyBorder="1" applyAlignment="1">
      <alignment horizontal="left" vertical="center" shrinkToFit="1"/>
    </xf>
    <xf numFmtId="0" fontId="11" fillId="0" borderId="48" xfId="4" applyFont="1" applyFill="1" applyBorder="1" applyAlignment="1">
      <alignment horizontal="center" vertical="center"/>
    </xf>
    <xf numFmtId="0" fontId="11" fillId="0" borderId="22" xfId="4" applyFont="1" applyFill="1" applyBorder="1" applyAlignment="1">
      <alignment horizontal="center" vertical="center"/>
    </xf>
    <xf numFmtId="0" fontId="11" fillId="0" borderId="47" xfId="4" applyFont="1" applyFill="1" applyBorder="1" applyAlignment="1">
      <alignment horizontal="center" vertical="center"/>
    </xf>
    <xf numFmtId="4" fontId="11" fillId="4" borderId="48" xfId="4" applyNumberFormat="1" applyFont="1" applyFill="1" applyBorder="1" applyAlignment="1">
      <alignment horizontal="center" vertical="center" shrinkToFit="1"/>
    </xf>
    <xf numFmtId="4" fontId="11" fillId="4" borderId="22" xfId="4" applyNumberFormat="1" applyFont="1" applyFill="1" applyBorder="1" applyAlignment="1">
      <alignment horizontal="center" vertical="center" shrinkToFit="1"/>
    </xf>
    <xf numFmtId="4" fontId="11" fillId="4" borderId="47" xfId="4" applyNumberFormat="1" applyFont="1" applyFill="1" applyBorder="1" applyAlignment="1">
      <alignment horizontal="center" vertical="center" shrinkToFit="1"/>
    </xf>
    <xf numFmtId="4" fontId="11" fillId="4" borderId="16" xfId="4" applyNumberFormat="1" applyFont="1" applyFill="1" applyBorder="1" applyAlignment="1">
      <alignment horizontal="center" vertical="center" shrinkToFit="1"/>
    </xf>
    <xf numFmtId="4" fontId="11" fillId="4" borderId="6" xfId="4" applyNumberFormat="1" applyFont="1" applyFill="1" applyBorder="1" applyAlignment="1">
      <alignment horizontal="center" vertical="center" shrinkToFit="1"/>
    </xf>
    <xf numFmtId="4" fontId="11" fillId="4" borderId="17" xfId="4" applyNumberFormat="1" applyFont="1" applyFill="1" applyBorder="1" applyAlignment="1">
      <alignment horizontal="center" vertical="center" shrinkToFit="1"/>
    </xf>
    <xf numFmtId="197" fontId="15" fillId="4" borderId="48" xfId="5" applyNumberFormat="1" applyFont="1" applyFill="1" applyBorder="1" applyAlignment="1">
      <alignment horizontal="center" vertical="top" shrinkToFit="1"/>
    </xf>
    <xf numFmtId="197" fontId="15" fillId="4" borderId="22" xfId="5" applyNumberFormat="1" applyFont="1" applyFill="1" applyBorder="1" applyAlignment="1">
      <alignment horizontal="center" vertical="top" shrinkToFit="1"/>
    </xf>
    <xf numFmtId="181" fontId="11" fillId="0" borderId="71" xfId="4" applyNumberFormat="1" applyFont="1" applyFill="1" applyBorder="1" applyAlignment="1">
      <alignment horizontal="center" shrinkToFit="1"/>
    </xf>
    <xf numFmtId="181" fontId="11" fillId="0" borderId="13" xfId="4" applyNumberFormat="1" applyFont="1" applyFill="1" applyBorder="1" applyAlignment="1">
      <alignment horizontal="center" shrinkToFit="1"/>
    </xf>
    <xf numFmtId="0" fontId="11" fillId="0" borderId="49" xfId="4" applyFont="1" applyBorder="1" applyAlignment="1">
      <alignment horizontal="left" vertical="center" shrinkToFit="1"/>
    </xf>
    <xf numFmtId="0" fontId="11" fillId="0" borderId="52" xfId="4" applyFont="1" applyBorder="1" applyAlignment="1">
      <alignment horizontal="left" vertical="center" shrinkToFit="1"/>
    </xf>
    <xf numFmtId="0" fontId="11" fillId="0" borderId="62" xfId="5" applyFont="1" applyBorder="1" applyAlignment="1">
      <alignment horizontal="center" vertical="top" shrinkToFit="1"/>
    </xf>
    <xf numFmtId="0" fontId="11" fillId="0" borderId="116" xfId="5" applyFont="1" applyBorder="1" applyAlignment="1">
      <alignment horizontal="center" vertical="top" shrinkToFit="1"/>
    </xf>
    <xf numFmtId="0" fontId="11" fillId="0" borderId="76" xfId="5" applyFont="1" applyBorder="1" applyAlignment="1">
      <alignment horizontal="center" vertical="top" shrinkToFit="1"/>
    </xf>
    <xf numFmtId="0" fontId="11" fillId="0" borderId="130" xfId="5" applyFont="1" applyBorder="1" applyAlignment="1">
      <alignment horizontal="center" vertical="top" shrinkToFit="1"/>
    </xf>
    <xf numFmtId="0" fontId="11" fillId="0" borderId="65" xfId="5" applyFont="1" applyBorder="1" applyAlignment="1">
      <alignment horizontal="center" vertical="top" shrinkToFit="1"/>
    </xf>
    <xf numFmtId="0" fontId="11" fillId="0" borderId="120" xfId="5" applyFont="1" applyBorder="1" applyAlignment="1">
      <alignment horizontal="center" vertical="top" shrinkToFit="1"/>
    </xf>
    <xf numFmtId="181" fontId="11" fillId="4" borderId="15" xfId="5" applyNumberFormat="1" applyFont="1" applyFill="1" applyBorder="1" applyAlignment="1">
      <alignment horizontal="center" vertical="top" shrinkToFit="1"/>
    </xf>
    <xf numFmtId="181" fontId="11" fillId="4" borderId="17" xfId="5" applyNumberFormat="1" applyFont="1" applyFill="1" applyBorder="1" applyAlignment="1">
      <alignment horizontal="center" vertical="top" shrinkToFit="1"/>
    </xf>
    <xf numFmtId="197" fontId="15" fillId="0" borderId="71" xfId="5" applyNumberFormat="1" applyFont="1" applyBorder="1" applyAlignment="1">
      <alignment horizontal="center" vertical="top" shrinkToFit="1"/>
    </xf>
    <xf numFmtId="197" fontId="15" fillId="0" borderId="128" xfId="5" applyNumberFormat="1" applyFont="1" applyBorder="1" applyAlignment="1">
      <alignment horizontal="center" vertical="top" shrinkToFit="1"/>
    </xf>
    <xf numFmtId="197" fontId="15" fillId="0" borderId="12" xfId="5" applyNumberFormat="1" applyFont="1" applyBorder="1" applyAlignment="1">
      <alignment horizontal="center" vertical="top" shrinkToFit="1"/>
    </xf>
    <xf numFmtId="0" fontId="11" fillId="0" borderId="14" xfId="4" applyFont="1" applyFill="1" applyBorder="1" applyAlignment="1">
      <alignment horizontal="center" vertical="center" shrinkToFit="1"/>
    </xf>
    <xf numFmtId="0" fontId="11" fillId="0" borderId="15" xfId="4" applyFont="1" applyFill="1" applyBorder="1" applyAlignment="1">
      <alignment horizontal="center" vertical="center" shrinkToFit="1"/>
    </xf>
    <xf numFmtId="0" fontId="11" fillId="0" borderId="59" xfId="4" applyFont="1" applyFill="1" applyBorder="1" applyAlignment="1">
      <alignment horizontal="center" vertical="center" shrinkToFit="1"/>
    </xf>
    <xf numFmtId="0" fontId="11" fillId="0" borderId="21" xfId="4" applyFont="1" applyFill="1" applyBorder="1" applyAlignment="1">
      <alignment horizontal="center" vertical="center" shrinkToFit="1"/>
    </xf>
    <xf numFmtId="0" fontId="11" fillId="0" borderId="60" xfId="4" applyFont="1" applyFill="1" applyBorder="1" applyAlignment="1">
      <alignment horizontal="center" vertical="center" shrinkToFit="1"/>
    </xf>
    <xf numFmtId="4" fontId="11" fillId="0" borderId="16" xfId="4" applyNumberFormat="1" applyFont="1" applyFill="1" applyBorder="1" applyAlignment="1">
      <alignment horizontal="right" vertical="center" shrinkToFit="1"/>
    </xf>
    <xf numFmtId="4" fontId="11" fillId="0" borderId="6" xfId="4" applyNumberFormat="1" applyFont="1" applyFill="1" applyBorder="1" applyAlignment="1">
      <alignment horizontal="right" vertical="center" shrinkToFit="1"/>
    </xf>
    <xf numFmtId="4" fontId="11" fillId="0" borderId="17" xfId="4" applyNumberFormat="1" applyFont="1" applyFill="1" applyBorder="1" applyAlignment="1">
      <alignment horizontal="right" vertical="center" shrinkToFit="1"/>
    </xf>
    <xf numFmtId="197" fontId="15" fillId="0" borderId="11" xfId="5" applyNumberFormat="1" applyFont="1" applyBorder="1" applyAlignment="1">
      <alignment horizontal="center" vertical="top" shrinkToFit="1"/>
    </xf>
    <xf numFmtId="0" fontId="11" fillId="0" borderId="114" xfId="4" applyFont="1" applyFill="1" applyBorder="1" applyAlignment="1">
      <alignment horizontal="center" vertical="center" shrinkToFit="1"/>
    </xf>
    <xf numFmtId="0" fontId="15" fillId="2" borderId="0" xfId="4" applyFont="1" applyFill="1" applyAlignment="1">
      <alignment horizontal="center" vertical="top" textRotation="255" shrinkToFit="1"/>
    </xf>
    <xf numFmtId="0" fontId="15" fillId="2" borderId="15" xfId="4" applyFont="1" applyFill="1" applyBorder="1" applyAlignment="1">
      <alignment horizontal="left" vertical="top" wrapText="1"/>
    </xf>
    <xf numFmtId="197" fontId="15" fillId="4" borderId="71" xfId="5" applyNumberFormat="1" applyFont="1" applyFill="1" applyBorder="1" applyAlignment="1">
      <alignment horizontal="center" vertical="top" shrinkToFit="1"/>
    </xf>
    <xf numFmtId="197" fontId="15" fillId="4" borderId="13" xfId="5" applyNumberFormat="1" applyFont="1" applyFill="1" applyBorder="1" applyAlignment="1">
      <alignment horizontal="center" vertical="top" shrinkToFit="1"/>
    </xf>
    <xf numFmtId="191" fontId="11" fillId="4" borderId="14" xfId="4" applyNumberFormat="1" applyFont="1" applyFill="1" applyBorder="1" applyAlignment="1">
      <alignment horizontal="center" vertical="center" shrinkToFit="1"/>
    </xf>
    <xf numFmtId="191" fontId="11" fillId="4" borderId="0" xfId="4" applyNumberFormat="1" applyFont="1" applyFill="1" applyAlignment="1">
      <alignment horizontal="center" vertical="center" shrinkToFit="1"/>
    </xf>
    <xf numFmtId="191" fontId="11" fillId="4" borderId="15" xfId="4" applyNumberFormat="1" applyFont="1" applyFill="1" applyBorder="1" applyAlignment="1">
      <alignment horizontal="center" vertical="center" shrinkToFit="1"/>
    </xf>
    <xf numFmtId="191" fontId="11" fillId="4" borderId="16" xfId="4" applyNumberFormat="1" applyFont="1" applyFill="1" applyBorder="1" applyAlignment="1">
      <alignment horizontal="center" vertical="center" shrinkToFit="1"/>
    </xf>
    <xf numFmtId="191" fontId="11" fillId="4" borderId="6" xfId="4" applyNumberFormat="1" applyFont="1" applyFill="1" applyBorder="1" applyAlignment="1">
      <alignment horizontal="center" vertical="center" shrinkToFit="1"/>
    </xf>
    <xf numFmtId="191" fontId="11" fillId="4" borderId="17" xfId="4" applyNumberFormat="1" applyFont="1" applyFill="1" applyBorder="1" applyAlignment="1">
      <alignment horizontal="center" vertical="center" shrinkToFit="1"/>
    </xf>
    <xf numFmtId="198" fontId="11" fillId="4" borderId="11" xfId="5" applyNumberFormat="1" applyFont="1" applyFill="1" applyBorder="1" applyAlignment="1">
      <alignment horizontal="center" vertical="center" shrinkToFit="1"/>
    </xf>
    <xf numFmtId="198" fontId="11" fillId="4" borderId="12" xfId="5" applyNumberFormat="1" applyFont="1" applyFill="1" applyBorder="1" applyAlignment="1">
      <alignment horizontal="center" vertical="center" shrinkToFit="1"/>
    </xf>
    <xf numFmtId="198" fontId="11" fillId="4" borderId="128" xfId="5" applyNumberFormat="1" applyFont="1" applyFill="1" applyBorder="1" applyAlignment="1">
      <alignment horizontal="center" vertical="center" shrinkToFit="1"/>
    </xf>
    <xf numFmtId="198" fontId="11" fillId="4" borderId="14" xfId="5" applyNumberFormat="1" applyFont="1" applyFill="1" applyBorder="1" applyAlignment="1">
      <alignment horizontal="center" vertical="center" shrinkToFit="1"/>
    </xf>
    <xf numFmtId="198" fontId="11" fillId="4" borderId="0" xfId="5" applyNumberFormat="1" applyFont="1" applyFill="1" applyAlignment="1">
      <alignment horizontal="center" vertical="center" shrinkToFit="1"/>
    </xf>
    <xf numFmtId="198" fontId="11" fillId="4" borderId="132" xfId="5" applyNumberFormat="1" applyFont="1" applyFill="1" applyBorder="1" applyAlignment="1">
      <alignment horizontal="center" vertical="center" shrinkToFit="1"/>
    </xf>
    <xf numFmtId="198" fontId="11" fillId="4" borderId="16" xfId="5" applyNumberFormat="1" applyFont="1" applyFill="1" applyBorder="1" applyAlignment="1">
      <alignment horizontal="center" vertical="center" shrinkToFit="1"/>
    </xf>
    <xf numFmtId="198" fontId="11" fillId="4" borderId="6" xfId="5" applyNumberFormat="1" applyFont="1" applyFill="1" applyBorder="1" applyAlignment="1">
      <alignment horizontal="center" vertical="center" shrinkToFit="1"/>
    </xf>
    <xf numFmtId="198" fontId="11" fillId="4" borderId="129" xfId="5" applyNumberFormat="1" applyFont="1" applyFill="1" applyBorder="1" applyAlignment="1">
      <alignment horizontal="center" vertical="center" shrinkToFit="1"/>
    </xf>
    <xf numFmtId="0" fontId="25" fillId="0" borderId="11" xfId="4" applyFont="1" applyBorder="1" applyAlignment="1">
      <alignment horizontal="left" vertical="top"/>
    </xf>
    <xf numFmtId="0" fontId="25" fillId="0" borderId="12" xfId="4" applyFont="1" applyBorder="1" applyAlignment="1">
      <alignment horizontal="left" vertical="top"/>
    </xf>
    <xf numFmtId="3" fontId="11" fillId="0" borderId="18" xfId="4" applyNumberFormat="1" applyFont="1" applyBorder="1" applyAlignment="1">
      <alignment horizontal="right" vertical="center"/>
    </xf>
    <xf numFmtId="3" fontId="11" fillId="0" borderId="19" xfId="4" applyNumberFormat="1" applyFont="1" applyBorder="1" applyAlignment="1">
      <alignment horizontal="right" vertical="center"/>
    </xf>
    <xf numFmtId="0" fontId="11" fillId="0" borderId="14" xfId="5" applyFont="1" applyBorder="1" applyAlignment="1">
      <alignment horizontal="center" vertical="top" shrinkToFit="1"/>
    </xf>
    <xf numFmtId="0" fontId="11" fillId="0" borderId="132" xfId="5" applyFont="1" applyBorder="1" applyAlignment="1">
      <alignment horizontal="center" vertical="top" shrinkToFit="1"/>
    </xf>
    <xf numFmtId="0" fontId="11" fillId="0" borderId="16" xfId="5" applyFont="1" applyBorder="1" applyAlignment="1">
      <alignment horizontal="center" vertical="top" shrinkToFit="1"/>
    </xf>
    <xf numFmtId="0" fontId="11" fillId="0" borderId="129" xfId="5" applyFont="1" applyBorder="1" applyAlignment="1">
      <alignment horizontal="center" vertical="top" shrinkToFit="1"/>
    </xf>
    <xf numFmtId="0" fontId="12" fillId="0" borderId="357" xfId="4" applyFont="1" applyBorder="1" applyAlignment="1">
      <alignment horizontal="center" vertical="center"/>
    </xf>
    <xf numFmtId="0" fontId="11" fillId="0" borderId="358" xfId="4" applyFont="1" applyBorder="1" applyAlignment="1">
      <alignment horizontal="center" vertical="center"/>
    </xf>
    <xf numFmtId="0" fontId="11" fillId="0" borderId="359" xfId="4" applyFont="1" applyBorder="1" applyAlignment="1">
      <alignment horizontal="center" vertical="center"/>
    </xf>
    <xf numFmtId="181" fontId="11" fillId="4" borderId="188" xfId="4" applyNumberFormat="1" applyFont="1" applyFill="1" applyBorder="1" applyAlignment="1">
      <alignment horizontal="right" vertical="center"/>
    </xf>
    <xf numFmtId="181" fontId="11" fillId="4" borderId="189" xfId="4" applyNumberFormat="1" applyFont="1" applyFill="1" applyBorder="1" applyAlignment="1">
      <alignment horizontal="right" vertical="center"/>
    </xf>
    <xf numFmtId="0" fontId="16" fillId="0" borderId="145" xfId="4" applyFont="1" applyBorder="1" applyAlignment="1">
      <alignment horizontal="left" vertical="center" shrinkToFit="1"/>
    </xf>
    <xf numFmtId="0" fontId="11" fillId="0" borderId="48" xfId="4" applyFont="1" applyFill="1" applyBorder="1" applyAlignment="1">
      <alignment horizontal="center" vertical="center" shrinkToFit="1"/>
    </xf>
    <xf numFmtId="0" fontId="11" fillId="0" borderId="22" xfId="4" applyFont="1" applyFill="1" applyBorder="1" applyAlignment="1">
      <alignment horizontal="center" vertical="center" shrinkToFit="1"/>
    </xf>
    <xf numFmtId="0" fontId="11" fillId="0" borderId="47" xfId="4" applyFont="1" applyFill="1" applyBorder="1" applyAlignment="1">
      <alignment horizontal="center" vertical="center" shrinkToFit="1"/>
    </xf>
    <xf numFmtId="4" fontId="11" fillId="0" borderId="48" xfId="4" applyNumberFormat="1" applyFont="1" applyFill="1" applyBorder="1" applyAlignment="1">
      <alignment horizontal="right" vertical="center" shrinkToFit="1"/>
    </xf>
    <xf numFmtId="4" fontId="11" fillId="0" borderId="22" xfId="4" applyNumberFormat="1" applyFont="1" applyFill="1" applyBorder="1" applyAlignment="1">
      <alignment horizontal="right" vertical="center" shrinkToFit="1"/>
    </xf>
    <xf numFmtId="4" fontId="11" fillId="0" borderId="47" xfId="4" applyNumberFormat="1" applyFont="1" applyFill="1" applyBorder="1" applyAlignment="1">
      <alignment horizontal="right" vertical="center" shrinkToFit="1"/>
    </xf>
    <xf numFmtId="197" fontId="15" fillId="0" borderId="48" xfId="5" applyNumberFormat="1" applyFont="1" applyBorder="1" applyAlignment="1">
      <alignment horizontal="center" vertical="top" shrinkToFit="1"/>
    </xf>
    <xf numFmtId="197" fontId="15" fillId="0" borderId="141" xfId="5" applyNumberFormat="1" applyFont="1" applyBorder="1" applyAlignment="1">
      <alignment horizontal="center" vertical="top" shrinkToFit="1"/>
    </xf>
    <xf numFmtId="197" fontId="15" fillId="0" borderId="142" xfId="5" applyNumberFormat="1" applyFont="1" applyBorder="1" applyAlignment="1">
      <alignment horizontal="center" vertical="top" shrinkToFit="1"/>
    </xf>
    <xf numFmtId="0" fontId="11" fillId="0" borderId="137" xfId="5" applyFont="1" applyBorder="1" applyAlignment="1">
      <alignment horizontal="center" vertical="top" shrinkToFit="1"/>
    </xf>
    <xf numFmtId="0" fontId="11" fillId="0" borderId="223" xfId="5" applyFont="1" applyBorder="1" applyAlignment="1">
      <alignment horizontal="center" vertical="top" shrinkToFit="1"/>
    </xf>
    <xf numFmtId="181" fontId="11" fillId="4" borderId="65" xfId="5" applyNumberFormat="1" applyFont="1" applyFill="1" applyBorder="1" applyAlignment="1">
      <alignment horizontal="center" vertical="top"/>
    </xf>
    <xf numFmtId="181" fontId="11" fillId="4" borderId="15" xfId="5" applyNumberFormat="1" applyFont="1" applyFill="1" applyBorder="1" applyAlignment="1">
      <alignment horizontal="center" vertical="top"/>
    </xf>
    <xf numFmtId="181" fontId="11" fillId="4" borderId="137" xfId="5" applyNumberFormat="1" applyFont="1" applyFill="1" applyBorder="1" applyAlignment="1">
      <alignment horizontal="center" vertical="top"/>
    </xf>
    <xf numFmtId="181" fontId="11" fillId="4" borderId="60" xfId="5" applyNumberFormat="1" applyFont="1" applyFill="1" applyBorder="1" applyAlignment="1">
      <alignment horizontal="center" vertical="top"/>
    </xf>
    <xf numFmtId="0" fontId="11" fillId="4" borderId="14" xfId="4" applyFont="1" applyFill="1" applyBorder="1" applyAlignment="1">
      <alignment horizontal="center" vertical="top" shrinkToFit="1"/>
    </xf>
    <xf numFmtId="0" fontId="11" fillId="4" borderId="0" xfId="4" applyFont="1" applyFill="1" applyAlignment="1">
      <alignment horizontal="center" vertical="top" shrinkToFit="1"/>
    </xf>
    <xf numFmtId="0" fontId="11" fillId="4" borderId="15" xfId="4" applyFont="1" applyFill="1" applyBorder="1" applyAlignment="1">
      <alignment horizontal="center" vertical="top" shrinkToFit="1"/>
    </xf>
    <xf numFmtId="0" fontId="11" fillId="4" borderId="59" xfId="4" applyFont="1" applyFill="1" applyBorder="1" applyAlignment="1">
      <alignment horizontal="center" vertical="top" shrinkToFit="1"/>
    </xf>
    <xf numFmtId="0" fontId="11" fillId="4" borderId="21" xfId="4" applyFont="1" applyFill="1" applyBorder="1" applyAlignment="1">
      <alignment horizontal="center" vertical="top" shrinkToFit="1"/>
    </xf>
    <xf numFmtId="0" fontId="11" fillId="4" borderId="60" xfId="4" applyFont="1" applyFill="1" applyBorder="1" applyAlignment="1">
      <alignment horizontal="center" vertical="top" shrinkToFit="1"/>
    </xf>
    <xf numFmtId="198" fontId="11" fillId="4" borderId="14" xfId="5" applyNumberFormat="1" applyFont="1" applyFill="1" applyBorder="1" applyAlignment="1">
      <alignment horizontal="center" vertical="top" shrinkToFit="1"/>
    </xf>
    <xf numFmtId="198" fontId="11" fillId="4" borderId="0" xfId="5" applyNumberFormat="1" applyFont="1" applyFill="1" applyAlignment="1">
      <alignment horizontal="center" vertical="top" shrinkToFit="1"/>
    </xf>
    <xf numFmtId="198" fontId="11" fillId="4" borderId="132" xfId="5" applyNumberFormat="1" applyFont="1" applyFill="1" applyBorder="1" applyAlignment="1">
      <alignment horizontal="center" vertical="top" shrinkToFit="1"/>
    </xf>
    <xf numFmtId="198" fontId="11" fillId="4" borderId="59" xfId="5" applyNumberFormat="1" applyFont="1" applyFill="1" applyBorder="1" applyAlignment="1">
      <alignment horizontal="center" vertical="top" shrinkToFit="1"/>
    </xf>
    <xf numFmtId="198" fontId="11" fillId="4" borderId="21" xfId="5" applyNumberFormat="1" applyFont="1" applyFill="1" applyBorder="1" applyAlignment="1">
      <alignment horizontal="center" vertical="top" shrinkToFit="1"/>
    </xf>
    <xf numFmtId="198" fontId="11" fillId="4" borderId="223" xfId="5" applyNumberFormat="1" applyFont="1" applyFill="1" applyBorder="1" applyAlignment="1">
      <alignment horizontal="center" vertical="top" shrinkToFit="1"/>
    </xf>
    <xf numFmtId="0" fontId="11" fillId="0" borderId="116" xfId="4" applyFont="1" applyFill="1" applyBorder="1" applyAlignment="1">
      <alignment horizontal="center" vertical="top" shrinkToFit="1"/>
    </xf>
    <xf numFmtId="0" fontId="11" fillId="0" borderId="136" xfId="4" applyFont="1" applyFill="1" applyBorder="1" applyAlignment="1">
      <alignment horizontal="center" vertical="top" shrinkToFit="1"/>
    </xf>
    <xf numFmtId="181" fontId="11" fillId="0" borderId="65" xfId="4" applyNumberFormat="1" applyFont="1" applyFill="1" applyBorder="1" applyAlignment="1">
      <alignment horizontal="center" vertical="center" shrinkToFit="1"/>
    </xf>
    <xf numFmtId="192" fontId="11" fillId="0" borderId="137" xfId="4" applyNumberFormat="1" applyFont="1" applyFill="1" applyBorder="1" applyAlignment="1">
      <alignment horizontal="center" vertical="center" shrinkToFit="1"/>
    </xf>
    <xf numFmtId="192" fontId="11" fillId="0" borderId="60" xfId="4" applyNumberFormat="1" applyFont="1" applyFill="1" applyBorder="1" applyAlignment="1">
      <alignment horizontal="center" vertical="center" shrinkToFit="1"/>
    </xf>
    <xf numFmtId="198" fontId="11" fillId="4" borderId="48" xfId="5" applyNumberFormat="1" applyFont="1" applyFill="1" applyBorder="1" applyAlignment="1">
      <alignment horizontal="center" vertical="center" shrinkToFit="1"/>
    </xf>
    <xf numFmtId="198" fontId="11" fillId="4" borderId="22" xfId="5" applyNumberFormat="1" applyFont="1" applyFill="1" applyBorder="1" applyAlignment="1">
      <alignment horizontal="center" vertical="center" shrinkToFit="1"/>
    </xf>
    <xf numFmtId="198" fontId="11" fillId="4" borderId="141" xfId="5" applyNumberFormat="1" applyFont="1" applyFill="1" applyBorder="1" applyAlignment="1">
      <alignment horizontal="center" vertical="center" shrinkToFit="1"/>
    </xf>
    <xf numFmtId="0" fontId="11" fillId="0" borderId="139" xfId="4" applyFont="1" applyBorder="1" applyAlignment="1">
      <alignment vertical="center" shrinkToFit="1"/>
    </xf>
    <xf numFmtId="0" fontId="11" fillId="0" borderId="140" xfId="4" applyFont="1" applyBorder="1" applyAlignment="1">
      <alignment vertical="center" shrinkToFit="1"/>
    </xf>
    <xf numFmtId="0" fontId="11" fillId="0" borderId="99" xfId="4" applyFont="1" applyBorder="1" applyAlignment="1">
      <alignment horizontal="center" vertical="center" shrinkToFit="1"/>
    </xf>
    <xf numFmtId="0" fontId="11" fillId="0" borderId="29" xfId="4" applyFont="1" applyBorder="1" applyAlignment="1">
      <alignment horizontal="center" vertical="center" shrinkToFit="1"/>
    </xf>
    <xf numFmtId="0" fontId="11" fillId="0" borderId="100" xfId="4" applyFont="1" applyBorder="1" applyAlignment="1">
      <alignment horizontal="center" vertical="center" shrinkToFit="1"/>
    </xf>
    <xf numFmtId="0" fontId="23" fillId="13" borderId="360" xfId="4" applyFont="1" applyFill="1" applyBorder="1" applyAlignment="1">
      <alignment horizontal="left" vertical="center" shrinkToFit="1"/>
    </xf>
    <xf numFmtId="0" fontId="23" fillId="13" borderId="0" xfId="4" applyFont="1" applyFill="1" applyAlignment="1">
      <alignment horizontal="left" vertical="center" shrinkToFit="1"/>
    </xf>
    <xf numFmtId="0" fontId="11" fillId="0" borderId="14" xfId="4" applyFont="1" applyFill="1" applyBorder="1" applyAlignment="1">
      <alignment horizontal="center" vertical="top"/>
    </xf>
    <xf numFmtId="0" fontId="11" fillId="0" borderId="0" xfId="4" applyFont="1" applyFill="1" applyAlignment="1">
      <alignment horizontal="center" vertical="top"/>
    </xf>
    <xf numFmtId="0" fontId="11" fillId="0" borderId="15" xfId="4" applyFont="1" applyFill="1" applyBorder="1" applyAlignment="1">
      <alignment horizontal="center" vertical="top"/>
    </xf>
    <xf numFmtId="0" fontId="11" fillId="0" borderId="59" xfId="4" applyFont="1" applyFill="1" applyBorder="1" applyAlignment="1">
      <alignment horizontal="center" vertical="top"/>
    </xf>
    <xf numFmtId="0" fontId="11" fillId="0" borderId="21" xfId="4" applyFont="1" applyFill="1" applyBorder="1" applyAlignment="1">
      <alignment horizontal="center" vertical="top"/>
    </xf>
    <xf numFmtId="0" fontId="11" fillId="0" borderId="60" xfId="4" applyFont="1" applyFill="1" applyBorder="1" applyAlignment="1">
      <alignment horizontal="center" vertical="top"/>
    </xf>
    <xf numFmtId="4" fontId="11" fillId="0" borderId="14" xfId="4" applyNumberFormat="1" applyFont="1" applyFill="1" applyBorder="1" applyAlignment="1">
      <alignment horizontal="right" vertical="top" shrinkToFit="1"/>
    </xf>
    <xf numFmtId="4" fontId="11" fillId="0" borderId="0" xfId="4" applyNumberFormat="1" applyFont="1" applyFill="1" applyAlignment="1">
      <alignment horizontal="right" vertical="top" shrinkToFit="1"/>
    </xf>
    <xf numFmtId="4" fontId="11" fillId="0" borderId="15" xfId="4" applyNumberFormat="1" applyFont="1" applyFill="1" applyBorder="1" applyAlignment="1">
      <alignment horizontal="right" vertical="top" shrinkToFit="1"/>
    </xf>
    <xf numFmtId="4" fontId="11" fillId="0" borderId="59" xfId="4" applyNumberFormat="1" applyFont="1" applyFill="1" applyBorder="1" applyAlignment="1">
      <alignment horizontal="right" vertical="top" shrinkToFit="1"/>
    </xf>
    <xf numFmtId="4" fontId="11" fillId="0" borderId="21" xfId="4" applyNumberFormat="1" applyFont="1" applyFill="1" applyBorder="1" applyAlignment="1">
      <alignment horizontal="right" vertical="top" shrinkToFit="1"/>
    </xf>
    <xf numFmtId="4" fontId="11" fillId="0" borderId="60" xfId="4" applyNumberFormat="1" applyFont="1" applyFill="1" applyBorder="1" applyAlignment="1">
      <alignment horizontal="right" vertical="top" shrinkToFit="1"/>
    </xf>
    <xf numFmtId="0" fontId="11" fillId="0" borderId="59" xfId="5" applyFont="1" applyBorder="1" applyAlignment="1">
      <alignment horizontal="center" vertical="top" shrinkToFit="1"/>
    </xf>
    <xf numFmtId="0" fontId="11" fillId="0" borderId="49" xfId="4" applyFont="1" applyBorder="1" applyAlignment="1">
      <alignment vertical="center" shrinkToFit="1"/>
    </xf>
    <xf numFmtId="0" fontId="11" fillId="0" borderId="52" xfId="4" applyFont="1" applyBorder="1" applyAlignment="1">
      <alignment vertical="center" shrinkToFit="1"/>
    </xf>
    <xf numFmtId="0" fontId="11" fillId="4" borderId="89" xfId="4" applyFont="1" applyFill="1" applyBorder="1" applyAlignment="1">
      <alignment horizontal="right" vertical="center"/>
    </xf>
    <xf numFmtId="0" fontId="11" fillId="4" borderId="2" xfId="4" applyFont="1" applyFill="1" applyBorder="1" applyAlignment="1">
      <alignment horizontal="right" vertical="center"/>
    </xf>
    <xf numFmtId="0" fontId="11" fillId="4" borderId="57" xfId="4" applyFont="1" applyFill="1" applyBorder="1" applyAlignment="1">
      <alignment horizontal="right" vertical="center"/>
    </xf>
    <xf numFmtId="0" fontId="11" fillId="4" borderId="7" xfId="4" applyFont="1" applyFill="1" applyBorder="1" applyAlignment="1">
      <alignment horizontal="right" vertical="center"/>
    </xf>
    <xf numFmtId="0" fontId="11" fillId="0" borderId="66" xfId="4" applyFont="1" applyBorder="1" applyAlignment="1">
      <alignment vertical="center" shrinkToFit="1"/>
    </xf>
    <xf numFmtId="0" fontId="11" fillId="0" borderId="67" xfId="4" applyFont="1" applyBorder="1" applyAlignment="1">
      <alignment vertical="center" shrinkToFit="1"/>
    </xf>
    <xf numFmtId="0" fontId="38" fillId="4" borderId="11" xfId="4" applyFont="1" applyFill="1" applyBorder="1" applyAlignment="1">
      <alignment horizontal="right" vertical="top"/>
    </xf>
    <xf numFmtId="0" fontId="38" fillId="4" borderId="12" xfId="4" applyFont="1" applyFill="1" applyBorder="1" applyAlignment="1">
      <alignment horizontal="right" vertical="top"/>
    </xf>
    <xf numFmtId="0" fontId="38" fillId="4" borderId="13" xfId="4" applyFont="1" applyFill="1" applyBorder="1" applyAlignment="1">
      <alignment horizontal="right" vertical="top"/>
    </xf>
    <xf numFmtId="0" fontId="38" fillId="4" borderId="128" xfId="4" applyFont="1" applyFill="1" applyBorder="1" applyAlignment="1">
      <alignment horizontal="right" vertical="top"/>
    </xf>
    <xf numFmtId="181" fontId="38" fillId="0" borderId="71" xfId="4" applyNumberFormat="1" applyFont="1" applyFill="1" applyBorder="1" applyAlignment="1">
      <alignment horizontal="right" vertical="top"/>
    </xf>
    <xf numFmtId="181" fontId="38" fillId="0" borderId="13" xfId="4" applyNumberFormat="1" applyFont="1" applyFill="1" applyBorder="1" applyAlignment="1">
      <alignment horizontal="right" vertical="top"/>
    </xf>
    <xf numFmtId="194" fontId="23" fillId="0" borderId="11" xfId="4" applyNumberFormat="1" applyFont="1" applyFill="1" applyBorder="1" applyAlignment="1">
      <alignment horizontal="right" vertical="center"/>
    </xf>
    <xf numFmtId="194" fontId="23" fillId="0" borderId="12" xfId="4" applyNumberFormat="1" applyFont="1" applyFill="1" applyBorder="1" applyAlignment="1">
      <alignment horizontal="right" vertical="center"/>
    </xf>
    <xf numFmtId="194" fontId="23" fillId="0" borderId="13" xfId="4" applyNumberFormat="1" applyFont="1" applyFill="1" applyBorder="1" applyAlignment="1">
      <alignment horizontal="right" vertical="center"/>
    </xf>
    <xf numFmtId="0" fontId="11" fillId="4" borderId="128" xfId="4" applyFont="1" applyFill="1" applyBorder="1" applyAlignment="1">
      <alignment horizontal="center" vertical="center"/>
    </xf>
    <xf numFmtId="0" fontId="11" fillId="4" borderId="132" xfId="4" applyFont="1" applyFill="1" applyBorder="1" applyAlignment="1">
      <alignment horizontal="center" vertical="center"/>
    </xf>
    <xf numFmtId="0" fontId="11" fillId="4" borderId="129" xfId="4" applyFont="1" applyFill="1" applyBorder="1" applyAlignment="1">
      <alignment horizontal="center" vertical="center"/>
    </xf>
    <xf numFmtId="0" fontId="12" fillId="2" borderId="71" xfId="4" applyFont="1" applyFill="1" applyBorder="1" applyAlignment="1">
      <alignment horizontal="center" vertical="center" shrinkToFit="1"/>
    </xf>
    <xf numFmtId="0" fontId="12" fillId="2" borderId="13" xfId="4" applyFont="1" applyFill="1" applyBorder="1" applyAlignment="1">
      <alignment horizontal="center" vertical="center" shrinkToFit="1"/>
    </xf>
    <xf numFmtId="0" fontId="11" fillId="2" borderId="65" xfId="4" applyFont="1" applyFill="1" applyBorder="1" applyAlignment="1">
      <alignment horizontal="center" vertical="center"/>
    </xf>
    <xf numFmtId="0" fontId="11" fillId="13" borderId="0" xfId="4" applyFont="1" applyFill="1" applyAlignment="1">
      <alignment horizontal="left" vertical="center"/>
    </xf>
    <xf numFmtId="0" fontId="11" fillId="2" borderId="132" xfId="4" applyFont="1" applyFill="1" applyBorder="1" applyAlignment="1">
      <alignment horizontal="center" vertical="center"/>
    </xf>
    <xf numFmtId="0" fontId="11" fillId="2" borderId="129" xfId="4" applyFont="1" applyFill="1" applyBorder="1" applyAlignment="1">
      <alignment horizontal="center" vertical="center"/>
    </xf>
    <xf numFmtId="0" fontId="11" fillId="2" borderId="71" xfId="4" applyFont="1" applyFill="1" applyBorder="1" applyAlignment="1">
      <alignment horizontal="center" vertical="center"/>
    </xf>
    <xf numFmtId="0" fontId="11" fillId="2" borderId="120" xfId="4" applyFont="1" applyFill="1" applyBorder="1" applyAlignment="1">
      <alignment horizontal="center" vertical="center"/>
    </xf>
    <xf numFmtId="0" fontId="11" fillId="2" borderId="71" xfId="4" applyFont="1" applyFill="1" applyBorder="1" applyAlignment="1">
      <alignment horizontal="center" vertical="top" wrapText="1"/>
    </xf>
    <xf numFmtId="0" fontId="11" fillId="2" borderId="128" xfId="4" applyFont="1" applyFill="1" applyBorder="1" applyAlignment="1">
      <alignment horizontal="center" vertical="top"/>
    </xf>
    <xf numFmtId="0" fontId="11" fillId="2" borderId="65" xfId="4" applyFont="1" applyFill="1" applyBorder="1" applyAlignment="1">
      <alignment horizontal="center" vertical="top"/>
    </xf>
    <xf numFmtId="0" fontId="11" fillId="2" borderId="132" xfId="4" applyFont="1" applyFill="1" applyBorder="1" applyAlignment="1">
      <alignment horizontal="center" vertical="top"/>
    </xf>
    <xf numFmtId="0" fontId="11" fillId="2" borderId="120" xfId="4" applyFont="1" applyFill="1" applyBorder="1" applyAlignment="1">
      <alignment horizontal="center" vertical="top"/>
    </xf>
    <xf numFmtId="0" fontId="11" fillId="2" borderId="129" xfId="4" applyFont="1" applyFill="1" applyBorder="1" applyAlignment="1">
      <alignment horizontal="center" vertical="top"/>
    </xf>
    <xf numFmtId="0" fontId="11" fillId="4" borderId="71" xfId="4" applyFont="1" applyFill="1" applyBorder="1" applyAlignment="1">
      <alignment horizontal="center" vertical="center"/>
    </xf>
    <xf numFmtId="0" fontId="11" fillId="4" borderId="65" xfId="4" applyFont="1" applyFill="1" applyBorder="1" applyAlignment="1">
      <alignment horizontal="center" vertical="center"/>
    </xf>
    <xf numFmtId="0" fontId="11" fillId="4" borderId="120" xfId="4" applyFont="1" applyFill="1" applyBorder="1" applyAlignment="1">
      <alignment horizontal="center" vertical="center"/>
    </xf>
    <xf numFmtId="0" fontId="11" fillId="0" borderId="120" xfId="4" applyFont="1" applyBorder="1" applyAlignment="1">
      <alignment horizontal="center" vertical="center" shrinkToFit="1"/>
    </xf>
    <xf numFmtId="0" fontId="11" fillId="0" borderId="17" xfId="4" applyFont="1" applyBorder="1" applyAlignment="1">
      <alignment horizontal="center" vertical="center" shrinkToFit="1"/>
    </xf>
    <xf numFmtId="0" fontId="36" fillId="0" borderId="11" xfId="4" applyFont="1" applyBorder="1" applyAlignment="1">
      <alignment horizontal="left" vertical="center" wrapText="1"/>
    </xf>
    <xf numFmtId="0" fontId="36" fillId="0" borderId="12" xfId="4" applyFont="1" applyBorder="1" applyAlignment="1">
      <alignment horizontal="left" vertical="center" wrapText="1"/>
    </xf>
    <xf numFmtId="0" fontId="36" fillId="0" borderId="13" xfId="4" applyFont="1" applyBorder="1" applyAlignment="1">
      <alignment horizontal="left" vertical="center" wrapText="1"/>
    </xf>
    <xf numFmtId="0" fontId="36" fillId="0" borderId="14" xfId="4" applyFont="1" applyBorder="1" applyAlignment="1">
      <alignment horizontal="left" vertical="center" wrapText="1"/>
    </xf>
    <xf numFmtId="0" fontId="36" fillId="0" borderId="0" xfId="4" applyFont="1" applyAlignment="1">
      <alignment horizontal="left" vertical="center" wrapText="1"/>
    </xf>
    <xf numFmtId="0" fontId="36" fillId="0" borderId="15" xfId="4" applyFont="1" applyBorder="1" applyAlignment="1">
      <alignment horizontal="left" vertical="center" wrapText="1"/>
    </xf>
    <xf numFmtId="181" fontId="11" fillId="4" borderId="57" xfId="4" applyNumberFormat="1" applyFont="1" applyFill="1" applyBorder="1" applyAlignment="1">
      <alignment horizontal="right" vertical="center"/>
    </xf>
    <xf numFmtId="181" fontId="11" fillId="4" borderId="7" xfId="4" applyNumberFormat="1" applyFont="1" applyFill="1" applyBorder="1" applyAlignment="1">
      <alignment horizontal="right" vertical="center"/>
    </xf>
    <xf numFmtId="0" fontId="23" fillId="13" borderId="360" xfId="4" applyFont="1" applyFill="1" applyBorder="1" applyAlignment="1">
      <alignment horizontal="center" vertical="center" shrinkToFit="1"/>
    </xf>
    <xf numFmtId="0" fontId="23" fillId="13" borderId="0" xfId="4" applyFont="1" applyFill="1" applyAlignment="1">
      <alignment horizontal="center" vertical="center" shrinkToFit="1"/>
    </xf>
    <xf numFmtId="0" fontId="93" fillId="2" borderId="0" xfId="4" applyFont="1" applyFill="1" applyAlignment="1">
      <alignment horizontal="left" vertical="center"/>
    </xf>
    <xf numFmtId="0" fontId="93" fillId="2" borderId="25" xfId="4" applyFont="1" applyFill="1" applyBorder="1" applyAlignment="1">
      <alignment horizontal="left" vertical="center"/>
    </xf>
    <xf numFmtId="0" fontId="23" fillId="2" borderId="11" xfId="4" applyFont="1" applyFill="1" applyBorder="1" applyAlignment="1">
      <alignment horizontal="center" vertical="center"/>
    </xf>
    <xf numFmtId="0" fontId="23" fillId="2" borderId="12" xfId="4" applyFont="1" applyFill="1" applyBorder="1" applyAlignment="1">
      <alignment horizontal="center" vertical="center"/>
    </xf>
    <xf numFmtId="0" fontId="23" fillId="2" borderId="13" xfId="4" applyFont="1" applyFill="1" applyBorder="1" applyAlignment="1">
      <alignment horizontal="center" vertical="center"/>
    </xf>
    <xf numFmtId="0" fontId="23" fillId="2" borderId="14" xfId="4" applyFont="1" applyFill="1" applyBorder="1" applyAlignment="1">
      <alignment horizontal="center" vertical="center"/>
    </xf>
    <xf numFmtId="0" fontId="23" fillId="2" borderId="0" xfId="4" applyFont="1" applyFill="1" applyAlignment="1">
      <alignment horizontal="center" vertical="center"/>
    </xf>
    <xf numFmtId="0" fontId="23" fillId="2" borderId="15" xfId="4" applyFont="1" applyFill="1" applyBorder="1" applyAlignment="1">
      <alignment horizontal="center" vertical="center"/>
    </xf>
    <xf numFmtId="0" fontId="23" fillId="2" borderId="16" xfId="4" applyFont="1" applyFill="1" applyBorder="1" applyAlignment="1">
      <alignment horizontal="center" vertical="center"/>
    </xf>
    <xf numFmtId="0" fontId="23" fillId="2" borderId="6" xfId="4" applyFont="1" applyFill="1" applyBorder="1" applyAlignment="1">
      <alignment horizontal="center" vertical="center"/>
    </xf>
    <xf numFmtId="0" fontId="23" fillId="2" borderId="17" xfId="4" applyFont="1" applyFill="1" applyBorder="1" applyAlignment="1">
      <alignment horizontal="center" vertical="center"/>
    </xf>
    <xf numFmtId="0" fontId="15" fillId="2" borderId="11" xfId="4" applyFont="1" applyFill="1" applyBorder="1" applyAlignment="1">
      <alignment horizontal="center" vertical="center"/>
    </xf>
    <xf numFmtId="0" fontId="15" fillId="2" borderId="12" xfId="4" applyFont="1" applyFill="1" applyBorder="1" applyAlignment="1">
      <alignment horizontal="center" vertical="center"/>
    </xf>
    <xf numFmtId="0" fontId="15" fillId="2" borderId="13" xfId="4" applyFont="1" applyFill="1" applyBorder="1" applyAlignment="1">
      <alignment horizontal="center" vertical="center"/>
    </xf>
    <xf numFmtId="0" fontId="15" fillId="2" borderId="14" xfId="4" applyFont="1" applyFill="1" applyBorder="1" applyAlignment="1">
      <alignment horizontal="center" vertical="center"/>
    </xf>
    <xf numFmtId="0" fontId="15" fillId="2" borderId="0" xfId="4" applyFont="1" applyFill="1" applyAlignment="1">
      <alignment horizontal="center" vertical="center"/>
    </xf>
    <xf numFmtId="0" fontId="15" fillId="2" borderId="15" xfId="4" applyFont="1" applyFill="1" applyBorder="1" applyAlignment="1">
      <alignment horizontal="center" vertical="center"/>
    </xf>
    <xf numFmtId="0" fontId="15" fillId="2" borderId="16" xfId="4" applyFont="1" applyFill="1" applyBorder="1" applyAlignment="1">
      <alignment horizontal="center" vertical="center"/>
    </xf>
    <xf numFmtId="0" fontId="15" fillId="2" borderId="6" xfId="4" applyFont="1" applyFill="1" applyBorder="1" applyAlignment="1">
      <alignment horizontal="center" vertical="center"/>
    </xf>
    <xf numFmtId="0" fontId="15" fillId="2" borderId="17" xfId="4" applyFont="1" applyFill="1" applyBorder="1" applyAlignment="1">
      <alignment horizontal="center" vertical="center"/>
    </xf>
    <xf numFmtId="0" fontId="32" fillId="4" borderId="11" xfId="4" applyFont="1" applyFill="1" applyBorder="1" applyAlignment="1">
      <alignment horizontal="center" vertical="center" wrapText="1"/>
    </xf>
    <xf numFmtId="0" fontId="32" fillId="4" borderId="12" xfId="4" applyFont="1" applyFill="1" applyBorder="1" applyAlignment="1">
      <alignment horizontal="center" vertical="center" wrapText="1"/>
    </xf>
    <xf numFmtId="0" fontId="32" fillId="4" borderId="13" xfId="4" applyFont="1" applyFill="1" applyBorder="1" applyAlignment="1">
      <alignment horizontal="center" vertical="center" wrapText="1"/>
    </xf>
    <xf numFmtId="0" fontId="32" fillId="4" borderId="14" xfId="4" applyFont="1" applyFill="1" applyBorder="1" applyAlignment="1">
      <alignment horizontal="center" vertical="center" wrapText="1"/>
    </xf>
    <xf numFmtId="0" fontId="32" fillId="4" borderId="0" xfId="4" applyFont="1" applyFill="1" applyAlignment="1">
      <alignment horizontal="center" vertical="center" wrapText="1"/>
    </xf>
    <xf numFmtId="0" fontId="32" fillId="4" borderId="15" xfId="4" applyFont="1" applyFill="1" applyBorder="1" applyAlignment="1">
      <alignment horizontal="center" vertical="center" wrapText="1"/>
    </xf>
    <xf numFmtId="0" fontId="32" fillId="4" borderId="16" xfId="4" applyFont="1" applyFill="1" applyBorder="1" applyAlignment="1">
      <alignment horizontal="center" vertical="center" wrapText="1"/>
    </xf>
    <xf numFmtId="0" fontId="32" fillId="4" borderId="6" xfId="4" applyFont="1" applyFill="1" applyBorder="1" applyAlignment="1">
      <alignment horizontal="center" vertical="center" wrapText="1"/>
    </xf>
    <xf numFmtId="0" fontId="32" fillId="4" borderId="17" xfId="4" applyFont="1" applyFill="1" applyBorder="1" applyAlignment="1">
      <alignment horizontal="center" vertical="center" wrapText="1"/>
    </xf>
    <xf numFmtId="0" fontId="11" fillId="0" borderId="11" xfId="4" applyFont="1" applyBorder="1" applyAlignment="1">
      <alignment horizontal="center" vertical="center" wrapText="1"/>
    </xf>
    <xf numFmtId="0" fontId="11" fillId="0" borderId="13" xfId="4" applyFont="1" applyBorder="1" applyAlignment="1">
      <alignment horizontal="center" vertical="center" wrapText="1"/>
    </xf>
    <xf numFmtId="0" fontId="11" fillId="0" borderId="14" xfId="4" applyFont="1" applyBorder="1" applyAlignment="1">
      <alignment horizontal="center" vertical="center" wrapText="1"/>
    </xf>
    <xf numFmtId="0" fontId="11" fillId="0" borderId="0" xfId="4" applyFont="1" applyAlignment="1">
      <alignment horizontal="center" vertical="center" wrapText="1"/>
    </xf>
    <xf numFmtId="0" fontId="11" fillId="0" borderId="15"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6" xfId="4" applyFont="1" applyBorder="1" applyAlignment="1">
      <alignment horizontal="center" vertical="center" wrapText="1"/>
    </xf>
    <xf numFmtId="0" fontId="11" fillId="0" borderId="17" xfId="4" applyFont="1" applyBorder="1" applyAlignment="1">
      <alignment horizontal="center" vertical="center" wrapText="1"/>
    </xf>
    <xf numFmtId="0" fontId="15" fillId="0" borderId="27" xfId="4" applyFont="1" applyBorder="1" applyAlignment="1">
      <alignment horizontal="left" vertical="center"/>
    </xf>
    <xf numFmtId="0" fontId="106" fillId="0" borderId="354" xfId="4" applyFont="1" applyBorder="1" applyAlignment="1">
      <alignment horizontal="center" vertical="center"/>
    </xf>
    <xf numFmtId="0" fontId="12" fillId="0" borderId="355" xfId="4" applyFont="1" applyBorder="1" applyAlignment="1">
      <alignment horizontal="center" vertical="center"/>
    </xf>
    <xf numFmtId="0" fontId="12" fillId="0" borderId="356" xfId="4" applyFont="1" applyBorder="1" applyAlignment="1">
      <alignment horizontal="center" vertical="center"/>
    </xf>
    <xf numFmtId="0" fontId="12" fillId="0" borderId="358" xfId="4" applyFont="1" applyBorder="1" applyAlignment="1">
      <alignment horizontal="center" vertical="center"/>
    </xf>
    <xf numFmtId="0" fontId="12" fillId="0" borderId="359" xfId="4" applyFont="1" applyBorder="1" applyAlignment="1">
      <alignment horizontal="center" vertical="center"/>
    </xf>
    <xf numFmtId="0" fontId="11" fillId="2" borderId="19" xfId="4" applyFont="1" applyFill="1" applyBorder="1" applyAlignment="1">
      <alignment horizontal="left" vertical="center" shrinkToFit="1"/>
    </xf>
    <xf numFmtId="0" fontId="11" fillId="2" borderId="20" xfId="4" applyFont="1" applyFill="1" applyBorder="1" applyAlignment="1">
      <alignment horizontal="left" vertical="center" shrinkToFit="1"/>
    </xf>
    <xf numFmtId="0" fontId="16" fillId="0" borderId="18" xfId="0" applyFont="1" applyBorder="1" applyAlignment="1">
      <alignment horizontal="left" vertical="center" shrinkToFit="1"/>
    </xf>
    <xf numFmtId="0" fontId="16" fillId="0" borderId="19" xfId="0" applyFont="1" applyBorder="1" applyAlignment="1">
      <alignment horizontal="left" vertical="center" shrinkToFit="1"/>
    </xf>
    <xf numFmtId="0" fontId="16" fillId="0" borderId="45" xfId="0" applyFont="1" applyBorder="1" applyAlignment="1">
      <alignment horizontal="left" vertical="center" shrinkToFit="1"/>
    </xf>
    <xf numFmtId="0" fontId="11" fillId="2" borderId="18" xfId="4" applyFont="1" applyFill="1" applyBorder="1" applyAlignment="1">
      <alignment horizontal="left" vertical="center" shrinkToFit="1"/>
    </xf>
    <xf numFmtId="0" fontId="11" fillId="2" borderId="19" xfId="4" applyFont="1" applyFill="1" applyBorder="1" applyAlignment="1">
      <alignment horizontal="left" vertical="center"/>
    </xf>
    <xf numFmtId="0" fontId="11" fillId="2" borderId="20" xfId="4" applyFont="1" applyFill="1" applyBorder="1" applyAlignment="1">
      <alignment horizontal="left" vertical="center"/>
    </xf>
    <xf numFmtId="0" fontId="11" fillId="0" borderId="18" xfId="4" applyFont="1" applyFill="1" applyBorder="1" applyAlignment="1">
      <alignment horizontal="left" vertical="center" shrinkToFit="1"/>
    </xf>
    <xf numFmtId="0" fontId="11" fillId="0" borderId="19" xfId="4" applyFont="1" applyFill="1" applyBorder="1" applyAlignment="1">
      <alignment horizontal="left" vertical="center" shrinkToFit="1"/>
    </xf>
    <xf numFmtId="0" fontId="11" fillId="0" borderId="45" xfId="4" applyFont="1" applyFill="1" applyBorder="1" applyAlignment="1">
      <alignment horizontal="left" vertical="center" shrinkToFit="1"/>
    </xf>
    <xf numFmtId="0" fontId="11" fillId="0" borderId="0" xfId="4" applyFont="1" applyAlignment="1">
      <alignment horizontal="left" vertical="top"/>
    </xf>
    <xf numFmtId="0" fontId="11" fillId="2" borderId="12" xfId="4" applyFont="1" applyFill="1" applyBorder="1" applyAlignment="1">
      <alignment vertical="center" wrapText="1" shrinkToFit="1"/>
    </xf>
    <xf numFmtId="0" fontId="11" fillId="2" borderId="34" xfId="4" applyFont="1" applyFill="1" applyBorder="1" applyAlignment="1">
      <alignment vertical="center" wrapText="1" shrinkToFit="1"/>
    </xf>
    <xf numFmtId="0" fontId="11" fillId="2" borderId="0" xfId="4" applyFont="1" applyFill="1" applyAlignment="1">
      <alignment vertical="center" wrapText="1" shrinkToFit="1"/>
    </xf>
    <xf numFmtId="0" fontId="11" fillId="2" borderId="25" xfId="4" applyFont="1" applyFill="1" applyBorder="1" applyAlignment="1">
      <alignment vertical="center" wrapText="1" shrinkToFit="1"/>
    </xf>
    <xf numFmtId="0" fontId="93" fillId="0" borderId="85" xfId="4" applyFont="1" applyBorder="1" applyAlignment="1">
      <alignment horizontal="left" vertical="center" wrapText="1"/>
    </xf>
    <xf numFmtId="0" fontId="93" fillId="0" borderId="0" xfId="4" applyFont="1" applyAlignment="1">
      <alignment horizontal="left" vertical="center" wrapText="1"/>
    </xf>
    <xf numFmtId="0" fontId="93" fillId="0" borderId="5" xfId="4" applyFont="1" applyBorder="1" applyAlignment="1">
      <alignment horizontal="left" vertical="center" wrapText="1"/>
    </xf>
    <xf numFmtId="0" fontId="11" fillId="0" borderId="45" xfId="4" applyFont="1" applyFill="1" applyBorder="1" applyAlignment="1">
      <alignment horizontal="center" vertical="center"/>
    </xf>
    <xf numFmtId="0" fontId="11" fillId="2" borderId="54" xfId="4" applyFont="1" applyFill="1" applyBorder="1" applyAlignment="1">
      <alignment horizontal="center" vertical="center"/>
    </xf>
    <xf numFmtId="0" fontId="11" fillId="0" borderId="48" xfId="4" applyFont="1" applyFill="1" applyBorder="1" applyAlignment="1">
      <alignment vertical="center" wrapText="1"/>
    </xf>
    <xf numFmtId="0" fontId="11" fillId="0" borderId="22" xfId="4" applyFont="1" applyFill="1" applyBorder="1" applyAlignment="1">
      <alignment vertical="center" wrapText="1"/>
    </xf>
    <xf numFmtId="0" fontId="11" fillId="0" borderId="47" xfId="4" applyFont="1" applyFill="1" applyBorder="1" applyAlignment="1">
      <alignment vertical="center" wrapText="1"/>
    </xf>
    <xf numFmtId="0" fontId="11" fillId="0" borderId="14" xfId="4" applyFont="1" applyFill="1" applyBorder="1" applyAlignment="1">
      <alignment vertical="center" wrapText="1"/>
    </xf>
    <xf numFmtId="0" fontId="11" fillId="0" borderId="0" xfId="4" applyFont="1" applyFill="1" applyAlignment="1">
      <alignment vertical="center" wrapText="1"/>
    </xf>
    <xf numFmtId="0" fontId="11" fillId="0" borderId="15" xfId="4" applyFont="1" applyFill="1" applyBorder="1" applyAlignment="1">
      <alignment vertical="center" wrapText="1"/>
    </xf>
    <xf numFmtId="0" fontId="11" fillId="0" borderId="16" xfId="4" applyFont="1" applyFill="1" applyBorder="1" applyAlignment="1">
      <alignment vertical="center" wrapText="1"/>
    </xf>
    <xf numFmtId="0" fontId="11" fillId="0" borderId="6" xfId="4" applyFont="1" applyFill="1" applyBorder="1" applyAlignment="1">
      <alignment vertical="center" wrapText="1"/>
    </xf>
    <xf numFmtId="0" fontId="11" fillId="0" borderId="17" xfId="4" applyFont="1" applyFill="1" applyBorder="1" applyAlignment="1">
      <alignment vertical="center" wrapText="1"/>
    </xf>
    <xf numFmtId="0" fontId="11" fillId="0" borderId="11" xfId="4" applyFont="1" applyFill="1" applyBorder="1" applyAlignment="1">
      <alignment vertical="center" wrapText="1"/>
    </xf>
    <xf numFmtId="0" fontId="11" fillId="0" borderId="12" xfId="4" applyFont="1" applyFill="1" applyBorder="1" applyAlignment="1">
      <alignment vertical="center" wrapText="1"/>
    </xf>
    <xf numFmtId="0" fontId="11" fillId="0" borderId="13" xfId="4" applyFont="1" applyFill="1" applyBorder="1" applyAlignment="1">
      <alignment vertical="center" wrapText="1"/>
    </xf>
    <xf numFmtId="0" fontId="11" fillId="0" borderId="59" xfId="4" applyFont="1" applyFill="1" applyBorder="1" applyAlignment="1">
      <alignment vertical="center" wrapText="1"/>
    </xf>
    <xf numFmtId="0" fontId="11" fillId="0" borderId="21" xfId="4" applyFont="1" applyFill="1" applyBorder="1" applyAlignment="1">
      <alignment vertical="center" wrapText="1"/>
    </xf>
    <xf numFmtId="0" fontId="11" fillId="0" borderId="60" xfId="4" applyFont="1" applyFill="1" applyBorder="1" applyAlignment="1">
      <alignment vertical="center" wrapText="1"/>
    </xf>
    <xf numFmtId="0" fontId="15" fillId="2" borderId="0" xfId="4" applyFont="1" applyFill="1" applyAlignment="1">
      <alignment horizontal="right" vertical="center"/>
    </xf>
    <xf numFmtId="0" fontId="11" fillId="0" borderId="44" xfId="4" applyFont="1" applyBorder="1" applyAlignment="1">
      <alignment horizontal="center" vertical="center" shrinkToFit="1"/>
    </xf>
    <xf numFmtId="9" fontId="11" fillId="0" borderId="44" xfId="4" applyNumberFormat="1" applyFont="1" applyBorder="1" applyAlignment="1">
      <alignment horizontal="center" vertical="center"/>
    </xf>
    <xf numFmtId="9" fontId="11" fillId="0" borderId="12" xfId="4" applyNumberFormat="1" applyFont="1" applyBorder="1" applyAlignment="1">
      <alignment horizontal="center" vertical="center"/>
    </xf>
    <xf numFmtId="0" fontId="11" fillId="0" borderId="7" xfId="4" applyFont="1" applyBorder="1" applyAlignment="1">
      <alignment horizontal="center" vertical="center"/>
    </xf>
    <xf numFmtId="0" fontId="11" fillId="0" borderId="96" xfId="4" applyFont="1" applyBorder="1" applyAlignment="1">
      <alignment horizontal="center" vertical="center"/>
    </xf>
    <xf numFmtId="0" fontId="11" fillId="0" borderId="44" xfId="4" applyFont="1" applyBorder="1" applyAlignment="1">
      <alignment horizontal="center" vertical="center"/>
    </xf>
    <xf numFmtId="183" fontId="11" fillId="2" borderId="79" xfId="4" applyNumberFormat="1" applyFont="1" applyFill="1" applyBorder="1">
      <alignment vertical="center"/>
    </xf>
    <xf numFmtId="183" fontId="11" fillId="2" borderId="78" xfId="4" applyNumberFormat="1" applyFont="1" applyFill="1" applyBorder="1">
      <alignment vertical="center"/>
    </xf>
    <xf numFmtId="0" fontId="11" fillId="2" borderId="79" xfId="4" applyFont="1" applyFill="1" applyBorder="1" applyAlignment="1">
      <alignment horizontal="right" vertical="center"/>
    </xf>
    <xf numFmtId="0" fontId="11" fillId="2" borderId="78" xfId="4" applyFont="1" applyFill="1" applyBorder="1" applyAlignment="1">
      <alignment horizontal="right" vertical="center"/>
    </xf>
    <xf numFmtId="181" fontId="11" fillId="2" borderId="104" xfId="4" applyNumberFormat="1" applyFont="1" applyFill="1" applyBorder="1" applyAlignment="1">
      <alignment horizontal="right" vertical="center"/>
    </xf>
    <xf numFmtId="181" fontId="11" fillId="2" borderId="52" xfId="4" applyNumberFormat="1" applyFont="1" applyFill="1" applyBorder="1" applyAlignment="1">
      <alignment horizontal="right" vertical="center"/>
    </xf>
    <xf numFmtId="181" fontId="11" fillId="2" borderId="51" xfId="4" applyNumberFormat="1" applyFont="1" applyFill="1" applyBorder="1">
      <alignment vertical="center"/>
    </xf>
    <xf numFmtId="181" fontId="11" fillId="2" borderId="52" xfId="4" applyNumberFormat="1" applyFont="1" applyFill="1" applyBorder="1">
      <alignment vertical="center"/>
    </xf>
    <xf numFmtId="181" fontId="11" fillId="2" borderId="79" xfId="4" applyNumberFormat="1" applyFont="1" applyFill="1" applyBorder="1">
      <alignment vertical="center"/>
    </xf>
    <xf numFmtId="181" fontId="11" fillId="2" borderId="78" xfId="4" applyNumberFormat="1" applyFont="1" applyFill="1" applyBorder="1">
      <alignment vertical="center"/>
    </xf>
    <xf numFmtId="181" fontId="11" fillId="4" borderId="79" xfId="4" applyNumberFormat="1" applyFont="1" applyFill="1" applyBorder="1" applyAlignment="1">
      <alignment horizontal="right" vertical="center"/>
    </xf>
    <xf numFmtId="181" fontId="11" fillId="4" borderId="167" xfId="4" applyNumberFormat="1" applyFont="1" applyFill="1" applyBorder="1" applyAlignment="1">
      <alignment horizontal="right" vertical="center"/>
    </xf>
    <xf numFmtId="181" fontId="11" fillId="2" borderId="105" xfId="4" applyNumberFormat="1" applyFont="1" applyFill="1" applyBorder="1" applyAlignment="1">
      <alignment horizontal="right" vertical="center"/>
    </xf>
    <xf numFmtId="181" fontId="11" fillId="2" borderId="78" xfId="4" applyNumberFormat="1" applyFont="1" applyFill="1" applyBorder="1" applyAlignment="1">
      <alignment horizontal="right" vertical="center"/>
    </xf>
    <xf numFmtId="183" fontId="11" fillId="2" borderId="51" xfId="4" applyNumberFormat="1" applyFont="1" applyFill="1" applyBorder="1">
      <alignment vertical="center"/>
    </xf>
    <xf numFmtId="183" fontId="11" fillId="2" borderId="52" xfId="4" applyNumberFormat="1" applyFont="1" applyFill="1" applyBorder="1">
      <alignment vertical="center"/>
    </xf>
    <xf numFmtId="0" fontId="11" fillId="2" borderId="51" xfId="4" applyFont="1" applyFill="1" applyBorder="1" applyAlignment="1">
      <alignment horizontal="right" vertical="center"/>
    </xf>
    <xf numFmtId="0" fontId="11" fillId="2" borderId="52" xfId="4" applyFont="1" applyFill="1" applyBorder="1" applyAlignment="1">
      <alignment horizontal="right" vertical="center"/>
    </xf>
    <xf numFmtId="181" fontId="11" fillId="2" borderId="51" xfId="4" applyNumberFormat="1" applyFont="1" applyFill="1" applyBorder="1" applyAlignment="1">
      <alignment horizontal="right" vertical="center"/>
    </xf>
    <xf numFmtId="183" fontId="11" fillId="0" borderId="135" xfId="4" applyNumberFormat="1" applyFont="1" applyFill="1" applyBorder="1" applyAlignment="1">
      <alignment horizontal="left" shrinkToFit="1"/>
    </xf>
    <xf numFmtId="182" fontId="11" fillId="0" borderId="51" xfId="4" applyNumberFormat="1" applyFont="1" applyFill="1" applyBorder="1" applyAlignment="1">
      <alignment horizontal="right" vertical="center"/>
    </xf>
    <xf numFmtId="182" fontId="11" fillId="0" borderId="49" xfId="4" applyNumberFormat="1" applyFont="1" applyFill="1" applyBorder="1" applyAlignment="1">
      <alignment horizontal="right" vertical="center"/>
    </xf>
    <xf numFmtId="183" fontId="11" fillId="4" borderId="51" xfId="4" applyNumberFormat="1" applyFont="1" applyFill="1" applyBorder="1" applyAlignment="1">
      <alignment horizontal="right" vertical="center"/>
    </xf>
    <xf numFmtId="183" fontId="11" fillId="4" borderId="49" xfId="4" applyNumberFormat="1" applyFont="1" applyFill="1" applyBorder="1" applyAlignment="1">
      <alignment horizontal="right" vertical="center"/>
    </xf>
    <xf numFmtId="183" fontId="11" fillId="0" borderId="49" xfId="4" applyNumberFormat="1" applyFont="1" applyFill="1" applyBorder="1" applyAlignment="1">
      <alignment horizontal="center" vertical="center"/>
    </xf>
    <xf numFmtId="183" fontId="11" fillId="0" borderId="49" xfId="4" applyNumberFormat="1" applyFont="1" applyFill="1" applyBorder="1" applyAlignment="1">
      <alignment horizontal="right" vertical="center"/>
    </xf>
    <xf numFmtId="179" fontId="11" fillId="4" borderId="49" xfId="4" applyNumberFormat="1" applyFont="1" applyFill="1" applyBorder="1" applyAlignment="1">
      <alignment horizontal="right" vertical="center"/>
    </xf>
    <xf numFmtId="183" fontId="11" fillId="4" borderId="104" xfId="4" applyNumberFormat="1" applyFont="1" applyFill="1" applyBorder="1" applyAlignment="1">
      <alignment horizontal="right" vertical="center"/>
    </xf>
    <xf numFmtId="0" fontId="11" fillId="0" borderId="48" xfId="4" applyFont="1" applyFill="1" applyBorder="1" applyAlignment="1">
      <alignment horizontal="left" vertical="center"/>
    </xf>
    <xf numFmtId="0" fontId="11" fillId="0" borderId="22" xfId="4" applyFont="1" applyFill="1" applyBorder="1" applyAlignment="1">
      <alignment horizontal="left" vertical="center"/>
    </xf>
    <xf numFmtId="0" fontId="11" fillId="0" borderId="47" xfId="4" applyFont="1" applyFill="1" applyBorder="1" applyAlignment="1">
      <alignment horizontal="left" vertical="center"/>
    </xf>
    <xf numFmtId="183" fontId="11" fillId="2" borderId="157" xfId="4" applyNumberFormat="1" applyFont="1" applyFill="1" applyBorder="1">
      <alignment vertical="center"/>
    </xf>
    <xf numFmtId="181" fontId="11" fillId="4" borderId="157" xfId="4" applyNumberFormat="1" applyFont="1" applyFill="1" applyBorder="1" applyAlignment="1">
      <alignment horizontal="right" vertical="center"/>
    </xf>
    <xf numFmtId="181" fontId="11" fillId="4" borderId="219" xfId="4" applyNumberFormat="1" applyFont="1" applyFill="1" applyBorder="1" applyAlignment="1">
      <alignment horizontal="right" vertical="center"/>
    </xf>
    <xf numFmtId="182" fontId="11" fillId="2" borderId="79" xfId="4" applyNumberFormat="1" applyFont="1" applyFill="1" applyBorder="1" applyAlignment="1">
      <alignment horizontal="right" vertical="center" shrinkToFit="1"/>
    </xf>
    <xf numFmtId="182" fontId="11" fillId="2" borderId="78" xfId="4" applyNumberFormat="1" applyFont="1" applyFill="1" applyBorder="1" applyAlignment="1">
      <alignment horizontal="right" vertical="center" shrinkToFit="1"/>
    </xf>
    <xf numFmtId="182" fontId="11" fillId="2" borderId="11" xfId="4" applyNumberFormat="1" applyFont="1" applyFill="1" applyBorder="1" applyAlignment="1">
      <alignment horizontal="right" vertical="center"/>
    </xf>
    <xf numFmtId="182" fontId="11" fillId="2" borderId="13" xfId="4" applyNumberFormat="1" applyFont="1" applyFill="1" applyBorder="1" applyAlignment="1">
      <alignment horizontal="right" vertical="center"/>
    </xf>
    <xf numFmtId="0" fontId="16" fillId="0" borderId="16" xfId="0" applyFont="1" applyBorder="1" applyAlignment="1">
      <alignment horizontal="right" vertical="center"/>
    </xf>
    <xf numFmtId="0" fontId="16" fillId="0" borderId="17" xfId="0" applyFont="1" applyBorder="1" applyAlignment="1">
      <alignment horizontal="right" vertical="center"/>
    </xf>
    <xf numFmtId="181" fontId="11" fillId="2" borderId="155" xfId="4" applyNumberFormat="1" applyFont="1" applyFill="1" applyBorder="1" applyAlignment="1">
      <alignment horizontal="right" vertical="center"/>
    </xf>
    <xf numFmtId="181" fontId="11" fillId="4" borderId="155" xfId="4" applyNumberFormat="1" applyFont="1" applyFill="1" applyBorder="1" applyAlignment="1">
      <alignment horizontal="right" vertical="center"/>
    </xf>
    <xf numFmtId="181" fontId="11" fillId="4" borderId="218" xfId="4" applyNumberFormat="1" applyFont="1" applyFill="1" applyBorder="1" applyAlignment="1">
      <alignment horizontal="right" vertical="center"/>
    </xf>
    <xf numFmtId="0" fontId="11" fillId="0" borderId="147" xfId="4" applyFont="1" applyFill="1" applyBorder="1" applyAlignment="1">
      <alignment horizontal="right" vertical="center"/>
    </xf>
    <xf numFmtId="0" fontId="11" fillId="0" borderId="135" xfId="4" applyFont="1" applyFill="1" applyBorder="1" applyAlignment="1">
      <alignment horizontal="right" vertical="center"/>
    </xf>
    <xf numFmtId="181" fontId="11" fillId="2" borderId="157" xfId="4" applyNumberFormat="1" applyFont="1" applyFill="1" applyBorder="1" applyAlignment="1">
      <alignment horizontal="right" vertical="center"/>
    </xf>
    <xf numFmtId="181" fontId="11" fillId="2" borderId="157" xfId="4" applyNumberFormat="1" applyFont="1" applyFill="1" applyBorder="1">
      <alignment vertical="center"/>
    </xf>
    <xf numFmtId="181" fontId="11" fillId="4" borderId="51" xfId="4" applyNumberFormat="1" applyFont="1" applyFill="1" applyBorder="1" applyAlignment="1">
      <alignment horizontal="right" vertical="center"/>
    </xf>
    <xf numFmtId="181" fontId="11" fillId="4" borderId="169" xfId="4" applyNumberFormat="1" applyFont="1" applyFill="1" applyBorder="1" applyAlignment="1">
      <alignment horizontal="right" vertical="center"/>
    </xf>
    <xf numFmtId="0" fontId="11" fillId="2" borderId="157" xfId="4" applyFont="1" applyFill="1" applyBorder="1" applyAlignment="1">
      <alignment horizontal="right" vertical="center"/>
    </xf>
    <xf numFmtId="183" fontId="11" fillId="2" borderId="155" xfId="4" applyNumberFormat="1" applyFont="1" applyFill="1" applyBorder="1">
      <alignment vertical="center"/>
    </xf>
    <xf numFmtId="0" fontId="11" fillId="2" borderId="155" xfId="4" applyFont="1" applyFill="1" applyBorder="1" applyAlignment="1">
      <alignment horizontal="right" vertical="center"/>
    </xf>
    <xf numFmtId="181" fontId="11" fillId="2" borderId="155" xfId="4" applyNumberFormat="1" applyFont="1" applyFill="1" applyBorder="1">
      <alignment vertical="center"/>
    </xf>
    <xf numFmtId="181" fontId="11" fillId="2" borderId="79" xfId="4" applyNumberFormat="1" applyFont="1" applyFill="1" applyBorder="1" applyAlignment="1">
      <alignment horizontal="right" vertical="center"/>
    </xf>
    <xf numFmtId="181" fontId="11" fillId="4" borderId="52" xfId="4" applyNumberFormat="1" applyFont="1" applyFill="1" applyBorder="1" applyAlignment="1">
      <alignment horizontal="right" vertical="center"/>
    </xf>
    <xf numFmtId="0" fontId="11" fillId="0" borderId="54" xfId="4" applyFont="1" applyBorder="1" applyAlignment="1">
      <alignment horizontal="center" vertical="center"/>
    </xf>
    <xf numFmtId="181" fontId="11" fillId="4" borderId="78" xfId="4" applyNumberFormat="1" applyFont="1" applyFill="1" applyBorder="1" applyAlignment="1">
      <alignment horizontal="right" vertical="center"/>
    </xf>
    <xf numFmtId="0" fontId="11" fillId="4" borderId="18" xfId="4" applyFont="1" applyFill="1" applyBorder="1" applyAlignment="1">
      <alignment horizontal="center" vertical="center"/>
    </xf>
    <xf numFmtId="0" fontId="11" fillId="4" borderId="20" xfId="4" applyFont="1" applyFill="1" applyBorder="1" applyAlignment="1">
      <alignment horizontal="center" vertical="center"/>
    </xf>
    <xf numFmtId="0" fontId="44" fillId="0" borderId="0" xfId="4" applyFont="1" applyAlignment="1">
      <alignment horizontal="left" vertical="center" wrapText="1"/>
    </xf>
    <xf numFmtId="0" fontId="44" fillId="0" borderId="5" xfId="4" applyFont="1" applyBorder="1" applyAlignment="1">
      <alignment horizontal="left" vertical="center" wrapText="1"/>
    </xf>
    <xf numFmtId="0" fontId="17" fillId="0" borderId="0" xfId="4" applyFont="1" applyAlignment="1">
      <alignment horizontal="center" vertical="center"/>
    </xf>
    <xf numFmtId="0" fontId="17" fillId="0" borderId="25" xfId="4" applyFont="1" applyBorder="1" applyAlignment="1">
      <alignment horizontal="center" vertical="center"/>
    </xf>
    <xf numFmtId="0" fontId="1" fillId="0" borderId="0" xfId="0" applyFont="1" applyAlignment="1">
      <alignment horizontal="left" vertical="center" shrinkToFit="1"/>
    </xf>
    <xf numFmtId="0" fontId="11" fillId="2" borderId="18" xfId="4" applyFont="1" applyFill="1" applyBorder="1" applyAlignment="1">
      <alignment horizontal="left" vertical="center"/>
    </xf>
    <xf numFmtId="0" fontId="16" fillId="0" borderId="0" xfId="4" applyFont="1" applyAlignment="1">
      <alignment horizontal="left" vertical="top" wrapText="1"/>
    </xf>
    <xf numFmtId="0" fontId="1" fillId="0" borderId="0" xfId="0" applyFont="1" applyAlignment="1">
      <alignment horizontal="left" vertical="top" wrapText="1"/>
    </xf>
    <xf numFmtId="0" fontId="11" fillId="0" borderId="45" xfId="4" applyFont="1" applyBorder="1" applyAlignment="1">
      <alignment horizontal="center" vertical="center"/>
    </xf>
    <xf numFmtId="182" fontId="11" fillId="2" borderId="51" xfId="4" applyNumberFormat="1" applyFont="1" applyFill="1" applyBorder="1" applyAlignment="1">
      <alignment horizontal="right" vertical="center"/>
    </xf>
    <xf numFmtId="182" fontId="11" fillId="2" borderId="52" xfId="4" applyNumberFormat="1" applyFont="1" applyFill="1" applyBorder="1" applyAlignment="1">
      <alignment horizontal="right" vertical="center"/>
    </xf>
    <xf numFmtId="0" fontId="15" fillId="0" borderId="12" xfId="4" applyFont="1" applyBorder="1" applyAlignment="1">
      <alignment horizontal="left" vertical="top" wrapText="1"/>
    </xf>
    <xf numFmtId="0" fontId="15" fillId="0" borderId="39" xfId="4" applyFont="1" applyBorder="1" applyAlignment="1">
      <alignment horizontal="left" vertical="top" wrapText="1"/>
    </xf>
    <xf numFmtId="182" fontId="11" fillId="2" borderId="16" xfId="4" applyNumberFormat="1" applyFont="1" applyFill="1" applyBorder="1" applyAlignment="1">
      <alignment horizontal="right" vertical="center"/>
    </xf>
    <xf numFmtId="182" fontId="11" fillId="2" borderId="17" xfId="4" applyNumberFormat="1" applyFont="1" applyFill="1" applyBorder="1" applyAlignment="1">
      <alignment horizontal="right" vertical="center"/>
    </xf>
    <xf numFmtId="181" fontId="11" fillId="2" borderId="49" xfId="4" applyNumberFormat="1" applyFont="1" applyFill="1" applyBorder="1" applyAlignment="1">
      <alignment horizontal="right" vertical="center"/>
    </xf>
    <xf numFmtId="182" fontId="11" fillId="0" borderId="79" xfId="4" applyNumberFormat="1" applyFont="1" applyFill="1" applyBorder="1" applyAlignment="1">
      <alignment horizontal="center" vertical="center" shrinkToFit="1"/>
    </xf>
    <xf numFmtId="182" fontId="11" fillId="0" borderId="78" xfId="4" applyNumberFormat="1" applyFont="1" applyFill="1" applyBorder="1" applyAlignment="1">
      <alignment horizontal="center" vertical="center" shrinkToFit="1"/>
    </xf>
    <xf numFmtId="183" fontId="11" fillId="0" borderId="53" xfId="4" applyNumberFormat="1" applyFont="1" applyFill="1" applyBorder="1" applyAlignment="1">
      <alignment horizontal="center" vertical="center"/>
    </xf>
    <xf numFmtId="183" fontId="11" fillId="4" borderId="79" xfId="4" applyNumberFormat="1" applyFont="1" applyFill="1" applyBorder="1" applyAlignment="1">
      <alignment horizontal="center" vertical="center"/>
    </xf>
    <xf numFmtId="183" fontId="11" fillId="4" borderId="53" xfId="4" applyNumberFormat="1" applyFont="1" applyFill="1" applyBorder="1" applyAlignment="1">
      <alignment horizontal="center" vertical="center"/>
    </xf>
    <xf numFmtId="0" fontId="15" fillId="2" borderId="25" xfId="4" applyFont="1" applyFill="1" applyBorder="1" applyAlignment="1">
      <alignment horizontal="left" vertical="center"/>
    </xf>
    <xf numFmtId="0" fontId="11" fillId="0" borderId="11" xfId="0" applyFont="1" applyBorder="1" applyAlignment="1">
      <alignment horizontal="center" vertical="center" textRotation="255" shrinkToFit="1"/>
    </xf>
    <xf numFmtId="0" fontId="1" fillId="0" borderId="13"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1" fillId="0" borderId="14"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59" xfId="4" applyFont="1" applyFill="1" applyBorder="1" applyAlignment="1">
      <alignment horizontal="center" vertical="center" wrapText="1"/>
    </xf>
    <xf numFmtId="0" fontId="11" fillId="0" borderId="60" xfId="4" applyFont="1" applyFill="1" applyBorder="1" applyAlignment="1">
      <alignment horizontal="center" vertical="center" wrapText="1"/>
    </xf>
    <xf numFmtId="182" fontId="11" fillId="0" borderId="74" xfId="4" applyNumberFormat="1" applyFont="1" applyFill="1" applyBorder="1" applyAlignment="1">
      <alignment horizontal="right" vertical="center" shrinkToFit="1"/>
    </xf>
    <xf numFmtId="182" fontId="11" fillId="0" borderId="64" xfId="4" applyNumberFormat="1" applyFont="1" applyFill="1" applyBorder="1" applyAlignment="1">
      <alignment horizontal="right" vertical="center" shrinkToFit="1"/>
    </xf>
    <xf numFmtId="183" fontId="11" fillId="0" borderId="64" xfId="4" applyNumberFormat="1" applyFont="1" applyFill="1" applyBorder="1" applyAlignment="1">
      <alignment horizontal="center" vertical="center"/>
    </xf>
    <xf numFmtId="183" fontId="11" fillId="0" borderId="64" xfId="4" applyNumberFormat="1" applyFont="1" applyFill="1" applyBorder="1" applyAlignment="1">
      <alignment horizontal="right" vertical="center"/>
    </xf>
    <xf numFmtId="179" fontId="11" fillId="4" borderId="64" xfId="4" applyNumberFormat="1" applyFont="1" applyFill="1" applyBorder="1" applyAlignment="1">
      <alignment horizontal="right" vertical="center"/>
    </xf>
    <xf numFmtId="183" fontId="11" fillId="4" borderId="74" xfId="4" applyNumberFormat="1" applyFont="1" applyFill="1" applyBorder="1" applyAlignment="1">
      <alignment horizontal="right" vertical="center"/>
    </xf>
    <xf numFmtId="183" fontId="11" fillId="4" borderId="11" xfId="4" applyNumberFormat="1" applyFont="1" applyFill="1" applyBorder="1" applyAlignment="1">
      <alignment horizontal="center" vertical="center"/>
    </xf>
    <xf numFmtId="183" fontId="11" fillId="4" borderId="13" xfId="4" applyNumberFormat="1" applyFont="1" applyFill="1" applyBorder="1" applyAlignment="1">
      <alignment horizontal="center" vertical="center"/>
    </xf>
    <xf numFmtId="183" fontId="11" fillId="4" borderId="72" xfId="4" applyNumberFormat="1" applyFont="1" applyFill="1" applyBorder="1" applyAlignment="1">
      <alignment horizontal="center" vertical="center"/>
    </xf>
    <xf numFmtId="183" fontId="11" fillId="4" borderId="73" xfId="4" applyNumberFormat="1" applyFont="1" applyFill="1" applyBorder="1" applyAlignment="1">
      <alignment horizontal="center" vertical="center"/>
    </xf>
    <xf numFmtId="183" fontId="11" fillId="4" borderId="220" xfId="4" applyNumberFormat="1" applyFont="1" applyFill="1" applyBorder="1">
      <alignment vertical="center"/>
    </xf>
    <xf numFmtId="183" fontId="11" fillId="4" borderId="72" xfId="4" applyNumberFormat="1" applyFont="1" applyFill="1" applyBorder="1">
      <alignment vertical="center"/>
    </xf>
    <xf numFmtId="183" fontId="23" fillId="4" borderId="23" xfId="4" applyNumberFormat="1" applyFont="1" applyFill="1" applyBorder="1">
      <alignment vertical="center"/>
    </xf>
    <xf numFmtId="183" fontId="23" fillId="4" borderId="11" xfId="4" applyNumberFormat="1" applyFont="1" applyFill="1" applyBorder="1">
      <alignment vertical="center"/>
    </xf>
    <xf numFmtId="182" fontId="11" fillId="0" borderId="138" xfId="4" applyNumberFormat="1" applyFont="1" applyFill="1" applyBorder="1" applyAlignment="1">
      <alignment horizontal="center" vertical="center" shrinkToFit="1"/>
    </xf>
    <xf numFmtId="182" fontId="11" fillId="0" borderId="140" xfId="4" applyNumberFormat="1" applyFont="1" applyFill="1" applyBorder="1" applyAlignment="1">
      <alignment horizontal="center" vertical="center" shrinkToFit="1"/>
    </xf>
    <xf numFmtId="182" fontId="11" fillId="0" borderId="11" xfId="4" applyNumberFormat="1" applyFont="1" applyFill="1" applyBorder="1" applyAlignment="1">
      <alignment horizontal="center" vertical="center"/>
    </xf>
    <xf numFmtId="182" fontId="11" fillId="0" borderId="13" xfId="4" applyNumberFormat="1" applyFont="1" applyFill="1" applyBorder="1" applyAlignment="1">
      <alignment horizontal="center" vertical="center"/>
    </xf>
    <xf numFmtId="182" fontId="11" fillId="0" borderId="72" xfId="4" applyNumberFormat="1" applyFont="1" applyFill="1" applyBorder="1" applyAlignment="1">
      <alignment horizontal="center" vertical="center"/>
    </xf>
    <xf numFmtId="182" fontId="11" fillId="0" borderId="73" xfId="4" applyNumberFormat="1" applyFont="1" applyFill="1" applyBorder="1" applyAlignment="1">
      <alignment horizontal="center" vertical="center"/>
    </xf>
    <xf numFmtId="181" fontId="11" fillId="0" borderId="72" xfId="4" applyNumberFormat="1" applyFont="1" applyFill="1" applyBorder="1" applyAlignment="1">
      <alignment horizontal="center" vertical="center"/>
    </xf>
    <xf numFmtId="181" fontId="11" fillId="0" borderId="73" xfId="4" applyNumberFormat="1" applyFont="1" applyFill="1" applyBorder="1" applyAlignment="1">
      <alignment horizontal="center" vertical="center"/>
    </xf>
    <xf numFmtId="181" fontId="11" fillId="0" borderId="37" xfId="4" applyNumberFormat="1" applyFont="1" applyFill="1" applyBorder="1" applyAlignment="1">
      <alignment horizontal="center" vertical="center"/>
    </xf>
    <xf numFmtId="181" fontId="11" fillId="0" borderId="134" xfId="4" applyNumberFormat="1" applyFont="1" applyFill="1" applyBorder="1" applyAlignment="1">
      <alignment horizontal="center" vertical="center"/>
    </xf>
    <xf numFmtId="181" fontId="11" fillId="4" borderId="183" xfId="4" applyNumberFormat="1" applyFont="1" applyFill="1" applyBorder="1" applyAlignment="1">
      <alignment horizontal="right" vertical="center"/>
    </xf>
    <xf numFmtId="181" fontId="11" fillId="4" borderId="138" xfId="4" applyNumberFormat="1" applyFont="1" applyFill="1" applyBorder="1" applyAlignment="1">
      <alignment horizontal="right" vertical="center"/>
    </xf>
    <xf numFmtId="181" fontId="11" fillId="4" borderId="182" xfId="4" applyNumberFormat="1" applyFont="1" applyFill="1" applyBorder="1" applyAlignment="1">
      <alignment horizontal="right" vertical="center"/>
    </xf>
    <xf numFmtId="183" fontId="11" fillId="4" borderId="231" xfId="4" applyNumberFormat="1" applyFont="1" applyFill="1" applyBorder="1" applyAlignment="1">
      <alignment horizontal="right" vertical="center"/>
    </xf>
    <xf numFmtId="183" fontId="11" fillId="4" borderId="276" xfId="4" applyNumberFormat="1" applyFont="1" applyFill="1" applyBorder="1" applyAlignment="1">
      <alignment horizontal="center" vertical="center"/>
    </xf>
    <xf numFmtId="183" fontId="11" fillId="4" borderId="277" xfId="4" applyNumberFormat="1" applyFont="1" applyFill="1" applyBorder="1" applyAlignment="1">
      <alignment horizontal="center" vertical="center"/>
    </xf>
    <xf numFmtId="191" fontId="11" fillId="4" borderId="53" xfId="4" applyNumberFormat="1" applyFont="1" applyFill="1" applyBorder="1" applyAlignment="1">
      <alignment horizontal="right" vertical="center"/>
    </xf>
    <xf numFmtId="191" fontId="11" fillId="4" borderId="64" xfId="4" applyNumberFormat="1" applyFont="1" applyFill="1" applyBorder="1" applyAlignment="1">
      <alignment horizontal="right" vertical="center"/>
    </xf>
    <xf numFmtId="181" fontId="11" fillId="4" borderId="220" xfId="4" applyNumberFormat="1" applyFont="1" applyFill="1" applyBorder="1">
      <alignment vertical="center"/>
    </xf>
    <xf numFmtId="191" fontId="11" fillId="4" borderId="49" xfId="4" applyNumberFormat="1" applyFont="1" applyFill="1" applyBorder="1" applyAlignment="1">
      <alignment horizontal="right" vertical="center"/>
    </xf>
    <xf numFmtId="181" fontId="23" fillId="4" borderId="23" xfId="4" applyNumberFormat="1" applyFont="1" applyFill="1" applyBorder="1">
      <alignment vertical="center"/>
    </xf>
    <xf numFmtId="181" fontId="11" fillId="4" borderId="11" xfId="4" applyNumberFormat="1" applyFont="1" applyFill="1" applyBorder="1" applyAlignment="1">
      <alignment vertical="center" shrinkToFit="1"/>
    </xf>
    <xf numFmtId="0" fontId="16" fillId="0" borderId="13" xfId="0" applyFont="1" applyBorder="1" applyAlignment="1">
      <alignment vertical="center" shrinkToFit="1"/>
    </xf>
    <xf numFmtId="0" fontId="16" fillId="0" borderId="72" xfId="0" applyFont="1" applyBorder="1" applyAlignment="1">
      <alignment vertical="center" shrinkToFit="1"/>
    </xf>
    <xf numFmtId="0" fontId="16" fillId="0" borderId="73" xfId="0" applyFont="1" applyBorder="1" applyAlignment="1">
      <alignment vertical="center" shrinkToFit="1"/>
    </xf>
    <xf numFmtId="199" fontId="11" fillId="2" borderId="6" xfId="4" applyNumberFormat="1" applyFont="1" applyFill="1" applyBorder="1" applyAlignment="1">
      <alignment horizontal="center" vertical="center"/>
    </xf>
    <xf numFmtId="199" fontId="11" fillId="2" borderId="19" xfId="4" applyNumberFormat="1" applyFont="1" applyFill="1" applyBorder="1" applyAlignment="1">
      <alignment horizontal="center" vertical="center"/>
    </xf>
    <xf numFmtId="199" fontId="11" fillId="2" borderId="122" xfId="4" applyNumberFormat="1" applyFont="1" applyFill="1" applyBorder="1" applyAlignment="1">
      <alignment horizontal="center" vertical="center"/>
    </xf>
    <xf numFmtId="199" fontId="11" fillId="2" borderId="135" xfId="4" applyNumberFormat="1" applyFont="1" applyFill="1" applyBorder="1" applyAlignment="1">
      <alignment horizontal="center" vertical="center"/>
    </xf>
    <xf numFmtId="199" fontId="11" fillId="2" borderId="145" xfId="4" applyNumberFormat="1" applyFont="1" applyFill="1" applyBorder="1" applyAlignment="1">
      <alignment horizontal="center" vertical="center"/>
    </xf>
    <xf numFmtId="199" fontId="11" fillId="2" borderId="53" xfId="4" applyNumberFormat="1" applyFont="1" applyFill="1" applyBorder="1" applyAlignment="1">
      <alignment horizontal="center" vertical="center"/>
    </xf>
    <xf numFmtId="199" fontId="11" fillId="2" borderId="49" xfId="4" applyNumberFormat="1" applyFont="1" applyFill="1" applyBorder="1" applyAlignment="1">
      <alignment horizontal="center" vertical="center"/>
    </xf>
    <xf numFmtId="203" fontId="11" fillId="0" borderId="77" xfId="4" applyNumberFormat="1" applyFont="1" applyBorder="1" applyAlignment="1">
      <alignment horizontal="center" vertical="center" shrinkToFit="1"/>
    </xf>
    <xf numFmtId="203" fontId="11" fillId="0" borderId="66" xfId="4" applyNumberFormat="1" applyFont="1" applyBorder="1" applyAlignment="1">
      <alignment horizontal="center" vertical="center" shrinkToFit="1"/>
    </xf>
    <xf numFmtId="203" fontId="11" fillId="0" borderId="79" xfId="4" applyNumberFormat="1" applyFont="1" applyBorder="1" applyAlignment="1">
      <alignment horizontal="center" vertical="center" shrinkToFit="1"/>
    </xf>
    <xf numFmtId="203" fontId="11" fillId="0" borderId="53" xfId="4" applyNumberFormat="1" applyFont="1" applyBorder="1" applyAlignment="1">
      <alignment horizontal="center" vertical="center" shrinkToFit="1"/>
    </xf>
    <xf numFmtId="203" fontId="11" fillId="0" borderId="11" xfId="4" applyNumberFormat="1" applyFont="1" applyBorder="1" applyAlignment="1">
      <alignment horizontal="center" vertical="center" shrinkToFit="1"/>
    </xf>
    <xf numFmtId="203" fontId="11" fillId="0" borderId="128" xfId="4" applyNumberFormat="1" applyFont="1" applyBorder="1" applyAlignment="1">
      <alignment horizontal="center" vertical="center" shrinkToFit="1"/>
    </xf>
    <xf numFmtId="197" fontId="11" fillId="0" borderId="103" xfId="4" applyNumberFormat="1" applyFont="1" applyBorder="1" applyAlignment="1">
      <alignment horizontal="center" vertical="center" shrinkToFit="1"/>
    </xf>
    <xf numFmtId="197" fontId="11" fillId="0" borderId="67" xfId="4" applyNumberFormat="1" applyFont="1" applyBorder="1" applyAlignment="1">
      <alignment horizontal="center" vertical="center" shrinkToFit="1"/>
    </xf>
    <xf numFmtId="203" fontId="11" fillId="0" borderId="14" xfId="4" applyNumberFormat="1" applyFont="1" applyBorder="1" applyAlignment="1">
      <alignment horizontal="center" vertical="center" shrinkToFit="1"/>
    </xf>
    <xf numFmtId="203" fontId="11" fillId="0" borderId="0" xfId="4" applyNumberFormat="1" applyFont="1" applyAlignment="1">
      <alignment horizontal="center" vertical="center" shrinkToFit="1"/>
    </xf>
    <xf numFmtId="199" fontId="11" fillId="2" borderId="12" xfId="4" applyNumberFormat="1" applyFont="1" applyFill="1" applyBorder="1" applyAlignment="1">
      <alignment horizontal="center" vertical="center" shrinkToFit="1"/>
    </xf>
    <xf numFmtId="199" fontId="11" fillId="2" borderId="13" xfId="4" applyNumberFormat="1" applyFont="1" applyFill="1" applyBorder="1" applyAlignment="1">
      <alignment horizontal="center" vertical="center" shrinkToFit="1"/>
    </xf>
    <xf numFmtId="203" fontId="11" fillId="0" borderId="77" xfId="4" applyNumberFormat="1" applyFont="1" applyBorder="1" applyAlignment="1">
      <alignment horizontal="right" vertical="center" shrinkToFit="1"/>
    </xf>
    <xf numFmtId="203" fontId="11" fillId="0" borderId="67" xfId="4" applyNumberFormat="1" applyFont="1" applyBorder="1" applyAlignment="1">
      <alignment horizontal="right" vertical="center" shrinkToFit="1"/>
    </xf>
    <xf numFmtId="215" fontId="11" fillId="4" borderId="77" xfId="4" applyNumberFormat="1" applyFont="1" applyFill="1" applyBorder="1" applyAlignment="1">
      <alignment horizontal="center" vertical="center" shrinkToFit="1"/>
    </xf>
    <xf numFmtId="215" fontId="11" fillId="4" borderId="67" xfId="4" applyNumberFormat="1" applyFont="1" applyFill="1" applyBorder="1" applyAlignment="1">
      <alignment horizontal="center" vertical="center" shrinkToFit="1"/>
    </xf>
    <xf numFmtId="215" fontId="11" fillId="4" borderId="79" xfId="4" applyNumberFormat="1" applyFont="1" applyFill="1" applyBorder="1" applyAlignment="1">
      <alignment horizontal="center" vertical="center" shrinkToFit="1"/>
    </xf>
    <xf numFmtId="215" fontId="11" fillId="4" borderId="78" xfId="4" applyNumberFormat="1" applyFont="1" applyFill="1" applyBorder="1" applyAlignment="1">
      <alignment horizontal="center" vertical="center" shrinkToFit="1"/>
    </xf>
    <xf numFmtId="203" fontId="11" fillId="0" borderId="51" xfId="4" applyNumberFormat="1" applyFont="1" applyBorder="1" applyAlignment="1">
      <alignment horizontal="right" vertical="center" shrinkToFit="1"/>
    </xf>
    <xf numFmtId="203" fontId="11" fillId="0" borderId="52" xfId="4" applyNumberFormat="1" applyFont="1" applyBorder="1" applyAlignment="1">
      <alignment horizontal="right" vertical="center" shrinkToFit="1"/>
    </xf>
    <xf numFmtId="197" fontId="11" fillId="0" borderId="102" xfId="4" applyNumberFormat="1" applyFont="1" applyBorder="1" applyAlignment="1">
      <alignment horizontal="center" vertical="center" shrinkToFit="1"/>
    </xf>
    <xf numFmtId="197" fontId="11" fillId="0" borderId="78" xfId="4" applyNumberFormat="1" applyFont="1" applyBorder="1" applyAlignment="1">
      <alignment horizontal="center" vertical="center" shrinkToFit="1"/>
    </xf>
    <xf numFmtId="181" fontId="11" fillId="4" borderId="79" xfId="4" applyNumberFormat="1" applyFont="1" applyFill="1" applyBorder="1" applyAlignment="1">
      <alignment horizontal="right" vertical="center" shrinkToFit="1"/>
    </xf>
    <xf numFmtId="197" fontId="11" fillId="0" borderId="65" xfId="4" applyNumberFormat="1" applyFont="1" applyBorder="1" applyAlignment="1">
      <alignment horizontal="center" vertical="center" shrinkToFit="1"/>
    </xf>
    <xf numFmtId="197" fontId="11" fillId="0" borderId="15" xfId="4" applyNumberFormat="1" applyFont="1" applyBorder="1" applyAlignment="1">
      <alignment horizontal="center" vertical="center" shrinkToFit="1"/>
    </xf>
    <xf numFmtId="203" fontId="11" fillId="0" borderId="115" xfId="4" applyNumberFormat="1" applyFont="1" applyBorder="1" applyAlignment="1">
      <alignment horizontal="center" vertical="center" shrinkToFit="1"/>
    </xf>
    <xf numFmtId="197" fontId="11" fillId="0" borderId="283" xfId="4" applyNumberFormat="1" applyFont="1" applyBorder="1" applyAlignment="1">
      <alignment horizontal="center" vertical="center" shrinkToFit="1"/>
    </xf>
    <xf numFmtId="197" fontId="11" fillId="0" borderId="73" xfId="4" applyNumberFormat="1" applyFont="1" applyBorder="1" applyAlignment="1">
      <alignment horizontal="center" vertical="center" shrinkToFit="1"/>
    </xf>
    <xf numFmtId="197" fontId="11" fillId="0" borderId="71" xfId="4" applyNumberFormat="1" applyFont="1" applyBorder="1" applyAlignment="1">
      <alignment horizontal="center" vertical="center" shrinkToFit="1"/>
    </xf>
    <xf numFmtId="197" fontId="11" fillId="0" borderId="13" xfId="4" applyNumberFormat="1" applyFont="1" applyBorder="1" applyAlignment="1">
      <alignment horizontal="center" vertical="center" shrinkToFit="1"/>
    </xf>
    <xf numFmtId="215" fontId="11" fillId="4" borderId="11" xfId="4" applyNumberFormat="1" applyFont="1" applyFill="1" applyBorder="1" applyAlignment="1">
      <alignment horizontal="center" vertical="center" shrinkToFit="1"/>
    </xf>
    <xf numFmtId="215" fontId="11" fillId="4" borderId="13" xfId="4" applyNumberFormat="1" applyFont="1" applyFill="1" applyBorder="1" applyAlignment="1">
      <alignment horizontal="center" vertical="center" shrinkToFit="1"/>
    </xf>
    <xf numFmtId="0" fontId="15" fillId="0" borderId="5" xfId="4" applyFont="1" applyFill="1" applyBorder="1" applyAlignment="1">
      <alignment horizontal="left" vertical="top" wrapText="1"/>
    </xf>
    <xf numFmtId="0" fontId="15" fillId="0" borderId="25" xfId="4" applyFont="1" applyBorder="1" applyAlignment="1">
      <alignment horizontal="left" vertical="center"/>
    </xf>
    <xf numFmtId="199" fontId="11" fillId="2" borderId="53" xfId="4" applyNumberFormat="1" applyFont="1" applyFill="1" applyBorder="1" applyAlignment="1">
      <alignment horizontal="center" vertical="center" shrinkToFit="1"/>
    </xf>
    <xf numFmtId="199" fontId="11" fillId="2" borderId="49" xfId="4" applyNumberFormat="1" applyFont="1" applyFill="1" applyBorder="1" applyAlignment="1">
      <alignment horizontal="center" vertical="center" shrinkToFit="1"/>
    </xf>
    <xf numFmtId="199" fontId="11" fillId="2" borderId="6" xfId="4" applyNumberFormat="1" applyFont="1" applyFill="1" applyBorder="1" applyAlignment="1">
      <alignment horizontal="center" vertical="center" shrinkToFit="1"/>
    </xf>
    <xf numFmtId="199" fontId="11" fillId="2" borderId="19" xfId="4" applyNumberFormat="1" applyFont="1" applyFill="1" applyBorder="1" applyAlignment="1">
      <alignment horizontal="center" vertical="center" shrinkToFit="1"/>
    </xf>
    <xf numFmtId="199" fontId="11" fillId="2" borderId="122" xfId="4" applyNumberFormat="1" applyFont="1" applyFill="1" applyBorder="1" applyAlignment="1">
      <alignment horizontal="center" vertical="center" shrinkToFit="1"/>
    </xf>
    <xf numFmtId="199" fontId="11" fillId="2" borderId="135" xfId="4" applyNumberFormat="1" applyFont="1" applyFill="1" applyBorder="1" applyAlignment="1">
      <alignment horizontal="center" vertical="center" shrinkToFit="1"/>
    </xf>
    <xf numFmtId="199" fontId="11" fillId="2" borderId="145" xfId="4" applyNumberFormat="1" applyFont="1" applyFill="1" applyBorder="1" applyAlignment="1">
      <alignment horizontal="center" vertical="center" shrinkToFit="1"/>
    </xf>
    <xf numFmtId="203" fontId="11" fillId="0" borderId="79" xfId="4" applyNumberFormat="1" applyFont="1" applyBorder="1" applyAlignment="1">
      <alignment horizontal="right" vertical="center" shrinkToFit="1"/>
    </xf>
    <xf numFmtId="203" fontId="11" fillId="0" borderId="78" xfId="4" applyNumberFormat="1" applyFont="1" applyBorder="1" applyAlignment="1">
      <alignment horizontal="right" vertical="center" shrinkToFit="1"/>
    </xf>
    <xf numFmtId="203" fontId="11" fillId="0" borderId="72" xfId="4" applyNumberFormat="1" applyFont="1" applyBorder="1" applyAlignment="1">
      <alignment horizontal="right" vertical="center" shrinkToFit="1"/>
    </xf>
    <xf numFmtId="203" fontId="11" fillId="0" borderId="73" xfId="4" applyNumberFormat="1" applyFont="1" applyBorder="1" applyAlignment="1">
      <alignment horizontal="right" vertical="center" shrinkToFit="1"/>
    </xf>
    <xf numFmtId="215" fontId="11" fillId="4" borderId="51" xfId="4" applyNumberFormat="1" applyFont="1" applyFill="1" applyBorder="1" applyAlignment="1">
      <alignment horizontal="center" vertical="center" shrinkToFit="1"/>
    </xf>
    <xf numFmtId="215" fontId="11" fillId="4" borderId="169" xfId="4" applyNumberFormat="1" applyFont="1" applyFill="1" applyBorder="1" applyAlignment="1">
      <alignment horizontal="center" vertical="center" shrinkToFit="1"/>
    </xf>
    <xf numFmtId="181" fontId="11" fillId="4" borderId="77" xfId="4" applyNumberFormat="1" applyFont="1" applyFill="1" applyBorder="1" applyAlignment="1">
      <alignment horizontal="right" vertical="center" shrinkToFit="1"/>
    </xf>
    <xf numFmtId="181" fontId="11" fillId="4" borderId="66" xfId="4" applyNumberFormat="1" applyFont="1" applyFill="1" applyBorder="1" applyAlignment="1">
      <alignment horizontal="right" vertical="center" shrinkToFit="1"/>
    </xf>
    <xf numFmtId="203" fontId="11" fillId="0" borderId="49" xfId="4" applyNumberFormat="1" applyFont="1" applyBorder="1" applyAlignment="1">
      <alignment horizontal="right" vertical="center" shrinkToFit="1"/>
    </xf>
    <xf numFmtId="215" fontId="11" fillId="4" borderId="34" xfId="4" applyNumberFormat="1" applyFont="1" applyFill="1" applyBorder="1" applyAlignment="1">
      <alignment horizontal="center" vertical="center" shrinkToFit="1"/>
    </xf>
    <xf numFmtId="215" fontId="11" fillId="4" borderId="170" xfId="4" applyNumberFormat="1" applyFont="1" applyFill="1" applyBorder="1" applyAlignment="1">
      <alignment horizontal="center" vertical="center" shrinkToFit="1"/>
    </xf>
    <xf numFmtId="203" fontId="11" fillId="0" borderId="72" xfId="4" applyNumberFormat="1" applyFont="1" applyBorder="1" applyAlignment="1">
      <alignment horizontal="center" vertical="center" shrinkToFit="1"/>
    </xf>
    <xf numFmtId="203" fontId="11" fillId="0" borderId="50" xfId="4" applyNumberFormat="1" applyFont="1" applyBorder="1" applyAlignment="1">
      <alignment horizontal="center" vertical="center" shrinkToFit="1"/>
    </xf>
    <xf numFmtId="199" fontId="11" fillId="2" borderId="78" xfId="4" applyNumberFormat="1" applyFont="1" applyFill="1" applyBorder="1" applyAlignment="1">
      <alignment horizontal="center" vertical="center" shrinkToFit="1"/>
    </xf>
    <xf numFmtId="20" fontId="11" fillId="2" borderId="79" xfId="4" applyNumberFormat="1" applyFont="1" applyFill="1" applyBorder="1" applyAlignment="1">
      <alignment horizontal="center" vertical="center" shrinkToFit="1"/>
    </xf>
    <xf numFmtId="0" fontId="11" fillId="2" borderId="53" xfId="4" applyFont="1" applyFill="1" applyBorder="1" applyAlignment="1">
      <alignment horizontal="center" vertical="center" shrinkToFit="1"/>
    </xf>
    <xf numFmtId="20" fontId="11" fillId="2" borderId="72" xfId="4" applyNumberFormat="1" applyFont="1" applyFill="1" applyBorder="1" applyAlignment="1">
      <alignment horizontal="center" vertical="center" shrinkToFit="1"/>
    </xf>
    <xf numFmtId="0" fontId="11" fillId="2" borderId="50" xfId="4" applyFont="1" applyFill="1" applyBorder="1" applyAlignment="1">
      <alignment horizontal="center" vertical="center" shrinkToFit="1"/>
    </xf>
    <xf numFmtId="20" fontId="11" fillId="2" borderId="77" xfId="4" applyNumberFormat="1" applyFont="1" applyFill="1" applyBorder="1" applyAlignment="1">
      <alignment horizontal="center" vertical="center" shrinkToFit="1"/>
    </xf>
    <xf numFmtId="0" fontId="11" fillId="2" borderId="66" xfId="4" applyFont="1" applyFill="1" applyBorder="1" applyAlignment="1">
      <alignment horizontal="center" vertical="center" shrinkToFit="1"/>
    </xf>
    <xf numFmtId="215" fontId="11" fillId="4" borderId="50" xfId="4" applyNumberFormat="1" applyFont="1" applyFill="1" applyBorder="1" applyAlignment="1">
      <alignment horizontal="center" vertical="center" shrinkToFit="1"/>
    </xf>
    <xf numFmtId="215" fontId="11" fillId="4" borderId="168" xfId="4" applyNumberFormat="1" applyFont="1" applyFill="1" applyBorder="1" applyAlignment="1">
      <alignment horizontal="center" vertical="center" shrinkToFit="1"/>
    </xf>
    <xf numFmtId="181" fontId="11" fillId="4" borderId="72" xfId="4" applyNumberFormat="1" applyFont="1" applyFill="1" applyBorder="1" applyAlignment="1">
      <alignment horizontal="right" vertical="center" shrinkToFit="1"/>
    </xf>
    <xf numFmtId="203" fontId="11" fillId="0" borderId="50" xfId="4" applyNumberFormat="1" applyFont="1" applyBorder="1" applyAlignment="1">
      <alignment horizontal="right" vertical="center" shrinkToFit="1"/>
    </xf>
    <xf numFmtId="0" fontId="15" fillId="0" borderId="18" xfId="4" applyFont="1" applyBorder="1" applyAlignment="1">
      <alignment horizontal="center" vertical="center"/>
    </xf>
    <xf numFmtId="0" fontId="15" fillId="0" borderId="19" xfId="4" applyFont="1" applyBorder="1" applyAlignment="1">
      <alignment horizontal="center" vertical="center"/>
    </xf>
    <xf numFmtId="0" fontId="15" fillId="0" borderId="20" xfId="4" applyFont="1" applyBorder="1" applyAlignment="1">
      <alignment horizontal="center" vertical="center"/>
    </xf>
    <xf numFmtId="0" fontId="38" fillId="0" borderId="11"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26" xfId="0" applyFont="1" applyBorder="1" applyAlignment="1">
      <alignment horizontal="center" vertical="center" wrapText="1"/>
    </xf>
    <xf numFmtId="0" fontId="15" fillId="2" borderId="37" xfId="4" applyFont="1" applyFill="1" applyBorder="1" applyAlignment="1">
      <alignment horizontal="center" vertical="center"/>
    </xf>
    <xf numFmtId="0" fontId="15" fillId="2" borderId="34" xfId="4" applyFont="1" applyFill="1" applyBorder="1" applyAlignment="1">
      <alignment horizontal="center" vertical="center"/>
    </xf>
    <xf numFmtId="203" fontId="11" fillId="0" borderId="66" xfId="4" applyNumberFormat="1" applyFont="1" applyBorder="1" applyAlignment="1">
      <alignment horizontal="right" vertical="center" shrinkToFit="1"/>
    </xf>
    <xf numFmtId="199" fontId="11" fillId="2" borderId="133" xfId="4" applyNumberFormat="1" applyFont="1" applyFill="1" applyBorder="1" applyAlignment="1">
      <alignment horizontal="center" vertical="center" shrinkToFit="1"/>
    </xf>
    <xf numFmtId="199" fontId="11" fillId="2" borderId="79" xfId="4" applyNumberFormat="1" applyFont="1" applyFill="1" applyBorder="1" applyAlignment="1">
      <alignment vertical="center" shrinkToFit="1"/>
    </xf>
    <xf numFmtId="199" fontId="11" fillId="2" borderId="53" xfId="4" applyNumberFormat="1" applyFont="1" applyFill="1" applyBorder="1" applyAlignment="1">
      <alignment vertical="center" shrinkToFi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7" xfId="0" applyFont="1" applyBorder="1" applyAlignment="1">
      <alignment horizontal="center" vertical="center" wrapText="1"/>
    </xf>
    <xf numFmtId="199" fontId="11" fillId="2" borderId="22" xfId="4" applyNumberFormat="1" applyFont="1" applyFill="1" applyBorder="1" applyAlignment="1">
      <alignment horizontal="center" vertical="center" shrinkToFit="1"/>
    </xf>
    <xf numFmtId="199" fontId="11" fillId="2" borderId="47" xfId="4" applyNumberFormat="1" applyFont="1" applyFill="1" applyBorder="1" applyAlignment="1">
      <alignment horizontal="center" vertical="center" shrinkToFit="1"/>
    </xf>
    <xf numFmtId="199" fontId="11" fillId="2" borderId="79" xfId="4" applyNumberFormat="1" applyFont="1" applyFill="1" applyBorder="1">
      <alignment vertical="center"/>
    </xf>
    <xf numFmtId="199" fontId="11" fillId="2" borderId="53" xfId="4" applyNumberFormat="1" applyFont="1" applyFill="1" applyBorder="1">
      <alignment vertical="center"/>
    </xf>
    <xf numFmtId="199" fontId="11" fillId="2" borderId="11" xfId="4" applyNumberFormat="1" applyFont="1" applyFill="1" applyBorder="1">
      <alignment vertical="center"/>
    </xf>
    <xf numFmtId="199" fontId="11" fillId="2" borderId="12" xfId="4" applyNumberFormat="1" applyFont="1" applyFill="1" applyBorder="1">
      <alignment vertical="center"/>
    </xf>
    <xf numFmtId="0" fontId="15" fillId="2" borderId="22" xfId="4" applyFont="1" applyFill="1" applyBorder="1" applyAlignment="1">
      <alignment vertical="center" textRotation="255"/>
    </xf>
    <xf numFmtId="0" fontId="15" fillId="2" borderId="0" xfId="4" applyFont="1" applyFill="1" applyAlignment="1">
      <alignment vertical="center" textRotation="255"/>
    </xf>
    <xf numFmtId="0" fontId="15" fillId="2" borderId="6" xfId="4" applyFont="1" applyFill="1" applyBorder="1" applyAlignment="1">
      <alignment vertical="center" textRotation="255"/>
    </xf>
    <xf numFmtId="0" fontId="15" fillId="2" borderId="48" xfId="4" applyFont="1" applyFill="1" applyBorder="1" applyAlignment="1">
      <alignment horizontal="left" vertical="center" wrapText="1"/>
    </xf>
    <xf numFmtId="0" fontId="15" fillId="2" borderId="47" xfId="4" applyFont="1" applyFill="1" applyBorder="1" applyAlignment="1">
      <alignment horizontal="left" vertical="center" wrapText="1"/>
    </xf>
    <xf numFmtId="0" fontId="15" fillId="2" borderId="14" xfId="4" applyFont="1" applyFill="1" applyBorder="1" applyAlignment="1">
      <alignment horizontal="left" vertical="center" wrapText="1"/>
    </xf>
    <xf numFmtId="0" fontId="15" fillId="2" borderId="15" xfId="4" applyFont="1" applyFill="1" applyBorder="1" applyAlignment="1">
      <alignment horizontal="left" vertical="center" wrapText="1"/>
    </xf>
    <xf numFmtId="0" fontId="15" fillId="2" borderId="59" xfId="4" applyFont="1" applyFill="1" applyBorder="1" applyAlignment="1">
      <alignment horizontal="left" vertical="center" wrapText="1"/>
    </xf>
    <xf numFmtId="0" fontId="15" fillId="2" borderId="60" xfId="4" applyFont="1" applyFill="1" applyBorder="1" applyAlignment="1">
      <alignment horizontal="left" vertical="center" wrapText="1"/>
    </xf>
    <xf numFmtId="0" fontId="15" fillId="2" borderId="147" xfId="4" applyFont="1" applyFill="1" applyBorder="1" applyAlignment="1">
      <alignment horizontal="center" vertical="center"/>
    </xf>
    <xf numFmtId="0" fontId="15" fillId="2" borderId="135" xfId="4" applyFont="1" applyFill="1" applyBorder="1" applyAlignment="1">
      <alignment horizontal="center" vertical="center"/>
    </xf>
    <xf numFmtId="0" fontId="15" fillId="2" borderId="148" xfId="4" applyFont="1" applyFill="1" applyBorder="1" applyAlignment="1">
      <alignment horizontal="center" vertical="center"/>
    </xf>
    <xf numFmtId="199" fontId="11" fillId="2" borderId="147" xfId="4" applyNumberFormat="1" applyFont="1" applyFill="1" applyBorder="1">
      <alignment vertical="center"/>
    </xf>
    <xf numFmtId="199" fontId="11" fillId="2" borderId="135" xfId="4" applyNumberFormat="1" applyFont="1" applyFill="1" applyBorder="1">
      <alignment vertical="center"/>
    </xf>
    <xf numFmtId="199" fontId="11" fillId="2" borderId="148" xfId="4" applyNumberFormat="1" applyFont="1" applyFill="1" applyBorder="1" applyAlignment="1">
      <alignment horizontal="center" vertical="center" shrinkToFit="1"/>
    </xf>
    <xf numFmtId="0" fontId="15" fillId="2" borderId="59" xfId="4" applyFont="1" applyFill="1" applyBorder="1" applyAlignment="1">
      <alignment horizontal="center" vertical="center"/>
    </xf>
    <xf numFmtId="0" fontId="15" fillId="2" borderId="21" xfId="4" applyFont="1" applyFill="1" applyBorder="1" applyAlignment="1">
      <alignment horizontal="center" vertical="center"/>
    </xf>
    <xf numFmtId="0" fontId="15" fillId="2" borderId="60" xfId="4" applyFont="1" applyFill="1" applyBorder="1" applyAlignment="1">
      <alignment horizontal="center" vertical="center"/>
    </xf>
    <xf numFmtId="0" fontId="15" fillId="2" borderId="18" xfId="4" applyFont="1" applyFill="1" applyBorder="1" applyAlignment="1">
      <alignment horizontal="center" vertical="center"/>
    </xf>
    <xf numFmtId="0" fontId="15" fillId="2" borderId="19" xfId="4" applyFont="1" applyFill="1" applyBorder="1" applyAlignment="1">
      <alignment horizontal="center" vertical="center"/>
    </xf>
    <xf numFmtId="0" fontId="15" fillId="2" borderId="20" xfId="4" applyFont="1" applyFill="1" applyBorder="1" applyAlignment="1">
      <alignment horizontal="center" vertical="center"/>
    </xf>
    <xf numFmtId="199" fontId="11" fillId="2" borderId="18" xfId="4" applyNumberFormat="1" applyFont="1" applyFill="1" applyBorder="1">
      <alignment vertical="center"/>
    </xf>
    <xf numFmtId="199" fontId="11" fillId="2" borderId="19" xfId="4" applyNumberFormat="1" applyFont="1" applyFill="1" applyBorder="1">
      <alignment vertical="center"/>
    </xf>
    <xf numFmtId="199" fontId="11" fillId="2" borderId="20" xfId="4" applyNumberFormat="1" applyFont="1" applyFill="1" applyBorder="1" applyAlignment="1">
      <alignment horizontal="center" vertical="center" shrinkToFit="1"/>
    </xf>
    <xf numFmtId="0" fontId="15" fillId="2" borderId="123" xfId="4" applyFont="1" applyFill="1" applyBorder="1" applyAlignment="1">
      <alignment horizontal="center" vertical="center"/>
    </xf>
    <xf numFmtId="0" fontId="15" fillId="2" borderId="122" xfId="4" applyFont="1" applyFill="1" applyBorder="1" applyAlignment="1">
      <alignment horizontal="center" vertical="center"/>
    </xf>
    <xf numFmtId="0" fontId="15" fillId="2" borderId="133" xfId="4" applyFont="1" applyFill="1" applyBorder="1" applyAlignment="1">
      <alignment horizontal="center" vertical="center"/>
    </xf>
    <xf numFmtId="199" fontId="11" fillId="2" borderId="123" xfId="4" applyNumberFormat="1" applyFont="1" applyFill="1" applyBorder="1">
      <alignment vertical="center"/>
    </xf>
    <xf numFmtId="199" fontId="11" fillId="2" borderId="122" xfId="4" applyNumberFormat="1" applyFont="1" applyFill="1" applyBorder="1">
      <alignment vertical="center"/>
    </xf>
    <xf numFmtId="0" fontId="15" fillId="2" borderId="16" xfId="4" applyFont="1" applyFill="1" applyBorder="1" applyAlignment="1">
      <alignment horizontal="left" vertical="center" wrapText="1"/>
    </xf>
    <xf numFmtId="0" fontId="15" fillId="2" borderId="17" xfId="4" applyFont="1" applyFill="1" applyBorder="1" applyAlignment="1">
      <alignment horizontal="left" vertical="center" wrapText="1"/>
    </xf>
    <xf numFmtId="0" fontId="15" fillId="2" borderId="48" xfId="4" applyFont="1" applyFill="1" applyBorder="1" applyAlignment="1">
      <alignment horizontal="center" vertical="center"/>
    </xf>
    <xf numFmtId="0" fontId="15" fillId="2" borderId="22" xfId="4" applyFont="1" applyFill="1" applyBorder="1" applyAlignment="1">
      <alignment horizontal="center" vertical="center"/>
    </xf>
    <xf numFmtId="0" fontId="15" fillId="2" borderId="47" xfId="4" applyFont="1" applyFill="1" applyBorder="1" applyAlignment="1">
      <alignment horizontal="center" vertical="center"/>
    </xf>
    <xf numFmtId="199" fontId="11" fillId="2" borderId="48" xfId="4" applyNumberFormat="1" applyFont="1" applyFill="1" applyBorder="1">
      <alignment vertical="center"/>
    </xf>
    <xf numFmtId="199" fontId="11" fillId="2" borderId="22" xfId="4" applyNumberFormat="1" applyFont="1" applyFill="1" applyBorder="1">
      <alignment vertical="center"/>
    </xf>
    <xf numFmtId="0" fontId="15" fillId="2" borderId="0" xfId="4" applyFont="1" applyFill="1" applyAlignment="1">
      <alignment vertical="center" wrapText="1"/>
    </xf>
    <xf numFmtId="0" fontId="15" fillId="2" borderId="15" xfId="4" applyFont="1" applyFill="1" applyBorder="1" applyAlignment="1">
      <alignment vertical="center" wrapText="1"/>
    </xf>
    <xf numFmtId="0" fontId="15" fillId="2" borderId="21" xfId="4" applyFont="1" applyFill="1" applyBorder="1" applyAlignment="1">
      <alignment vertical="center" wrapText="1"/>
    </xf>
    <xf numFmtId="0" fontId="15" fillId="2" borderId="60" xfId="4" applyFont="1" applyFill="1" applyBorder="1" applyAlignment="1">
      <alignment vertical="center" wrapText="1"/>
    </xf>
    <xf numFmtId="199" fontId="11" fillId="2" borderId="16" xfId="4" applyNumberFormat="1" applyFont="1" applyFill="1" applyBorder="1">
      <alignment vertical="center"/>
    </xf>
    <xf numFmtId="199" fontId="11" fillId="2" borderId="6" xfId="4" applyNumberFormat="1" applyFont="1" applyFill="1" applyBorder="1">
      <alignment vertical="center"/>
    </xf>
    <xf numFmtId="199" fontId="11" fillId="2" borderId="17" xfId="4" applyNumberFormat="1" applyFont="1" applyFill="1" applyBorder="1" applyAlignment="1">
      <alignment horizontal="center" vertical="center" shrinkToFit="1"/>
    </xf>
    <xf numFmtId="199" fontId="11" fillId="2" borderId="288" xfId="4" applyNumberFormat="1" applyFont="1" applyFill="1" applyBorder="1" applyAlignment="1">
      <alignment horizontal="center" vertical="center" shrinkToFit="1"/>
    </xf>
    <xf numFmtId="199" fontId="11" fillId="2" borderId="289" xfId="4" applyNumberFormat="1" applyFont="1" applyFill="1" applyBorder="1" applyAlignment="1">
      <alignment horizontal="center" vertical="center" shrinkToFit="1"/>
    </xf>
    <xf numFmtId="0" fontId="15" fillId="2" borderId="284" xfId="4" applyFont="1" applyFill="1" applyBorder="1" applyAlignment="1">
      <alignment horizontal="center" vertical="center"/>
    </xf>
    <xf numFmtId="0" fontId="16" fillId="0" borderId="285" xfId="0" applyFont="1" applyBorder="1" applyAlignment="1">
      <alignment horizontal="center" vertical="center"/>
    </xf>
    <xf numFmtId="0" fontId="16" fillId="0" borderId="286" xfId="0" applyFont="1" applyBorder="1" applyAlignment="1">
      <alignment horizontal="center" vertical="center"/>
    </xf>
    <xf numFmtId="199" fontId="11" fillId="2" borderId="284" xfId="4" applyNumberFormat="1" applyFont="1" applyFill="1" applyBorder="1">
      <alignment vertical="center"/>
    </xf>
    <xf numFmtId="199" fontId="11" fillId="2" borderId="286" xfId="4" applyNumberFormat="1" applyFont="1" applyFill="1" applyBorder="1">
      <alignment vertical="center"/>
    </xf>
    <xf numFmtId="199" fontId="11" fillId="2" borderId="287" xfId="4" applyNumberFormat="1" applyFont="1" applyFill="1" applyBorder="1" applyAlignment="1">
      <alignment horizontal="center" vertical="center" shrinkToFit="1"/>
    </xf>
    <xf numFmtId="199" fontId="11" fillId="2" borderId="286" xfId="4" applyNumberFormat="1" applyFont="1" applyFill="1" applyBorder="1" applyAlignment="1">
      <alignment horizontal="center" vertical="center" shrinkToFit="1"/>
    </xf>
    <xf numFmtId="20" fontId="15" fillId="2" borderId="49" xfId="4" applyNumberFormat="1" applyFont="1" applyFill="1" applyBorder="1" applyAlignment="1">
      <alignment horizontal="right" vertical="center" shrinkToFit="1"/>
    </xf>
    <xf numFmtId="20" fontId="15" fillId="2" borderId="169" xfId="4" applyNumberFormat="1" applyFont="1" applyFill="1" applyBorder="1" applyAlignment="1">
      <alignment horizontal="right" vertical="center" shrinkToFit="1"/>
    </xf>
    <xf numFmtId="181" fontId="11" fillId="4" borderId="11" xfId="4" applyNumberFormat="1" applyFont="1" applyFill="1" applyBorder="1" applyAlignment="1">
      <alignment horizontal="right" vertical="center" shrinkToFit="1"/>
    </xf>
    <xf numFmtId="181" fontId="11" fillId="4" borderId="13" xfId="4" applyNumberFormat="1" applyFont="1" applyFill="1" applyBorder="1" applyAlignment="1">
      <alignment horizontal="right" vertical="center" shrinkToFit="1"/>
    </xf>
    <xf numFmtId="203" fontId="11" fillId="0" borderId="11" xfId="4" applyNumberFormat="1" applyFont="1" applyBorder="1" applyAlignment="1">
      <alignment horizontal="right" vertical="center" shrinkToFit="1"/>
    </xf>
    <xf numFmtId="203" fontId="11" fillId="0" borderId="13" xfId="4" applyNumberFormat="1" applyFont="1" applyBorder="1" applyAlignment="1">
      <alignment horizontal="right" vertical="center" shrinkToFit="1"/>
    </xf>
    <xf numFmtId="215" fontId="11" fillId="4" borderId="53" xfId="4" applyNumberFormat="1" applyFont="1" applyFill="1" applyBorder="1" applyAlignment="1">
      <alignment horizontal="center" vertical="center" shrinkToFit="1"/>
    </xf>
    <xf numFmtId="215" fontId="11" fillId="4" borderId="167" xfId="4" applyNumberFormat="1" applyFont="1" applyFill="1" applyBorder="1" applyAlignment="1">
      <alignment horizontal="center" vertical="center" shrinkToFit="1"/>
    </xf>
    <xf numFmtId="203" fontId="11" fillId="0" borderId="199" xfId="4" applyNumberFormat="1" applyFont="1" applyBorder="1" applyAlignment="1">
      <alignment horizontal="center" vertical="center" shrinkToFit="1"/>
    </xf>
    <xf numFmtId="215" fontId="11" fillId="4" borderId="72" xfId="4" applyNumberFormat="1" applyFont="1" applyFill="1" applyBorder="1" applyAlignment="1">
      <alignment horizontal="center" vertical="center" shrinkToFit="1"/>
    </xf>
    <xf numFmtId="215" fontId="11" fillId="4" borderId="73" xfId="4" applyNumberFormat="1" applyFont="1" applyFill="1" applyBorder="1" applyAlignment="1">
      <alignment horizontal="center" vertical="center" shrinkToFit="1"/>
    </xf>
    <xf numFmtId="0" fontId="15" fillId="0" borderId="19" xfId="0" applyFont="1" applyBorder="1" applyAlignment="1">
      <alignment horizontal="center" vertical="center"/>
    </xf>
    <xf numFmtId="181" fontId="11" fillId="4" borderId="51" xfId="4" applyNumberFormat="1" applyFont="1" applyFill="1" applyBorder="1" applyAlignment="1">
      <alignment horizontal="right" vertical="center" shrinkToFit="1"/>
    </xf>
    <xf numFmtId="181" fontId="11" fillId="4" borderId="49" xfId="4" applyNumberFormat="1" applyFont="1" applyFill="1" applyBorder="1" applyAlignment="1">
      <alignment horizontal="right" vertical="center" shrinkToFit="1"/>
    </xf>
    <xf numFmtId="20" fontId="11" fillId="2" borderId="66" xfId="4" applyNumberFormat="1" applyFont="1" applyFill="1" applyBorder="1" applyAlignment="1">
      <alignment horizontal="center" vertical="center" shrinkToFit="1"/>
    </xf>
    <xf numFmtId="0" fontId="11" fillId="2" borderId="170" xfId="4" applyFont="1" applyFill="1" applyBorder="1" applyAlignment="1">
      <alignment horizontal="center" vertical="center" shrinkToFit="1"/>
    </xf>
    <xf numFmtId="20" fontId="11" fillId="2" borderId="53" xfId="4" applyNumberFormat="1" applyFont="1" applyFill="1" applyBorder="1" applyAlignment="1">
      <alignment horizontal="center" vertical="center" shrinkToFit="1"/>
    </xf>
    <xf numFmtId="0" fontId="11" fillId="2" borderId="167" xfId="4" applyFont="1" applyFill="1" applyBorder="1" applyAlignment="1">
      <alignment horizontal="center" vertical="center" shrinkToFit="1"/>
    </xf>
    <xf numFmtId="20" fontId="11" fillId="2" borderId="12" xfId="4" applyNumberFormat="1" applyFont="1" applyFill="1" applyBorder="1" applyAlignment="1">
      <alignment horizontal="center" vertical="center" shrinkToFit="1"/>
    </xf>
    <xf numFmtId="20" fontId="11" fillId="2" borderId="34" xfId="4" applyNumberFormat="1" applyFont="1" applyFill="1" applyBorder="1" applyAlignment="1">
      <alignment horizontal="center" vertical="center" shrinkToFit="1"/>
    </xf>
    <xf numFmtId="0" fontId="11" fillId="0" borderId="0" xfId="4" applyFont="1">
      <alignment vertical="center"/>
    </xf>
    <xf numFmtId="199" fontId="11" fillId="2" borderId="147" xfId="4" applyNumberFormat="1" applyFont="1" applyFill="1" applyBorder="1" applyAlignment="1">
      <alignment vertical="center" shrinkToFit="1"/>
    </xf>
    <xf numFmtId="199" fontId="11" fillId="2" borderId="135" xfId="4" applyNumberFormat="1" applyFont="1" applyFill="1" applyBorder="1" applyAlignment="1">
      <alignment vertical="center" shrinkToFit="1"/>
    </xf>
    <xf numFmtId="199" fontId="11" fillId="2" borderId="18" xfId="4" applyNumberFormat="1" applyFont="1" applyFill="1" applyBorder="1" applyAlignment="1">
      <alignment vertical="center" shrinkToFit="1"/>
    </xf>
    <xf numFmtId="199" fontId="11" fillId="2" borderId="19" xfId="4" applyNumberFormat="1" applyFont="1" applyFill="1" applyBorder="1" applyAlignment="1">
      <alignment vertical="center" shrinkToFit="1"/>
    </xf>
    <xf numFmtId="199" fontId="11" fillId="2" borderId="123" xfId="4" applyNumberFormat="1" applyFont="1" applyFill="1" applyBorder="1" applyAlignment="1">
      <alignment vertical="center" shrinkToFit="1"/>
    </xf>
    <xf numFmtId="199" fontId="11" fillId="2" borderId="122" xfId="4" applyNumberFormat="1" applyFont="1" applyFill="1" applyBorder="1" applyAlignment="1">
      <alignment vertical="center" shrinkToFit="1"/>
    </xf>
    <xf numFmtId="199" fontId="11" fillId="2" borderId="48" xfId="4" applyNumberFormat="1" applyFont="1" applyFill="1" applyBorder="1" applyAlignment="1">
      <alignment vertical="center" shrinkToFit="1"/>
    </xf>
    <xf numFmtId="199" fontId="11" fillId="2" borderId="22" xfId="4" applyNumberFormat="1" applyFont="1" applyFill="1" applyBorder="1" applyAlignment="1">
      <alignment vertical="center" shrinkToFit="1"/>
    </xf>
    <xf numFmtId="199" fontId="11" fillId="2" borderId="11" xfId="4" applyNumberFormat="1" applyFont="1" applyFill="1" applyBorder="1" applyAlignment="1">
      <alignment vertical="center" shrinkToFit="1"/>
    </xf>
    <xf numFmtId="199" fontId="11" fillId="2" borderId="12" xfId="4" applyNumberFormat="1" applyFont="1" applyFill="1" applyBorder="1" applyAlignment="1">
      <alignment vertical="center" shrinkToFit="1"/>
    </xf>
    <xf numFmtId="20" fontId="15" fillId="2" borderId="77" xfId="4" applyNumberFormat="1" applyFont="1" applyFill="1" applyBorder="1" applyAlignment="1">
      <alignment horizontal="right" vertical="center" shrinkToFit="1"/>
    </xf>
    <xf numFmtId="20" fontId="15" fillId="2" borderId="66" xfId="4" applyNumberFormat="1" applyFont="1" applyFill="1" applyBorder="1" applyAlignment="1">
      <alignment horizontal="right" vertical="center" shrinkToFit="1"/>
    </xf>
    <xf numFmtId="199" fontId="11" fillId="2" borderId="16" xfId="4" applyNumberFormat="1" applyFont="1" applyFill="1" applyBorder="1" applyAlignment="1">
      <alignment vertical="center" shrinkToFit="1"/>
    </xf>
    <xf numFmtId="199" fontId="11" fillId="2" borderId="6" xfId="4" applyNumberFormat="1" applyFont="1" applyFill="1" applyBorder="1" applyAlignment="1">
      <alignment vertical="center" shrinkToFit="1"/>
    </xf>
    <xf numFmtId="199" fontId="11" fillId="2" borderId="287" xfId="4" applyNumberFormat="1" applyFont="1" applyFill="1" applyBorder="1" applyAlignment="1">
      <alignment horizontal="center" vertical="center"/>
    </xf>
    <xf numFmtId="0" fontId="15" fillId="2" borderId="11" xfId="4" applyFont="1" applyFill="1" applyBorder="1" applyAlignment="1">
      <alignment vertical="center" wrapText="1"/>
    </xf>
    <xf numFmtId="0" fontId="15" fillId="2" borderId="12" xfId="4" applyFont="1" applyFill="1" applyBorder="1" applyAlignment="1">
      <alignment vertical="center" wrapText="1"/>
    </xf>
    <xf numFmtId="0" fontId="15" fillId="0" borderId="54" xfId="4" applyFont="1" applyBorder="1" applyAlignment="1">
      <alignment horizontal="center" vertical="center"/>
    </xf>
    <xf numFmtId="20" fontId="11" fillId="2" borderId="51" xfId="4" applyNumberFormat="1" applyFont="1" applyFill="1" applyBorder="1" applyAlignment="1">
      <alignment horizontal="center" vertical="center" shrinkToFit="1"/>
    </xf>
    <xf numFmtId="0" fontId="11" fillId="2" borderId="49" xfId="4" applyFont="1" applyFill="1" applyBorder="1" applyAlignment="1">
      <alignment horizontal="center" vertical="center" shrinkToFit="1"/>
    </xf>
    <xf numFmtId="20" fontId="11" fillId="2" borderId="11" xfId="4" applyNumberFormat="1" applyFont="1" applyFill="1" applyBorder="1" applyAlignment="1">
      <alignment horizontal="center" vertical="center" shrinkToFit="1"/>
    </xf>
    <xf numFmtId="203" fontId="11" fillId="0" borderId="37" xfId="4" applyNumberFormat="1" applyFont="1" applyBorder="1" applyAlignment="1">
      <alignment horizontal="right" vertical="center" shrinkToFit="1"/>
    </xf>
    <xf numFmtId="20" fontId="11" fillId="2" borderId="49" xfId="4" applyNumberFormat="1" applyFont="1" applyFill="1" applyBorder="1" applyAlignment="1">
      <alignment horizontal="center" vertical="center" shrinkToFit="1"/>
    </xf>
    <xf numFmtId="0" fontId="11" fillId="2" borderId="169" xfId="4" applyFont="1" applyFill="1" applyBorder="1" applyAlignment="1">
      <alignment horizontal="center" vertical="center" shrinkToFit="1"/>
    </xf>
    <xf numFmtId="203" fontId="11" fillId="0" borderId="53" xfId="4" applyNumberFormat="1" applyFont="1" applyBorder="1" applyAlignment="1">
      <alignment horizontal="right" vertical="center" shrinkToFit="1"/>
    </xf>
    <xf numFmtId="199" fontId="11" fillId="2" borderId="284" xfId="4" applyNumberFormat="1" applyFont="1" applyFill="1" applyBorder="1" applyAlignment="1">
      <alignment vertical="center" shrinkToFit="1"/>
    </xf>
    <xf numFmtId="199" fontId="11" fillId="2" borderId="286" xfId="4" applyNumberFormat="1" applyFont="1" applyFill="1" applyBorder="1" applyAlignment="1">
      <alignment vertical="center" shrinkToFit="1"/>
    </xf>
    <xf numFmtId="199" fontId="11" fillId="2" borderId="288" xfId="4" applyNumberFormat="1" applyFont="1" applyFill="1" applyBorder="1" applyAlignment="1">
      <alignment vertical="center" shrinkToFit="1"/>
    </xf>
    <xf numFmtId="20" fontId="15" fillId="2" borderId="53" xfId="4" applyNumberFormat="1" applyFont="1" applyFill="1" applyBorder="1" applyAlignment="1">
      <alignment horizontal="center" vertical="center" shrinkToFit="1"/>
    </xf>
    <xf numFmtId="0" fontId="15" fillId="2" borderId="167" xfId="4" applyFont="1" applyFill="1" applyBorder="1" applyAlignment="1">
      <alignment horizontal="center" vertical="center" shrinkToFit="1"/>
    </xf>
    <xf numFmtId="20" fontId="11" fillId="2" borderId="6" xfId="4" applyNumberFormat="1" applyFont="1" applyFill="1" applyBorder="1" applyAlignment="1">
      <alignment horizontal="center" vertical="center" shrinkToFit="1"/>
    </xf>
    <xf numFmtId="0" fontId="11" fillId="2" borderId="26" xfId="4" applyFont="1" applyFill="1" applyBorder="1" applyAlignment="1">
      <alignment horizontal="center" vertical="center" shrinkToFit="1"/>
    </xf>
    <xf numFmtId="20" fontId="11" fillId="2" borderId="50" xfId="4" applyNumberFormat="1" applyFont="1" applyFill="1" applyBorder="1" applyAlignment="1">
      <alignment horizontal="center" vertical="center" shrinkToFit="1"/>
    </xf>
    <xf numFmtId="0" fontId="11" fillId="2" borderId="168" xfId="4" applyFont="1" applyFill="1" applyBorder="1" applyAlignment="1">
      <alignment horizontal="center" vertical="center" shrinkToFit="1"/>
    </xf>
    <xf numFmtId="0" fontId="11" fillId="2" borderId="0" xfId="4" applyFont="1" applyFill="1" applyAlignment="1">
      <alignment horizontal="center" vertical="center" shrinkToFit="1"/>
    </xf>
    <xf numFmtId="0" fontId="11" fillId="2" borderId="15" xfId="4" applyFont="1" applyFill="1" applyBorder="1" applyAlignment="1">
      <alignment horizontal="center" vertical="center" shrinkToFit="1"/>
    </xf>
    <xf numFmtId="0" fontId="11" fillId="2" borderId="52" xfId="4" applyFont="1" applyFill="1" applyBorder="1" applyAlignment="1">
      <alignment horizontal="center" vertical="center" shrinkToFit="1"/>
    </xf>
    <xf numFmtId="0" fontId="11" fillId="2" borderId="156" xfId="4" applyFont="1" applyFill="1" applyBorder="1" applyAlignment="1">
      <alignment horizontal="center" vertical="center"/>
    </xf>
    <xf numFmtId="0" fontId="11" fillId="2" borderId="67" xfId="4" applyFont="1" applyFill="1" applyBorder="1" applyAlignment="1">
      <alignment horizontal="center" vertical="center" shrinkToFit="1"/>
    </xf>
    <xf numFmtId="180" fontId="11" fillId="2" borderId="79" xfId="4" applyNumberFormat="1" applyFont="1" applyFill="1" applyBorder="1" applyAlignment="1">
      <alignment horizontal="left" vertical="center" shrinkToFit="1"/>
    </xf>
    <xf numFmtId="180" fontId="11" fillId="2" borderId="53" xfId="4" applyNumberFormat="1" applyFont="1" applyFill="1" applyBorder="1" applyAlignment="1">
      <alignment horizontal="left" vertical="center" shrinkToFit="1"/>
    </xf>
    <xf numFmtId="180" fontId="11" fillId="2" borderId="78" xfId="4" applyNumberFormat="1" applyFont="1" applyFill="1" applyBorder="1" applyAlignment="1">
      <alignment horizontal="left" vertical="center" shrinkToFit="1"/>
    </xf>
    <xf numFmtId="0" fontId="17" fillId="0" borderId="151" xfId="4" applyFont="1" applyBorder="1" applyAlignment="1">
      <alignment horizontal="center" vertical="center"/>
    </xf>
    <xf numFmtId="0" fontId="15" fillId="2" borderId="85" xfId="4" applyFont="1" applyFill="1" applyBorder="1" applyAlignment="1">
      <alignment horizontal="right" vertical="top" shrinkToFit="1"/>
    </xf>
    <xf numFmtId="0" fontId="15" fillId="2" borderId="127" xfId="4" applyFont="1" applyFill="1" applyBorder="1" applyAlignment="1">
      <alignment horizontal="left" vertical="top" wrapText="1"/>
    </xf>
    <xf numFmtId="0" fontId="11" fillId="2" borderId="12" xfId="4" applyFont="1" applyFill="1" applyBorder="1" applyAlignment="1">
      <alignment horizontal="left" vertical="center"/>
    </xf>
    <xf numFmtId="0" fontId="11" fillId="2" borderId="34" xfId="4" applyFont="1" applyFill="1" applyBorder="1" applyAlignment="1">
      <alignment horizontal="left" vertical="center"/>
    </xf>
    <xf numFmtId="0" fontId="15" fillId="2" borderId="14" xfId="4" applyFont="1" applyFill="1" applyBorder="1" applyAlignment="1">
      <alignment vertical="center" textRotation="255" shrinkToFit="1"/>
    </xf>
    <xf numFmtId="0" fontId="15" fillId="2" borderId="15" xfId="4" applyFont="1" applyFill="1" applyBorder="1" applyAlignment="1">
      <alignment vertical="center" textRotation="255" shrinkToFit="1"/>
    </xf>
    <xf numFmtId="0" fontId="11" fillId="2" borderId="220" xfId="4" applyFont="1" applyFill="1" applyBorder="1" applyAlignment="1">
      <alignment horizontal="center" vertical="center"/>
    </xf>
    <xf numFmtId="0" fontId="11" fillId="2" borderId="14" xfId="4" applyFont="1" applyFill="1" applyBorder="1" applyAlignment="1">
      <alignment horizontal="center" vertical="center" wrapText="1" shrinkToFit="1"/>
    </xf>
    <xf numFmtId="0" fontId="11" fillId="2" borderId="0" xfId="4" applyFont="1" applyFill="1" applyAlignment="1">
      <alignment horizontal="center" vertical="center" wrapText="1" shrinkToFit="1"/>
    </xf>
    <xf numFmtId="0" fontId="11" fillId="2" borderId="15" xfId="4" applyFont="1" applyFill="1" applyBorder="1" applyAlignment="1">
      <alignment horizontal="center" vertical="center" wrapText="1" shrinkToFit="1"/>
    </xf>
    <xf numFmtId="0" fontId="11" fillId="2" borderId="145" xfId="4" applyFont="1" applyFill="1" applyBorder="1" applyAlignment="1">
      <alignment horizontal="center" vertical="center" shrinkToFit="1"/>
    </xf>
    <xf numFmtId="180" fontId="11" fillId="2" borderId="77" xfId="4" applyNumberFormat="1" applyFont="1" applyFill="1" applyBorder="1" applyAlignment="1">
      <alignment horizontal="left" vertical="center" shrinkToFit="1"/>
    </xf>
    <xf numFmtId="180" fontId="11" fillId="2" borderId="66" xfId="4" applyNumberFormat="1" applyFont="1" applyFill="1" applyBorder="1" applyAlignment="1">
      <alignment horizontal="left" vertical="center" shrinkToFit="1"/>
    </xf>
    <xf numFmtId="180" fontId="11" fillId="2" borderId="67" xfId="4" applyNumberFormat="1" applyFont="1" applyFill="1" applyBorder="1" applyAlignment="1">
      <alignment horizontal="left" vertical="center" shrinkToFit="1"/>
    </xf>
    <xf numFmtId="0" fontId="11" fillId="0" borderId="0" xfId="4" applyFont="1" applyFill="1" applyAlignment="1">
      <alignment horizontal="left" vertical="center" shrinkToFit="1"/>
    </xf>
    <xf numFmtId="0" fontId="19" fillId="0" borderId="0" xfId="4" applyFont="1" applyFill="1" applyAlignment="1">
      <alignment horizontal="center" vertical="center"/>
    </xf>
    <xf numFmtId="0" fontId="11" fillId="2" borderId="146" xfId="4" applyFont="1" applyFill="1" applyBorder="1" applyAlignment="1">
      <alignment horizontal="center" vertical="center" shrinkToFit="1"/>
    </xf>
    <xf numFmtId="0" fontId="11" fillId="0" borderId="21" xfId="4" applyFont="1" applyBorder="1" applyAlignment="1">
      <alignment horizontal="left" vertical="center" wrapText="1"/>
    </xf>
    <xf numFmtId="0" fontId="11" fillId="0" borderId="77" xfId="4" applyFont="1" applyBorder="1" applyAlignment="1">
      <alignment horizontal="left" vertical="center" shrinkToFit="1"/>
    </xf>
    <xf numFmtId="0" fontId="11" fillId="0" borderId="79" xfId="4" applyFont="1" applyBorder="1" applyAlignment="1">
      <alignment horizontal="left" vertical="center" shrinkToFit="1"/>
    </xf>
    <xf numFmtId="0" fontId="15" fillId="2" borderId="11" xfId="4" applyFont="1" applyFill="1" applyBorder="1" applyAlignment="1">
      <alignment horizontal="center" vertical="center" textRotation="255" wrapText="1"/>
    </xf>
    <xf numFmtId="0" fontId="15" fillId="2" borderId="13" xfId="4" applyFont="1" applyFill="1" applyBorder="1" applyAlignment="1">
      <alignment horizontal="center" vertical="center" textRotation="255" wrapText="1"/>
    </xf>
    <xf numFmtId="0" fontId="15" fillId="2" borderId="14" xfId="4" applyFont="1" applyFill="1" applyBorder="1" applyAlignment="1">
      <alignment horizontal="center" vertical="center" textRotation="255" wrapText="1"/>
    </xf>
    <xf numFmtId="0" fontId="15" fillId="2" borderId="15" xfId="4" applyFont="1" applyFill="1" applyBorder="1" applyAlignment="1">
      <alignment horizontal="center" vertical="center" textRotation="255" wrapText="1"/>
    </xf>
    <xf numFmtId="0" fontId="15" fillId="2" borderId="16" xfId="4" applyFont="1" applyFill="1" applyBorder="1" applyAlignment="1">
      <alignment horizontal="center" vertical="center" textRotation="255" wrapText="1"/>
    </xf>
    <xf numFmtId="0" fontId="15" fillId="2" borderId="17" xfId="4" applyFont="1" applyFill="1" applyBorder="1" applyAlignment="1">
      <alignment horizontal="center" vertical="center" textRotation="255" wrapText="1"/>
    </xf>
    <xf numFmtId="0" fontId="15" fillId="0" borderId="48" xfId="4" applyFont="1" applyBorder="1" applyAlignment="1">
      <alignment horizontal="center" vertical="center" textRotation="255"/>
    </xf>
    <xf numFmtId="0" fontId="15" fillId="0" borderId="47" xfId="4" applyFont="1" applyBorder="1" applyAlignment="1">
      <alignment horizontal="center" vertical="center" textRotation="255"/>
    </xf>
    <xf numFmtId="0" fontId="15" fillId="0" borderId="14" xfId="4" applyFont="1" applyBorder="1" applyAlignment="1">
      <alignment horizontal="center" vertical="center" textRotation="255"/>
    </xf>
    <xf numFmtId="0" fontId="15" fillId="0" borderId="15" xfId="4" applyFont="1" applyBorder="1" applyAlignment="1">
      <alignment horizontal="center" vertical="center" textRotation="255"/>
    </xf>
    <xf numFmtId="0" fontId="15" fillId="0" borderId="59" xfId="4" applyFont="1" applyBorder="1" applyAlignment="1">
      <alignment horizontal="center" vertical="center" textRotation="255"/>
    </xf>
    <xf numFmtId="0" fontId="15" fillId="0" borderId="60" xfId="4" applyFont="1" applyBorder="1" applyAlignment="1">
      <alignment horizontal="center" vertical="center" textRotation="255"/>
    </xf>
    <xf numFmtId="0" fontId="11" fillId="0" borderId="144" xfId="4" applyFont="1" applyBorder="1" applyAlignment="1">
      <alignment horizontal="center" vertical="center"/>
    </xf>
    <xf numFmtId="0" fontId="11" fillId="0" borderId="145" xfId="4" applyFont="1" applyBorder="1" applyAlignment="1">
      <alignment horizontal="center" vertical="center"/>
    </xf>
    <xf numFmtId="0" fontId="11" fillId="0" borderId="146" xfId="4" applyFont="1" applyBorder="1" applyAlignment="1">
      <alignment horizontal="center" vertical="center"/>
    </xf>
    <xf numFmtId="0" fontId="11" fillId="2" borderId="14" xfId="4" applyFont="1" applyFill="1" applyBorder="1" applyAlignment="1">
      <alignment horizontal="center" vertical="center" shrinkToFit="1"/>
    </xf>
    <xf numFmtId="0" fontId="11" fillId="2" borderId="59" xfId="4" applyFont="1" applyFill="1" applyBorder="1" applyAlignment="1">
      <alignment horizontal="center" vertical="center" shrinkToFit="1"/>
    </xf>
    <xf numFmtId="0" fontId="11" fillId="2" borderId="21" xfId="4" applyFont="1" applyFill="1" applyBorder="1" applyAlignment="1">
      <alignment horizontal="center" vertical="center" shrinkToFit="1"/>
    </xf>
    <xf numFmtId="0" fontId="11" fillId="2" borderId="60" xfId="4" applyFont="1" applyFill="1" applyBorder="1" applyAlignment="1">
      <alignment horizontal="center" vertical="center" shrinkToFit="1"/>
    </xf>
    <xf numFmtId="3" fontId="11" fillId="0" borderId="0" xfId="4" applyNumberFormat="1" applyFont="1" applyFill="1" applyAlignment="1">
      <alignment horizontal="center" vertical="center"/>
    </xf>
    <xf numFmtId="0" fontId="11" fillId="0" borderId="0" xfId="4" applyFont="1" applyFill="1" applyAlignment="1">
      <alignment horizontal="left" wrapText="1"/>
    </xf>
    <xf numFmtId="0" fontId="11" fillId="0" borderId="6" xfId="4" applyFont="1" applyFill="1" applyBorder="1" applyAlignment="1">
      <alignment horizontal="left" wrapText="1"/>
    </xf>
    <xf numFmtId="0" fontId="11" fillId="0" borderId="0" xfId="4" applyFont="1" applyFill="1" applyAlignment="1">
      <alignment horizontal="left" vertical="center"/>
    </xf>
    <xf numFmtId="0" fontId="11" fillId="2" borderId="0" xfId="4" applyFont="1" applyFill="1" applyAlignment="1">
      <alignment horizontal="left" vertical="top"/>
    </xf>
    <xf numFmtId="0" fontId="11" fillId="2" borderId="25" xfId="4" applyFont="1" applyFill="1" applyBorder="1" applyAlignment="1">
      <alignment horizontal="left" vertical="top"/>
    </xf>
    <xf numFmtId="0" fontId="16" fillId="0" borderId="0" xfId="0" applyFont="1" applyAlignment="1">
      <alignment horizontal="left" vertical="center" shrinkToFit="1"/>
    </xf>
    <xf numFmtId="0" fontId="11" fillId="12" borderId="0" xfId="4" applyFont="1" applyFill="1" applyAlignment="1">
      <alignment horizontal="center" vertical="center" shrinkToFit="1"/>
    </xf>
    <xf numFmtId="0" fontId="76" fillId="0" borderId="0" xfId="16" applyFont="1" applyFill="1" applyAlignment="1">
      <alignment horizontal="left" vertical="center"/>
    </xf>
    <xf numFmtId="0" fontId="23" fillId="0" borderId="0" xfId="4" applyFont="1" applyFill="1" applyAlignment="1">
      <alignment horizontal="left" vertical="center"/>
    </xf>
    <xf numFmtId="0" fontId="11" fillId="2" borderId="14" xfId="4" applyFont="1" applyFill="1" applyBorder="1" applyAlignment="1">
      <alignment horizontal="left" vertical="center" wrapText="1" shrinkToFit="1"/>
    </xf>
    <xf numFmtId="0" fontId="11" fillId="2" borderId="0" xfId="4" applyFont="1" applyFill="1" applyAlignment="1">
      <alignment horizontal="left" vertical="center" wrapText="1" shrinkToFit="1"/>
    </xf>
    <xf numFmtId="0" fontId="11" fillId="2" borderId="15" xfId="4" applyFont="1" applyFill="1" applyBorder="1" applyAlignment="1">
      <alignment horizontal="left" vertical="center" wrapText="1" shrinkToFit="1"/>
    </xf>
    <xf numFmtId="0" fontId="11" fillId="2" borderId="59" xfId="4" applyFont="1" applyFill="1" applyBorder="1" applyAlignment="1">
      <alignment horizontal="left" vertical="center" wrapText="1" shrinkToFit="1"/>
    </xf>
    <xf numFmtId="0" fontId="11" fillId="2" borderId="21" xfId="4" applyFont="1" applyFill="1" applyBorder="1" applyAlignment="1">
      <alignment horizontal="left" vertical="center" wrapText="1" shrinkToFit="1"/>
    </xf>
    <xf numFmtId="0" fontId="11" fillId="2" borderId="60" xfId="4" applyFont="1" applyFill="1" applyBorder="1" applyAlignment="1">
      <alignment horizontal="left" vertical="center" wrapText="1" shrinkToFit="1"/>
    </xf>
    <xf numFmtId="180" fontId="11" fillId="2" borderId="51" xfId="4" applyNumberFormat="1" applyFont="1" applyFill="1" applyBorder="1" applyAlignment="1">
      <alignment horizontal="left" vertical="center" shrinkToFit="1"/>
    </xf>
    <xf numFmtId="180" fontId="11" fillId="2" borderId="49" xfId="4" applyNumberFormat="1" applyFont="1" applyFill="1" applyBorder="1" applyAlignment="1">
      <alignment horizontal="left" vertical="center" shrinkToFit="1"/>
    </xf>
    <xf numFmtId="180" fontId="11" fillId="2" borderId="52" xfId="4" applyNumberFormat="1" applyFont="1" applyFill="1" applyBorder="1" applyAlignment="1">
      <alignment horizontal="left" vertical="center" shrinkToFit="1"/>
    </xf>
    <xf numFmtId="0" fontId="11" fillId="0" borderId="51" xfId="4" applyFont="1" applyBorder="1" applyAlignment="1">
      <alignment horizontal="left" vertical="center" shrinkToFit="1"/>
    </xf>
    <xf numFmtId="0" fontId="14" fillId="0" borderId="0" xfId="4" applyFont="1" applyAlignment="1">
      <alignment horizontal="left" vertical="top" wrapText="1"/>
    </xf>
    <xf numFmtId="0" fontId="14" fillId="0" borderId="0" xfId="4" applyFont="1" applyFill="1" applyAlignment="1">
      <alignment horizontal="left" vertical="top" wrapText="1"/>
    </xf>
    <xf numFmtId="0" fontId="14" fillId="0" borderId="5" xfId="4" applyFont="1" applyFill="1" applyBorder="1" applyAlignment="1">
      <alignment horizontal="left" vertical="top" wrapText="1"/>
    </xf>
    <xf numFmtId="0" fontId="39" fillId="0" borderId="0" xfId="4" applyFont="1" applyAlignment="1">
      <alignment horizontal="left" vertical="center" wrapText="1"/>
    </xf>
    <xf numFmtId="0" fontId="14" fillId="0" borderId="0" xfId="4" applyFont="1" applyAlignment="1">
      <alignment horizontal="left" vertical="center" wrapText="1"/>
    </xf>
    <xf numFmtId="0" fontId="11" fillId="12" borderId="12" xfId="4" applyFont="1" applyFill="1" applyBorder="1" applyAlignment="1">
      <alignment horizontal="center" vertical="center" shrinkToFit="1"/>
    </xf>
    <xf numFmtId="3" fontId="11" fillId="0" borderId="12" xfId="4" applyNumberFormat="1" applyFont="1" applyFill="1" applyBorder="1" applyAlignment="1">
      <alignment horizontal="center" vertical="center"/>
    </xf>
    <xf numFmtId="0" fontId="11" fillId="0" borderId="25" xfId="4" applyFont="1" applyFill="1" applyBorder="1" applyAlignment="1">
      <alignment horizontal="left" vertical="center"/>
    </xf>
    <xf numFmtId="0" fontId="23" fillId="0" borderId="0" xfId="4" applyFont="1" applyFill="1" applyAlignment="1">
      <alignment horizontal="left" vertical="top" wrapText="1"/>
    </xf>
    <xf numFmtId="0" fontId="23" fillId="0" borderId="5" xfId="4" applyFont="1" applyFill="1" applyBorder="1" applyAlignment="1">
      <alignment horizontal="left" vertical="top" wrapText="1"/>
    </xf>
    <xf numFmtId="0" fontId="79" fillId="0" borderId="0" xfId="16" applyFont="1" applyFill="1" applyAlignment="1">
      <alignment horizontal="left" vertical="center"/>
    </xf>
    <xf numFmtId="0" fontId="15" fillId="2" borderId="0" xfId="4" applyFont="1" applyFill="1" applyAlignment="1">
      <alignment horizontal="center" vertical="top" wrapText="1"/>
    </xf>
    <xf numFmtId="0" fontId="15" fillId="2" borderId="5" xfId="4" applyFont="1" applyFill="1" applyBorder="1" applyAlignment="1">
      <alignment horizontal="center" vertical="top" wrapText="1"/>
    </xf>
    <xf numFmtId="0" fontId="15" fillId="0" borderId="0" xfId="4" applyFont="1" applyAlignment="1">
      <alignment horizontal="left" vertical="center" wrapText="1"/>
    </xf>
    <xf numFmtId="0" fontId="15" fillId="0" borderId="5" xfId="4" applyFont="1" applyBorder="1" applyAlignment="1">
      <alignment horizontal="left" vertical="center" wrapText="1"/>
    </xf>
    <xf numFmtId="0" fontId="11" fillId="2" borderId="111" xfId="4" applyFont="1" applyFill="1" applyBorder="1" applyAlignment="1">
      <alignment horizontal="center" vertical="center"/>
    </xf>
    <xf numFmtId="0" fontId="11" fillId="2" borderId="18" xfId="4" applyFont="1" applyFill="1" applyBorder="1" applyAlignment="1">
      <alignment horizontal="distributed" vertical="center" shrinkToFit="1"/>
    </xf>
    <xf numFmtId="0" fontId="11" fillId="2" borderId="19" xfId="4" applyFont="1" applyFill="1" applyBorder="1" applyAlignment="1">
      <alignment horizontal="distributed" vertical="center" shrinkToFit="1"/>
    </xf>
    <xf numFmtId="0" fontId="11" fillId="2" borderId="119" xfId="4" applyFont="1" applyFill="1" applyBorder="1" applyAlignment="1">
      <alignment horizontal="distributed" vertical="center" shrinkToFit="1"/>
    </xf>
    <xf numFmtId="0" fontId="11" fillId="2" borderId="18" xfId="4" applyFont="1" applyFill="1" applyBorder="1" applyAlignment="1">
      <alignment horizontal="distributed" vertical="center"/>
    </xf>
    <xf numFmtId="0" fontId="11" fillId="2" borderId="19" xfId="4" applyFont="1" applyFill="1" applyBorder="1" applyAlignment="1">
      <alignment horizontal="distributed" vertical="center"/>
    </xf>
    <xf numFmtId="0" fontId="11" fillId="2" borderId="119" xfId="4" applyFont="1" applyFill="1" applyBorder="1" applyAlignment="1">
      <alignment horizontal="distributed" vertical="center"/>
    </xf>
    <xf numFmtId="0" fontId="15" fillId="2" borderId="18" xfId="4" applyFont="1" applyFill="1" applyBorder="1" applyAlignment="1">
      <alignment horizontal="distributed" vertical="center" wrapText="1"/>
    </xf>
    <xf numFmtId="0" fontId="15" fillId="2" borderId="19" xfId="4" applyFont="1" applyFill="1" applyBorder="1" applyAlignment="1">
      <alignment horizontal="distributed" vertical="center" wrapText="1"/>
    </xf>
    <xf numFmtId="0" fontId="15" fillId="2" borderId="119" xfId="4" applyFont="1" applyFill="1" applyBorder="1" applyAlignment="1">
      <alignment horizontal="distributed" vertical="center" wrapText="1"/>
    </xf>
    <xf numFmtId="0" fontId="11" fillId="2" borderId="119" xfId="4" applyFont="1" applyFill="1" applyBorder="1" applyAlignment="1">
      <alignment horizontal="center" vertical="center"/>
    </xf>
    <xf numFmtId="0" fontId="11" fillId="5" borderId="6" xfId="4" applyFont="1" applyFill="1" applyBorder="1" applyAlignment="1">
      <alignment horizontal="center" vertical="center"/>
    </xf>
    <xf numFmtId="0" fontId="15" fillId="0" borderId="0" xfId="4" applyFont="1">
      <alignment vertical="center"/>
    </xf>
    <xf numFmtId="0" fontId="16" fillId="0" borderId="0" xfId="0" applyFont="1">
      <alignment vertical="center"/>
    </xf>
    <xf numFmtId="0" fontId="15" fillId="0" borderId="5" xfId="4" applyFont="1" applyBorder="1">
      <alignment vertical="center"/>
    </xf>
    <xf numFmtId="0" fontId="11" fillId="2" borderId="0" xfId="4" applyFont="1" applyFill="1" applyAlignment="1">
      <alignment horizontal="left" vertical="center" wrapText="1"/>
    </xf>
    <xf numFmtId="0" fontId="15" fillId="2" borderId="5" xfId="4" applyFont="1" applyFill="1" applyBorder="1" applyAlignment="1">
      <alignment horizontal="justify" vertical="top"/>
    </xf>
    <xf numFmtId="0" fontId="11" fillId="2" borderId="18" xfId="4" applyFont="1" applyFill="1" applyBorder="1" applyAlignment="1">
      <alignment vertical="center" shrinkToFit="1"/>
    </xf>
    <xf numFmtId="0" fontId="11" fillId="2" borderId="19" xfId="4" applyFont="1" applyFill="1" applyBorder="1" applyAlignment="1">
      <alignment vertical="center" shrinkToFit="1"/>
    </xf>
    <xf numFmtId="0" fontId="11" fillId="2" borderId="0" xfId="0" applyFont="1" applyFill="1" applyAlignment="1">
      <alignment horizontal="left" vertical="center" shrinkToFit="1"/>
    </xf>
    <xf numFmtId="0" fontId="11" fillId="2" borderId="25" xfId="0" applyFont="1" applyFill="1" applyBorder="1" applyAlignment="1">
      <alignment horizontal="left" vertical="center" shrinkToFit="1"/>
    </xf>
    <xf numFmtId="0" fontId="11" fillId="2" borderId="11" xfId="4" applyFont="1" applyFill="1" applyBorder="1" applyAlignment="1">
      <alignment vertical="center" shrinkToFit="1"/>
    </xf>
    <xf numFmtId="0" fontId="11" fillId="2" borderId="12" xfId="4" applyFont="1" applyFill="1" applyBorder="1" applyAlignment="1">
      <alignment vertical="center" shrinkToFit="1"/>
    </xf>
    <xf numFmtId="0" fontId="11" fillId="2" borderId="118" xfId="4" applyFont="1" applyFill="1" applyBorder="1" applyAlignment="1">
      <alignment vertical="center" shrinkToFit="1"/>
    </xf>
    <xf numFmtId="0" fontId="11" fillId="2" borderId="44" xfId="4" applyFont="1" applyFill="1" applyBorder="1" applyAlignment="1">
      <alignment horizontal="distributed" vertical="center"/>
    </xf>
    <xf numFmtId="0" fontId="11" fillId="2" borderId="110" xfId="4" applyFont="1" applyFill="1" applyBorder="1" applyAlignment="1">
      <alignment horizontal="distributed" vertical="center"/>
    </xf>
    <xf numFmtId="0" fontId="11" fillId="0" borderId="0" xfId="4" applyFont="1" applyFill="1" applyAlignment="1">
      <alignment horizontal="left" vertical="top" wrapText="1"/>
    </xf>
    <xf numFmtId="0" fontId="11" fillId="2" borderId="119" xfId="4" applyFont="1" applyFill="1" applyBorder="1" applyAlignment="1">
      <alignment vertical="center" shrinkToFit="1"/>
    </xf>
    <xf numFmtId="0" fontId="15" fillId="2" borderId="18" xfId="4" applyFont="1" applyFill="1" applyBorder="1" applyAlignment="1">
      <alignment horizontal="distributed" vertical="center" shrinkToFit="1"/>
    </xf>
    <xf numFmtId="0" fontId="15" fillId="2" borderId="19" xfId="4" applyFont="1" applyFill="1" applyBorder="1" applyAlignment="1">
      <alignment horizontal="distributed" vertical="center" shrinkToFit="1"/>
    </xf>
    <xf numFmtId="0" fontId="15" fillId="2" borderId="119" xfId="4" applyFont="1" applyFill="1" applyBorder="1" applyAlignment="1">
      <alignment horizontal="distributed" vertical="center" shrinkToFit="1"/>
    </xf>
    <xf numFmtId="0" fontId="12" fillId="0" borderId="0" xfId="4" applyFont="1" applyAlignment="1">
      <alignment horizontal="left" vertical="center"/>
    </xf>
    <xf numFmtId="0" fontId="15" fillId="0" borderId="0" xfId="4" applyFont="1" applyFill="1" applyAlignment="1">
      <alignment horizontal="left" vertical="center" wrapText="1"/>
    </xf>
    <xf numFmtId="0" fontId="15" fillId="2" borderId="0" xfId="4" applyFont="1" applyFill="1" applyAlignment="1">
      <alignment horizontal="left" vertical="top"/>
    </xf>
    <xf numFmtId="0" fontId="15" fillId="2" borderId="5" xfId="4" applyFont="1" applyFill="1" applyBorder="1" applyAlignment="1">
      <alignment horizontal="left" vertical="top"/>
    </xf>
    <xf numFmtId="180" fontId="11" fillId="0" borderId="0" xfId="4" applyNumberFormat="1" applyFont="1" applyFill="1" applyAlignment="1">
      <alignment horizontal="center" vertical="center" shrinkToFit="1"/>
    </xf>
    <xf numFmtId="0" fontId="11" fillId="0" borderId="0" xfId="4" applyFont="1" applyFill="1" applyAlignment="1">
      <alignment horizontal="left" vertical="top" shrinkToFit="1"/>
    </xf>
    <xf numFmtId="0" fontId="16" fillId="5" borderId="6" xfId="0" applyFont="1" applyFill="1" applyBorder="1" applyAlignment="1">
      <alignment horizontal="center" vertical="center" shrinkToFit="1"/>
    </xf>
    <xf numFmtId="0" fontId="11" fillId="0" borderId="6" xfId="0" applyFont="1" applyBorder="1" applyAlignment="1">
      <alignment horizontal="center" vertical="center"/>
    </xf>
    <xf numFmtId="0" fontId="16" fillId="2" borderId="0" xfId="4" applyFont="1" applyFill="1" applyAlignment="1">
      <alignment horizontal="left" vertical="top" wrapText="1"/>
    </xf>
    <xf numFmtId="20" fontId="15" fillId="0" borderId="0" xfId="4" applyNumberFormat="1" applyFont="1" applyAlignment="1">
      <alignment horizontal="justify" vertical="top" wrapText="1"/>
    </xf>
    <xf numFmtId="20" fontId="15" fillId="0" borderId="5" xfId="4" applyNumberFormat="1" applyFont="1" applyBorder="1" applyAlignment="1">
      <alignment horizontal="justify" vertical="top" wrapText="1"/>
    </xf>
    <xf numFmtId="0" fontId="25" fillId="0" borderId="0" xfId="4" applyFont="1" applyFill="1" applyAlignment="1">
      <alignment horizontal="left" vertical="center"/>
    </xf>
    <xf numFmtId="0" fontId="15" fillId="0" borderId="0" xfId="4" applyFont="1" applyAlignment="1">
      <alignment horizontal="justify" vertical="top" wrapText="1"/>
    </xf>
    <xf numFmtId="0" fontId="15" fillId="0" borderId="5" xfId="4" applyFont="1" applyBorder="1" applyAlignment="1">
      <alignment horizontal="justify" vertical="top" wrapText="1"/>
    </xf>
    <xf numFmtId="0" fontId="15" fillId="0" borderId="0" xfId="0" applyFont="1" applyAlignment="1">
      <alignment horizontal="justify" vertical="top" wrapText="1"/>
    </xf>
    <xf numFmtId="0" fontId="15" fillId="0" borderId="5" xfId="0" applyFont="1" applyBorder="1" applyAlignment="1">
      <alignment horizontal="justify" vertical="top"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44" xfId="0" applyFont="1" applyBorder="1" applyAlignment="1">
      <alignment horizontal="center" vertical="center" shrinkToFit="1"/>
    </xf>
    <xf numFmtId="0" fontId="15" fillId="0" borderId="44" xfId="0" applyFont="1" applyBorder="1" applyAlignment="1">
      <alignment horizontal="left" vertical="center" wrapText="1"/>
    </xf>
    <xf numFmtId="0" fontId="15" fillId="0" borderId="6" xfId="0" applyFont="1" applyBorder="1" applyAlignment="1">
      <alignment horizontal="left" vertical="top" wrapText="1"/>
    </xf>
    <xf numFmtId="0" fontId="15" fillId="0" borderId="16" xfId="0" applyFont="1" applyBorder="1" applyAlignment="1">
      <alignment horizontal="left" vertical="center" wrapText="1"/>
    </xf>
    <xf numFmtId="0" fontId="15" fillId="0" borderId="6" xfId="0" applyFont="1" applyBorder="1" applyAlignment="1">
      <alignment horizontal="left" vertical="center" wrapText="1"/>
    </xf>
    <xf numFmtId="0" fontId="15" fillId="0" borderId="17" xfId="0" applyFont="1" applyBorder="1" applyAlignment="1">
      <alignment horizontal="left" vertical="center" wrapText="1"/>
    </xf>
    <xf numFmtId="0" fontId="15" fillId="2" borderId="85" xfId="4" applyFont="1" applyFill="1" applyBorder="1" applyAlignment="1">
      <alignment horizontal="left" wrapText="1"/>
    </xf>
    <xf numFmtId="0" fontId="15" fillId="2" borderId="0" xfId="4" applyFont="1" applyFill="1" applyAlignment="1">
      <alignment horizontal="left" wrapText="1"/>
    </xf>
    <xf numFmtId="0" fontId="15" fillId="2" borderId="5" xfId="4" applyFont="1" applyFill="1" applyBorder="1" applyAlignment="1">
      <alignment horizontal="left" wrapText="1"/>
    </xf>
    <xf numFmtId="0" fontId="15" fillId="0" borderId="44" xfId="0" applyFont="1" applyBorder="1" applyAlignment="1">
      <alignment horizontal="center" vertical="center" wrapText="1"/>
    </xf>
    <xf numFmtId="0" fontId="11" fillId="2" borderId="98" xfId="4" applyFont="1" applyFill="1" applyBorder="1">
      <alignment vertical="center"/>
    </xf>
    <xf numFmtId="0" fontId="37" fillId="2" borderId="0" xfId="4" applyFont="1" applyFill="1">
      <alignment vertical="center"/>
    </xf>
    <xf numFmtId="0" fontId="37" fillId="2" borderId="15" xfId="4" applyFont="1" applyFill="1" applyBorder="1">
      <alignment vertical="center"/>
    </xf>
    <xf numFmtId="0" fontId="11" fillId="2" borderId="80" xfId="4" applyFont="1" applyFill="1" applyBorder="1">
      <alignment vertical="center"/>
    </xf>
    <xf numFmtId="0" fontId="11" fillId="2" borderId="29" xfId="4" applyFont="1" applyFill="1" applyBorder="1">
      <alignment vertical="center"/>
    </xf>
    <xf numFmtId="0" fontId="11" fillId="2" borderId="100" xfId="4" applyFont="1" applyFill="1" applyBorder="1">
      <alignment vertical="center"/>
    </xf>
    <xf numFmtId="0" fontId="37" fillId="2" borderId="11" xfId="4" applyFont="1" applyFill="1" applyBorder="1" applyAlignment="1">
      <alignment horizontal="right" vertical="center"/>
    </xf>
    <xf numFmtId="0" fontId="37" fillId="2" borderId="12" xfId="4" applyFont="1" applyFill="1" applyBorder="1" applyAlignment="1">
      <alignment horizontal="right" vertical="center"/>
    </xf>
    <xf numFmtId="0" fontId="37" fillId="2" borderId="12" xfId="4" applyFont="1" applyFill="1" applyBorder="1" applyAlignment="1">
      <alignment horizontal="center" vertical="center"/>
    </xf>
    <xf numFmtId="0" fontId="11" fillId="2" borderId="99" xfId="4" applyFont="1" applyFill="1" applyBorder="1" applyAlignment="1">
      <alignment horizontal="center" vertical="center"/>
    </xf>
    <xf numFmtId="0" fontId="11" fillId="2" borderId="29" xfId="4" applyFont="1" applyFill="1" applyBorder="1" applyAlignment="1">
      <alignment horizontal="center" vertical="center"/>
    </xf>
    <xf numFmtId="0" fontId="11" fillId="2" borderId="100" xfId="4" applyFont="1" applyFill="1" applyBorder="1" applyAlignment="1">
      <alignment horizontal="center" vertical="center"/>
    </xf>
    <xf numFmtId="0" fontId="11" fillId="2" borderId="89" xfId="4" applyFont="1" applyFill="1" applyBorder="1" applyAlignment="1">
      <alignment horizontal="center" vertical="center"/>
    </xf>
    <xf numFmtId="0" fontId="11" fillId="2" borderId="2" xfId="4" applyFont="1" applyFill="1" applyBorder="1" applyAlignment="1">
      <alignment horizontal="center" vertical="center"/>
    </xf>
    <xf numFmtId="0" fontId="11" fillId="2" borderId="90" xfId="4" applyFont="1" applyFill="1" applyBorder="1" applyAlignment="1">
      <alignment horizontal="center" vertical="center"/>
    </xf>
    <xf numFmtId="0" fontId="11" fillId="2" borderId="46" xfId="4" applyFont="1" applyFill="1" applyBorder="1" applyAlignment="1">
      <alignment horizontal="center" vertical="center"/>
    </xf>
    <xf numFmtId="0" fontId="23" fillId="0" borderId="89" xfId="0" applyFont="1" applyBorder="1" applyAlignment="1">
      <alignment horizontal="center" vertical="center" wrapText="1"/>
    </xf>
    <xf numFmtId="0" fontId="23" fillId="0" borderId="86"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87" xfId="0" applyFont="1" applyBorder="1" applyAlignment="1">
      <alignment horizontal="center" vertical="center" wrapText="1"/>
    </xf>
    <xf numFmtId="0" fontId="11" fillId="2" borderId="43" xfId="4" applyFont="1" applyFill="1" applyBorder="1" applyAlignment="1">
      <alignment horizontal="center" vertical="center"/>
    </xf>
    <xf numFmtId="0" fontId="11" fillId="2" borderId="101" xfId="4" applyFont="1" applyFill="1" applyBorder="1" applyAlignment="1">
      <alignment horizontal="center" vertical="center"/>
    </xf>
    <xf numFmtId="0" fontId="11" fillId="0" borderId="6" xfId="4" applyFont="1" applyBorder="1" applyAlignment="1">
      <alignment horizontal="distributed" shrinkToFit="1"/>
    </xf>
    <xf numFmtId="0" fontId="16" fillId="0" borderId="6" xfId="4" applyFont="1" applyBorder="1" applyAlignment="1">
      <alignment horizontal="center"/>
    </xf>
    <xf numFmtId="0" fontId="11" fillId="0" borderId="6" xfId="4" applyFont="1" applyBorder="1" applyAlignment="1">
      <alignment shrinkToFit="1"/>
    </xf>
    <xf numFmtId="0" fontId="37" fillId="2" borderId="0" xfId="4" applyFont="1" applyFill="1" applyAlignment="1">
      <alignment horizontal="center" vertical="center"/>
    </xf>
    <xf numFmtId="0" fontId="37" fillId="2" borderId="11" xfId="4" applyFont="1" applyFill="1" applyBorder="1" applyAlignment="1">
      <alignment horizontal="center" vertical="center"/>
    </xf>
    <xf numFmtId="0" fontId="37" fillId="2" borderId="14" xfId="4" applyFont="1" applyFill="1" applyBorder="1" applyAlignment="1">
      <alignment horizontal="center" vertical="center"/>
    </xf>
    <xf numFmtId="0" fontId="37" fillId="2" borderId="12" xfId="4" applyFont="1" applyFill="1" applyBorder="1">
      <alignment vertical="center"/>
    </xf>
    <xf numFmtId="0" fontId="37" fillId="2" borderId="13" xfId="4" applyFont="1" applyFill="1" applyBorder="1">
      <alignment vertical="center"/>
    </xf>
    <xf numFmtId="0" fontId="37" fillId="2" borderId="14" xfId="4" applyFont="1" applyFill="1" applyBorder="1" applyAlignment="1">
      <alignment horizontal="right" vertical="center"/>
    </xf>
    <xf numFmtId="0" fontId="37" fillId="2" borderId="0" xfId="4" applyFont="1" applyFill="1" applyAlignment="1">
      <alignment horizontal="right" vertical="center"/>
    </xf>
    <xf numFmtId="0" fontId="3" fillId="2" borderId="217" xfId="4" applyFill="1" applyBorder="1" applyAlignment="1">
      <alignment horizontal="left" vertical="center" wrapText="1"/>
    </xf>
    <xf numFmtId="0" fontId="3" fillId="2" borderId="22" xfId="4" applyFill="1" applyBorder="1" applyAlignment="1">
      <alignment horizontal="left" vertical="center" wrapText="1"/>
    </xf>
    <xf numFmtId="0" fontId="3" fillId="2" borderId="224" xfId="4" applyFill="1" applyBorder="1" applyAlignment="1">
      <alignment horizontal="left" vertical="center" wrapText="1"/>
    </xf>
    <xf numFmtId="0" fontId="3" fillId="2" borderId="85" xfId="4" applyFill="1" applyBorder="1" applyAlignment="1">
      <alignment horizontal="left" vertical="center" wrapText="1"/>
    </xf>
    <xf numFmtId="0" fontId="3" fillId="2" borderId="0" xfId="4" applyFill="1" applyAlignment="1">
      <alignment horizontal="left" vertical="center" wrapText="1"/>
    </xf>
    <xf numFmtId="0" fontId="3" fillId="2" borderId="25" xfId="4" applyFill="1" applyBorder="1" applyAlignment="1">
      <alignment horizontal="left" vertical="center" wrapText="1"/>
    </xf>
    <xf numFmtId="0" fontId="3" fillId="2" borderId="70" xfId="4" applyFill="1" applyBorder="1" applyAlignment="1">
      <alignment horizontal="left" vertical="center" wrapText="1"/>
    </xf>
    <xf numFmtId="0" fontId="3" fillId="2" borderId="21" xfId="4" applyFill="1" applyBorder="1" applyAlignment="1">
      <alignment horizontal="left" vertical="center" wrapText="1"/>
    </xf>
    <xf numFmtId="0" fontId="3" fillId="2" borderId="61" xfId="4" applyFill="1" applyBorder="1" applyAlignment="1">
      <alignment horizontal="left" vertical="center" wrapText="1"/>
    </xf>
    <xf numFmtId="3" fontId="11" fillId="2" borderId="0" xfId="4" applyNumberFormat="1" applyFont="1" applyFill="1" applyAlignment="1">
      <alignment horizontal="right" vertical="center"/>
    </xf>
    <xf numFmtId="0" fontId="11" fillId="2" borderId="0" xfId="4" applyFont="1" applyFill="1" applyAlignment="1">
      <alignment horizontal="right" vertical="center"/>
    </xf>
    <xf numFmtId="0" fontId="11" fillId="2" borderId="81" xfId="4" applyFont="1" applyFill="1" applyBorder="1" applyAlignment="1">
      <alignment horizontal="center" vertical="center"/>
    </xf>
    <xf numFmtId="0" fontId="12" fillId="0" borderId="0" xfId="4" applyFont="1" applyAlignment="1">
      <alignment horizontal="left" vertical="center" wrapText="1"/>
    </xf>
    <xf numFmtId="0" fontId="12" fillId="0" borderId="0" xfId="4" applyFont="1" applyAlignment="1">
      <alignment horizontal="left" vertical="top" wrapText="1"/>
    </xf>
    <xf numFmtId="0" fontId="15" fillId="0" borderId="15" xfId="0" applyFont="1" applyBorder="1" applyAlignment="1">
      <alignment horizontal="left" vertical="top" wrapText="1"/>
    </xf>
    <xf numFmtId="0" fontId="15" fillId="0" borderId="0" xfId="4" applyFont="1" applyAlignment="1">
      <alignment horizontal="justify" vertical="top"/>
    </xf>
    <xf numFmtId="0" fontId="15" fillId="0" borderId="5" xfId="4" applyFont="1" applyBorder="1" applyAlignment="1">
      <alignment horizontal="justify" vertical="top"/>
    </xf>
    <xf numFmtId="0" fontId="11" fillId="0" borderId="0" xfId="4" applyFont="1" applyAlignment="1">
      <alignment horizontal="left" vertical="center" shrinkToFit="1"/>
    </xf>
    <xf numFmtId="0" fontId="11" fillId="0" borderId="0" xfId="4" applyFont="1" applyAlignment="1">
      <alignment horizontal="center" vertical="center" textRotation="255" shrinkToFit="1"/>
    </xf>
    <xf numFmtId="0" fontId="0" fillId="0" borderId="0" xfId="0" applyAlignment="1">
      <alignment horizontal="left" vertical="center"/>
    </xf>
    <xf numFmtId="0" fontId="0" fillId="0" borderId="25" xfId="0" applyBorder="1" applyAlignment="1">
      <alignment horizontal="left" vertical="center"/>
    </xf>
    <xf numFmtId="0" fontId="11" fillId="2" borderId="25" xfId="4" applyFont="1" applyFill="1" applyBorder="1" applyAlignment="1">
      <alignment horizontal="left" vertical="center" shrinkToFit="1"/>
    </xf>
    <xf numFmtId="0" fontId="15" fillId="5" borderId="18" xfId="4" applyFont="1" applyFill="1" applyBorder="1" applyAlignment="1">
      <alignment horizontal="center" vertical="center" shrinkToFit="1"/>
    </xf>
    <xf numFmtId="0" fontId="15" fillId="5" borderId="19" xfId="4" applyFont="1" applyFill="1" applyBorder="1" applyAlignment="1">
      <alignment horizontal="center" vertical="center" shrinkToFit="1"/>
    </xf>
    <xf numFmtId="0" fontId="15" fillId="5" borderId="20" xfId="4" applyFont="1" applyFill="1" applyBorder="1" applyAlignment="1">
      <alignment horizontal="center" vertical="center" shrinkToFit="1"/>
    </xf>
    <xf numFmtId="0" fontId="15" fillId="2" borderId="18" xfId="4" applyFont="1" applyFill="1" applyBorder="1" applyAlignment="1">
      <alignment horizontal="left" vertical="center" shrinkToFit="1"/>
    </xf>
    <xf numFmtId="0" fontId="15" fillId="0" borderId="19" xfId="0" applyFont="1" applyBorder="1" applyAlignment="1">
      <alignment horizontal="left" vertical="center" shrinkToFit="1"/>
    </xf>
    <xf numFmtId="0" fontId="15" fillId="0" borderId="20" xfId="0" applyFont="1" applyBorder="1" applyAlignment="1">
      <alignment horizontal="left" vertical="center" shrinkToFit="1"/>
    </xf>
    <xf numFmtId="0" fontId="15" fillId="5" borderId="18" xfId="4" applyFont="1" applyFill="1" applyBorder="1" applyAlignment="1">
      <alignment horizontal="center" vertical="center"/>
    </xf>
    <xf numFmtId="0" fontId="15" fillId="5" borderId="19" xfId="4" applyFont="1" applyFill="1" applyBorder="1" applyAlignment="1">
      <alignment horizontal="center" vertical="center"/>
    </xf>
    <xf numFmtId="0" fontId="15" fillId="5" borderId="20" xfId="4" applyFont="1" applyFill="1" applyBorder="1" applyAlignment="1">
      <alignment horizontal="center" vertical="center"/>
    </xf>
    <xf numFmtId="0" fontId="15" fillId="2" borderId="158" xfId="4" applyFont="1" applyFill="1" applyBorder="1" applyAlignment="1">
      <alignment horizontal="center" vertical="center"/>
    </xf>
    <xf numFmtId="0" fontId="15" fillId="2" borderId="18" xfId="0" applyFont="1" applyFill="1" applyBorder="1" applyAlignment="1">
      <alignment horizontal="left" vertical="center"/>
    </xf>
    <xf numFmtId="0" fontId="15" fillId="2" borderId="19" xfId="0" applyFont="1" applyFill="1" applyBorder="1" applyAlignment="1">
      <alignment horizontal="left" vertical="center"/>
    </xf>
    <xf numFmtId="0" fontId="15" fillId="2" borderId="20" xfId="0" applyFont="1" applyFill="1" applyBorder="1" applyAlignment="1">
      <alignment horizontal="left" vertical="center"/>
    </xf>
    <xf numFmtId="0" fontId="15" fillId="5" borderId="222" xfId="4" applyFont="1" applyFill="1" applyBorder="1" applyAlignment="1">
      <alignment horizontal="center" vertical="center"/>
    </xf>
    <xf numFmtId="0" fontId="15" fillId="5" borderId="18" xfId="0" applyFont="1" applyFill="1" applyBorder="1" applyAlignment="1">
      <alignment horizontal="center" vertical="center" shrinkToFit="1"/>
    </xf>
    <xf numFmtId="0" fontId="15" fillId="5" borderId="19" xfId="0" applyFont="1" applyFill="1" applyBorder="1" applyAlignment="1">
      <alignment horizontal="center" vertical="center" shrinkToFit="1"/>
    </xf>
    <xf numFmtId="0" fontId="15" fillId="5" borderId="20" xfId="0" applyFont="1" applyFill="1" applyBorder="1" applyAlignment="1">
      <alignment horizontal="center" vertical="center" shrinkToFit="1"/>
    </xf>
    <xf numFmtId="0" fontId="11" fillId="0" borderId="0" xfId="4" applyFont="1" applyFill="1" applyAlignment="1">
      <alignment horizontal="center" wrapText="1"/>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17" xfId="0" applyFont="1" applyFill="1" applyBorder="1" applyAlignment="1">
      <alignment horizontal="center" vertical="center"/>
    </xf>
    <xf numFmtId="180" fontId="15" fillId="2" borderId="18" xfId="4" applyNumberFormat="1" applyFont="1" applyFill="1" applyBorder="1" applyAlignment="1">
      <alignment horizontal="center" vertical="center" shrinkToFit="1"/>
    </xf>
    <xf numFmtId="180" fontId="15" fillId="2" borderId="19" xfId="4" applyNumberFormat="1" applyFont="1" applyFill="1" applyBorder="1" applyAlignment="1">
      <alignment horizontal="center" vertical="center" shrinkToFit="1"/>
    </xf>
    <xf numFmtId="180" fontId="15" fillId="2" borderId="19" xfId="4" applyNumberFormat="1" applyFont="1" applyFill="1" applyBorder="1" applyAlignment="1">
      <alignment horizontal="center" vertical="center"/>
    </xf>
    <xf numFmtId="180" fontId="15" fillId="2" borderId="20" xfId="4" applyNumberFormat="1" applyFont="1" applyFill="1" applyBorder="1" applyAlignment="1">
      <alignment horizontal="center" vertical="center"/>
    </xf>
    <xf numFmtId="180" fontId="15" fillId="2" borderId="18" xfId="4" applyNumberFormat="1" applyFont="1" applyFill="1" applyBorder="1" applyAlignment="1">
      <alignment horizontal="center" vertical="center"/>
    </xf>
    <xf numFmtId="0" fontId="15" fillId="2" borderId="44" xfId="4" applyFont="1" applyFill="1" applyBorder="1" applyAlignment="1">
      <alignment horizontal="center" vertical="center"/>
    </xf>
    <xf numFmtId="0" fontId="15" fillId="5" borderId="44" xfId="4" applyFont="1" applyFill="1" applyBorder="1" applyAlignment="1">
      <alignment horizontal="center" vertical="center"/>
    </xf>
    <xf numFmtId="179" fontId="15" fillId="2" borderId="18" xfId="4" applyNumberFormat="1" applyFont="1" applyFill="1" applyBorder="1" applyAlignment="1">
      <alignment horizontal="center" vertical="center" shrinkToFit="1"/>
    </xf>
    <xf numFmtId="179" fontId="15" fillId="2" borderId="20" xfId="4" applyNumberFormat="1" applyFont="1" applyFill="1" applyBorder="1" applyAlignment="1">
      <alignment horizontal="center" vertical="center" shrinkToFit="1"/>
    </xf>
    <xf numFmtId="0" fontId="15" fillId="0" borderId="222" xfId="4" applyFont="1" applyBorder="1" applyAlignment="1">
      <alignment horizontal="center" vertical="center"/>
    </xf>
    <xf numFmtId="0" fontId="15" fillId="2" borderId="11" xfId="4" applyFont="1" applyFill="1" applyBorder="1" applyAlignment="1">
      <alignment horizontal="center" vertical="center" wrapText="1" shrinkToFit="1"/>
    </xf>
    <xf numFmtId="0" fontId="15" fillId="2" borderId="12" xfId="4" applyFont="1" applyFill="1" applyBorder="1" applyAlignment="1">
      <alignment horizontal="center" vertical="center" wrapText="1" shrinkToFit="1"/>
    </xf>
    <xf numFmtId="0" fontId="15" fillId="2" borderId="13" xfId="4" applyFont="1" applyFill="1" applyBorder="1" applyAlignment="1">
      <alignment horizontal="center" vertical="center" wrapText="1" shrinkToFit="1"/>
    </xf>
    <xf numFmtId="0" fontId="15" fillId="2" borderId="16" xfId="4" applyFont="1" applyFill="1" applyBorder="1" applyAlignment="1">
      <alignment horizontal="center" vertical="center" wrapText="1" shrinkToFit="1"/>
    </xf>
    <xf numFmtId="0" fontId="15" fillId="2" borderId="6" xfId="4" applyFont="1" applyFill="1" applyBorder="1" applyAlignment="1">
      <alignment horizontal="center" vertical="center" wrapText="1" shrinkToFit="1"/>
    </xf>
    <xf numFmtId="0" fontId="15" fillId="2" borderId="17" xfId="4" applyFont="1" applyFill="1" applyBorder="1" applyAlignment="1">
      <alignment horizontal="center" vertical="center" wrapText="1" shrinkToFit="1"/>
    </xf>
    <xf numFmtId="0" fontId="16" fillId="2" borderId="13" xfId="4" applyFont="1" applyFill="1" applyBorder="1" applyAlignment="1">
      <alignment horizontal="center" vertical="center"/>
    </xf>
    <xf numFmtId="0" fontId="15" fillId="5" borderId="44" xfId="4"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19" xfId="4" applyFont="1" applyFill="1" applyBorder="1" applyAlignment="1">
      <alignment horizontal="center" vertical="center" shrinkToFit="1"/>
    </xf>
    <xf numFmtId="0" fontId="15" fillId="2" borderId="20" xfId="4" applyFont="1" applyFill="1" applyBorder="1" applyAlignment="1">
      <alignment horizontal="center" vertical="center" shrinkToFit="1"/>
    </xf>
    <xf numFmtId="0" fontId="15" fillId="2" borderId="11" xfId="4" applyFont="1" applyFill="1" applyBorder="1" applyAlignment="1">
      <alignment horizontal="center" vertical="center" wrapText="1"/>
    </xf>
    <xf numFmtId="0" fontId="15" fillId="2" borderId="11"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13" xfId="4" applyFont="1" applyFill="1" applyBorder="1" applyAlignment="1">
      <alignment horizontal="center" vertical="center" shrinkToFit="1"/>
    </xf>
    <xf numFmtId="0" fontId="15" fillId="2" borderId="16" xfId="4" applyFont="1" applyFill="1" applyBorder="1" applyAlignment="1">
      <alignment horizontal="center" vertical="center" shrinkToFit="1"/>
    </xf>
    <xf numFmtId="0" fontId="15" fillId="2" borderId="17" xfId="4" applyFont="1" applyFill="1" applyBorder="1" applyAlignment="1">
      <alignment horizontal="center" vertical="center" shrinkToFit="1"/>
    </xf>
    <xf numFmtId="0" fontId="15" fillId="5" borderId="352" xfId="4" applyFont="1" applyFill="1" applyBorder="1" applyAlignment="1">
      <alignment horizontal="center" vertical="center" shrinkToFit="1"/>
    </xf>
    <xf numFmtId="0" fontId="15" fillId="5" borderId="112" xfId="4" applyFont="1" applyFill="1" applyBorder="1" applyAlignment="1">
      <alignment horizontal="center" vertical="center" shrinkToFit="1"/>
    </xf>
    <xf numFmtId="200" fontId="15" fillId="0" borderId="112" xfId="4" applyNumberFormat="1" applyFont="1" applyFill="1" applyBorder="1" applyAlignment="1">
      <alignment horizontal="center" vertical="center" wrapText="1"/>
    </xf>
    <xf numFmtId="200" fontId="15" fillId="0" borderId="113" xfId="4" applyNumberFormat="1" applyFont="1" applyFill="1" applyBorder="1" applyAlignment="1">
      <alignment horizontal="center" vertical="center" wrapText="1"/>
    </xf>
    <xf numFmtId="0" fontId="15" fillId="5" borderId="349" xfId="4" applyFont="1" applyFill="1" applyBorder="1" applyAlignment="1">
      <alignment horizontal="center" vertical="center" wrapText="1"/>
    </xf>
    <xf numFmtId="0" fontId="15" fillId="5" borderId="350" xfId="4" applyFont="1" applyFill="1" applyBorder="1" applyAlignment="1">
      <alignment horizontal="center" vertical="center" wrapText="1"/>
    </xf>
    <xf numFmtId="0" fontId="15" fillId="5" borderId="351" xfId="4" applyFont="1" applyFill="1" applyBorder="1" applyAlignment="1">
      <alignment horizontal="center" vertical="center" wrapText="1"/>
    </xf>
    <xf numFmtId="0" fontId="15" fillId="5" borderId="343" xfId="4" applyFont="1" applyFill="1" applyBorder="1" applyAlignment="1">
      <alignment horizontal="center" vertical="center" wrapText="1"/>
    </xf>
    <xf numFmtId="0" fontId="15" fillId="5" borderId="344" xfId="4" applyFont="1" applyFill="1" applyBorder="1" applyAlignment="1">
      <alignment horizontal="center" vertical="center" wrapText="1"/>
    </xf>
    <xf numFmtId="0" fontId="15" fillId="5" borderId="345" xfId="4" applyFont="1" applyFill="1" applyBorder="1" applyAlignment="1">
      <alignment horizontal="center" vertical="center" wrapText="1"/>
    </xf>
    <xf numFmtId="0" fontId="15" fillId="2" borderId="31" xfId="4" applyFont="1" applyFill="1" applyBorder="1" applyAlignment="1">
      <alignment horizontal="center" vertical="center"/>
    </xf>
    <xf numFmtId="0" fontId="15" fillId="2" borderId="101" xfId="4" applyFont="1" applyFill="1" applyBorder="1" applyAlignment="1">
      <alignment horizontal="center" vertical="center"/>
    </xf>
    <xf numFmtId="200" fontId="15" fillId="2" borderId="11" xfId="4" applyNumberFormat="1" applyFont="1" applyFill="1" applyBorder="1" applyAlignment="1">
      <alignment horizontal="center" vertical="center" shrinkToFit="1"/>
    </xf>
    <xf numFmtId="200" fontId="15" fillId="2" borderId="12" xfId="4" applyNumberFormat="1" applyFont="1" applyFill="1" applyBorder="1" applyAlignment="1">
      <alignment horizontal="center" vertical="center" shrinkToFit="1"/>
    </xf>
    <xf numFmtId="200" fontId="15" fillId="2" borderId="315" xfId="4" applyNumberFormat="1" applyFont="1" applyFill="1" applyBorder="1" applyAlignment="1">
      <alignment horizontal="center" vertical="center" shrinkToFit="1"/>
    </xf>
    <xf numFmtId="200" fontId="15" fillId="2" borderId="16" xfId="4" applyNumberFormat="1" applyFont="1" applyFill="1" applyBorder="1" applyAlignment="1">
      <alignment horizontal="center" vertical="center" shrinkToFit="1"/>
    </xf>
    <xf numFmtId="200" fontId="15" fillId="2" borderId="6" xfId="4" applyNumberFormat="1" applyFont="1" applyFill="1" applyBorder="1" applyAlignment="1">
      <alignment horizontal="center" vertical="center" shrinkToFit="1"/>
    </xf>
    <xf numFmtId="200" fontId="15" fillId="2" borderId="316" xfId="4" applyNumberFormat="1" applyFont="1" applyFill="1" applyBorder="1" applyAlignment="1">
      <alignment horizontal="center" vertical="center" shrinkToFit="1"/>
    </xf>
    <xf numFmtId="0" fontId="15" fillId="5" borderId="11" xfId="4" applyFont="1" applyFill="1" applyBorder="1" applyAlignment="1">
      <alignment horizontal="center" vertical="center" shrinkToFit="1"/>
    </xf>
    <xf numFmtId="0" fontId="15" fillId="5" borderId="12" xfId="4" applyFont="1" applyFill="1" applyBorder="1" applyAlignment="1">
      <alignment horizontal="center" vertical="center" shrinkToFit="1"/>
    </xf>
    <xf numFmtId="0" fontId="15" fillId="5" borderId="13" xfId="4" applyFont="1" applyFill="1" applyBorder="1" applyAlignment="1">
      <alignment horizontal="center" vertical="center" shrinkToFit="1"/>
    </xf>
    <xf numFmtId="0" fontId="15" fillId="5" borderId="14" xfId="4" applyFont="1" applyFill="1" applyBorder="1" applyAlignment="1">
      <alignment horizontal="center" vertical="center" shrinkToFit="1"/>
    </xf>
    <xf numFmtId="0" fontId="15" fillId="5" borderId="0" xfId="4" applyFont="1" applyFill="1" applyAlignment="1">
      <alignment horizontal="center" vertical="center" shrinkToFit="1"/>
    </xf>
    <xf numFmtId="0" fontId="15" fillId="5" borderId="15" xfId="4" applyFont="1" applyFill="1" applyBorder="1" applyAlignment="1">
      <alignment horizontal="center" vertical="center" shrinkToFit="1"/>
    </xf>
    <xf numFmtId="0" fontId="15" fillId="5" borderId="16" xfId="4" applyFont="1" applyFill="1" applyBorder="1" applyAlignment="1">
      <alignment horizontal="center" vertical="center" shrinkToFit="1"/>
    </xf>
    <xf numFmtId="0" fontId="15" fillId="5" borderId="6" xfId="4" applyFont="1" applyFill="1" applyBorder="1" applyAlignment="1">
      <alignment horizontal="center" vertical="center" shrinkToFit="1"/>
    </xf>
    <xf numFmtId="0" fontId="15" fillId="5" borderId="17" xfId="4" applyFont="1" applyFill="1" applyBorder="1" applyAlignment="1">
      <alignment horizontal="center" vertical="center" shrinkToFit="1"/>
    </xf>
    <xf numFmtId="0" fontId="15" fillId="2" borderId="23" xfId="4" applyFont="1" applyFill="1" applyBorder="1" applyAlignment="1">
      <alignment horizontal="center" vertical="center"/>
    </xf>
    <xf numFmtId="0" fontId="15" fillId="2" borderId="4" xfId="4" applyFont="1" applyFill="1" applyBorder="1" applyAlignment="1">
      <alignment horizontal="center" vertical="center"/>
    </xf>
    <xf numFmtId="0" fontId="15" fillId="2" borderId="9" xfId="4" applyFont="1" applyFill="1" applyBorder="1" applyAlignment="1">
      <alignment horizontal="center" vertical="center"/>
    </xf>
    <xf numFmtId="0" fontId="15" fillId="2" borderId="11" xfId="4" applyFont="1" applyFill="1" applyBorder="1" applyAlignment="1">
      <alignment vertical="center" shrinkToFit="1"/>
    </xf>
    <xf numFmtId="0" fontId="15" fillId="2" borderId="12" xfId="4" applyFont="1" applyFill="1" applyBorder="1" applyAlignment="1">
      <alignment vertical="center" shrinkToFit="1"/>
    </xf>
    <xf numFmtId="0" fontId="15" fillId="2" borderId="13" xfId="4" applyFont="1" applyFill="1" applyBorder="1" applyAlignment="1">
      <alignment vertical="center" shrinkToFit="1"/>
    </xf>
    <xf numFmtId="0" fontId="15" fillId="2" borderId="14" xfId="4" applyFont="1" applyFill="1" applyBorder="1" applyAlignment="1">
      <alignment vertical="center" shrinkToFit="1"/>
    </xf>
    <xf numFmtId="0" fontId="15" fillId="2" borderId="0" xfId="4" applyFont="1" applyFill="1" applyAlignment="1">
      <alignment vertical="center" shrinkToFit="1"/>
    </xf>
    <xf numFmtId="0" fontId="15" fillId="2" borderId="15" xfId="4" applyFont="1" applyFill="1" applyBorder="1" applyAlignment="1">
      <alignment vertical="center" shrinkToFit="1"/>
    </xf>
    <xf numFmtId="0" fontId="15" fillId="2" borderId="16" xfId="4" applyFont="1" applyFill="1" applyBorder="1" applyAlignment="1">
      <alignment vertical="center" shrinkToFit="1"/>
    </xf>
    <xf numFmtId="0" fontId="15" fillId="2" borderId="6" xfId="4" applyFont="1" applyFill="1" applyBorder="1" applyAlignment="1">
      <alignment vertical="center" shrinkToFit="1"/>
    </xf>
    <xf numFmtId="0" fontId="15" fillId="2" borderId="17" xfId="4" applyFont="1" applyFill="1" applyBorder="1" applyAlignment="1">
      <alignment vertical="center" shrinkToFit="1"/>
    </xf>
    <xf numFmtId="0" fontId="15" fillId="2" borderId="340" xfId="4" applyFont="1" applyFill="1" applyBorder="1" applyAlignment="1">
      <alignment horizontal="center" vertical="center"/>
    </xf>
    <xf numFmtId="0" fontId="15" fillId="2" borderId="341" xfId="4" applyFont="1" applyFill="1" applyBorder="1" applyAlignment="1">
      <alignment horizontal="center" vertical="center"/>
    </xf>
    <xf numFmtId="0" fontId="15" fillId="2" borderId="342" xfId="4" applyFont="1" applyFill="1" applyBorder="1" applyAlignment="1">
      <alignment horizontal="center" vertical="center"/>
    </xf>
    <xf numFmtId="0" fontId="15" fillId="2" borderId="343" xfId="4" applyFont="1" applyFill="1" applyBorder="1" applyAlignment="1">
      <alignment horizontal="center" vertical="center"/>
    </xf>
    <xf numFmtId="0" fontId="15" fillId="2" borderId="344" xfId="4" applyFont="1" applyFill="1" applyBorder="1" applyAlignment="1">
      <alignment horizontal="center" vertical="center"/>
    </xf>
    <xf numFmtId="0" fontId="15" fillId="2" borderId="345" xfId="4" applyFont="1" applyFill="1" applyBorder="1" applyAlignment="1">
      <alignment horizontal="center" vertical="center"/>
    </xf>
    <xf numFmtId="0" fontId="23" fillId="2" borderId="344" xfId="4" applyFont="1" applyFill="1" applyBorder="1" applyAlignment="1">
      <alignment horizontal="center" vertical="center" wrapText="1"/>
    </xf>
    <xf numFmtId="0" fontId="23" fillId="2" borderId="345" xfId="4" applyFont="1" applyFill="1" applyBorder="1" applyAlignment="1">
      <alignment horizontal="center" vertical="center" wrapText="1"/>
    </xf>
    <xf numFmtId="0" fontId="23" fillId="2" borderId="347" xfId="4" applyFont="1" applyFill="1" applyBorder="1" applyAlignment="1">
      <alignment horizontal="center" vertical="center" wrapText="1"/>
    </xf>
    <xf numFmtId="0" fontId="23" fillId="2" borderId="348" xfId="4" applyFont="1" applyFill="1" applyBorder="1" applyAlignment="1">
      <alignment horizontal="center" vertical="center" wrapText="1"/>
    </xf>
    <xf numFmtId="0" fontId="15" fillId="5" borderId="353" xfId="4" applyFont="1" applyFill="1" applyBorder="1" applyAlignment="1">
      <alignment horizontal="center" vertical="center" shrinkToFit="1"/>
    </xf>
    <xf numFmtId="0" fontId="15" fillId="5" borderId="174" xfId="4" applyFont="1" applyFill="1" applyBorder="1" applyAlignment="1">
      <alignment horizontal="center" vertical="center" shrinkToFit="1"/>
    </xf>
    <xf numFmtId="200" fontId="15" fillId="0" borderId="174" xfId="4" applyNumberFormat="1" applyFont="1" applyFill="1" applyBorder="1" applyAlignment="1">
      <alignment horizontal="center" vertical="center" wrapText="1"/>
    </xf>
    <xf numFmtId="200" fontId="15" fillId="0" borderId="160" xfId="4" applyNumberFormat="1" applyFont="1" applyFill="1" applyBorder="1" applyAlignment="1">
      <alignment horizontal="center" vertical="center" wrapText="1"/>
    </xf>
    <xf numFmtId="200" fontId="15" fillId="2" borderId="318" xfId="4" applyNumberFormat="1" applyFont="1" applyFill="1" applyBorder="1" applyAlignment="1">
      <alignment horizontal="center" vertical="center" shrinkToFit="1"/>
    </xf>
    <xf numFmtId="200" fontId="15" fillId="2" borderId="317" xfId="4" applyNumberFormat="1" applyFont="1" applyFill="1" applyBorder="1" applyAlignment="1">
      <alignment horizontal="center" vertical="center" shrinkToFit="1"/>
    </xf>
    <xf numFmtId="0" fontId="25" fillId="2" borderId="31" xfId="4" applyFont="1" applyFill="1" applyBorder="1" applyAlignment="1">
      <alignment horizontal="center" vertical="center"/>
    </xf>
    <xf numFmtId="0" fontId="25" fillId="2" borderId="12" xfId="4" applyFont="1" applyFill="1" applyBorder="1" applyAlignment="1">
      <alignment horizontal="center" vertical="center"/>
    </xf>
    <xf numFmtId="0" fontId="25" fillId="2" borderId="101" xfId="4" applyFont="1" applyFill="1" applyBorder="1" applyAlignment="1">
      <alignment horizontal="center" vertical="center"/>
    </xf>
    <xf numFmtId="0" fontId="25" fillId="2" borderId="6" xfId="4" applyFont="1" applyFill="1" applyBorder="1" applyAlignment="1">
      <alignment horizontal="center" vertical="center"/>
    </xf>
    <xf numFmtId="0" fontId="15" fillId="5" borderId="57" xfId="4" applyFont="1" applyFill="1" applyBorder="1" applyAlignment="1">
      <alignment horizontal="center" vertical="center" shrinkToFit="1"/>
    </xf>
    <xf numFmtId="0" fontId="15" fillId="5" borderId="7" xfId="4" applyFont="1" applyFill="1" applyBorder="1" applyAlignment="1">
      <alignment horizontal="center" vertical="center" shrinkToFit="1"/>
    </xf>
    <xf numFmtId="0" fontId="15" fillId="5" borderId="27" xfId="4" applyFont="1" applyFill="1" applyBorder="1" applyAlignment="1">
      <alignment horizontal="center" vertical="center" shrinkToFit="1"/>
    </xf>
    <xf numFmtId="38" fontId="15" fillId="2" borderId="79" xfId="1" applyFont="1" applyFill="1" applyBorder="1" applyAlignment="1">
      <alignment horizontal="right" vertical="center" shrinkToFit="1"/>
    </xf>
    <xf numFmtId="38" fontId="15" fillId="2" borderId="53" xfId="1" applyFont="1" applyFill="1" applyBorder="1" applyAlignment="1">
      <alignment horizontal="right" vertical="center" shrinkToFit="1"/>
    </xf>
    <xf numFmtId="38" fontId="15" fillId="2" borderId="78" xfId="1" applyFont="1" applyFill="1" applyBorder="1" applyAlignment="1">
      <alignment horizontal="right" vertical="center" shrinkToFit="1"/>
    </xf>
    <xf numFmtId="0" fontId="15" fillId="2" borderId="79" xfId="4" applyFont="1" applyFill="1" applyBorder="1" applyAlignment="1">
      <alignment horizontal="center" vertical="center" shrinkToFit="1"/>
    </xf>
    <xf numFmtId="0" fontId="15" fillId="2" borderId="53" xfId="4" applyFont="1" applyFill="1" applyBorder="1" applyAlignment="1">
      <alignment horizontal="center" vertical="center" shrinkToFit="1"/>
    </xf>
    <xf numFmtId="0" fontId="15" fillId="2" borderId="78" xfId="4" applyFont="1" applyFill="1" applyBorder="1" applyAlignment="1">
      <alignment horizontal="center" vertical="center" shrinkToFit="1"/>
    </xf>
    <xf numFmtId="38" fontId="15" fillId="2" borderId="11" xfId="1" applyFont="1" applyFill="1" applyBorder="1" applyAlignment="1">
      <alignment horizontal="right" vertical="center" shrinkToFit="1"/>
    </xf>
    <xf numFmtId="38" fontId="53" fillId="0" borderId="12" xfId="1" applyFont="1" applyBorder="1" applyAlignment="1">
      <alignment horizontal="right" vertical="center" shrinkToFit="1"/>
    </xf>
    <xf numFmtId="38" fontId="53" fillId="0" borderId="13" xfId="1" applyFont="1" applyBorder="1" applyAlignment="1">
      <alignment horizontal="right" vertical="center" shrinkToFit="1"/>
    </xf>
    <xf numFmtId="38" fontId="15" fillId="2" borderId="74" xfId="1" applyFont="1" applyFill="1" applyBorder="1" applyAlignment="1">
      <alignment horizontal="right" vertical="center" shrinkToFit="1"/>
    </xf>
    <xf numFmtId="38" fontId="15" fillId="2" borderId="64" xfId="1" applyFont="1" applyFill="1" applyBorder="1" applyAlignment="1">
      <alignment horizontal="right" vertical="center" shrinkToFit="1"/>
    </xf>
    <xf numFmtId="38" fontId="15" fillId="2" borderId="75" xfId="1" applyFont="1" applyFill="1" applyBorder="1" applyAlignment="1">
      <alignment horizontal="right" vertical="center" shrinkToFit="1"/>
    </xf>
    <xf numFmtId="0" fontId="15" fillId="2" borderId="343" xfId="4" applyFont="1" applyFill="1" applyBorder="1" applyAlignment="1">
      <alignment horizontal="center" vertical="center" wrapText="1"/>
    </xf>
    <xf numFmtId="0" fontId="15" fillId="2" borderId="344" xfId="4" applyFont="1" applyFill="1" applyBorder="1" applyAlignment="1">
      <alignment horizontal="center" vertical="center" wrapText="1"/>
    </xf>
    <xf numFmtId="0" fontId="15" fillId="2" borderId="346" xfId="4" applyFont="1" applyFill="1" applyBorder="1" applyAlignment="1">
      <alignment horizontal="center" vertical="center" wrapText="1"/>
    </xf>
    <xf numFmtId="0" fontId="15" fillId="2" borderId="347" xfId="4" applyFont="1" applyFill="1" applyBorder="1" applyAlignment="1">
      <alignment horizontal="center" vertical="center" wrapText="1"/>
    </xf>
    <xf numFmtId="0" fontId="33" fillId="2" borderId="11" xfId="4" applyFont="1" applyFill="1" applyBorder="1" applyAlignment="1">
      <alignment horizontal="center" vertical="center" wrapText="1" shrinkToFit="1"/>
    </xf>
    <xf numFmtId="0" fontId="1" fillId="0" borderId="12" xfId="0" applyFont="1" applyBorder="1" applyAlignment="1">
      <alignment horizontal="center" vertical="center" shrinkToFit="1"/>
    </xf>
    <xf numFmtId="38" fontId="33" fillId="2" borderId="11" xfId="1" applyFont="1" applyFill="1" applyBorder="1" applyAlignment="1">
      <alignment horizontal="right" vertical="center" shrinkToFit="1"/>
    </xf>
    <xf numFmtId="38" fontId="1" fillId="0" borderId="12" xfId="1" applyFont="1" applyBorder="1" applyAlignment="1">
      <alignment horizontal="right" vertical="center" shrinkToFit="1"/>
    </xf>
    <xf numFmtId="38" fontId="1" fillId="0" borderId="13" xfId="1" applyFont="1" applyBorder="1" applyAlignment="1">
      <alignment horizontal="right" vertical="center" shrinkToFit="1"/>
    </xf>
    <xf numFmtId="38" fontId="33" fillId="2" borderId="11" xfId="1" applyFont="1" applyFill="1" applyBorder="1" applyAlignment="1">
      <alignment horizontal="right" vertical="center" wrapText="1" shrinkToFit="1"/>
    </xf>
    <xf numFmtId="0" fontId="15" fillId="2" borderId="89"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90" xfId="4" applyFont="1" applyFill="1" applyBorder="1" applyAlignment="1">
      <alignment horizontal="center" vertical="center" wrapText="1"/>
    </xf>
    <xf numFmtId="0" fontId="15" fillId="2" borderId="1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15" xfId="4" applyFont="1" applyFill="1" applyBorder="1" applyAlignment="1">
      <alignment horizontal="center" vertical="center" wrapText="1"/>
    </xf>
    <xf numFmtId="0" fontId="15" fillId="2" borderId="59" xfId="4" applyFont="1" applyFill="1" applyBorder="1" applyAlignment="1">
      <alignment horizontal="center" vertical="center" wrapText="1"/>
    </xf>
    <xf numFmtId="0" fontId="15" fillId="2" borderId="21" xfId="4" applyFont="1" applyFill="1" applyBorder="1" applyAlignment="1">
      <alignment horizontal="center" vertical="center" wrapText="1"/>
    </xf>
    <xf numFmtId="0" fontId="15" fillId="2" borderId="60" xfId="4" applyFont="1" applyFill="1" applyBorder="1" applyAlignment="1">
      <alignment horizontal="center" vertical="center" wrapText="1"/>
    </xf>
    <xf numFmtId="0" fontId="33" fillId="2" borderId="11" xfId="4" applyFont="1" applyFill="1" applyBorder="1" applyAlignment="1">
      <alignment horizontal="center" vertical="center" shrinkToFit="1"/>
    </xf>
    <xf numFmtId="0" fontId="33" fillId="2" borderId="13" xfId="4" applyFont="1" applyFill="1" applyBorder="1" applyAlignment="1">
      <alignment horizontal="right" vertical="center"/>
    </xf>
    <xf numFmtId="0" fontId="33" fillId="2" borderId="15" xfId="4" applyFont="1" applyFill="1" applyBorder="1" applyAlignment="1">
      <alignment horizontal="right" vertical="center"/>
    </xf>
    <xf numFmtId="0" fontId="15" fillId="2" borderId="11" xfId="4" applyFont="1" applyFill="1" applyBorder="1" applyAlignment="1">
      <alignment horizontal="right" vertical="center"/>
    </xf>
    <xf numFmtId="0" fontId="15" fillId="2" borderId="14" xfId="4" applyFont="1" applyFill="1" applyBorder="1" applyAlignment="1">
      <alignment horizontal="right" vertical="center"/>
    </xf>
    <xf numFmtId="0" fontId="15" fillId="2" borderId="33" xfId="4" applyFont="1" applyFill="1" applyBorder="1" applyAlignment="1">
      <alignment horizontal="center" vertical="center"/>
    </xf>
    <xf numFmtId="0" fontId="15" fillId="6" borderId="48" xfId="4" applyFont="1" applyFill="1" applyBorder="1" applyAlignment="1">
      <alignment horizontal="center" vertical="center" shrinkToFit="1"/>
    </xf>
    <xf numFmtId="0" fontId="15" fillId="6" borderId="22" xfId="4" applyFont="1" applyFill="1" applyBorder="1" applyAlignment="1">
      <alignment horizontal="center" vertical="center" shrinkToFit="1"/>
    </xf>
    <xf numFmtId="0" fontId="15" fillId="6" borderId="47" xfId="4" applyFont="1" applyFill="1" applyBorder="1" applyAlignment="1">
      <alignment horizontal="center" vertical="center" shrinkToFit="1"/>
    </xf>
    <xf numFmtId="0" fontId="15" fillId="6" borderId="14" xfId="4" applyFont="1" applyFill="1" applyBorder="1" applyAlignment="1">
      <alignment horizontal="center" vertical="center" shrinkToFit="1"/>
    </xf>
    <xf numFmtId="0" fontId="15" fillId="6" borderId="0" xfId="4" applyFont="1" applyFill="1" applyAlignment="1">
      <alignment horizontal="center" vertical="center" shrinkToFit="1"/>
    </xf>
    <xf numFmtId="0" fontId="15" fillId="6" borderId="15" xfId="4" applyFont="1" applyFill="1" applyBorder="1" applyAlignment="1">
      <alignment horizontal="center" vertical="center" shrinkToFit="1"/>
    </xf>
    <xf numFmtId="183" fontId="15" fillId="2" borderId="37" xfId="1" applyNumberFormat="1" applyFont="1" applyFill="1" applyBorder="1" applyAlignment="1">
      <alignment horizontal="right" vertical="center" shrinkToFit="1"/>
    </xf>
    <xf numFmtId="183" fontId="15" fillId="2" borderId="12" xfId="1" applyNumberFormat="1" applyFont="1" applyFill="1" applyBorder="1" applyAlignment="1">
      <alignment horizontal="right" vertical="center" shrinkToFit="1"/>
    </xf>
    <xf numFmtId="183" fontId="15" fillId="2" borderId="85" xfId="1" applyNumberFormat="1" applyFont="1" applyFill="1" applyBorder="1" applyAlignment="1">
      <alignment horizontal="right" vertical="center" shrinkToFit="1"/>
    </xf>
    <xf numFmtId="183" fontId="15" fillId="2" borderId="0" xfId="1" applyNumberFormat="1" applyFont="1" applyFill="1" applyBorder="1" applyAlignment="1">
      <alignment horizontal="right" vertical="center" shrinkToFit="1"/>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5" borderId="23"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33" xfId="4" applyFont="1" applyFill="1" applyBorder="1" applyAlignment="1">
      <alignment horizontal="center" vertical="center"/>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91" xfId="4" applyFont="1" applyFill="1" applyBorder="1" applyAlignment="1">
      <alignment horizontal="center" vertical="center" textRotation="255"/>
    </xf>
    <xf numFmtId="0" fontId="15" fillId="2" borderId="4" xfId="4" applyFont="1" applyFill="1" applyBorder="1" applyAlignment="1">
      <alignment horizontal="center" vertical="center" textRotation="255"/>
    </xf>
    <xf numFmtId="0" fontId="15" fillId="2" borderId="149" xfId="4" applyFont="1" applyFill="1" applyBorder="1" applyAlignment="1">
      <alignment horizontal="center" vertical="center" textRotation="255"/>
    </xf>
    <xf numFmtId="0" fontId="11" fillId="0" borderId="259" xfId="4" applyFont="1" applyBorder="1" applyAlignment="1">
      <alignment horizontal="center" shrinkToFit="1"/>
    </xf>
    <xf numFmtId="0" fontId="16" fillId="0" borderId="259" xfId="4" applyFont="1" applyBorder="1" applyAlignment="1">
      <alignment horizontal="center"/>
    </xf>
    <xf numFmtId="0" fontId="15" fillId="2" borderId="89" xfId="4" applyFont="1" applyFill="1" applyBorder="1" applyAlignment="1">
      <alignment horizontal="center" vertical="center"/>
    </xf>
    <xf numFmtId="0" fontId="15" fillId="2" borderId="2" xfId="4" applyFont="1" applyFill="1" applyBorder="1" applyAlignment="1">
      <alignment horizontal="center" vertical="center"/>
    </xf>
    <xf numFmtId="0" fontId="15" fillId="2" borderId="90" xfId="4" applyFont="1" applyFill="1" applyBorder="1" applyAlignment="1">
      <alignment horizontal="center" vertical="center"/>
    </xf>
    <xf numFmtId="0" fontId="32" fillId="2" borderId="59" xfId="4" applyFont="1" applyFill="1" applyBorder="1" applyAlignment="1">
      <alignment horizontal="center" vertical="center"/>
    </xf>
    <xf numFmtId="0" fontId="32" fillId="2" borderId="21" xfId="4" applyFont="1" applyFill="1" applyBorder="1" applyAlignment="1">
      <alignment horizontal="center" vertical="center"/>
    </xf>
    <xf numFmtId="177" fontId="15" fillId="4" borderId="37" xfId="4" applyNumberFormat="1" applyFont="1" applyFill="1" applyBorder="1" applyAlignment="1">
      <alignment horizontal="center" vertical="center" shrinkToFit="1"/>
    </xf>
    <xf numFmtId="177" fontId="15" fillId="4" borderId="12" xfId="4" applyNumberFormat="1" applyFont="1" applyFill="1" applyBorder="1" applyAlignment="1">
      <alignment horizontal="center" vertical="center" shrinkToFit="1"/>
    </xf>
    <xf numFmtId="177" fontId="15" fillId="4" borderId="34" xfId="4" applyNumberFormat="1" applyFont="1" applyFill="1" applyBorder="1" applyAlignment="1">
      <alignment horizontal="center" vertical="center" shrinkToFit="1"/>
    </xf>
    <xf numFmtId="177" fontId="16" fillId="4" borderId="41" xfId="0" applyNumberFormat="1" applyFont="1" applyFill="1" applyBorder="1" applyAlignment="1">
      <alignment horizontal="center" vertical="center" shrinkToFit="1"/>
    </xf>
    <xf numFmtId="177" fontId="16" fillId="4" borderId="6" xfId="0" applyNumberFormat="1" applyFont="1" applyFill="1" applyBorder="1" applyAlignment="1">
      <alignment horizontal="center" vertical="center" shrinkToFit="1"/>
    </xf>
    <xf numFmtId="177" fontId="16" fillId="4" borderId="26" xfId="0" applyNumberFormat="1" applyFont="1" applyFill="1" applyBorder="1" applyAlignment="1">
      <alignment horizontal="center" vertical="center" shrinkToFit="1"/>
    </xf>
    <xf numFmtId="0" fontId="15" fillId="4" borderId="252" xfId="4" applyFont="1" applyFill="1" applyBorder="1" applyAlignment="1">
      <alignment horizontal="center" vertical="center"/>
    </xf>
    <xf numFmtId="0" fontId="15" fillId="4" borderId="202" xfId="4" applyFont="1" applyFill="1" applyBorder="1" applyAlignment="1">
      <alignment horizontal="center" vertical="center"/>
    </xf>
    <xf numFmtId="0" fontId="15" fillId="4" borderId="253" xfId="4" applyFont="1" applyFill="1" applyBorder="1" applyAlignment="1">
      <alignment horizontal="center" vertical="center"/>
    </xf>
    <xf numFmtId="0" fontId="15" fillId="4" borderId="18" xfId="4" applyFont="1" applyFill="1" applyBorder="1" applyAlignment="1">
      <alignment horizontal="center" vertical="center" wrapText="1"/>
    </xf>
    <xf numFmtId="0" fontId="15" fillId="4" borderId="19" xfId="4" applyFont="1" applyFill="1" applyBorder="1" applyAlignment="1">
      <alignment horizontal="center" vertical="center" wrapText="1"/>
    </xf>
    <xf numFmtId="0" fontId="15" fillId="4" borderId="20" xfId="4" applyFont="1" applyFill="1" applyBorder="1" applyAlignment="1">
      <alignment horizontal="center" vertical="center" wrapText="1"/>
    </xf>
    <xf numFmtId="200" fontId="15" fillId="4" borderId="11" xfId="4" applyNumberFormat="1" applyFont="1" applyFill="1" applyBorder="1" applyAlignment="1">
      <alignment horizontal="center" vertical="center" shrinkToFit="1"/>
    </xf>
    <xf numFmtId="200" fontId="15" fillId="4" borderId="12" xfId="4" applyNumberFormat="1" applyFont="1" applyFill="1" applyBorder="1" applyAlignment="1">
      <alignment horizontal="center" vertical="center" shrinkToFit="1"/>
    </xf>
    <xf numFmtId="200" fontId="15" fillId="4" borderId="39" xfId="4" applyNumberFormat="1" applyFont="1" applyFill="1" applyBorder="1" applyAlignment="1">
      <alignment horizontal="center" vertical="center" shrinkToFit="1"/>
    </xf>
    <xf numFmtId="200" fontId="15" fillId="4" borderId="16" xfId="4" applyNumberFormat="1" applyFont="1" applyFill="1" applyBorder="1" applyAlignment="1">
      <alignment horizontal="center" vertical="center" shrinkToFit="1"/>
    </xf>
    <xf numFmtId="200" fontId="15" fillId="4" borderId="6" xfId="4" applyNumberFormat="1" applyFont="1" applyFill="1" applyBorder="1" applyAlignment="1">
      <alignment horizontal="center" vertical="center" shrinkToFit="1"/>
    </xf>
    <xf numFmtId="200" fontId="15" fillId="4" borderId="87" xfId="4" applyNumberFormat="1" applyFont="1" applyFill="1" applyBorder="1" applyAlignment="1">
      <alignment horizontal="center" vertical="center" shrinkToFit="1"/>
    </xf>
    <xf numFmtId="181" fontId="15" fillId="2" borderId="79" xfId="1" applyNumberFormat="1" applyFont="1" applyFill="1" applyBorder="1" applyAlignment="1">
      <alignment horizontal="right" vertical="center"/>
    </xf>
    <xf numFmtId="181" fontId="15" fillId="2" borderId="53" xfId="1" applyNumberFormat="1" applyFont="1" applyFill="1" applyBorder="1" applyAlignment="1">
      <alignment horizontal="right" vertical="center"/>
    </xf>
    <xf numFmtId="181" fontId="15" fillId="2" borderId="78" xfId="1" applyNumberFormat="1" applyFont="1" applyFill="1" applyBorder="1" applyAlignment="1">
      <alignment horizontal="right" vertical="center"/>
    </xf>
    <xf numFmtId="0" fontId="15" fillId="4" borderId="245" xfId="4" applyFont="1" applyFill="1" applyBorder="1" applyAlignment="1">
      <alignment horizontal="center" vertical="center" wrapText="1"/>
    </xf>
    <xf numFmtId="0" fontId="15" fillId="4" borderId="230" xfId="4" applyFont="1" applyFill="1" applyBorder="1" applyAlignment="1">
      <alignment horizontal="center" vertical="center" wrapText="1"/>
    </xf>
    <xf numFmtId="0" fontId="15" fillId="4" borderId="255" xfId="4" applyFont="1" applyFill="1" applyBorder="1" applyAlignment="1">
      <alignment horizontal="center" vertical="center" wrapText="1"/>
    </xf>
    <xf numFmtId="181" fontId="15" fillId="4" borderId="11" xfId="1" applyNumberFormat="1" applyFont="1" applyFill="1" applyBorder="1" applyAlignment="1">
      <alignment horizontal="center" vertical="center"/>
    </xf>
    <xf numFmtId="181" fontId="15" fillId="4" borderId="12" xfId="1" applyNumberFormat="1" applyFont="1" applyFill="1" applyBorder="1" applyAlignment="1">
      <alignment horizontal="center" vertical="center"/>
    </xf>
    <xf numFmtId="181" fontId="15" fillId="4" borderId="13" xfId="1" applyNumberFormat="1" applyFont="1" applyFill="1" applyBorder="1" applyAlignment="1">
      <alignment horizontal="center" vertical="center"/>
    </xf>
    <xf numFmtId="181" fontId="15" fillId="4" borderId="16" xfId="1" applyNumberFormat="1" applyFont="1" applyFill="1" applyBorder="1" applyAlignment="1">
      <alignment horizontal="center" vertical="center"/>
    </xf>
    <xf numFmtId="181" fontId="15" fillId="4" borderId="6" xfId="1" applyNumberFormat="1" applyFont="1" applyFill="1" applyBorder="1" applyAlignment="1">
      <alignment horizontal="center" vertical="center"/>
    </xf>
    <xf numFmtId="181" fontId="15" fillId="4" borderId="17" xfId="1" applyNumberFormat="1" applyFont="1" applyFill="1" applyBorder="1" applyAlignment="1">
      <alignment horizontal="center" vertical="center"/>
    </xf>
    <xf numFmtId="181" fontId="15" fillId="2" borderId="51" xfId="1" applyNumberFormat="1" applyFont="1" applyFill="1" applyBorder="1" applyAlignment="1">
      <alignment horizontal="right" vertical="center"/>
    </xf>
    <xf numFmtId="181" fontId="15" fillId="2" borderId="49" xfId="1" applyNumberFormat="1" applyFont="1" applyFill="1" applyBorder="1" applyAlignment="1">
      <alignment horizontal="right" vertical="center"/>
    </xf>
    <xf numFmtId="181" fontId="15" fillId="2" borderId="52" xfId="1" applyNumberFormat="1" applyFont="1" applyFill="1" applyBorder="1" applyAlignment="1">
      <alignment horizontal="right" vertical="center"/>
    </xf>
    <xf numFmtId="181" fontId="15" fillId="4" borderId="11" xfId="1" applyNumberFormat="1" applyFont="1" applyFill="1" applyBorder="1" applyAlignment="1">
      <alignment vertical="center" shrinkToFit="1"/>
    </xf>
    <xf numFmtId="181" fontId="15" fillId="4" borderId="12" xfId="1" applyNumberFormat="1" applyFont="1" applyFill="1" applyBorder="1" applyAlignment="1">
      <alignment vertical="center" shrinkToFit="1"/>
    </xf>
    <xf numFmtId="181" fontId="15" fillId="4" borderId="34" xfId="1" applyNumberFormat="1" applyFont="1" applyFill="1" applyBorder="1" applyAlignment="1">
      <alignment vertical="center" shrinkToFit="1"/>
    </xf>
    <xf numFmtId="181" fontId="15" fillId="4" borderId="16" xfId="1" applyNumberFormat="1" applyFont="1" applyFill="1" applyBorder="1" applyAlignment="1">
      <alignment vertical="center" shrinkToFit="1"/>
    </xf>
    <xf numFmtId="181" fontId="15" fillId="4" borderId="6" xfId="1" applyNumberFormat="1" applyFont="1" applyFill="1" applyBorder="1" applyAlignment="1">
      <alignment vertical="center" shrinkToFit="1"/>
    </xf>
    <xf numFmtId="181" fontId="15" fillId="4" borderId="26" xfId="1" applyNumberFormat="1" applyFont="1" applyFill="1" applyBorder="1" applyAlignment="1">
      <alignment vertical="center" shrinkToFit="1"/>
    </xf>
    <xf numFmtId="0" fontId="33" fillId="2" borderId="12" xfId="4" applyFont="1" applyFill="1" applyBorder="1" applyAlignment="1">
      <alignment horizontal="center" vertical="center"/>
    </xf>
    <xf numFmtId="0" fontId="33" fillId="2" borderId="6" xfId="4" applyFont="1" applyFill="1" applyBorder="1" applyAlignment="1">
      <alignment horizontal="center" vertical="center"/>
    </xf>
    <xf numFmtId="0" fontId="13" fillId="2" borderId="12" xfId="4" applyFont="1" applyFill="1" applyBorder="1" applyAlignment="1">
      <alignment horizontal="center" vertical="center"/>
    </xf>
    <xf numFmtId="0" fontId="13" fillId="2" borderId="34" xfId="4" applyFont="1" applyFill="1" applyBorder="1" applyAlignment="1">
      <alignment horizontal="center" vertical="center"/>
    </xf>
    <xf numFmtId="0" fontId="13" fillId="2" borderId="6" xfId="4" applyFont="1" applyFill="1" applyBorder="1" applyAlignment="1">
      <alignment horizontal="center" vertical="center"/>
    </xf>
    <xf numFmtId="0" fontId="13" fillId="2" borderId="26" xfId="4" applyFont="1" applyFill="1" applyBorder="1" applyAlignment="1">
      <alignment horizontal="center" vertical="center"/>
    </xf>
    <xf numFmtId="183" fontId="15" fillId="4" borderId="37" xfId="1" applyNumberFormat="1" applyFont="1" applyFill="1" applyBorder="1" applyAlignment="1">
      <alignment horizontal="center" vertical="center" shrinkToFit="1"/>
    </xf>
    <xf numFmtId="183" fontId="15" fillId="4" borderId="12" xfId="1" applyNumberFormat="1" applyFont="1" applyFill="1" applyBorder="1" applyAlignment="1">
      <alignment horizontal="center" vertical="center" shrinkToFit="1"/>
    </xf>
    <xf numFmtId="183" fontId="15" fillId="4" borderId="13" xfId="1" applyNumberFormat="1" applyFont="1" applyFill="1" applyBorder="1" applyAlignment="1">
      <alignment horizontal="center" vertical="center" shrinkToFit="1"/>
    </xf>
    <xf numFmtId="183" fontId="15" fillId="4" borderId="41" xfId="1" applyNumberFormat="1" applyFont="1" applyFill="1" applyBorder="1" applyAlignment="1">
      <alignment horizontal="center" vertical="center" shrinkToFit="1"/>
    </xf>
    <xf numFmtId="183" fontId="15" fillId="4" borderId="6" xfId="1" applyNumberFormat="1" applyFont="1" applyFill="1" applyBorder="1" applyAlignment="1">
      <alignment horizontal="center" vertical="center" shrinkToFit="1"/>
    </xf>
    <xf numFmtId="183" fontId="15" fillId="4" borderId="17" xfId="1" applyNumberFormat="1" applyFont="1" applyFill="1" applyBorder="1" applyAlignment="1">
      <alignment horizontal="center" vertical="center" shrinkToFit="1"/>
    </xf>
    <xf numFmtId="183" fontId="15" fillId="4" borderId="11" xfId="1" applyNumberFormat="1" applyFont="1" applyFill="1" applyBorder="1" applyAlignment="1">
      <alignment horizontal="center" vertical="center" shrinkToFit="1"/>
    </xf>
    <xf numFmtId="183" fontId="15" fillId="4" borderId="16" xfId="1" applyNumberFormat="1" applyFont="1" applyFill="1" applyBorder="1" applyAlignment="1">
      <alignment horizontal="center" vertical="center" shrinkToFit="1"/>
    </xf>
    <xf numFmtId="181" fontId="15" fillId="4" borderId="13" xfId="1" applyNumberFormat="1" applyFont="1" applyFill="1" applyBorder="1" applyAlignment="1">
      <alignment vertical="center" shrinkToFit="1"/>
    </xf>
    <xf numFmtId="181" fontId="15" fillId="4" borderId="14" xfId="1" applyNumberFormat="1" applyFont="1" applyFill="1" applyBorder="1" applyAlignment="1">
      <alignment vertical="center" shrinkToFit="1"/>
    </xf>
    <xf numFmtId="181" fontId="15" fillId="4" borderId="0" xfId="1" applyNumberFormat="1" applyFont="1" applyFill="1" applyBorder="1" applyAlignment="1">
      <alignment vertical="center" shrinkToFit="1"/>
    </xf>
    <xf numFmtId="181" fontId="15" fillId="4" borderId="15" xfId="1" applyNumberFormat="1" applyFont="1" applyFill="1" applyBorder="1" applyAlignment="1">
      <alignment vertical="center" shrinkToFit="1"/>
    </xf>
    <xf numFmtId="181" fontId="15" fillId="4" borderId="57" xfId="1" applyNumberFormat="1" applyFont="1" applyFill="1" applyBorder="1" applyAlignment="1">
      <alignment vertical="center" shrinkToFit="1"/>
    </xf>
    <xf numFmtId="181" fontId="15" fillId="4" borderId="7" xfId="1" applyNumberFormat="1" applyFont="1" applyFill="1" applyBorder="1" applyAlignment="1">
      <alignment vertical="center" shrinkToFit="1"/>
    </xf>
    <xf numFmtId="181" fontId="15" fillId="4" borderId="27" xfId="1" applyNumberFormat="1" applyFont="1" applyFill="1" applyBorder="1" applyAlignment="1">
      <alignment vertical="center" shrinkToFit="1"/>
    </xf>
    <xf numFmtId="0" fontId="15" fillId="2" borderId="164" xfId="4" applyFont="1" applyFill="1" applyBorder="1" applyAlignment="1">
      <alignment horizontal="center" vertical="center" shrinkToFit="1"/>
    </xf>
    <xf numFmtId="0" fontId="15" fillId="2" borderId="165" xfId="4" applyFont="1" applyFill="1" applyBorder="1" applyAlignment="1">
      <alignment horizontal="center" vertical="center" shrinkToFit="1"/>
    </xf>
    <xf numFmtId="0" fontId="15" fillId="2" borderId="171" xfId="4" applyFont="1" applyFill="1" applyBorder="1" applyAlignment="1">
      <alignment horizontal="center" vertical="center" shrinkToFit="1"/>
    </xf>
    <xf numFmtId="195" fontId="15" fillId="0" borderId="57" xfId="4" applyNumberFormat="1" applyFont="1" applyBorder="1" applyAlignment="1">
      <alignment horizontal="center" vertical="center"/>
    </xf>
    <xf numFmtId="195" fontId="15" fillId="0" borderId="7" xfId="4" applyNumberFormat="1" applyFont="1" applyBorder="1" applyAlignment="1">
      <alignment horizontal="center" vertical="center"/>
    </xf>
    <xf numFmtId="49" fontId="15" fillId="2" borderId="7" xfId="4" applyNumberFormat="1" applyFont="1" applyFill="1" applyBorder="1" applyAlignment="1">
      <alignment horizontal="center" vertical="center" shrinkToFit="1"/>
    </xf>
    <xf numFmtId="38" fontId="15" fillId="4" borderId="245" xfId="1" applyFont="1" applyFill="1" applyBorder="1" applyAlignment="1">
      <alignment horizontal="center" vertical="center" wrapText="1"/>
    </xf>
    <xf numFmtId="38" fontId="15" fillId="4" borderId="230" xfId="1" applyFont="1" applyFill="1" applyBorder="1" applyAlignment="1">
      <alignment horizontal="center" vertical="center" wrapText="1"/>
    </xf>
    <xf numFmtId="38" fontId="15" fillId="4" borderId="255" xfId="1" applyFont="1" applyFill="1" applyBorder="1" applyAlignment="1">
      <alignment horizontal="center" vertical="center" wrapText="1"/>
    </xf>
    <xf numFmtId="181" fontId="15" fillId="4" borderId="23" xfId="1" applyNumberFormat="1" applyFont="1" applyFill="1" applyBorder="1" applyAlignment="1">
      <alignment vertical="center" shrinkToFit="1"/>
    </xf>
    <xf numFmtId="181" fontId="15" fillId="4" borderId="33" xfId="1" applyNumberFormat="1" applyFont="1" applyFill="1" applyBorder="1" applyAlignment="1">
      <alignment vertical="center" shrinkToFit="1"/>
    </xf>
    <xf numFmtId="38" fontId="15" fillId="4" borderId="23" xfId="1" applyFont="1" applyFill="1" applyBorder="1" applyAlignment="1">
      <alignment vertical="center" shrinkToFit="1"/>
    </xf>
    <xf numFmtId="38" fontId="15" fillId="4" borderId="251" xfId="1" applyFont="1" applyFill="1" applyBorder="1" applyAlignment="1">
      <alignment vertical="center" shrinkToFit="1"/>
    </xf>
    <xf numFmtId="38" fontId="16" fillId="4" borderId="33" xfId="1" applyFont="1" applyFill="1" applyBorder="1" applyAlignment="1">
      <alignment vertical="center" shrinkToFit="1"/>
    </xf>
    <xf numFmtId="38" fontId="16" fillId="4" borderId="254" xfId="1" applyFont="1" applyFill="1" applyBorder="1" applyAlignment="1">
      <alignment vertical="center" shrinkToFit="1"/>
    </xf>
    <xf numFmtId="38" fontId="15" fillId="4" borderId="252" xfId="1" applyFont="1" applyFill="1" applyBorder="1" applyAlignment="1">
      <alignment horizontal="center" vertical="center"/>
    </xf>
    <xf numFmtId="38" fontId="15" fillId="4" borderId="202" xfId="1" applyFont="1" applyFill="1" applyBorder="1" applyAlignment="1">
      <alignment horizontal="center" vertical="center"/>
    </xf>
    <xf numFmtId="38" fontId="15" fillId="4" borderId="253" xfId="1" applyFont="1" applyFill="1" applyBorder="1" applyAlignment="1">
      <alignment horizontal="center" vertical="center"/>
    </xf>
    <xf numFmtId="0" fontId="38" fillId="2" borderId="18" xfId="4" applyFont="1" applyFill="1" applyBorder="1" applyAlignment="1">
      <alignment horizontal="center" vertical="center" wrapText="1" shrinkToFit="1"/>
    </xf>
    <xf numFmtId="0" fontId="38" fillId="2" borderId="19" xfId="4" applyFont="1" applyFill="1" applyBorder="1" applyAlignment="1">
      <alignment horizontal="center" vertical="center" shrinkToFit="1"/>
    </xf>
    <xf numFmtId="0" fontId="38" fillId="2" borderId="20" xfId="4" applyFont="1" applyFill="1" applyBorder="1" applyAlignment="1">
      <alignment horizontal="center" vertical="center" shrinkToFit="1"/>
    </xf>
    <xf numFmtId="0" fontId="38" fillId="2" borderId="18" xfId="4" applyFont="1" applyFill="1" applyBorder="1" applyAlignment="1">
      <alignment horizontal="center" vertical="center" wrapText="1"/>
    </xf>
    <xf numFmtId="0" fontId="38" fillId="2" borderId="19" xfId="4" applyFont="1" applyFill="1" applyBorder="1" applyAlignment="1">
      <alignment horizontal="center" vertical="center"/>
    </xf>
    <xf numFmtId="0" fontId="38" fillId="2" borderId="46" xfId="4" applyFont="1" applyFill="1" applyBorder="1" applyAlignment="1">
      <alignment horizontal="center" vertical="center"/>
    </xf>
    <xf numFmtId="0" fontId="15" fillId="0" borderId="5" xfId="4" applyFont="1" applyBorder="1" applyAlignment="1">
      <alignment horizontal="center" vertical="center"/>
    </xf>
    <xf numFmtId="0" fontId="15" fillId="2" borderId="24" xfId="4" applyFont="1" applyFill="1" applyBorder="1" applyAlignment="1">
      <alignment horizontal="center" vertical="center" shrinkToFit="1"/>
    </xf>
    <xf numFmtId="0" fontId="15" fillId="2" borderId="35" xfId="4" applyFont="1" applyFill="1" applyBorder="1" applyAlignment="1">
      <alignment horizontal="center" vertical="center" shrinkToFit="1"/>
    </xf>
    <xf numFmtId="0" fontId="15" fillId="2" borderId="40" xfId="4" applyFont="1" applyFill="1" applyBorder="1" applyAlignment="1">
      <alignment horizontal="center" vertical="center" shrinkToFit="1"/>
    </xf>
    <xf numFmtId="0" fontId="15" fillId="2" borderId="79" xfId="4" applyFont="1" applyFill="1" applyBorder="1" applyAlignment="1">
      <alignment vertical="center" shrinkToFit="1"/>
    </xf>
    <xf numFmtId="0" fontId="15" fillId="2" borderId="53" xfId="4" applyFont="1" applyFill="1" applyBorder="1" applyAlignment="1">
      <alignment vertical="center" shrinkToFit="1"/>
    </xf>
    <xf numFmtId="0" fontId="15" fillId="2" borderId="163" xfId="4" applyFont="1" applyFill="1" applyBorder="1" applyAlignment="1">
      <alignment vertical="center" shrinkToFit="1"/>
    </xf>
    <xf numFmtId="0" fontId="15" fillId="2" borderId="95" xfId="4" applyFont="1" applyFill="1" applyBorder="1" applyAlignment="1">
      <alignment horizontal="center" vertical="center" shrinkToFit="1"/>
    </xf>
    <xf numFmtId="0" fontId="15" fillId="2" borderId="57" xfId="4" applyFont="1" applyFill="1" applyBorder="1" applyAlignment="1">
      <alignment vertical="center" shrinkToFit="1"/>
    </xf>
    <xf numFmtId="0" fontId="15" fillId="2" borderId="7" xfId="4" applyFont="1" applyFill="1" applyBorder="1" applyAlignment="1">
      <alignment vertical="center" shrinkToFit="1"/>
    </xf>
    <xf numFmtId="0" fontId="15" fillId="2" borderId="27" xfId="4" applyFont="1" applyFill="1" applyBorder="1" applyAlignment="1">
      <alignment vertical="center" shrinkToFit="1"/>
    </xf>
    <xf numFmtId="0" fontId="15" fillId="5" borderId="9" xfId="4" applyFont="1" applyFill="1" applyBorder="1" applyAlignment="1">
      <alignment horizontal="center" vertical="center"/>
    </xf>
    <xf numFmtId="49" fontId="15" fillId="2" borderId="6" xfId="4" applyNumberFormat="1" applyFont="1" applyFill="1" applyBorder="1" applyAlignment="1">
      <alignment horizontal="center" vertical="center" shrinkToFit="1"/>
    </xf>
    <xf numFmtId="0" fontId="33" fillId="5" borderId="11" xfId="4" applyFont="1" applyFill="1" applyBorder="1" applyAlignment="1">
      <alignment horizontal="center" vertical="center" wrapText="1"/>
    </xf>
    <xf numFmtId="0" fontId="33" fillId="5" borderId="13" xfId="4" applyFont="1" applyFill="1" applyBorder="1" applyAlignment="1">
      <alignment horizontal="center" vertical="center" wrapText="1"/>
    </xf>
    <xf numFmtId="0" fontId="33" fillId="5" borderId="14" xfId="4" applyFont="1" applyFill="1" applyBorder="1" applyAlignment="1">
      <alignment horizontal="center" vertical="center" wrapText="1"/>
    </xf>
    <xf numFmtId="0" fontId="33" fillId="5" borderId="15" xfId="4" applyFont="1" applyFill="1" applyBorder="1" applyAlignment="1">
      <alignment horizontal="center" vertical="center" wrapText="1"/>
    </xf>
    <xf numFmtId="0" fontId="33" fillId="5" borderId="16" xfId="4" applyFont="1" applyFill="1" applyBorder="1" applyAlignment="1">
      <alignment horizontal="center" vertical="center" wrapText="1"/>
    </xf>
    <xf numFmtId="0" fontId="33" fillId="5" borderId="17" xfId="4" applyFont="1" applyFill="1" applyBorder="1" applyAlignment="1">
      <alignment horizontal="center" vertical="center" wrapText="1"/>
    </xf>
    <xf numFmtId="0" fontId="15" fillId="0" borderId="11" xfId="4" applyFont="1" applyBorder="1" applyAlignment="1">
      <alignment horizontal="left" vertical="center" shrinkToFit="1"/>
    </xf>
    <xf numFmtId="0" fontId="15" fillId="0" borderId="12" xfId="4" applyFont="1" applyBorder="1" applyAlignment="1">
      <alignment horizontal="left" vertical="center" shrinkToFit="1"/>
    </xf>
    <xf numFmtId="0" fontId="15" fillId="0" borderId="14" xfId="4" applyFont="1" applyBorder="1" applyAlignment="1">
      <alignment horizontal="left" vertical="center" shrinkToFit="1"/>
    </xf>
    <xf numFmtId="0" fontId="15" fillId="0" borderId="0" xfId="4" applyFont="1" applyAlignment="1">
      <alignment horizontal="left" vertical="center" shrinkToFit="1"/>
    </xf>
    <xf numFmtId="0" fontId="15" fillId="0" borderId="11" xfId="4" applyFont="1" applyBorder="1" applyAlignment="1">
      <alignment horizontal="right" vertical="center"/>
    </xf>
    <xf numFmtId="0" fontId="15" fillId="0" borderId="14" xfId="4" applyFont="1" applyBorder="1" applyAlignment="1">
      <alignment horizontal="right" vertical="center"/>
    </xf>
    <xf numFmtId="195" fontId="15" fillId="0" borderId="16" xfId="4" applyNumberFormat="1" applyFont="1" applyBorder="1" applyAlignment="1">
      <alignment horizontal="center" vertical="center"/>
    </xf>
    <xf numFmtId="195" fontId="15" fillId="0" borderId="6" xfId="4" applyNumberFormat="1" applyFont="1" applyBorder="1" applyAlignment="1">
      <alignment horizontal="center" vertical="center"/>
    </xf>
    <xf numFmtId="181" fontId="15" fillId="2" borderId="164" xfId="1" applyNumberFormat="1" applyFont="1" applyFill="1" applyBorder="1" applyAlignment="1">
      <alignment horizontal="right" vertical="center" shrinkToFit="1"/>
    </xf>
    <xf numFmtId="181" fontId="15" fillId="2" borderId="165" xfId="1" applyNumberFormat="1" applyFont="1" applyFill="1" applyBorder="1" applyAlignment="1">
      <alignment horizontal="right" vertical="center" shrinkToFit="1"/>
    </xf>
    <xf numFmtId="181" fontId="15" fillId="2" borderId="171" xfId="1" applyNumberFormat="1" applyFont="1" applyFill="1" applyBorder="1" applyAlignment="1">
      <alignment horizontal="right" vertical="center" shrinkToFit="1"/>
    </xf>
    <xf numFmtId="177" fontId="15" fillId="2" borderId="256" xfId="4" applyNumberFormat="1" applyFont="1" applyFill="1" applyBorder="1" applyAlignment="1">
      <alignment horizontal="center" vertical="center" wrapText="1"/>
    </xf>
    <xf numFmtId="177" fontId="15" fillId="2" borderId="257" xfId="4" applyNumberFormat="1" applyFont="1" applyFill="1" applyBorder="1" applyAlignment="1">
      <alignment horizontal="center" vertical="center" wrapText="1"/>
    </xf>
    <xf numFmtId="177" fontId="15" fillId="2" borderId="258" xfId="4" applyNumberFormat="1" applyFont="1" applyFill="1" applyBorder="1" applyAlignment="1">
      <alignment horizontal="center" vertical="center" wrapText="1"/>
    </xf>
    <xf numFmtId="0" fontId="15" fillId="2" borderId="164" xfId="4" applyFont="1" applyFill="1" applyBorder="1" applyAlignment="1">
      <alignment vertical="center" shrinkToFit="1"/>
    </xf>
    <xf numFmtId="0" fontId="15" fillId="2" borderId="165" xfId="4" applyFont="1" applyFill="1" applyBorder="1" applyAlignment="1">
      <alignment vertical="center" shrinkToFit="1"/>
    </xf>
    <xf numFmtId="0" fontId="15" fillId="2" borderId="166" xfId="4" applyFont="1" applyFill="1" applyBorder="1" applyAlignment="1">
      <alignment vertical="center" shrinkToFit="1"/>
    </xf>
    <xf numFmtId="0" fontId="33" fillId="5" borderId="57" xfId="4" applyFont="1" applyFill="1" applyBorder="1" applyAlignment="1">
      <alignment horizontal="center" vertical="center" wrapText="1"/>
    </xf>
    <xf numFmtId="0" fontId="33" fillId="5" borderId="27" xfId="4" applyFont="1" applyFill="1" applyBorder="1" applyAlignment="1">
      <alignment horizontal="center" vertical="center" wrapText="1"/>
    </xf>
    <xf numFmtId="0" fontId="15" fillId="5" borderId="38" xfId="4" applyFont="1" applyFill="1" applyBorder="1" applyAlignment="1">
      <alignment horizontal="center" vertical="center" wrapText="1"/>
    </xf>
    <xf numFmtId="0" fontId="15" fillId="5" borderId="36" xfId="4" applyFont="1" applyFill="1" applyBorder="1" applyAlignment="1">
      <alignment horizontal="center" vertical="center" wrapText="1"/>
    </xf>
    <xf numFmtId="0" fontId="15" fillId="5" borderId="42" xfId="4" applyFont="1" applyFill="1" applyBorder="1" applyAlignment="1">
      <alignment horizontal="center" vertical="center" wrapText="1"/>
    </xf>
    <xf numFmtId="0" fontId="15" fillId="2" borderId="51" xfId="4" applyFont="1" applyFill="1" applyBorder="1" applyAlignment="1">
      <alignment vertical="center" shrinkToFit="1"/>
    </xf>
    <xf numFmtId="0" fontId="15" fillId="2" borderId="49" xfId="4" applyFont="1" applyFill="1" applyBorder="1" applyAlignment="1">
      <alignment vertical="center" shrinkToFit="1"/>
    </xf>
    <xf numFmtId="0" fontId="15" fillId="2" borderId="161" xfId="4" applyFont="1" applyFill="1" applyBorder="1" applyAlignment="1">
      <alignment vertical="center" shrinkToFit="1"/>
    </xf>
    <xf numFmtId="181" fontId="15" fillId="2" borderId="77" xfId="1" applyNumberFormat="1" applyFont="1" applyFill="1" applyBorder="1" applyAlignment="1">
      <alignment horizontal="right" vertical="center" shrinkToFit="1"/>
    </xf>
    <xf numFmtId="181" fontId="15" fillId="2" borderId="66" xfId="1" applyNumberFormat="1" applyFont="1" applyFill="1" applyBorder="1" applyAlignment="1">
      <alignment horizontal="right" vertical="center" shrinkToFit="1"/>
    </xf>
    <xf numFmtId="181" fontId="15" fillId="2" borderId="67" xfId="1" applyNumberFormat="1" applyFont="1" applyFill="1" applyBorder="1" applyAlignment="1">
      <alignment horizontal="right" vertical="center" shrinkToFit="1"/>
    </xf>
    <xf numFmtId="0" fontId="15" fillId="2" borderId="77" xfId="4" applyFont="1" applyFill="1" applyBorder="1" applyAlignment="1">
      <alignment vertical="center" shrinkToFit="1"/>
    </xf>
    <xf numFmtId="0" fontId="15" fillId="2" borderId="66" xfId="4" applyFont="1" applyFill="1" applyBorder="1" applyAlignment="1">
      <alignment vertical="center" shrinkToFit="1"/>
    </xf>
    <xf numFmtId="0" fontId="15" fillId="2" borderId="162" xfId="4" applyFont="1" applyFill="1" applyBorder="1" applyAlignment="1">
      <alignment vertical="center" shrinkToFit="1"/>
    </xf>
    <xf numFmtId="181" fontId="15" fillId="2" borderId="79" xfId="1" applyNumberFormat="1" applyFont="1" applyFill="1" applyBorder="1" applyAlignment="1">
      <alignment horizontal="right" vertical="center" shrinkToFit="1"/>
    </xf>
    <xf numFmtId="181" fontId="15" fillId="2" borderId="53" xfId="1" applyNumberFormat="1" applyFont="1" applyFill="1" applyBorder="1" applyAlignment="1">
      <alignment horizontal="right" vertical="center" shrinkToFit="1"/>
    </xf>
    <xf numFmtId="181" fontId="15" fillId="2" borderId="78" xfId="1" applyNumberFormat="1" applyFont="1" applyFill="1" applyBorder="1" applyAlignment="1">
      <alignment horizontal="right" vertical="center" shrinkToFit="1"/>
    </xf>
    <xf numFmtId="177" fontId="15" fillId="2" borderId="104" xfId="4" applyNumberFormat="1" applyFont="1" applyFill="1" applyBorder="1" applyAlignment="1">
      <alignment horizontal="center" wrapText="1"/>
    </xf>
    <xf numFmtId="177" fontId="15" fillId="2" borderId="49" xfId="4" applyNumberFormat="1" applyFont="1" applyFill="1" applyBorder="1" applyAlignment="1">
      <alignment horizontal="center" wrapText="1"/>
    </xf>
    <xf numFmtId="177" fontId="15" fillId="2" borderId="169" xfId="4" applyNumberFormat="1" applyFont="1" applyFill="1" applyBorder="1" applyAlignment="1">
      <alignment horizontal="center" wrapText="1"/>
    </xf>
    <xf numFmtId="177" fontId="15" fillId="2" borderId="231" xfId="4" applyNumberFormat="1" applyFont="1" applyFill="1" applyBorder="1" applyAlignment="1">
      <alignment horizontal="center" wrapText="1"/>
    </xf>
    <xf numFmtId="177" fontId="15" fillId="2" borderId="64" xfId="4" applyNumberFormat="1" applyFont="1" applyFill="1" applyBorder="1" applyAlignment="1">
      <alignment horizontal="center" wrapText="1"/>
    </xf>
    <xf numFmtId="177" fontId="15" fillId="2" borderId="243" xfId="4" applyNumberFormat="1" applyFont="1" applyFill="1" applyBorder="1" applyAlignment="1">
      <alignment horizontal="center" wrapText="1"/>
    </xf>
    <xf numFmtId="0" fontId="15" fillId="5" borderId="97" xfId="4" applyFont="1" applyFill="1" applyBorder="1" applyAlignment="1">
      <alignment horizontal="center" vertical="center" wrapText="1"/>
    </xf>
    <xf numFmtId="183" fontId="15" fillId="2" borderId="11" xfId="1" applyNumberFormat="1" applyFont="1" applyFill="1" applyBorder="1" applyAlignment="1">
      <alignment horizontal="right" vertical="center" shrinkToFit="1"/>
    </xf>
    <xf numFmtId="183" fontId="15" fillId="2" borderId="13" xfId="1" applyNumberFormat="1" applyFont="1" applyFill="1" applyBorder="1" applyAlignment="1">
      <alignment horizontal="right" vertical="center" shrinkToFit="1"/>
    </xf>
    <xf numFmtId="183" fontId="15" fillId="2" borderId="14" xfId="1" applyNumberFormat="1" applyFont="1" applyFill="1" applyBorder="1" applyAlignment="1">
      <alignment horizontal="right" vertical="center" shrinkToFit="1"/>
    </xf>
    <xf numFmtId="183" fontId="15" fillId="2" borderId="15" xfId="1" applyNumberFormat="1" applyFont="1" applyFill="1" applyBorder="1" applyAlignment="1">
      <alignment horizontal="right" vertical="center" shrinkToFit="1"/>
    </xf>
    <xf numFmtId="181" fontId="15" fillId="2" borderId="51" xfId="1" applyNumberFormat="1" applyFont="1" applyFill="1" applyBorder="1" applyAlignment="1">
      <alignment horizontal="right" vertical="center" shrinkToFit="1"/>
    </xf>
    <xf numFmtId="181" fontId="15" fillId="2" borderId="49" xfId="1" applyNumberFormat="1" applyFont="1" applyFill="1" applyBorder="1" applyAlignment="1">
      <alignment horizontal="right" vertical="center" shrinkToFit="1"/>
    </xf>
    <xf numFmtId="181" fontId="15" fillId="2" borderId="52" xfId="1" applyNumberFormat="1" applyFont="1" applyFill="1" applyBorder="1" applyAlignment="1">
      <alignment horizontal="right" vertical="center" shrinkToFit="1"/>
    </xf>
    <xf numFmtId="181" fontId="15" fillId="4" borderId="25" xfId="1" applyNumberFormat="1" applyFont="1" applyFill="1" applyBorder="1" applyAlignment="1">
      <alignment vertical="center" shrinkToFit="1"/>
    </xf>
    <xf numFmtId="181" fontId="15" fillId="4" borderId="96" xfId="1" applyNumberFormat="1" applyFont="1" applyFill="1" applyBorder="1" applyAlignment="1">
      <alignment vertical="center" shrinkToFit="1"/>
    </xf>
    <xf numFmtId="177" fontId="15" fillId="2" borderId="245" xfId="4" applyNumberFormat="1" applyFont="1" applyFill="1" applyBorder="1" applyAlignment="1">
      <alignment horizontal="center" vertical="center" wrapText="1"/>
    </xf>
    <xf numFmtId="177" fontId="15" fillId="2" borderId="230" xfId="4" applyNumberFormat="1" applyFont="1" applyFill="1" applyBorder="1" applyAlignment="1">
      <alignment horizontal="center" vertical="center" wrapText="1"/>
    </xf>
    <xf numFmtId="177" fontId="15" fillId="2" borderId="246" xfId="4" applyNumberFormat="1" applyFont="1" applyFill="1" applyBorder="1" applyAlignment="1">
      <alignment horizontal="center" vertical="center" wrapText="1"/>
    </xf>
    <xf numFmtId="177" fontId="15" fillId="2" borderId="41" xfId="4" applyNumberFormat="1" applyFont="1" applyFill="1" applyBorder="1" applyAlignment="1">
      <alignment horizontal="center" vertical="center" wrapText="1"/>
    </xf>
    <xf numFmtId="177" fontId="15" fillId="2" borderId="6" xfId="4" applyNumberFormat="1" applyFont="1" applyFill="1" applyBorder="1" applyAlignment="1">
      <alignment horizontal="center" vertical="center" wrapText="1"/>
    </xf>
    <xf numFmtId="177" fontId="15" fillId="2" borderId="26" xfId="4" applyNumberFormat="1" applyFont="1" applyFill="1" applyBorder="1" applyAlignment="1">
      <alignment horizontal="center" vertical="center" wrapText="1"/>
    </xf>
    <xf numFmtId="181" fontId="15" fillId="4" borderId="17" xfId="1" applyNumberFormat="1" applyFont="1" applyFill="1" applyBorder="1" applyAlignment="1">
      <alignment vertical="center" shrinkToFit="1"/>
    </xf>
    <xf numFmtId="177" fontId="15" fillId="2" borderId="250" xfId="4" applyNumberFormat="1" applyFont="1" applyFill="1" applyBorder="1" applyAlignment="1">
      <alignment horizontal="center" wrapText="1"/>
    </xf>
    <xf numFmtId="177" fontId="15" fillId="2" borderId="212" xfId="4" applyNumberFormat="1" applyFont="1" applyFill="1" applyBorder="1" applyAlignment="1">
      <alignment horizontal="center" wrapText="1"/>
    </xf>
    <xf numFmtId="177" fontId="15" fillId="2" borderId="213" xfId="4" applyNumberFormat="1" applyFont="1" applyFill="1" applyBorder="1" applyAlignment="1">
      <alignment horizontal="center" wrapText="1"/>
    </xf>
    <xf numFmtId="0" fontId="15" fillId="5" borderId="221" xfId="4" applyFont="1" applyFill="1" applyBorder="1" applyAlignment="1">
      <alignment horizontal="center" vertical="center"/>
    </xf>
    <xf numFmtId="0" fontId="15" fillId="0" borderId="244" xfId="4" applyFont="1" applyBorder="1" applyAlignment="1">
      <alignment horizontal="center" vertical="center" wrapText="1"/>
    </xf>
    <xf numFmtId="0" fontId="15" fillId="0" borderId="209" xfId="4" applyFont="1" applyBorder="1" applyAlignment="1">
      <alignment horizontal="center" vertical="center" wrapText="1"/>
    </xf>
    <xf numFmtId="0" fontId="15" fillId="0" borderId="210" xfId="4" applyFont="1" applyBorder="1" applyAlignment="1">
      <alignment horizontal="center" vertical="center" wrapText="1"/>
    </xf>
    <xf numFmtId="0" fontId="15" fillId="0" borderId="178" xfId="4" applyFont="1" applyBorder="1" applyAlignment="1">
      <alignment horizontal="center" vertical="center" wrapText="1"/>
    </xf>
    <xf numFmtId="0" fontId="15" fillId="0" borderId="139" xfId="4" applyFont="1" applyBorder="1" applyAlignment="1">
      <alignment horizontal="center" vertical="center" wrapText="1"/>
    </xf>
    <xf numFmtId="0" fontId="15" fillId="0" borderId="179" xfId="4" applyFont="1" applyBorder="1" applyAlignment="1">
      <alignment horizontal="center" vertical="center" wrapText="1"/>
    </xf>
    <xf numFmtId="49" fontId="15" fillId="2" borderId="21" xfId="4" applyNumberFormat="1" applyFont="1" applyFill="1" applyBorder="1" applyAlignment="1">
      <alignment horizontal="center" vertical="center" shrinkToFit="1"/>
    </xf>
    <xf numFmtId="0" fontId="15" fillId="2" borderId="138" xfId="4" applyFont="1" applyFill="1" applyBorder="1" applyAlignment="1">
      <alignment horizontal="center" vertical="center" shrinkToFit="1"/>
    </xf>
    <xf numFmtId="0" fontId="15" fillId="2" borderId="139" xfId="4" applyFont="1" applyFill="1" applyBorder="1" applyAlignment="1">
      <alignment horizontal="center" vertical="center" shrinkToFit="1"/>
    </xf>
    <xf numFmtId="0" fontId="15" fillId="2" borderId="140" xfId="4" applyFont="1" applyFill="1" applyBorder="1" applyAlignment="1">
      <alignment horizontal="center" vertical="center" shrinkToFit="1"/>
    </xf>
    <xf numFmtId="0" fontId="33" fillId="2" borderId="138" xfId="4" applyFont="1" applyFill="1" applyBorder="1" applyAlignment="1">
      <alignment horizontal="center" vertical="center" shrinkToFit="1"/>
    </xf>
    <xf numFmtId="0" fontId="33" fillId="2" borderId="139" xfId="4" applyFont="1" applyFill="1" applyBorder="1" applyAlignment="1">
      <alignment horizontal="center" vertical="center" shrinkToFit="1"/>
    </xf>
    <xf numFmtId="0" fontId="33" fillId="2" borderId="140" xfId="4" applyFont="1" applyFill="1" applyBorder="1" applyAlignment="1">
      <alignment horizontal="center" vertical="center" shrinkToFit="1"/>
    </xf>
    <xf numFmtId="0" fontId="33" fillId="2" borderId="138" xfId="4" applyFont="1" applyFill="1" applyBorder="1" applyAlignment="1">
      <alignment horizontal="center" vertical="center"/>
    </xf>
    <xf numFmtId="0" fontId="33" fillId="2" borderId="139" xfId="4" applyFont="1" applyFill="1" applyBorder="1" applyAlignment="1">
      <alignment horizontal="center" vertical="center"/>
    </xf>
    <xf numFmtId="0" fontId="33" fillId="2" borderId="140" xfId="4" applyFont="1" applyFill="1" applyBorder="1" applyAlignment="1">
      <alignment horizontal="center" vertical="center"/>
    </xf>
    <xf numFmtId="0" fontId="15" fillId="2" borderId="74" xfId="4" applyFont="1" applyFill="1" applyBorder="1" applyAlignment="1">
      <alignment horizontal="center" vertical="center" wrapText="1"/>
    </xf>
    <xf numFmtId="0" fontId="15" fillId="2" borderId="64" xfId="4" applyFont="1" applyFill="1" applyBorder="1" applyAlignment="1">
      <alignment horizontal="center" vertical="center" wrapText="1"/>
    </xf>
    <xf numFmtId="0" fontId="15" fillId="2" borderId="75" xfId="4" applyFont="1" applyFill="1" applyBorder="1" applyAlignment="1">
      <alignment horizontal="center" vertical="center" wrapText="1"/>
    </xf>
    <xf numFmtId="0" fontId="33" fillId="2" borderId="77" xfId="4" applyFont="1" applyFill="1" applyBorder="1" applyAlignment="1">
      <alignment horizontal="center" vertical="center" shrinkToFit="1"/>
    </xf>
    <xf numFmtId="0" fontId="33" fillId="2" borderId="66" xfId="4" applyFont="1" applyFill="1" applyBorder="1" applyAlignment="1">
      <alignment horizontal="center" vertical="center" shrinkToFit="1"/>
    </xf>
    <xf numFmtId="0" fontId="33" fillId="2" borderId="67" xfId="4" applyFont="1" applyFill="1" applyBorder="1" applyAlignment="1">
      <alignment horizontal="center" vertical="center" shrinkToFit="1"/>
    </xf>
    <xf numFmtId="0" fontId="33" fillId="2" borderId="77" xfId="4" applyFont="1" applyFill="1" applyBorder="1" applyAlignment="1">
      <alignment horizontal="center" vertical="center"/>
    </xf>
    <xf numFmtId="0" fontId="33" fillId="2" borderId="66" xfId="4" applyFont="1" applyFill="1" applyBorder="1" applyAlignment="1">
      <alignment horizontal="center" vertical="center"/>
    </xf>
    <xf numFmtId="0" fontId="33" fillId="2" borderId="67" xfId="4" applyFont="1" applyFill="1" applyBorder="1" applyAlignment="1">
      <alignment horizontal="center" vertical="center"/>
    </xf>
    <xf numFmtId="0" fontId="33" fillId="2" borderId="51" xfId="4" applyFont="1" applyFill="1" applyBorder="1" applyAlignment="1">
      <alignment horizontal="center" vertical="center"/>
    </xf>
    <xf numFmtId="0" fontId="33" fillId="2" borderId="49" xfId="4" applyFont="1" applyFill="1" applyBorder="1" applyAlignment="1">
      <alignment horizontal="center" vertical="center"/>
    </xf>
    <xf numFmtId="0" fontId="33" fillId="2" borderId="52" xfId="4" applyFont="1" applyFill="1" applyBorder="1" applyAlignment="1">
      <alignment horizontal="center" vertical="center"/>
    </xf>
    <xf numFmtId="0" fontId="15" fillId="0" borderId="94" xfId="4" applyFont="1" applyBorder="1" applyAlignment="1">
      <alignment horizontal="center" vertical="center" textRotation="255" shrinkToFit="1"/>
    </xf>
    <xf numFmtId="0" fontId="15" fillId="0" borderId="36" xfId="0" applyFont="1" applyBorder="1" applyAlignment="1">
      <alignment horizontal="center" vertical="center" textRotation="255" shrinkToFit="1"/>
    </xf>
    <xf numFmtId="0" fontId="15" fillId="0" borderId="180" xfId="0" applyFont="1" applyBorder="1" applyAlignment="1">
      <alignment horizontal="center" vertical="center" textRotation="255" shrinkToFit="1"/>
    </xf>
    <xf numFmtId="0" fontId="15" fillId="0" borderId="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18"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20" xfId="4" applyFont="1" applyBorder="1" applyAlignment="1">
      <alignment horizontal="center" vertical="center" shrinkToFit="1"/>
    </xf>
    <xf numFmtId="0" fontId="33" fillId="2" borderId="11" xfId="4" applyFont="1" applyFill="1" applyBorder="1" applyAlignment="1">
      <alignment horizontal="center" vertical="center" wrapText="1"/>
    </xf>
    <xf numFmtId="0" fontId="33" fillId="2" borderId="13" xfId="4" applyFont="1" applyFill="1" applyBorder="1" applyAlignment="1">
      <alignment horizontal="center" vertical="center" wrapText="1"/>
    </xf>
    <xf numFmtId="0" fontId="33" fillId="2" borderId="14" xfId="4" applyFont="1" applyFill="1" applyBorder="1" applyAlignment="1">
      <alignment horizontal="center" vertical="center" wrapText="1"/>
    </xf>
    <xf numFmtId="0" fontId="33" fillId="2" borderId="15" xfId="4" applyFont="1" applyFill="1" applyBorder="1" applyAlignment="1">
      <alignment horizontal="center" vertical="center" wrapText="1"/>
    </xf>
    <xf numFmtId="0" fontId="33" fillId="2" borderId="59" xfId="4" applyFont="1" applyFill="1" applyBorder="1" applyAlignment="1">
      <alignment horizontal="center" vertical="center" wrapText="1"/>
    </xf>
    <xf numFmtId="0" fontId="33" fillId="2" borderId="60" xfId="4" applyFont="1" applyFill="1" applyBorder="1" applyAlignment="1">
      <alignment horizontal="center" vertical="center" wrapText="1"/>
    </xf>
    <xf numFmtId="0" fontId="33" fillId="2" borderId="12" xfId="4" applyFont="1" applyFill="1" applyBorder="1" applyAlignment="1">
      <alignment horizontal="center" vertical="center" wrapText="1"/>
    </xf>
    <xf numFmtId="0" fontId="33" fillId="2" borderId="0" xfId="4" applyFont="1" applyFill="1" applyAlignment="1">
      <alignment horizontal="center" vertical="center" wrapText="1"/>
    </xf>
    <xf numFmtId="0" fontId="33" fillId="2" borderId="21" xfId="4" applyFont="1" applyFill="1" applyBorder="1" applyAlignment="1">
      <alignment horizontal="center" vertical="center" wrapText="1"/>
    </xf>
    <xf numFmtId="0" fontId="15" fillId="2" borderId="54" xfId="4" applyFont="1" applyFill="1" applyBorder="1" applyAlignment="1">
      <alignment horizontal="center" vertical="center"/>
    </xf>
    <xf numFmtId="0" fontId="15" fillId="0" borderId="3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104" xfId="4" applyFont="1" applyBorder="1" applyAlignment="1">
      <alignment horizontal="center" vertical="center" wrapText="1"/>
    </xf>
    <xf numFmtId="0" fontId="15" fillId="0" borderId="49" xfId="4" applyFont="1" applyBorder="1" applyAlignment="1">
      <alignment horizontal="center" vertical="center" wrapText="1"/>
    </xf>
    <xf numFmtId="0" fontId="15" fillId="0" borderId="169" xfId="4" applyFont="1" applyBorder="1" applyAlignment="1">
      <alignment horizontal="center" vertical="center" wrapText="1"/>
    </xf>
    <xf numFmtId="0" fontId="15" fillId="0" borderId="231" xfId="4" applyFont="1" applyBorder="1" applyAlignment="1">
      <alignment horizontal="center" vertical="center" wrapText="1"/>
    </xf>
    <xf numFmtId="0" fontId="15" fillId="0" borderId="64" xfId="4" applyFont="1" applyBorder="1" applyAlignment="1">
      <alignment horizontal="center" vertical="center" wrapText="1"/>
    </xf>
    <xf numFmtId="0" fontId="15" fillId="0" borderId="243" xfId="4" applyFont="1" applyBorder="1" applyAlignment="1">
      <alignment horizontal="center" vertical="center" wrapText="1"/>
    </xf>
    <xf numFmtId="0" fontId="23" fillId="2" borderId="11" xfId="4" applyFont="1" applyFill="1" applyBorder="1" applyAlignment="1">
      <alignment horizontal="left" vertical="center" wrapText="1"/>
    </xf>
    <xf numFmtId="0" fontId="23" fillId="0" borderId="12" xfId="0" applyFont="1" applyBorder="1" applyAlignment="1">
      <alignment horizontal="left" vertical="center" wrapText="1"/>
    </xf>
    <xf numFmtId="0" fontId="23" fillId="0" borderId="3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horizontal="left" vertical="center" wrapText="1"/>
    </xf>
    <xf numFmtId="0" fontId="23" fillId="0" borderId="5" xfId="0" applyFont="1" applyBorder="1" applyAlignment="1">
      <alignment horizontal="left" vertical="center" wrapText="1"/>
    </xf>
    <xf numFmtId="0" fontId="23" fillId="0" borderId="59" xfId="0" applyFont="1" applyBorder="1" applyAlignment="1">
      <alignment horizontal="left" vertical="center" wrapText="1"/>
    </xf>
    <xf numFmtId="0" fontId="23" fillId="0" borderId="21" xfId="0" applyFont="1" applyBorder="1" applyAlignment="1">
      <alignment horizontal="left" vertical="center" wrapText="1"/>
    </xf>
    <xf numFmtId="0" fontId="23" fillId="0" borderId="181" xfId="0" applyFont="1" applyBorder="1" applyAlignment="1">
      <alignment horizontal="left" vertical="center" wrapText="1"/>
    </xf>
    <xf numFmtId="0" fontId="16" fillId="0" borderId="4" xfId="0" applyFont="1" applyBorder="1" applyAlignment="1">
      <alignment horizontal="center" vertical="center" textRotation="255"/>
    </xf>
    <xf numFmtId="0" fontId="16" fillId="0" borderId="149" xfId="0" applyFont="1" applyBorder="1" applyAlignment="1">
      <alignment horizontal="center" vertical="center" textRotation="255"/>
    </xf>
    <xf numFmtId="0" fontId="15" fillId="2" borderId="89" xfId="4" applyFont="1" applyFill="1" applyBorder="1" applyAlignment="1">
      <alignment horizontal="center" vertical="distributed" textRotation="255" wrapText="1" indent="1"/>
    </xf>
    <xf numFmtId="0" fontId="15" fillId="2" borderId="90" xfId="4" applyFont="1" applyFill="1" applyBorder="1" applyAlignment="1">
      <alignment horizontal="center" vertical="distributed" textRotation="255" wrapText="1" indent="1"/>
    </xf>
    <xf numFmtId="0" fontId="15" fillId="2" borderId="14" xfId="4" applyFont="1" applyFill="1" applyBorder="1" applyAlignment="1">
      <alignment horizontal="center" vertical="distributed" textRotation="255" wrapText="1" indent="1"/>
    </xf>
    <xf numFmtId="0" fontId="15" fillId="2" borderId="15" xfId="4" applyFont="1" applyFill="1" applyBorder="1" applyAlignment="1">
      <alignment horizontal="center" vertical="distributed" textRotation="255" wrapText="1" indent="1"/>
    </xf>
    <xf numFmtId="0" fontId="15" fillId="2" borderId="59" xfId="4" applyFont="1" applyFill="1" applyBorder="1" applyAlignment="1">
      <alignment horizontal="center" vertical="distributed" textRotation="255" wrapText="1" indent="1"/>
    </xf>
    <xf numFmtId="0" fontId="15" fillId="2" borderId="60" xfId="4" applyFont="1" applyFill="1" applyBorder="1" applyAlignment="1">
      <alignment horizontal="center" vertical="distributed" textRotation="255" wrapText="1" indent="1"/>
    </xf>
    <xf numFmtId="0" fontId="15" fillId="2" borderId="92" xfId="4" applyFont="1" applyFill="1" applyBorder="1" applyAlignment="1">
      <alignment horizontal="center" vertical="center"/>
    </xf>
    <xf numFmtId="0" fontId="15" fillId="2" borderId="93" xfId="4" applyFont="1" applyFill="1" applyBorder="1" applyAlignment="1">
      <alignment horizontal="center" vertical="center"/>
    </xf>
    <xf numFmtId="0" fontId="15" fillId="2" borderId="41" xfId="4" applyFont="1" applyFill="1" applyBorder="1" applyAlignment="1">
      <alignment horizontal="center" vertical="center"/>
    </xf>
    <xf numFmtId="0" fontId="15" fillId="2" borderId="26" xfId="4" applyFont="1" applyFill="1" applyBorder="1" applyAlignment="1">
      <alignment horizontal="center" vertical="center"/>
    </xf>
    <xf numFmtId="0" fontId="38" fillId="0" borderId="92" xfId="4" applyFont="1" applyBorder="1" applyAlignment="1">
      <alignment horizontal="center" vertical="center" wrapText="1"/>
    </xf>
    <xf numFmtId="0" fontId="38" fillId="0" borderId="2" xfId="4" applyFont="1" applyBorder="1" applyAlignment="1">
      <alignment horizontal="center" vertical="center" wrapText="1"/>
    </xf>
    <xf numFmtId="0" fontId="38" fillId="0" borderId="93" xfId="0" applyFont="1" applyBorder="1" applyAlignment="1">
      <alignment horizontal="center" vertical="center" wrapText="1"/>
    </xf>
    <xf numFmtId="0" fontId="38" fillId="0" borderId="41" xfId="0" applyFont="1" applyBorder="1" applyAlignment="1">
      <alignment horizontal="center" vertical="center" wrapText="1"/>
    </xf>
    <xf numFmtId="0" fontId="15" fillId="2" borderId="37" xfId="4" applyFont="1" applyFill="1" applyBorder="1" applyAlignment="1">
      <alignment horizontal="center" vertical="center" wrapText="1"/>
    </xf>
    <xf numFmtId="0" fontId="15" fillId="2" borderId="85" xfId="4" applyFont="1" applyFill="1" applyBorder="1" applyAlignment="1">
      <alignment horizontal="center" vertical="center"/>
    </xf>
    <xf numFmtId="0" fontId="15" fillId="2" borderId="59" xfId="4" applyFont="1" applyFill="1" applyBorder="1" applyAlignment="1">
      <alignment horizontal="center" vertical="center" shrinkToFit="1"/>
    </xf>
    <xf numFmtId="0" fontId="15" fillId="2" borderId="21" xfId="4" applyFont="1" applyFill="1" applyBorder="1" applyAlignment="1">
      <alignment horizontal="center" vertical="center" shrinkToFit="1"/>
    </xf>
    <xf numFmtId="0" fontId="15" fillId="2" borderId="61" xfId="4" applyFont="1" applyFill="1" applyBorder="1" applyAlignment="1">
      <alignment horizontal="center" vertical="center" shrinkToFit="1"/>
    </xf>
    <xf numFmtId="0" fontId="15" fillId="2" borderId="88" xfId="4" applyFont="1" applyFill="1" applyBorder="1" applyAlignment="1">
      <alignment horizontal="center" vertical="center" textRotation="255"/>
    </xf>
    <xf numFmtId="0" fontId="15" fillId="2" borderId="35" xfId="4" applyFont="1" applyFill="1" applyBorder="1" applyAlignment="1">
      <alignment horizontal="center" vertical="center" textRotation="255"/>
    </xf>
    <xf numFmtId="0" fontId="15" fillId="2" borderId="177" xfId="4" applyFont="1" applyFill="1" applyBorder="1" applyAlignment="1">
      <alignment horizontal="center" vertical="center" textRotation="255"/>
    </xf>
    <xf numFmtId="0" fontId="11" fillId="0" borderId="259" xfId="4" applyFont="1" applyBorder="1" applyAlignment="1">
      <alignment horizontal="left" shrinkToFit="1"/>
    </xf>
    <xf numFmtId="38" fontId="15" fillId="2" borderId="164" xfId="1" applyFont="1" applyFill="1" applyBorder="1" applyAlignment="1">
      <alignment horizontal="right" vertical="center" shrinkToFit="1"/>
    </xf>
    <xf numFmtId="38" fontId="15" fillId="2" borderId="165" xfId="1" applyFont="1" applyFill="1" applyBorder="1" applyAlignment="1">
      <alignment horizontal="right" vertical="center" shrinkToFit="1"/>
    </xf>
    <xf numFmtId="38" fontId="15" fillId="2" borderId="171" xfId="1" applyFont="1" applyFill="1" applyBorder="1" applyAlignment="1">
      <alignment horizontal="right" vertical="center" shrinkToFit="1"/>
    </xf>
    <xf numFmtId="38" fontId="15" fillId="2" borderId="51" xfId="1" applyFont="1" applyFill="1" applyBorder="1" applyAlignment="1">
      <alignment horizontal="right" vertical="center" shrinkToFit="1"/>
    </xf>
    <xf numFmtId="38" fontId="15" fillId="2" borderId="49" xfId="1" applyFont="1" applyFill="1" applyBorder="1" applyAlignment="1">
      <alignment horizontal="right" vertical="center" shrinkToFit="1"/>
    </xf>
    <xf numFmtId="38" fontId="15" fillId="2" borderId="52" xfId="1" applyFont="1" applyFill="1" applyBorder="1" applyAlignment="1">
      <alignment horizontal="right" vertical="center" shrinkToFit="1"/>
    </xf>
    <xf numFmtId="181" fontId="15" fillId="4" borderId="11" xfId="1" applyNumberFormat="1" applyFont="1" applyFill="1" applyBorder="1" applyAlignment="1">
      <alignment horizontal="right" vertical="center" shrinkToFit="1"/>
    </xf>
    <xf numFmtId="181" fontId="15" fillId="4" borderId="12" xfId="1" applyNumberFormat="1" applyFont="1" applyFill="1" applyBorder="1" applyAlignment="1">
      <alignment horizontal="right" vertical="center" shrinkToFit="1"/>
    </xf>
    <xf numFmtId="181" fontId="15" fillId="4" borderId="13" xfId="1" applyNumberFormat="1" applyFont="1" applyFill="1" applyBorder="1" applyAlignment="1">
      <alignment horizontal="right" vertical="center" shrinkToFit="1"/>
    </xf>
    <xf numFmtId="181" fontId="15" fillId="4" borderId="14" xfId="1" applyNumberFormat="1" applyFont="1" applyFill="1" applyBorder="1" applyAlignment="1">
      <alignment horizontal="right" vertical="center" shrinkToFit="1"/>
    </xf>
    <xf numFmtId="181" fontId="15" fillId="4" borderId="0" xfId="1" applyNumberFormat="1" applyFont="1" applyFill="1" applyBorder="1" applyAlignment="1">
      <alignment horizontal="right" vertical="center" shrinkToFit="1"/>
    </xf>
    <xf numFmtId="181" fontId="15" fillId="4" borderId="15" xfId="1" applyNumberFormat="1" applyFont="1" applyFill="1" applyBorder="1" applyAlignment="1">
      <alignment horizontal="right" vertical="center" shrinkToFit="1"/>
    </xf>
    <xf numFmtId="181" fontId="15" fillId="4" borderId="16" xfId="1" applyNumberFormat="1" applyFont="1" applyFill="1" applyBorder="1" applyAlignment="1">
      <alignment horizontal="right" vertical="center" shrinkToFit="1"/>
    </xf>
    <xf numFmtId="181" fontId="15" fillId="4" borderId="6" xfId="1" applyNumberFormat="1" applyFont="1" applyFill="1" applyBorder="1" applyAlignment="1">
      <alignment horizontal="right" vertical="center" shrinkToFit="1"/>
    </xf>
    <xf numFmtId="181" fontId="15" fillId="4" borderId="17" xfId="1" applyNumberFormat="1" applyFont="1" applyFill="1" applyBorder="1" applyAlignment="1">
      <alignment horizontal="right" vertical="center" shrinkToFit="1"/>
    </xf>
    <xf numFmtId="181" fontId="15" fillId="4" borderId="34" xfId="1" applyNumberFormat="1" applyFont="1" applyFill="1" applyBorder="1" applyAlignment="1">
      <alignment horizontal="right" vertical="center" shrinkToFit="1"/>
    </xf>
    <xf numFmtId="181" fontId="15" fillId="4" borderId="25" xfId="1" applyNumberFormat="1" applyFont="1" applyFill="1" applyBorder="1" applyAlignment="1">
      <alignment horizontal="right" vertical="center" shrinkToFit="1"/>
    </xf>
    <xf numFmtId="38" fontId="15" fillId="2" borderId="77" xfId="1" applyFont="1" applyFill="1" applyBorder="1" applyAlignment="1">
      <alignment horizontal="right" vertical="center" shrinkToFit="1"/>
    </xf>
    <xf numFmtId="38" fontId="15" fillId="2" borderId="66" xfId="1" applyFont="1" applyFill="1" applyBorder="1" applyAlignment="1">
      <alignment horizontal="right" vertical="center" shrinkToFit="1"/>
    </xf>
    <xf numFmtId="38" fontId="15" fillId="2" borderId="67" xfId="1" applyFont="1" applyFill="1" applyBorder="1" applyAlignment="1">
      <alignment horizontal="right" vertical="center" shrinkToFit="1"/>
    </xf>
    <xf numFmtId="181" fontId="15" fillId="4" borderId="57" xfId="1" applyNumberFormat="1" applyFont="1" applyFill="1" applyBorder="1" applyAlignment="1">
      <alignment horizontal="right" vertical="center" shrinkToFit="1"/>
    </xf>
    <xf numFmtId="181" fontId="15" fillId="4" borderId="7" xfId="1" applyNumberFormat="1" applyFont="1" applyFill="1" applyBorder="1" applyAlignment="1">
      <alignment horizontal="right" vertical="center" shrinkToFit="1"/>
    </xf>
    <xf numFmtId="181" fontId="15" fillId="4" borderId="27" xfId="1" applyNumberFormat="1" applyFont="1" applyFill="1" applyBorder="1" applyAlignment="1">
      <alignment horizontal="right" vertical="center" shrinkToFit="1"/>
    </xf>
    <xf numFmtId="181" fontId="15" fillId="4" borderId="96" xfId="1" applyNumberFormat="1" applyFont="1" applyFill="1" applyBorder="1" applyAlignment="1">
      <alignment horizontal="right" vertical="center" shrinkToFit="1"/>
    </xf>
    <xf numFmtId="0" fontId="15" fillId="2" borderId="86" xfId="4" applyFont="1" applyFill="1" applyBorder="1" applyAlignment="1">
      <alignment horizontal="center" vertical="center" wrapText="1"/>
    </xf>
    <xf numFmtId="0" fontId="15" fillId="2" borderId="16" xfId="4" applyFont="1" applyFill="1" applyBorder="1" applyAlignment="1">
      <alignment horizontal="center" vertical="center" wrapText="1"/>
    </xf>
    <xf numFmtId="0" fontId="15" fillId="2" borderId="6" xfId="4" applyFont="1" applyFill="1" applyBorder="1" applyAlignment="1">
      <alignment horizontal="center" vertical="center" wrapText="1"/>
    </xf>
    <xf numFmtId="0" fontId="15" fillId="2" borderId="87" xfId="4" applyFont="1" applyFill="1" applyBorder="1" applyAlignment="1">
      <alignment horizontal="center" vertical="center" wrapText="1"/>
    </xf>
    <xf numFmtId="0" fontId="38" fillId="0" borderId="93" xfId="4" applyFont="1" applyBorder="1" applyAlignment="1">
      <alignment horizontal="center" vertical="center" wrapText="1"/>
    </xf>
    <xf numFmtId="0" fontId="38" fillId="0" borderId="41" xfId="4" applyFont="1" applyBorder="1" applyAlignment="1">
      <alignment horizontal="center" vertical="center" wrapText="1"/>
    </xf>
    <xf numFmtId="0" fontId="38" fillId="0" borderId="6" xfId="4" applyFont="1" applyBorder="1" applyAlignment="1">
      <alignment horizontal="center" vertical="center" wrapText="1"/>
    </xf>
    <xf numFmtId="0" fontId="38" fillId="0" borderId="26" xfId="4" applyFont="1" applyBorder="1" applyAlignment="1">
      <alignment horizontal="center" vertical="center" wrapText="1"/>
    </xf>
    <xf numFmtId="177" fontId="15" fillId="4" borderId="23" xfId="4" applyNumberFormat="1" applyFont="1" applyFill="1" applyBorder="1" applyAlignment="1">
      <alignment horizontal="center" vertical="center" shrinkToFit="1"/>
    </xf>
    <xf numFmtId="177" fontId="15" fillId="4" borderId="251" xfId="4" applyNumberFormat="1" applyFont="1" applyFill="1" applyBorder="1" applyAlignment="1">
      <alignment horizontal="center" vertical="center" shrinkToFit="1"/>
    </xf>
    <xf numFmtId="177" fontId="16" fillId="4" borderId="33" xfId="0" applyNumberFormat="1" applyFont="1" applyFill="1" applyBorder="1" applyAlignment="1">
      <alignment horizontal="center" vertical="center" shrinkToFit="1"/>
    </xf>
    <xf numFmtId="177" fontId="16" fillId="4" borderId="254" xfId="0" applyNumberFormat="1" applyFont="1" applyFill="1" applyBorder="1" applyAlignment="1">
      <alignment horizontal="center" vertical="center" shrinkToFit="1"/>
    </xf>
    <xf numFmtId="177" fontId="15" fillId="2" borderId="37" xfId="4" applyNumberFormat="1" applyFont="1" applyFill="1" applyBorder="1" applyAlignment="1">
      <alignment horizontal="center" wrapText="1"/>
    </xf>
    <xf numFmtId="177" fontId="15" fillId="2" borderId="12" xfId="4" applyNumberFormat="1" applyFont="1" applyFill="1" applyBorder="1" applyAlignment="1">
      <alignment horizontal="center" wrapText="1"/>
    </xf>
    <xf numFmtId="177" fontId="15" fillId="2" borderId="34" xfId="4" applyNumberFormat="1" applyFont="1" applyFill="1" applyBorder="1" applyAlignment="1">
      <alignment horizontal="center" wrapText="1"/>
    </xf>
    <xf numFmtId="177" fontId="15" fillId="2" borderId="247" xfId="4" applyNumberFormat="1" applyFont="1" applyFill="1" applyBorder="1" applyAlignment="1">
      <alignment horizontal="center" wrapText="1"/>
    </xf>
    <xf numFmtId="177" fontId="15" fillId="2" borderId="248" xfId="4" applyNumberFormat="1" applyFont="1" applyFill="1" applyBorder="1" applyAlignment="1">
      <alignment horizontal="center" wrapText="1"/>
    </xf>
    <xf numFmtId="177" fontId="15" fillId="2" borderId="249" xfId="4" applyNumberFormat="1" applyFont="1" applyFill="1" applyBorder="1" applyAlignment="1">
      <alignment horizontal="center" wrapText="1"/>
    </xf>
    <xf numFmtId="0" fontId="33" fillId="2" borderId="34" xfId="4" applyFont="1" applyFill="1" applyBorder="1" applyAlignment="1">
      <alignment horizontal="right" vertical="center"/>
    </xf>
    <xf numFmtId="0" fontId="33" fillId="2" borderId="25" xfId="4" applyFont="1" applyFill="1" applyBorder="1" applyAlignment="1">
      <alignment horizontal="right" vertical="center"/>
    </xf>
    <xf numFmtId="0" fontId="15" fillId="2" borderId="72" xfId="4" applyFont="1" applyFill="1" applyBorder="1" applyAlignment="1">
      <alignment horizontal="center" vertical="center" wrapText="1"/>
    </xf>
    <xf numFmtId="0" fontId="15" fillId="2" borderId="50" xfId="4" applyFont="1" applyFill="1" applyBorder="1" applyAlignment="1">
      <alignment horizontal="center" vertical="center" wrapText="1"/>
    </xf>
    <xf numFmtId="0" fontId="15" fillId="2" borderId="73" xfId="4" applyFont="1" applyFill="1" applyBorder="1" applyAlignment="1">
      <alignment horizontal="center" vertical="center" wrapText="1"/>
    </xf>
    <xf numFmtId="195" fontId="15" fillId="0" borderId="27" xfId="4" applyNumberFormat="1" applyFont="1" applyBorder="1" applyAlignment="1">
      <alignment horizontal="center" vertical="center"/>
    </xf>
    <xf numFmtId="0" fontId="15" fillId="0" borderId="13" xfId="4" applyFont="1" applyBorder="1" applyAlignment="1">
      <alignment horizontal="left" vertical="center" shrinkToFit="1"/>
    </xf>
    <xf numFmtId="0" fontId="15" fillId="0" borderId="15" xfId="4" applyFont="1" applyBorder="1" applyAlignment="1">
      <alignment horizontal="left" vertical="center" shrinkToFit="1"/>
    </xf>
    <xf numFmtId="38" fontId="15" fillId="4" borderId="11" xfId="1" applyFont="1" applyFill="1" applyBorder="1" applyAlignment="1">
      <alignment horizontal="right" vertical="center" shrinkToFit="1"/>
    </xf>
    <xf numFmtId="38" fontId="15" fillId="4" borderId="12" xfId="1" applyFont="1" applyFill="1" applyBorder="1" applyAlignment="1">
      <alignment horizontal="right" vertical="center" shrinkToFit="1"/>
    </xf>
    <xf numFmtId="38" fontId="15" fillId="4" borderId="13" xfId="1" applyFont="1" applyFill="1" applyBorder="1" applyAlignment="1">
      <alignment horizontal="right" vertical="center" shrinkToFit="1"/>
    </xf>
    <xf numFmtId="38" fontId="15" fillId="4" borderId="14" xfId="1" applyFont="1" applyFill="1" applyBorder="1" applyAlignment="1">
      <alignment horizontal="right" vertical="center" shrinkToFit="1"/>
    </xf>
    <xf numFmtId="38" fontId="15" fillId="4" borderId="0" xfId="1" applyFont="1" applyFill="1" applyBorder="1" applyAlignment="1">
      <alignment horizontal="right" vertical="center" shrinkToFit="1"/>
    </xf>
    <xf numFmtId="38" fontId="15" fillId="4" borderId="15" xfId="1" applyFont="1" applyFill="1" applyBorder="1" applyAlignment="1">
      <alignment horizontal="right" vertical="center" shrinkToFit="1"/>
    </xf>
    <xf numFmtId="38" fontId="15" fillId="4" borderId="16" xfId="1" applyFont="1" applyFill="1" applyBorder="1" applyAlignment="1">
      <alignment horizontal="right" vertical="center" shrinkToFit="1"/>
    </xf>
    <xf numFmtId="38" fontId="15" fillId="4" borderId="6" xfId="1" applyFont="1" applyFill="1" applyBorder="1" applyAlignment="1">
      <alignment horizontal="right" vertical="center" shrinkToFit="1"/>
    </xf>
    <xf numFmtId="38" fontId="15" fillId="4" borderId="17" xfId="1" applyFont="1" applyFill="1" applyBorder="1" applyAlignment="1">
      <alignment horizontal="right" vertical="center" shrinkToFit="1"/>
    </xf>
    <xf numFmtId="38" fontId="15" fillId="4" borderId="34" xfId="1" applyFont="1" applyFill="1" applyBorder="1" applyAlignment="1">
      <alignment horizontal="right" vertical="center" shrinkToFit="1"/>
    </xf>
    <xf numFmtId="38" fontId="15" fillId="4" borderId="25" xfId="1" applyFont="1" applyFill="1" applyBorder="1" applyAlignment="1">
      <alignment horizontal="right" vertical="center" shrinkToFit="1"/>
    </xf>
    <xf numFmtId="38" fontId="15" fillId="4" borderId="57" xfId="1" applyFont="1" applyFill="1" applyBorder="1" applyAlignment="1">
      <alignment horizontal="right" vertical="center" shrinkToFit="1"/>
    </xf>
    <xf numFmtId="38" fontId="15" fillId="4" borderId="7" xfId="1" applyFont="1" applyFill="1" applyBorder="1" applyAlignment="1">
      <alignment horizontal="right" vertical="center" shrinkToFit="1"/>
    </xf>
    <xf numFmtId="38" fontId="15" fillId="4" borderId="27" xfId="1" applyFont="1" applyFill="1" applyBorder="1" applyAlignment="1">
      <alignment horizontal="right" vertical="center" shrinkToFit="1"/>
    </xf>
    <xf numFmtId="38" fontId="15" fillId="4" borderId="96" xfId="1" applyFont="1" applyFill="1" applyBorder="1" applyAlignment="1">
      <alignment horizontal="right" vertical="center" shrinkToFit="1"/>
    </xf>
    <xf numFmtId="38" fontId="15" fillId="2" borderId="14" xfId="1" applyFont="1" applyFill="1" applyBorder="1" applyAlignment="1">
      <alignment horizontal="right" vertical="center" shrinkToFit="1"/>
    </xf>
    <xf numFmtId="38" fontId="53" fillId="0" borderId="0" xfId="1" applyFont="1" applyAlignment="1">
      <alignment horizontal="right" vertical="center" shrinkToFit="1"/>
    </xf>
    <xf numFmtId="38" fontId="53" fillId="0" borderId="15" xfId="1" applyFont="1" applyBorder="1" applyAlignment="1">
      <alignment horizontal="right" vertical="center" shrinkToFit="1"/>
    </xf>
    <xf numFmtId="181" fontId="15" fillId="2" borderId="16" xfId="1" applyNumberFormat="1" applyFont="1" applyFill="1" applyBorder="1" applyAlignment="1">
      <alignment horizontal="right" vertical="center"/>
    </xf>
    <xf numFmtId="181" fontId="15" fillId="2" borderId="6" xfId="1" applyNumberFormat="1" applyFont="1" applyFill="1" applyBorder="1" applyAlignment="1">
      <alignment horizontal="right" vertical="center"/>
    </xf>
    <xf numFmtId="181" fontId="15" fillId="2" borderId="17" xfId="1" applyNumberFormat="1" applyFont="1" applyFill="1" applyBorder="1" applyAlignment="1">
      <alignment horizontal="right" vertical="center"/>
    </xf>
    <xf numFmtId="0" fontId="15" fillId="2" borderId="24" xfId="4" applyFont="1" applyFill="1" applyBorder="1" applyAlignment="1">
      <alignment horizontal="center" vertical="center"/>
    </xf>
    <xf numFmtId="0" fontId="15" fillId="2" borderId="35" xfId="4" applyFont="1" applyFill="1" applyBorder="1" applyAlignment="1">
      <alignment horizontal="center" vertical="center"/>
    </xf>
    <xf numFmtId="0" fontId="15" fillId="2" borderId="95" xfId="4" applyFont="1" applyFill="1" applyBorder="1" applyAlignment="1">
      <alignment horizontal="center" vertical="center"/>
    </xf>
    <xf numFmtId="38" fontId="15" fillId="2" borderId="104" xfId="1" applyFont="1" applyFill="1" applyBorder="1" applyAlignment="1">
      <alignment horizontal="center" wrapText="1"/>
    </xf>
    <xf numFmtId="38" fontId="15" fillId="2" borderId="49" xfId="1" applyFont="1" applyFill="1" applyBorder="1" applyAlignment="1">
      <alignment horizontal="center" wrapText="1"/>
    </xf>
    <xf numFmtId="38" fontId="15" fillId="2" borderId="169" xfId="1" applyFont="1" applyFill="1" applyBorder="1" applyAlignment="1">
      <alignment horizontal="center" wrapText="1"/>
    </xf>
    <xf numFmtId="38" fontId="15" fillId="2" borderId="250" xfId="1" applyFont="1" applyFill="1" applyBorder="1" applyAlignment="1">
      <alignment horizontal="center" wrapText="1"/>
    </xf>
    <xf numFmtId="38" fontId="15" fillId="2" borderId="212" xfId="1" applyFont="1" applyFill="1" applyBorder="1" applyAlignment="1">
      <alignment horizontal="center" wrapText="1"/>
    </xf>
    <xf numFmtId="38" fontId="15" fillId="2" borderId="213" xfId="1" applyFont="1" applyFill="1" applyBorder="1" applyAlignment="1">
      <alignment horizontal="center" wrapText="1"/>
    </xf>
    <xf numFmtId="0" fontId="97" fillId="2" borderId="31" xfId="4" applyFont="1" applyFill="1" applyBorder="1" applyAlignment="1">
      <alignment horizontal="center" vertical="center"/>
    </xf>
    <xf numFmtId="181" fontId="15" fillId="2" borderId="11" xfId="1" applyNumberFormat="1" applyFont="1" applyFill="1" applyBorder="1" applyAlignment="1">
      <alignment horizontal="right" vertical="center"/>
    </xf>
    <xf numFmtId="181" fontId="15" fillId="2" borderId="12" xfId="1" applyNumberFormat="1" applyFont="1" applyFill="1" applyBorder="1" applyAlignment="1">
      <alignment horizontal="right" vertical="center"/>
    </xf>
    <xf numFmtId="181" fontId="15" fillId="2" borderId="13" xfId="1" applyNumberFormat="1" applyFont="1" applyFill="1" applyBorder="1" applyAlignment="1">
      <alignment horizontal="right" vertical="center"/>
    </xf>
    <xf numFmtId="38" fontId="15" fillId="4" borderId="37" xfId="1" applyFont="1" applyFill="1" applyBorder="1" applyAlignment="1">
      <alignment vertical="center" shrinkToFit="1"/>
    </xf>
    <xf numFmtId="38" fontId="15" fillId="4" borderId="12" xfId="1" applyFont="1" applyFill="1" applyBorder="1" applyAlignment="1">
      <alignment vertical="center" shrinkToFit="1"/>
    </xf>
    <xf numFmtId="38" fontId="15" fillId="4" borderId="13" xfId="1" applyFont="1" applyFill="1" applyBorder="1" applyAlignment="1">
      <alignment vertical="center" shrinkToFit="1"/>
    </xf>
    <xf numFmtId="38" fontId="15" fillId="4" borderId="41" xfId="1" applyFont="1" applyFill="1" applyBorder="1" applyAlignment="1">
      <alignment vertical="center" shrinkToFit="1"/>
    </xf>
    <xf numFmtId="38" fontId="15" fillId="4" borderId="6" xfId="1" applyFont="1" applyFill="1" applyBorder="1" applyAlignment="1">
      <alignment vertical="center" shrinkToFit="1"/>
    </xf>
    <xf numFmtId="38" fontId="15" fillId="4" borderId="17" xfId="1" applyFont="1" applyFill="1" applyBorder="1" applyAlignment="1">
      <alignment vertical="center" shrinkToFit="1"/>
    </xf>
    <xf numFmtId="38" fontId="15" fillId="4" borderId="11" xfId="1" applyFont="1" applyFill="1" applyBorder="1" applyAlignment="1">
      <alignment vertical="center" shrinkToFit="1"/>
    </xf>
    <xf numFmtId="38" fontId="15" fillId="4" borderId="16" xfId="1" applyFont="1" applyFill="1" applyBorder="1" applyAlignment="1">
      <alignment vertical="center" shrinkToFit="1"/>
    </xf>
    <xf numFmtId="38" fontId="15" fillId="2" borderId="58" xfId="1" applyFont="1" applyFill="1" applyBorder="1" applyAlignment="1">
      <alignment horizontal="center" vertical="center" wrapText="1"/>
    </xf>
    <xf numFmtId="38" fontId="15" fillId="2" borderId="7" xfId="1" applyFont="1" applyFill="1" applyBorder="1" applyAlignment="1">
      <alignment horizontal="center" vertical="center" wrapText="1"/>
    </xf>
    <xf numFmtId="38" fontId="15" fillId="2" borderId="96" xfId="1" applyFont="1" applyFill="1" applyBorder="1" applyAlignment="1">
      <alignment horizontal="center" vertical="center" wrapText="1"/>
    </xf>
    <xf numFmtId="195" fontId="15" fillId="0" borderId="14" xfId="4" applyNumberFormat="1" applyFont="1" applyBorder="1" applyAlignment="1">
      <alignment horizontal="center" vertical="center"/>
    </xf>
    <xf numFmtId="195" fontId="15" fillId="0" borderId="0" xfId="4" applyNumberFormat="1" applyFont="1" applyAlignment="1">
      <alignment horizontal="center" vertical="center"/>
    </xf>
    <xf numFmtId="38" fontId="15" fillId="2" borderId="231" xfId="1" applyFont="1" applyFill="1" applyBorder="1" applyAlignment="1">
      <alignment horizontal="center" wrapText="1"/>
    </xf>
    <xf numFmtId="38" fontId="15" fillId="2" borderId="64" xfId="1" applyFont="1" applyFill="1" applyBorder="1" applyAlignment="1">
      <alignment horizontal="center" wrapText="1"/>
    </xf>
    <xf numFmtId="38" fontId="15" fillId="2" borderId="243" xfId="1" applyFont="1" applyFill="1" applyBorder="1" applyAlignment="1">
      <alignment horizontal="center" wrapText="1"/>
    </xf>
    <xf numFmtId="38" fontId="15" fillId="2" borderId="245" xfId="1" applyFont="1" applyFill="1" applyBorder="1" applyAlignment="1">
      <alignment horizontal="center" vertical="center" wrapText="1"/>
    </xf>
    <xf numFmtId="38" fontId="15" fillId="2" borderId="230" xfId="1" applyFont="1" applyFill="1" applyBorder="1" applyAlignment="1">
      <alignment horizontal="center" vertical="center" wrapText="1"/>
    </xf>
    <xf numFmtId="38" fontId="15" fillId="2" borderId="246" xfId="1" applyFont="1" applyFill="1" applyBorder="1" applyAlignment="1">
      <alignment horizontal="center" vertical="center" wrapText="1"/>
    </xf>
    <xf numFmtId="38" fontId="15" fillId="2" borderId="85" xfId="1" applyFont="1" applyFill="1" applyBorder="1" applyAlignment="1">
      <alignment horizontal="center" vertical="center" wrapText="1"/>
    </xf>
    <xf numFmtId="38" fontId="15" fillId="2" borderId="0" xfId="1" applyFont="1" applyFill="1" applyBorder="1" applyAlignment="1">
      <alignment horizontal="center" vertical="center" wrapText="1"/>
    </xf>
    <xf numFmtId="38" fontId="15" fillId="2" borderId="25" xfId="1" applyFont="1" applyFill="1" applyBorder="1" applyAlignment="1">
      <alignment horizontal="center" vertical="center" wrapText="1"/>
    </xf>
    <xf numFmtId="38" fontId="15" fillId="4" borderId="26" xfId="1" applyFont="1" applyFill="1" applyBorder="1" applyAlignment="1">
      <alignment horizontal="right" vertical="center" shrinkToFit="1"/>
    </xf>
    <xf numFmtId="0" fontId="15" fillId="2" borderId="74" xfId="4" applyFont="1" applyFill="1" applyBorder="1" applyAlignment="1">
      <alignment vertical="center" shrinkToFit="1"/>
    </xf>
    <xf numFmtId="0" fontId="15" fillId="2" borderId="64" xfId="4" applyFont="1" applyFill="1" applyBorder="1" applyAlignment="1">
      <alignment vertical="center" shrinkToFit="1"/>
    </xf>
    <xf numFmtId="0" fontId="15" fillId="2" borderId="214" xfId="4" applyFont="1" applyFill="1" applyBorder="1" applyAlignment="1">
      <alignment vertical="center" shrinkToFit="1"/>
    </xf>
    <xf numFmtId="0" fontId="15" fillId="2" borderId="40" xfId="4" applyFont="1" applyFill="1" applyBorder="1" applyAlignment="1">
      <alignment horizontal="center" vertical="center"/>
    </xf>
    <xf numFmtId="38" fontId="15" fillId="2" borderId="41" xfId="1" applyFont="1" applyFill="1" applyBorder="1" applyAlignment="1">
      <alignment horizontal="center" vertical="center" wrapText="1"/>
    </xf>
    <xf numFmtId="38" fontId="15" fillId="2" borderId="6" xfId="1" applyFont="1" applyFill="1" applyBorder="1" applyAlignment="1">
      <alignment horizontal="center" vertical="center" wrapText="1"/>
    </xf>
    <xf numFmtId="38" fontId="15" fillId="2" borderId="26" xfId="1" applyFont="1" applyFill="1" applyBorder="1" applyAlignment="1">
      <alignment horizontal="center" vertical="center" wrapText="1"/>
    </xf>
    <xf numFmtId="195" fontId="15" fillId="0" borderId="17" xfId="4" applyNumberFormat="1" applyFont="1" applyBorder="1" applyAlignment="1">
      <alignment horizontal="center" vertical="center"/>
    </xf>
    <xf numFmtId="0" fontId="15" fillId="6" borderId="48" xfId="4" applyFont="1" applyFill="1" applyBorder="1" applyAlignment="1">
      <alignment horizontal="center" vertical="center" wrapText="1"/>
    </xf>
    <xf numFmtId="0" fontId="15" fillId="6" borderId="22" xfId="4" applyFont="1" applyFill="1" applyBorder="1" applyAlignment="1">
      <alignment horizontal="center" vertical="center" wrapText="1"/>
    </xf>
    <xf numFmtId="0" fontId="15" fillId="6" borderId="47" xfId="4" applyFont="1" applyFill="1" applyBorder="1" applyAlignment="1">
      <alignment horizontal="center" vertical="center" wrapText="1"/>
    </xf>
    <xf numFmtId="0" fontId="15" fillId="6" borderId="309" xfId="4" applyFont="1" applyFill="1" applyBorder="1" applyAlignment="1">
      <alignment horizontal="center" vertical="center" wrapText="1"/>
    </xf>
    <xf numFmtId="0" fontId="15" fillId="6" borderId="310" xfId="4" applyFont="1" applyFill="1" applyBorder="1" applyAlignment="1">
      <alignment horizontal="center" vertical="center" wrapText="1"/>
    </xf>
    <xf numFmtId="0" fontId="15" fillId="6" borderId="311" xfId="4" applyFont="1" applyFill="1" applyBorder="1" applyAlignment="1">
      <alignment horizontal="center" vertical="center" wrapText="1"/>
    </xf>
    <xf numFmtId="0" fontId="15" fillId="6" borderId="74" xfId="4" applyFont="1" applyFill="1" applyBorder="1" applyAlignment="1">
      <alignment horizontal="center" vertical="center" shrinkToFit="1"/>
    </xf>
    <xf numFmtId="0" fontId="15" fillId="6" borderId="64" xfId="4" applyFont="1" applyFill="1" applyBorder="1" applyAlignment="1">
      <alignment horizontal="center" vertical="center" shrinkToFit="1"/>
    </xf>
    <xf numFmtId="0" fontId="15" fillId="6" borderId="225" xfId="4" applyFont="1" applyFill="1" applyBorder="1" applyAlignment="1">
      <alignment horizontal="center" vertical="center" shrinkToFit="1"/>
    </xf>
    <xf numFmtId="200" fontId="23" fillId="6" borderId="312" xfId="4" applyNumberFormat="1" applyFont="1" applyFill="1" applyBorder="1" applyAlignment="1">
      <alignment horizontal="center" vertical="center"/>
    </xf>
    <xf numFmtId="200" fontId="23" fillId="6" borderId="313" xfId="4" applyNumberFormat="1" applyFont="1" applyFill="1" applyBorder="1" applyAlignment="1">
      <alignment horizontal="center" vertical="center"/>
    </xf>
    <xf numFmtId="0" fontId="33" fillId="6" borderId="47" xfId="4" applyFont="1" applyFill="1" applyBorder="1" applyAlignment="1">
      <alignment horizontal="right" vertical="center"/>
    </xf>
    <xf numFmtId="0" fontId="33" fillId="6" borderId="15" xfId="4" applyFont="1" applyFill="1" applyBorder="1" applyAlignment="1">
      <alignment horizontal="right" vertical="center"/>
    </xf>
    <xf numFmtId="0" fontId="33" fillId="5" borderId="16" xfId="4" applyFont="1" applyFill="1" applyBorder="1" applyAlignment="1">
      <alignment horizontal="center" vertical="center" shrinkToFit="1"/>
    </xf>
    <xf numFmtId="0" fontId="33" fillId="5" borderId="17" xfId="4" applyFont="1" applyFill="1" applyBorder="1" applyAlignment="1">
      <alignment horizontal="center" vertical="center" shrinkToFit="1"/>
    </xf>
    <xf numFmtId="0" fontId="15" fillId="5" borderId="33" xfId="4" applyFont="1" applyFill="1" applyBorder="1" applyAlignment="1">
      <alignment horizontal="center" vertical="center" shrinkToFit="1"/>
    </xf>
    <xf numFmtId="0" fontId="15" fillId="6" borderId="221" xfId="4" applyFont="1" applyFill="1" applyBorder="1" applyAlignment="1">
      <alignment horizontal="center" vertical="center"/>
    </xf>
    <xf numFmtId="0" fontId="15" fillId="6" borderId="4" xfId="4" applyFont="1" applyFill="1" applyBorder="1" applyAlignment="1">
      <alignment horizontal="center" vertical="center"/>
    </xf>
    <xf numFmtId="0" fontId="15" fillId="6" borderId="33" xfId="4" applyFont="1" applyFill="1" applyBorder="1" applyAlignment="1">
      <alignment horizontal="center" vertical="center"/>
    </xf>
    <xf numFmtId="0" fontId="25" fillId="0" borderId="0" xfId="4" applyFont="1" applyAlignment="1">
      <alignment horizontal="center" vertical="center" textRotation="255" wrapText="1"/>
    </xf>
    <xf numFmtId="0" fontId="33" fillId="6" borderId="48" xfId="4" applyFont="1" applyFill="1" applyBorder="1" applyAlignment="1">
      <alignment horizontal="center" vertical="center" wrapText="1"/>
    </xf>
    <xf numFmtId="0" fontId="33" fillId="6" borderId="47" xfId="4" applyFont="1" applyFill="1" applyBorder="1" applyAlignment="1">
      <alignment horizontal="center" vertical="center" wrapText="1"/>
    </xf>
    <xf numFmtId="0" fontId="33" fillId="6" borderId="14" xfId="4" applyFont="1" applyFill="1" applyBorder="1" applyAlignment="1">
      <alignment horizontal="center" vertical="center" wrapText="1"/>
    </xf>
    <xf numFmtId="0" fontId="33" fillId="6" borderId="15" xfId="4" applyFont="1" applyFill="1" applyBorder="1" applyAlignment="1">
      <alignment horizontal="center" vertical="center" wrapText="1"/>
    </xf>
    <xf numFmtId="0" fontId="33" fillId="6" borderId="16" xfId="4" applyFont="1" applyFill="1" applyBorder="1" applyAlignment="1">
      <alignment horizontal="center" vertical="center" wrapText="1"/>
    </xf>
    <xf numFmtId="0" fontId="33" fillId="6" borderId="17" xfId="4" applyFont="1" applyFill="1" applyBorder="1" applyAlignment="1">
      <alignment horizontal="center" vertical="center" wrapText="1"/>
    </xf>
    <xf numFmtId="181" fontId="15" fillId="6" borderId="74" xfId="1" applyNumberFormat="1" applyFont="1" applyFill="1" applyBorder="1" applyAlignment="1">
      <alignment vertical="center"/>
    </xf>
    <xf numFmtId="181" fontId="15" fillId="6" borderId="64" xfId="1" applyNumberFormat="1" applyFont="1" applyFill="1" applyBorder="1" applyAlignment="1">
      <alignment vertical="center"/>
    </xf>
    <xf numFmtId="181" fontId="15" fillId="6" borderId="75" xfId="1" applyNumberFormat="1" applyFont="1" applyFill="1" applyBorder="1" applyAlignment="1">
      <alignment vertical="center"/>
    </xf>
    <xf numFmtId="0" fontId="15" fillId="6" borderId="193" xfId="4" applyFont="1" applyFill="1" applyBorder="1" applyAlignment="1">
      <alignment horizontal="center" vertical="center"/>
    </xf>
    <xf numFmtId="0" fontId="15" fillId="6" borderId="35" xfId="4" applyFont="1" applyFill="1" applyBorder="1" applyAlignment="1">
      <alignment horizontal="center" vertical="center"/>
    </xf>
    <xf numFmtId="0" fontId="15" fillId="6" borderId="40" xfId="4" applyFont="1" applyFill="1" applyBorder="1" applyAlignment="1">
      <alignment horizontal="center" vertical="center"/>
    </xf>
    <xf numFmtId="195" fontId="15" fillId="0" borderId="16" xfId="4" applyNumberFormat="1" applyFont="1" applyBorder="1" applyAlignment="1">
      <alignment horizontal="center" vertical="center" shrinkToFit="1"/>
    </xf>
    <xf numFmtId="195" fontId="15" fillId="0" borderId="17" xfId="4" applyNumberFormat="1" applyFont="1" applyBorder="1" applyAlignment="1">
      <alignment horizontal="center" vertical="center" shrinkToFit="1"/>
    </xf>
    <xf numFmtId="0" fontId="15" fillId="6" borderId="72" xfId="4" applyFont="1" applyFill="1" applyBorder="1" applyAlignment="1">
      <alignment horizontal="left" vertical="center" shrinkToFit="1"/>
    </xf>
    <xf numFmtId="0" fontId="15" fillId="6" borderId="50" xfId="4" applyFont="1" applyFill="1" applyBorder="1" applyAlignment="1">
      <alignment horizontal="left" vertical="center" shrinkToFit="1"/>
    </xf>
    <xf numFmtId="0" fontId="15" fillId="6" borderId="176" xfId="4" applyFont="1" applyFill="1" applyBorder="1" applyAlignment="1">
      <alignment horizontal="left" vertical="center" shrinkToFit="1"/>
    </xf>
    <xf numFmtId="38" fontId="15" fillId="2" borderId="37" xfId="1" applyFont="1" applyFill="1" applyBorder="1" applyAlignment="1">
      <alignment horizontal="center" wrapText="1"/>
    </xf>
    <xf numFmtId="38" fontId="15" fillId="2" borderId="12" xfId="1" applyFont="1" applyFill="1" applyBorder="1" applyAlignment="1">
      <alignment horizontal="center" wrapText="1"/>
    </xf>
    <xf numFmtId="38" fontId="15" fillId="2" borderId="34" xfId="1" applyFont="1" applyFill="1" applyBorder="1" applyAlignment="1">
      <alignment horizontal="center" wrapText="1"/>
    </xf>
    <xf numFmtId="38" fontId="15" fillId="2" borderId="247" xfId="1" applyFont="1" applyFill="1" applyBorder="1" applyAlignment="1">
      <alignment horizontal="center" wrapText="1"/>
    </xf>
    <xf numFmtId="38" fontId="15" fillId="2" borderId="248" xfId="1" applyFont="1" applyFill="1" applyBorder="1" applyAlignment="1">
      <alignment horizontal="center" wrapText="1"/>
    </xf>
    <xf numFmtId="38" fontId="15" fillId="2" borderId="249" xfId="1" applyFont="1" applyFill="1" applyBorder="1" applyAlignment="1">
      <alignment horizontal="center" wrapText="1"/>
    </xf>
    <xf numFmtId="0" fontId="15" fillId="6" borderId="79" xfId="4" applyFont="1" applyFill="1" applyBorder="1" applyAlignment="1">
      <alignment horizontal="center" vertical="center"/>
    </xf>
    <xf numFmtId="0" fontId="15" fillId="6" borderId="53" xfId="4" applyFont="1" applyFill="1" applyBorder="1" applyAlignment="1">
      <alignment horizontal="center" vertical="center"/>
    </xf>
    <xf numFmtId="0" fontId="15" fillId="6" borderId="78" xfId="4" applyFont="1" applyFill="1" applyBorder="1" applyAlignment="1">
      <alignment horizontal="center" vertical="center"/>
    </xf>
    <xf numFmtId="195" fontId="15" fillId="6" borderId="16" xfId="4" applyNumberFormat="1" applyFont="1" applyFill="1" applyBorder="1" applyAlignment="1">
      <alignment horizontal="center" vertical="center" shrinkToFit="1"/>
    </xf>
    <xf numFmtId="195" fontId="15" fillId="6" borderId="17" xfId="4" applyNumberFormat="1" applyFont="1" applyFill="1" applyBorder="1" applyAlignment="1">
      <alignment horizontal="center" vertical="center" shrinkToFit="1"/>
    </xf>
    <xf numFmtId="0" fontId="15" fillId="6" borderId="48" xfId="4" applyFont="1" applyFill="1" applyBorder="1" applyAlignment="1">
      <alignment horizontal="center" vertical="center"/>
    </xf>
    <xf numFmtId="0" fontId="15" fillId="6" borderId="22" xfId="4" applyFont="1" applyFill="1" applyBorder="1" applyAlignment="1">
      <alignment horizontal="center" vertical="center"/>
    </xf>
    <xf numFmtId="0" fontId="15" fillId="6" borderId="47" xfId="4" applyFont="1" applyFill="1" applyBorder="1" applyAlignment="1">
      <alignment horizontal="center" vertical="center"/>
    </xf>
    <xf numFmtId="0" fontId="15" fillId="6" borderId="72" xfId="4" applyFont="1" applyFill="1" applyBorder="1" applyAlignment="1">
      <alignment horizontal="center" vertical="center"/>
    </xf>
    <xf numFmtId="0" fontId="15" fillId="6" borderId="50" xfId="4" applyFont="1" applyFill="1" applyBorder="1" applyAlignment="1">
      <alignment horizontal="center" vertical="center"/>
    </xf>
    <xf numFmtId="0" fontId="15" fillId="6" borderId="73" xfId="4" applyFont="1" applyFill="1" applyBorder="1" applyAlignment="1">
      <alignment horizontal="center" vertical="center"/>
    </xf>
    <xf numFmtId="0" fontId="33" fillId="6" borderId="224" xfId="4" applyFont="1" applyFill="1" applyBorder="1" applyAlignment="1">
      <alignment horizontal="right" vertical="center"/>
    </xf>
    <xf numFmtId="0" fontId="33" fillId="6" borderId="25" xfId="4" applyFont="1" applyFill="1" applyBorder="1" applyAlignment="1">
      <alignment horizontal="right" vertical="center"/>
    </xf>
    <xf numFmtId="181" fontId="15" fillId="6" borderId="48" xfId="1" applyNumberFormat="1" applyFont="1" applyFill="1" applyBorder="1" applyAlignment="1">
      <alignment horizontal="right" vertical="center"/>
    </xf>
    <xf numFmtId="0" fontId="1" fillId="0" borderId="22" xfId="0" applyFont="1" applyBorder="1" applyAlignment="1">
      <alignment horizontal="right" vertical="center"/>
    </xf>
    <xf numFmtId="0" fontId="1" fillId="0" borderId="47" xfId="0" applyFont="1" applyBorder="1" applyAlignment="1">
      <alignment horizontal="right" vertical="center"/>
    </xf>
    <xf numFmtId="0" fontId="15" fillId="6" borderId="14" xfId="4" applyFont="1" applyFill="1" applyBorder="1" applyAlignment="1">
      <alignment horizontal="center" vertical="top"/>
    </xf>
    <xf numFmtId="0" fontId="15" fillId="6" borderId="0" xfId="4" applyFont="1" applyFill="1" applyAlignment="1">
      <alignment horizontal="center" vertical="top"/>
    </xf>
    <xf numFmtId="0" fontId="15" fillId="6" borderId="15" xfId="4" applyFont="1" applyFill="1" applyBorder="1" applyAlignment="1">
      <alignment horizontal="center" vertical="top"/>
    </xf>
    <xf numFmtId="0" fontId="15" fillId="6" borderId="16" xfId="4" applyFont="1" applyFill="1" applyBorder="1" applyAlignment="1">
      <alignment horizontal="center" vertical="top"/>
    </xf>
    <xf numFmtId="0" fontId="15" fillId="6" borderId="6" xfId="4" applyFont="1" applyFill="1" applyBorder="1" applyAlignment="1">
      <alignment horizontal="center" vertical="top"/>
    </xf>
    <xf numFmtId="0" fontId="15" fillId="6" borderId="17" xfId="4" applyFont="1" applyFill="1" applyBorder="1" applyAlignment="1">
      <alignment horizontal="center" vertical="top"/>
    </xf>
    <xf numFmtId="181" fontId="15" fillId="6" borderId="144" xfId="1" applyNumberFormat="1" applyFont="1" applyFill="1" applyBorder="1" applyAlignment="1">
      <alignment horizontal="right" vertical="center"/>
    </xf>
    <xf numFmtId="0" fontId="1" fillId="0" borderId="145" xfId="0" applyFont="1" applyBorder="1" applyAlignment="1">
      <alignment horizontal="right" vertical="center"/>
    </xf>
    <xf numFmtId="0" fontId="1" fillId="0" borderId="146" xfId="0" applyFont="1" applyBorder="1" applyAlignment="1">
      <alignment horizontal="right" vertical="center"/>
    </xf>
    <xf numFmtId="0" fontId="15" fillId="6" borderId="79" xfId="0" applyFont="1" applyFill="1" applyBorder="1" applyAlignment="1">
      <alignment horizontal="left" vertical="center" shrinkToFit="1"/>
    </xf>
    <xf numFmtId="0" fontId="15" fillId="6" borderId="53" xfId="0" applyFont="1" applyFill="1" applyBorder="1" applyAlignment="1">
      <alignment horizontal="left" vertical="center" shrinkToFit="1"/>
    </xf>
    <xf numFmtId="0" fontId="15" fillId="6" borderId="163" xfId="0" applyFont="1" applyFill="1" applyBorder="1" applyAlignment="1">
      <alignment horizontal="left" vertical="center" shrinkToFit="1"/>
    </xf>
    <xf numFmtId="181" fontId="15" fillId="6" borderId="77" xfId="4" applyNumberFormat="1" applyFont="1" applyFill="1" applyBorder="1" applyAlignment="1">
      <alignment horizontal="right" vertical="center"/>
    </xf>
    <xf numFmtId="181" fontId="15" fillId="6" borderId="66" xfId="4" applyNumberFormat="1" applyFont="1" applyFill="1" applyBorder="1" applyAlignment="1">
      <alignment horizontal="right" vertical="center"/>
    </xf>
    <xf numFmtId="181" fontId="15" fillId="6" borderId="67" xfId="4" applyNumberFormat="1" applyFont="1" applyFill="1" applyBorder="1" applyAlignment="1">
      <alignment horizontal="right" vertical="center"/>
    </xf>
    <xf numFmtId="0" fontId="15" fillId="6" borderId="77" xfId="4" applyFont="1" applyFill="1" applyBorder="1" applyAlignment="1">
      <alignment horizontal="left" vertical="center" shrinkToFit="1"/>
    </xf>
    <xf numFmtId="0" fontId="15" fillId="6" borderId="66" xfId="4" applyFont="1" applyFill="1" applyBorder="1" applyAlignment="1">
      <alignment horizontal="left" vertical="center" shrinkToFit="1"/>
    </xf>
    <xf numFmtId="0" fontId="15" fillId="6" borderId="162" xfId="4" applyFont="1" applyFill="1" applyBorder="1" applyAlignment="1">
      <alignment horizontal="left" vertical="center" shrinkToFit="1"/>
    </xf>
    <xf numFmtId="181" fontId="15" fillId="6" borderId="144" xfId="4" applyNumberFormat="1" applyFont="1" applyFill="1" applyBorder="1" applyAlignment="1">
      <alignment horizontal="right" vertical="center"/>
    </xf>
    <xf numFmtId="181" fontId="15" fillId="6" borderId="145" xfId="4" applyNumberFormat="1" applyFont="1" applyFill="1" applyBorder="1" applyAlignment="1">
      <alignment horizontal="right" vertical="center"/>
    </xf>
    <xf numFmtId="181" fontId="15" fillId="6" borderId="146" xfId="4" applyNumberFormat="1" applyFont="1" applyFill="1" applyBorder="1" applyAlignment="1">
      <alignment horizontal="right" vertical="center"/>
    </xf>
    <xf numFmtId="181" fontId="15" fillId="4" borderId="48" xfId="1" applyNumberFormat="1" applyFont="1" applyFill="1" applyBorder="1" applyAlignment="1">
      <alignment horizontal="right" vertical="center"/>
    </xf>
    <xf numFmtId="181" fontId="15" fillId="4" borderId="22" xfId="1" applyNumberFormat="1" applyFont="1" applyFill="1" applyBorder="1" applyAlignment="1">
      <alignment horizontal="right" vertical="center"/>
    </xf>
    <xf numFmtId="181" fontId="15" fillId="4" borderId="47" xfId="1" applyNumberFormat="1" applyFont="1" applyFill="1" applyBorder="1" applyAlignment="1">
      <alignment horizontal="right" vertical="center"/>
    </xf>
    <xf numFmtId="181" fontId="15" fillId="4" borderId="14" xfId="1" applyNumberFormat="1" applyFont="1" applyFill="1" applyBorder="1" applyAlignment="1">
      <alignment horizontal="right" vertical="center"/>
    </xf>
    <xf numFmtId="181" fontId="15" fillId="4" borderId="0" xfId="1" applyNumberFormat="1" applyFont="1" applyFill="1" applyBorder="1" applyAlignment="1">
      <alignment horizontal="right" vertical="center"/>
    </xf>
    <xf numFmtId="181" fontId="15" fillId="4" borderId="15" xfId="1" applyNumberFormat="1" applyFont="1" applyFill="1" applyBorder="1" applyAlignment="1">
      <alignment horizontal="right" vertical="center"/>
    </xf>
    <xf numFmtId="181" fontId="15" fillId="4" borderId="16" xfId="1" applyNumberFormat="1" applyFont="1" applyFill="1" applyBorder="1" applyAlignment="1">
      <alignment horizontal="right" vertical="center"/>
    </xf>
    <xf numFmtId="181" fontId="15" fillId="4" borderId="6" xfId="1" applyNumberFormat="1" applyFont="1" applyFill="1" applyBorder="1" applyAlignment="1">
      <alignment horizontal="right" vertical="center"/>
    </xf>
    <xf numFmtId="181" fontId="15" fillId="4" borderId="17" xfId="1" applyNumberFormat="1" applyFont="1" applyFill="1" applyBorder="1" applyAlignment="1">
      <alignment horizontal="right" vertical="center"/>
    </xf>
    <xf numFmtId="181" fontId="15" fillId="4" borderId="48" xfId="1" applyNumberFormat="1" applyFont="1" applyFill="1" applyBorder="1" applyAlignment="1">
      <alignment horizontal="right" vertical="center" shrinkToFit="1"/>
    </xf>
    <xf numFmtId="181" fontId="15" fillId="4" borderId="22" xfId="1" applyNumberFormat="1" applyFont="1" applyFill="1" applyBorder="1" applyAlignment="1">
      <alignment horizontal="right" vertical="center" shrinkToFit="1"/>
    </xf>
    <xf numFmtId="181" fontId="15" fillId="4" borderId="224" xfId="1" applyNumberFormat="1" applyFont="1" applyFill="1" applyBorder="1" applyAlignment="1">
      <alignment horizontal="right" vertical="center" shrinkToFit="1"/>
    </xf>
    <xf numFmtId="181" fontId="15" fillId="4" borderId="26" xfId="1" applyNumberFormat="1" applyFont="1" applyFill="1" applyBorder="1" applyAlignment="1">
      <alignment horizontal="right" vertical="center" shrinkToFit="1"/>
    </xf>
    <xf numFmtId="0" fontId="15" fillId="6" borderId="48" xfId="4" applyFont="1" applyFill="1" applyBorder="1" applyAlignment="1">
      <alignment horizontal="right" vertical="center"/>
    </xf>
    <xf numFmtId="0" fontId="15" fillId="6" borderId="14" xfId="4" applyFont="1" applyFill="1" applyBorder="1" applyAlignment="1">
      <alignment horizontal="right" vertical="center"/>
    </xf>
    <xf numFmtId="49" fontId="15" fillId="6" borderId="6" xfId="4" applyNumberFormat="1" applyFont="1" applyFill="1" applyBorder="1" applyAlignment="1">
      <alignment horizontal="center" vertical="center" shrinkToFit="1"/>
    </xf>
    <xf numFmtId="181" fontId="15" fillId="6" borderId="79" xfId="1" applyNumberFormat="1" applyFont="1" applyFill="1" applyBorder="1" applyAlignment="1">
      <alignment vertical="center"/>
    </xf>
    <xf numFmtId="181" fontId="15" fillId="6" borderId="53" xfId="1" applyNumberFormat="1" applyFont="1" applyFill="1" applyBorder="1" applyAlignment="1">
      <alignment vertical="center"/>
    </xf>
    <xf numFmtId="181" fontId="15" fillId="6" borderId="78" xfId="1" applyNumberFormat="1" applyFont="1" applyFill="1" applyBorder="1" applyAlignment="1">
      <alignment vertical="center"/>
    </xf>
    <xf numFmtId="181" fontId="15" fillId="6" borderId="79" xfId="4" applyNumberFormat="1" applyFont="1" applyFill="1" applyBorder="1" applyAlignment="1">
      <alignment horizontal="right" vertical="center"/>
    </xf>
    <xf numFmtId="181" fontId="15" fillId="6" borderId="53" xfId="4" applyNumberFormat="1" applyFont="1" applyFill="1" applyBorder="1" applyAlignment="1">
      <alignment horizontal="right" vertical="center"/>
    </xf>
    <xf numFmtId="181" fontId="15" fillId="6" borderId="78" xfId="4" applyNumberFormat="1" applyFont="1" applyFill="1" applyBorder="1" applyAlignment="1">
      <alignment horizontal="right" vertical="center"/>
    </xf>
    <xf numFmtId="0" fontId="15" fillId="6" borderId="48" xfId="4" applyFont="1" applyFill="1" applyBorder="1" applyAlignment="1">
      <alignment horizontal="left" vertical="center"/>
    </xf>
    <xf numFmtId="0" fontId="15" fillId="6" borderId="47" xfId="4" applyFont="1" applyFill="1" applyBorder="1" applyAlignment="1">
      <alignment horizontal="left" vertical="center"/>
    </xf>
    <xf numFmtId="0" fontId="15" fillId="6" borderId="14" xfId="4" applyFont="1" applyFill="1" applyBorder="1" applyAlignment="1">
      <alignment horizontal="left" vertical="center"/>
    </xf>
    <xf numFmtId="0" fontId="15" fillId="6" borderId="15" xfId="4" applyFont="1" applyFill="1" applyBorder="1" applyAlignment="1">
      <alignment horizontal="left" vertical="center"/>
    </xf>
    <xf numFmtId="0" fontId="66" fillId="0" borderId="0" xfId="16" applyFont="1" applyFill="1" applyAlignment="1">
      <alignment horizontal="left" vertical="center"/>
    </xf>
    <xf numFmtId="49" fontId="15" fillId="6" borderId="217" xfId="4" applyNumberFormat="1" applyFont="1" applyFill="1" applyBorder="1" applyAlignment="1">
      <alignment horizontal="center"/>
    </xf>
    <xf numFmtId="49" fontId="15" fillId="6" borderId="22" xfId="4" applyNumberFormat="1" applyFont="1" applyFill="1" applyBorder="1" applyAlignment="1">
      <alignment horizontal="center"/>
    </xf>
    <xf numFmtId="49" fontId="15" fillId="6" borderId="224" xfId="4" applyNumberFormat="1" applyFont="1" applyFill="1" applyBorder="1" applyAlignment="1">
      <alignment horizontal="center"/>
    </xf>
    <xf numFmtId="49" fontId="15" fillId="6" borderId="85" xfId="4" applyNumberFormat="1" applyFont="1" applyFill="1" applyBorder="1" applyAlignment="1">
      <alignment horizontal="center"/>
    </xf>
    <xf numFmtId="49" fontId="15" fillId="6" borderId="0" xfId="4" applyNumberFormat="1" applyFont="1" applyFill="1" applyAlignment="1">
      <alignment horizontal="center"/>
    </xf>
    <xf numFmtId="49" fontId="15" fillId="6" borderId="25" xfId="4" applyNumberFormat="1" applyFont="1" applyFill="1" applyBorder="1" applyAlignment="1">
      <alignment horizontal="center"/>
    </xf>
    <xf numFmtId="0" fontId="15" fillId="6" borderId="36" xfId="4" applyFont="1" applyFill="1" applyBorder="1" applyAlignment="1">
      <alignment horizontal="center" vertical="center" wrapText="1"/>
    </xf>
    <xf numFmtId="0" fontId="15" fillId="6" borderId="42" xfId="4" applyFont="1" applyFill="1" applyBorder="1" applyAlignment="1">
      <alignment horizontal="center" vertical="center" wrapText="1"/>
    </xf>
    <xf numFmtId="181" fontId="15" fillId="6" borderId="79" xfId="1" applyNumberFormat="1" applyFont="1" applyFill="1" applyBorder="1" applyAlignment="1">
      <alignment horizontal="right" vertical="center"/>
    </xf>
    <xf numFmtId="181" fontId="15" fillId="6" borderId="53" xfId="1" applyNumberFormat="1" applyFont="1" applyFill="1" applyBorder="1" applyAlignment="1">
      <alignment horizontal="right" vertical="center"/>
    </xf>
    <xf numFmtId="181" fontId="15" fillId="6" borderId="78" xfId="1" applyNumberFormat="1" applyFont="1" applyFill="1" applyBorder="1" applyAlignment="1">
      <alignment horizontal="right" vertical="center"/>
    </xf>
    <xf numFmtId="49" fontId="15" fillId="6" borderId="245" xfId="4" applyNumberFormat="1" applyFont="1" applyFill="1" applyBorder="1" applyAlignment="1">
      <alignment horizontal="center" vertical="center" shrinkToFit="1"/>
    </xf>
    <xf numFmtId="49" fontId="15" fillId="6" borderId="230" xfId="4" applyNumberFormat="1" applyFont="1" applyFill="1" applyBorder="1" applyAlignment="1">
      <alignment horizontal="center" vertical="center" shrinkToFit="1"/>
    </xf>
    <xf numFmtId="49" fontId="15" fillId="6" borderId="246" xfId="4" applyNumberFormat="1" applyFont="1" applyFill="1" applyBorder="1" applyAlignment="1">
      <alignment horizontal="center" vertical="center" shrinkToFit="1"/>
    </xf>
    <xf numFmtId="0" fontId="15" fillId="6" borderId="48" xfId="4" applyFont="1" applyFill="1" applyBorder="1" applyAlignment="1">
      <alignment horizontal="right" vertical="center" shrinkToFit="1"/>
    </xf>
    <xf numFmtId="0" fontId="15" fillId="6" borderId="14" xfId="4" applyFont="1" applyFill="1" applyBorder="1" applyAlignment="1">
      <alignment horizontal="right" vertical="center" shrinkToFit="1"/>
    </xf>
    <xf numFmtId="183" fontId="15" fillId="6" borderId="85" xfId="4" applyNumberFormat="1" applyFont="1" applyFill="1" applyBorder="1">
      <alignment vertical="center"/>
    </xf>
    <xf numFmtId="183" fontId="15" fillId="6" borderId="0" xfId="4" applyNumberFormat="1" applyFont="1" applyFill="1">
      <alignment vertical="center"/>
    </xf>
    <xf numFmtId="183" fontId="15" fillId="6" borderId="15" xfId="4" applyNumberFormat="1" applyFont="1" applyFill="1" applyBorder="1">
      <alignment vertical="center"/>
    </xf>
    <xf numFmtId="183" fontId="15" fillId="6" borderId="14" xfId="4" applyNumberFormat="1" applyFont="1" applyFill="1" applyBorder="1">
      <alignment vertical="center"/>
    </xf>
    <xf numFmtId="0" fontId="33" fillId="2" borderId="34" xfId="4" applyFont="1" applyFill="1" applyBorder="1" applyAlignment="1">
      <alignment horizontal="center" vertical="center" wrapText="1"/>
    </xf>
    <xf numFmtId="0" fontId="33" fillId="2" borderId="25" xfId="4" applyFont="1" applyFill="1" applyBorder="1" applyAlignment="1">
      <alignment horizontal="center" vertical="center" wrapText="1"/>
    </xf>
    <xf numFmtId="0" fontId="33" fillId="2" borderId="61" xfId="4" applyFont="1" applyFill="1" applyBorder="1" applyAlignment="1">
      <alignment horizontal="center" vertical="center" wrapText="1"/>
    </xf>
    <xf numFmtId="0" fontId="15" fillId="5" borderId="11"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3"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Alignment="1">
      <alignment horizontal="center" vertical="center" wrapText="1"/>
    </xf>
    <xf numFmtId="0" fontId="15" fillId="5" borderId="15" xfId="4" applyFont="1" applyFill="1" applyBorder="1" applyAlignment="1">
      <alignment horizontal="center" vertical="center" wrapText="1"/>
    </xf>
    <xf numFmtId="0" fontId="15" fillId="5" borderId="57"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27" xfId="4" applyFont="1" applyFill="1" applyBorder="1" applyAlignment="1">
      <alignment horizontal="center" vertical="center" wrapText="1"/>
    </xf>
    <xf numFmtId="0" fontId="15" fillId="2" borderId="14" xfId="4" applyFont="1" applyFill="1" applyBorder="1" applyAlignment="1">
      <alignment horizontal="center" vertical="center" shrinkToFit="1"/>
    </xf>
    <xf numFmtId="0" fontId="15" fillId="2" borderId="15" xfId="4" applyFont="1" applyFill="1" applyBorder="1" applyAlignment="1">
      <alignment horizontal="center" vertical="center" shrinkToFit="1"/>
    </xf>
    <xf numFmtId="0" fontId="15" fillId="2" borderId="57" xfId="4" applyFont="1" applyFill="1" applyBorder="1" applyAlignment="1">
      <alignment horizontal="center" vertical="center" shrinkToFit="1"/>
    </xf>
    <xf numFmtId="0" fontId="15" fillId="2" borderId="27" xfId="4" applyFont="1" applyFill="1" applyBorder="1" applyAlignment="1">
      <alignment horizontal="center" vertical="center" shrinkToFit="1"/>
    </xf>
    <xf numFmtId="0" fontId="15" fillId="2" borderId="57" xfId="4" applyFont="1" applyFill="1" applyBorder="1" applyAlignment="1">
      <alignment horizontal="center" vertical="center"/>
    </xf>
    <xf numFmtId="0" fontId="15" fillId="2" borderId="112" xfId="4" applyFont="1" applyFill="1" applyBorder="1" applyAlignment="1">
      <alignment horizontal="center" vertical="center" wrapText="1"/>
    </xf>
    <xf numFmtId="0" fontId="15" fillId="2" borderId="113" xfId="4" applyFont="1" applyFill="1" applyBorder="1" applyAlignment="1">
      <alignment horizontal="center" vertical="center" wrapText="1"/>
    </xf>
    <xf numFmtId="0" fontId="33" fillId="2" borderId="51" xfId="4" applyFont="1" applyFill="1" applyBorder="1" applyAlignment="1">
      <alignment horizontal="center" vertical="center" wrapText="1" shrinkToFit="1"/>
    </xf>
    <xf numFmtId="0" fontId="33" fillId="2" borderId="49" xfId="4" applyFont="1" applyFill="1" applyBorder="1" applyAlignment="1">
      <alignment horizontal="center" vertical="center" wrapText="1" shrinkToFit="1"/>
    </xf>
    <xf numFmtId="0" fontId="33" fillId="2" borderId="52" xfId="4" applyFont="1" applyFill="1" applyBorder="1" applyAlignment="1">
      <alignment horizontal="center" vertical="center" wrapText="1" shrinkToFit="1"/>
    </xf>
    <xf numFmtId="0" fontId="33" fillId="2" borderId="51" xfId="4" applyFont="1" applyFill="1" applyBorder="1" applyAlignment="1">
      <alignment horizontal="center" vertical="center" shrinkToFit="1"/>
    </xf>
    <xf numFmtId="0" fontId="33" fillId="2" borderId="49" xfId="4" applyFont="1" applyFill="1" applyBorder="1" applyAlignment="1">
      <alignment horizontal="center" vertical="center" shrinkToFit="1"/>
    </xf>
    <xf numFmtId="0" fontId="33" fillId="2" borderId="52" xfId="4" applyFont="1" applyFill="1" applyBorder="1" applyAlignment="1">
      <alignment horizontal="center" vertical="center" shrinkToFit="1"/>
    </xf>
    <xf numFmtId="0" fontId="15" fillId="2" borderId="37" xfId="4" applyFont="1" applyFill="1" applyBorder="1" applyAlignment="1">
      <alignment horizontal="center" vertical="center" shrinkToFit="1"/>
    </xf>
    <xf numFmtId="0" fontId="15" fillId="2" borderId="174" xfId="4" applyFont="1" applyFill="1" applyBorder="1" applyAlignment="1">
      <alignment horizontal="center" vertical="center" wrapText="1"/>
    </xf>
    <xf numFmtId="0" fontId="15" fillId="2" borderId="160" xfId="4" applyFont="1" applyFill="1" applyBorder="1" applyAlignment="1">
      <alignment horizontal="center" vertical="center" wrapText="1"/>
    </xf>
    <xf numFmtId="0" fontId="23" fillId="2" borderId="77" xfId="4" applyFont="1" applyFill="1" applyBorder="1" applyAlignment="1">
      <alignment vertical="center" shrinkToFit="1"/>
    </xf>
    <xf numFmtId="0" fontId="23" fillId="2" borderId="66" xfId="4" applyFont="1" applyFill="1" applyBorder="1" applyAlignment="1">
      <alignment vertical="center" shrinkToFit="1"/>
    </xf>
    <xf numFmtId="0" fontId="23" fillId="2" borderId="162" xfId="4" applyFont="1" applyFill="1" applyBorder="1" applyAlignment="1">
      <alignment vertical="center" shrinkToFit="1"/>
    </xf>
    <xf numFmtId="181" fontId="15" fillId="2" borderId="144" xfId="1" applyNumberFormat="1" applyFont="1" applyFill="1" applyBorder="1" applyAlignment="1">
      <alignment horizontal="right" vertical="center" shrinkToFit="1"/>
    </xf>
    <xf numFmtId="181" fontId="15" fillId="2" borderId="145" xfId="1" applyNumberFormat="1" applyFont="1" applyFill="1" applyBorder="1" applyAlignment="1">
      <alignment horizontal="right" vertical="center" shrinkToFit="1"/>
    </xf>
    <xf numFmtId="181" fontId="15" fillId="2" borderId="146" xfId="1" applyNumberFormat="1" applyFont="1" applyFill="1" applyBorder="1" applyAlignment="1">
      <alignment horizontal="right" vertical="center" shrinkToFit="1"/>
    </xf>
    <xf numFmtId="0" fontId="15" fillId="2" borderId="77" xfId="4" applyFont="1" applyFill="1" applyBorder="1" applyAlignment="1">
      <alignment horizontal="center" vertical="center" shrinkToFit="1"/>
    </xf>
    <xf numFmtId="0" fontId="15" fillId="2" borderId="66" xfId="4" applyFont="1" applyFill="1" applyBorder="1" applyAlignment="1">
      <alignment horizontal="center" vertical="center" shrinkToFit="1"/>
    </xf>
    <xf numFmtId="0" fontId="15" fillId="2" borderId="67" xfId="4" applyFont="1" applyFill="1" applyBorder="1" applyAlignment="1">
      <alignment horizontal="center" vertical="center" shrinkToFit="1"/>
    </xf>
    <xf numFmtId="0" fontId="23" fillId="2" borderId="51" xfId="4" applyFont="1" applyFill="1" applyBorder="1" applyAlignment="1">
      <alignment vertical="center" shrinkToFit="1"/>
    </xf>
    <xf numFmtId="0" fontId="23" fillId="2" borderId="49" xfId="4" applyFont="1" applyFill="1" applyBorder="1" applyAlignment="1">
      <alignment vertical="center" shrinkToFit="1"/>
    </xf>
    <xf numFmtId="0" fontId="23" fillId="2" borderId="161" xfId="4" applyFont="1" applyFill="1" applyBorder="1" applyAlignment="1">
      <alignment vertical="center" shrinkToFit="1"/>
    </xf>
    <xf numFmtId="214" fontId="15" fillId="2" borderId="105" xfId="4" applyNumberFormat="1" applyFont="1" applyFill="1" applyBorder="1" applyAlignment="1">
      <alignment horizontal="center" vertical="center" wrapText="1"/>
    </xf>
    <xf numFmtId="214" fontId="15" fillId="2" borderId="53" xfId="4" applyNumberFormat="1" applyFont="1" applyFill="1" applyBorder="1" applyAlignment="1">
      <alignment horizontal="center" vertical="center" wrapText="1"/>
    </xf>
    <xf numFmtId="214" fontId="15" fillId="2" borderId="167" xfId="4" applyNumberFormat="1" applyFont="1" applyFill="1" applyBorder="1" applyAlignment="1">
      <alignment horizontal="center" vertical="center" wrapText="1"/>
    </xf>
    <xf numFmtId="0" fontId="23" fillId="2" borderId="79" xfId="4" applyFont="1" applyFill="1" applyBorder="1" applyAlignment="1">
      <alignment vertical="center" shrinkToFit="1"/>
    </xf>
    <xf numFmtId="0" fontId="23" fillId="2" borderId="53" xfId="4" applyFont="1" applyFill="1" applyBorder="1" applyAlignment="1">
      <alignment vertical="center" shrinkToFit="1"/>
    </xf>
    <xf numFmtId="0" fontId="23" fillId="2" borderId="163" xfId="4" applyFont="1" applyFill="1" applyBorder="1" applyAlignment="1">
      <alignment vertical="center" shrinkToFit="1"/>
    </xf>
    <xf numFmtId="214" fontId="15" fillId="2" borderId="37" xfId="4" applyNumberFormat="1" applyFont="1" applyFill="1" applyBorder="1" applyAlignment="1">
      <alignment horizontal="center" wrapText="1"/>
    </xf>
    <xf numFmtId="214" fontId="15" fillId="2" borderId="12" xfId="4" applyNumberFormat="1" applyFont="1" applyFill="1" applyBorder="1" applyAlignment="1">
      <alignment horizontal="center" wrapText="1"/>
    </xf>
    <xf numFmtId="214" fontId="15" fillId="2" borderId="34" xfId="4" applyNumberFormat="1" applyFont="1" applyFill="1" applyBorder="1" applyAlignment="1">
      <alignment horizontal="center" wrapText="1"/>
    </xf>
    <xf numFmtId="214" fontId="15" fillId="2" borderId="134" xfId="4" applyNumberFormat="1" applyFont="1" applyFill="1" applyBorder="1" applyAlignment="1">
      <alignment horizontal="center" wrapText="1"/>
    </xf>
    <xf numFmtId="214" fontId="15" fillId="2" borderId="50" xfId="4" applyNumberFormat="1" applyFont="1" applyFill="1" applyBorder="1" applyAlignment="1">
      <alignment horizontal="center" wrapText="1"/>
    </xf>
    <xf numFmtId="214" fontId="15" fillId="2" borderId="168" xfId="4" applyNumberFormat="1" applyFont="1" applyFill="1" applyBorder="1" applyAlignment="1">
      <alignment horizontal="center" wrapText="1"/>
    </xf>
    <xf numFmtId="181" fontId="15" fillId="2" borderId="77" xfId="1" applyNumberFormat="1" applyFont="1" applyFill="1" applyBorder="1" applyAlignment="1">
      <alignment horizontal="right" vertical="center"/>
    </xf>
    <xf numFmtId="181" fontId="15" fillId="2" borderId="66" xfId="1" applyNumberFormat="1" applyFont="1" applyFill="1" applyBorder="1" applyAlignment="1">
      <alignment horizontal="right" vertical="center"/>
    </xf>
    <xf numFmtId="181" fontId="15" fillId="2" borderId="67" xfId="1" applyNumberFormat="1" applyFont="1" applyFill="1" applyBorder="1" applyAlignment="1">
      <alignment horizontal="right" vertical="center"/>
    </xf>
    <xf numFmtId="214" fontId="15" fillId="2" borderId="172" xfId="4" applyNumberFormat="1" applyFont="1" applyFill="1" applyBorder="1" applyAlignment="1">
      <alignment horizontal="center" vertical="center" wrapText="1"/>
    </xf>
    <xf numFmtId="214" fontId="15" fillId="2" borderId="165" xfId="4" applyNumberFormat="1" applyFont="1" applyFill="1" applyBorder="1" applyAlignment="1">
      <alignment horizontal="center" vertical="center" wrapText="1"/>
    </xf>
    <xf numFmtId="214" fontId="15" fillId="2" borderId="173" xfId="4" applyNumberFormat="1" applyFont="1" applyFill="1" applyBorder="1" applyAlignment="1">
      <alignment horizontal="center" vertical="center" wrapText="1"/>
    </xf>
    <xf numFmtId="0" fontId="23" fillId="2" borderId="164" xfId="4" applyFont="1" applyFill="1" applyBorder="1" applyAlignment="1">
      <alignment vertical="center" shrinkToFit="1"/>
    </xf>
    <xf numFmtId="0" fontId="23" fillId="2" borderId="165" xfId="4" applyFont="1" applyFill="1" applyBorder="1" applyAlignment="1">
      <alignment vertical="center" shrinkToFit="1"/>
    </xf>
    <xf numFmtId="0" fontId="23" fillId="2" borderId="166" xfId="4" applyFont="1" applyFill="1" applyBorder="1" applyAlignment="1">
      <alignment vertical="center" shrinkToFit="1"/>
    </xf>
    <xf numFmtId="0" fontId="15" fillId="0" borderId="3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4" xfId="4" applyFont="1" applyBorder="1" applyAlignment="1">
      <alignment horizontal="center" vertical="center" wrapText="1"/>
    </xf>
    <xf numFmtId="0" fontId="15" fillId="0" borderId="134" xfId="4" applyFont="1" applyBorder="1" applyAlignment="1">
      <alignment horizontal="center" vertical="center" wrapText="1"/>
    </xf>
    <xf numFmtId="0" fontId="15" fillId="0" borderId="50" xfId="4" applyFont="1" applyBorder="1" applyAlignment="1">
      <alignment horizontal="center" vertical="center" wrapText="1"/>
    </xf>
    <xf numFmtId="0" fontId="15" fillId="0" borderId="168" xfId="4" applyFont="1" applyBorder="1" applyAlignment="1">
      <alignment horizontal="center" vertical="center" wrapText="1"/>
    </xf>
    <xf numFmtId="0" fontId="15" fillId="0" borderId="70" xfId="4" applyFont="1" applyBorder="1" applyAlignment="1">
      <alignment horizontal="center" vertical="center" wrapText="1"/>
    </xf>
    <xf numFmtId="0" fontId="15" fillId="0" borderId="21" xfId="4" applyFont="1" applyBorder="1" applyAlignment="1">
      <alignment horizontal="center" vertical="center" wrapText="1"/>
    </xf>
    <xf numFmtId="0" fontId="15" fillId="0" borderId="61" xfId="4" applyFont="1" applyBorder="1" applyAlignment="1">
      <alignment horizontal="center" vertical="center" wrapText="1"/>
    </xf>
    <xf numFmtId="181" fontId="15" fillId="4" borderId="48" xfId="1" applyNumberFormat="1" applyFont="1" applyFill="1" applyBorder="1" applyAlignment="1">
      <alignment vertical="center" shrinkToFit="1"/>
    </xf>
    <xf numFmtId="181" fontId="15" fillId="4" borderId="22" xfId="1" applyNumberFormat="1" applyFont="1" applyFill="1" applyBorder="1" applyAlignment="1">
      <alignment vertical="center" shrinkToFit="1"/>
    </xf>
    <xf numFmtId="181" fontId="15" fillId="4" borderId="224" xfId="1" applyNumberFormat="1" applyFont="1" applyFill="1" applyBorder="1" applyAlignment="1">
      <alignment vertical="center" shrinkToFit="1"/>
    </xf>
    <xf numFmtId="0" fontId="15" fillId="5" borderId="320" xfId="4" applyFont="1" applyFill="1" applyBorder="1" applyAlignment="1">
      <alignment horizontal="center" vertical="center" wrapText="1"/>
    </xf>
    <xf numFmtId="0" fontId="33" fillId="2" borderId="144" xfId="4" applyFont="1" applyFill="1" applyBorder="1" applyAlignment="1">
      <alignment horizontal="center" vertical="center" wrapText="1" shrinkToFit="1"/>
    </xf>
    <xf numFmtId="0" fontId="33" fillId="2" borderId="145" xfId="4" applyFont="1" applyFill="1" applyBorder="1" applyAlignment="1">
      <alignment horizontal="center" vertical="center" wrapText="1" shrinkToFit="1"/>
    </xf>
    <xf numFmtId="0" fontId="33" fillId="2" borderId="146" xfId="4" applyFont="1" applyFill="1" applyBorder="1" applyAlignment="1">
      <alignment horizontal="center" vertical="center" wrapText="1" shrinkToFit="1"/>
    </xf>
    <xf numFmtId="0" fontId="33" fillId="2" borderId="144" xfId="4" applyFont="1" applyFill="1" applyBorder="1" applyAlignment="1">
      <alignment horizontal="center" vertical="center" shrinkToFit="1"/>
    </xf>
    <xf numFmtId="0" fontId="33" fillId="2" borderId="145" xfId="4" applyFont="1" applyFill="1" applyBorder="1" applyAlignment="1">
      <alignment horizontal="center" vertical="center" shrinkToFit="1"/>
    </xf>
    <xf numFmtId="0" fontId="33" fillId="2" borderId="146" xfId="4" applyFont="1" applyFill="1" applyBorder="1" applyAlignment="1">
      <alignment horizontal="center" vertical="center" shrinkToFit="1"/>
    </xf>
    <xf numFmtId="0" fontId="98" fillId="0" borderId="0" xfId="4" applyFont="1" applyAlignment="1">
      <alignment horizontal="left" vertical="center" wrapText="1"/>
    </xf>
    <xf numFmtId="181" fontId="15" fillId="2" borderId="164" xfId="1" applyNumberFormat="1" applyFont="1" applyFill="1" applyBorder="1" applyAlignment="1">
      <alignment horizontal="right" vertical="center"/>
    </xf>
    <xf numFmtId="181" fontId="15" fillId="2" borderId="165" xfId="1" applyNumberFormat="1" applyFont="1" applyFill="1" applyBorder="1" applyAlignment="1">
      <alignment horizontal="right" vertical="center"/>
    </xf>
    <xf numFmtId="181" fontId="15" fillId="2" borderId="171" xfId="1" applyNumberFormat="1" applyFont="1" applyFill="1" applyBorder="1" applyAlignment="1">
      <alignment horizontal="right" vertical="center"/>
    </xf>
    <xf numFmtId="0" fontId="15" fillId="5" borderId="16" xfId="4"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17" xfId="4" applyFont="1" applyFill="1" applyBorder="1" applyAlignment="1">
      <alignment horizontal="center" vertical="center" wrapText="1"/>
    </xf>
    <xf numFmtId="214" fontId="15" fillId="2" borderId="217" xfId="4" applyNumberFormat="1" applyFont="1" applyFill="1" applyBorder="1" applyAlignment="1">
      <alignment horizontal="center" wrapText="1"/>
    </xf>
    <xf numFmtId="214" fontId="15" fillId="2" borderId="22" xfId="4" applyNumberFormat="1" applyFont="1" applyFill="1" applyBorder="1" applyAlignment="1">
      <alignment horizontal="center" wrapText="1"/>
    </xf>
    <xf numFmtId="214" fontId="15" fillId="2" borderId="224" xfId="4" applyNumberFormat="1" applyFont="1" applyFill="1" applyBorder="1" applyAlignment="1">
      <alignment horizontal="center" wrapText="1"/>
    </xf>
    <xf numFmtId="0" fontId="15" fillId="6" borderId="16" xfId="4" applyFont="1" applyFill="1" applyBorder="1" applyAlignment="1">
      <alignment horizontal="center" vertical="center" shrinkToFit="1"/>
    </xf>
    <xf numFmtId="0" fontId="15" fillId="6" borderId="6" xfId="4" applyFont="1" applyFill="1" applyBorder="1" applyAlignment="1">
      <alignment horizontal="center" vertical="center" shrinkToFit="1"/>
    </xf>
    <xf numFmtId="0" fontId="15" fillId="6" borderId="17" xfId="4" applyFont="1" applyFill="1" applyBorder="1" applyAlignment="1">
      <alignment horizontal="center" vertical="center" shrinkToFit="1"/>
    </xf>
    <xf numFmtId="0" fontId="68" fillId="2" borderId="85" xfId="4" applyFont="1" applyFill="1" applyBorder="1" applyAlignment="1">
      <alignment horizontal="center" vertical="center" shrinkToFit="1"/>
    </xf>
    <xf numFmtId="0" fontId="68" fillId="2" borderId="0" xfId="4" applyFont="1" applyFill="1" applyAlignment="1">
      <alignment horizontal="center" vertical="center" shrinkToFit="1"/>
    </xf>
    <xf numFmtId="0" fontId="68" fillId="2" borderId="15" xfId="4" applyFont="1" applyFill="1" applyBorder="1" applyAlignment="1">
      <alignment horizontal="center" vertical="center" shrinkToFit="1"/>
    </xf>
    <xf numFmtId="0" fontId="23" fillId="2" borderId="144" xfId="4" applyFont="1" applyFill="1" applyBorder="1" applyAlignment="1">
      <alignment vertical="center" shrinkToFit="1"/>
    </xf>
    <xf numFmtId="0" fontId="23" fillId="2" borderId="145" xfId="4" applyFont="1" applyFill="1" applyBorder="1" applyAlignment="1">
      <alignment vertical="center" shrinkToFit="1"/>
    </xf>
    <xf numFmtId="0" fontId="23" fillId="2" borderId="321" xfId="4" applyFont="1" applyFill="1" applyBorder="1" applyAlignment="1">
      <alignment vertical="center" shrinkToFit="1"/>
    </xf>
    <xf numFmtId="0" fontId="23" fillId="2" borderId="89" xfId="4" applyFont="1" applyFill="1" applyBorder="1" applyAlignment="1">
      <alignment horizontal="center" vertical="center" wrapText="1"/>
    </xf>
    <xf numFmtId="0" fontId="23" fillId="2" borderId="2" xfId="4" applyFont="1" applyFill="1" applyBorder="1" applyAlignment="1">
      <alignment horizontal="center" vertical="center" wrapText="1"/>
    </xf>
    <xf numFmtId="0" fontId="23" fillId="2" borderId="86" xfId="4" applyFont="1" applyFill="1" applyBorder="1" applyAlignment="1">
      <alignment horizontal="center" vertical="center" wrapText="1"/>
    </xf>
    <xf numFmtId="0" fontId="23" fillId="2" borderId="16" xfId="4" applyFont="1" applyFill="1" applyBorder="1" applyAlignment="1">
      <alignment horizontal="center" vertical="center" wrapText="1"/>
    </xf>
    <xf numFmtId="0" fontId="23" fillId="2" borderId="6" xfId="4" applyFont="1" applyFill="1" applyBorder="1" applyAlignment="1">
      <alignment horizontal="center" vertical="center" wrapText="1"/>
    </xf>
    <xf numFmtId="0" fontId="23" fillId="2" borderId="87" xfId="4" applyFont="1" applyFill="1" applyBorder="1" applyAlignment="1">
      <alignment horizontal="center" vertical="center" wrapText="1"/>
    </xf>
    <xf numFmtId="0" fontId="11" fillId="0" borderId="7" xfId="4" applyFont="1" applyBorder="1" applyAlignment="1">
      <alignment horizontal="left" shrinkToFit="1"/>
    </xf>
    <xf numFmtId="0" fontId="16" fillId="0" borderId="7" xfId="4" applyFont="1" applyBorder="1" applyAlignment="1">
      <alignment horizontal="center"/>
    </xf>
    <xf numFmtId="0" fontId="11" fillId="0" borderId="7" xfId="4" applyFont="1" applyBorder="1" applyAlignment="1">
      <alignment horizontal="center" shrinkToFit="1"/>
    </xf>
    <xf numFmtId="181" fontId="15" fillId="2" borderId="144" xfId="1" applyNumberFormat="1" applyFont="1" applyFill="1" applyBorder="1" applyAlignment="1">
      <alignment horizontal="right" vertical="center"/>
    </xf>
    <xf numFmtId="181" fontId="15" fillId="2" borderId="145" xfId="1" applyNumberFormat="1" applyFont="1" applyFill="1" applyBorder="1" applyAlignment="1">
      <alignment horizontal="right" vertical="center"/>
    </xf>
    <xf numFmtId="181" fontId="15" fillId="2" borderId="146" xfId="1" applyNumberFormat="1" applyFont="1" applyFill="1" applyBorder="1" applyAlignment="1">
      <alignment horizontal="right" vertical="center"/>
    </xf>
    <xf numFmtId="181" fontId="15" fillId="4" borderId="47" xfId="1" applyNumberFormat="1" applyFont="1" applyFill="1" applyBorder="1" applyAlignment="1">
      <alignment vertical="center" shrinkToFit="1"/>
    </xf>
    <xf numFmtId="0" fontId="68" fillId="2" borderId="14" xfId="4" applyFont="1" applyFill="1" applyBorder="1" applyAlignment="1">
      <alignment horizontal="center" vertical="center" shrinkToFit="1"/>
    </xf>
    <xf numFmtId="49" fontId="15" fillId="0" borderId="0" xfId="4" applyNumberFormat="1" applyFont="1" applyAlignment="1">
      <alignment horizontal="center" vertical="center"/>
    </xf>
    <xf numFmtId="0" fontId="15" fillId="2" borderId="34" xfId="4" applyFont="1" applyFill="1" applyBorder="1" applyAlignment="1">
      <alignment horizontal="center" vertical="center" wrapText="1"/>
    </xf>
    <xf numFmtId="0" fontId="15" fillId="2" borderId="25" xfId="4" applyFont="1" applyFill="1" applyBorder="1" applyAlignment="1">
      <alignment horizontal="center" vertical="center" wrapText="1"/>
    </xf>
    <xf numFmtId="0" fontId="15" fillId="2" borderId="61" xfId="4" applyFont="1" applyFill="1" applyBorder="1" applyAlignment="1">
      <alignment horizontal="center" vertical="center" wrapText="1"/>
    </xf>
    <xf numFmtId="183" fontId="15" fillId="2" borderId="48" xfId="1" applyNumberFormat="1" applyFont="1" applyFill="1" applyBorder="1" applyAlignment="1">
      <alignment horizontal="right" vertical="center" shrinkToFit="1"/>
    </xf>
    <xf numFmtId="183" fontId="15" fillId="2" borderId="22" xfId="1" applyNumberFormat="1" applyFont="1" applyFill="1" applyBorder="1" applyAlignment="1">
      <alignment horizontal="right" vertical="center" shrinkToFit="1"/>
    </xf>
    <xf numFmtId="183" fontId="15" fillId="2" borderId="47" xfId="1" applyNumberFormat="1" applyFont="1" applyFill="1" applyBorder="1" applyAlignment="1">
      <alignment horizontal="right" vertical="center" shrinkToFit="1"/>
    </xf>
    <xf numFmtId="0" fontId="15" fillId="0" borderId="36" xfId="4" applyFont="1" applyBorder="1" applyAlignment="1">
      <alignment horizontal="center" vertical="center" textRotation="255" shrinkToFit="1"/>
    </xf>
    <xf numFmtId="0" fontId="15" fillId="0" borderId="180" xfId="4" applyFont="1" applyBorder="1" applyAlignment="1">
      <alignment horizontal="center" vertical="center" textRotation="255" shrinkToFit="1"/>
    </xf>
    <xf numFmtId="181" fontId="15" fillId="4" borderId="11" xfId="1" applyNumberFormat="1" applyFont="1" applyFill="1" applyBorder="1" applyAlignment="1">
      <alignment horizontal="center" vertical="center" shrinkToFit="1"/>
    </xf>
    <xf numFmtId="181" fontId="15" fillId="4" borderId="12" xfId="1" applyNumberFormat="1" applyFont="1" applyFill="1" applyBorder="1" applyAlignment="1">
      <alignment horizontal="center" vertical="center" shrinkToFit="1"/>
    </xf>
    <xf numFmtId="181" fontId="15" fillId="4" borderId="34" xfId="1" applyNumberFormat="1" applyFont="1" applyFill="1" applyBorder="1" applyAlignment="1">
      <alignment horizontal="center" vertical="center" shrinkToFit="1"/>
    </xf>
    <xf numFmtId="181" fontId="15" fillId="4" borderId="14" xfId="1" applyNumberFormat="1" applyFont="1" applyFill="1" applyBorder="1" applyAlignment="1">
      <alignment horizontal="center" vertical="center" shrinkToFit="1"/>
    </xf>
    <xf numFmtId="181" fontId="15" fillId="4" borderId="0" xfId="1" applyNumberFormat="1" applyFont="1" applyFill="1" applyBorder="1" applyAlignment="1">
      <alignment horizontal="center" vertical="center" shrinkToFit="1"/>
    </xf>
    <xf numFmtId="181" fontId="15" fillId="4" borderId="25" xfId="1" applyNumberFormat="1" applyFont="1" applyFill="1" applyBorder="1" applyAlignment="1">
      <alignment horizontal="center" vertical="center" shrinkToFit="1"/>
    </xf>
    <xf numFmtId="181" fontId="15" fillId="4" borderId="16" xfId="1" applyNumberFormat="1" applyFont="1" applyFill="1" applyBorder="1" applyAlignment="1">
      <alignment horizontal="center" vertical="center" shrinkToFit="1"/>
    </xf>
    <xf numFmtId="181" fontId="15" fillId="4" borderId="6" xfId="1" applyNumberFormat="1" applyFont="1" applyFill="1" applyBorder="1" applyAlignment="1">
      <alignment horizontal="center" vertical="center" shrinkToFit="1"/>
    </xf>
    <xf numFmtId="181" fontId="15" fillId="4" borderId="26" xfId="1" applyNumberFormat="1" applyFont="1" applyFill="1" applyBorder="1" applyAlignment="1">
      <alignment horizontal="center" vertical="center" shrinkToFit="1"/>
    </xf>
    <xf numFmtId="183" fontId="15" fillId="6" borderId="85" xfId="1" applyNumberFormat="1" applyFont="1" applyFill="1" applyBorder="1" applyAlignment="1">
      <alignment horizontal="right" vertical="center"/>
    </xf>
    <xf numFmtId="183" fontId="15" fillId="6" borderId="0" xfId="1" applyNumberFormat="1" applyFont="1" applyFill="1" applyBorder="1" applyAlignment="1">
      <alignment horizontal="right" vertical="center"/>
    </xf>
    <xf numFmtId="183" fontId="15" fillId="6" borderId="15" xfId="1" applyNumberFormat="1" applyFont="1" applyFill="1" applyBorder="1" applyAlignment="1">
      <alignment horizontal="right" vertical="center"/>
    </xf>
    <xf numFmtId="183" fontId="15" fillId="6" borderId="14" xfId="1" applyNumberFormat="1" applyFont="1" applyFill="1" applyBorder="1" applyAlignment="1">
      <alignment horizontal="right" vertical="center"/>
    </xf>
    <xf numFmtId="0" fontId="31" fillId="6" borderId="144" xfId="4" applyFont="1" applyFill="1" applyBorder="1" applyAlignment="1">
      <alignment horizontal="left" vertical="center" shrinkToFit="1"/>
    </xf>
    <xf numFmtId="0" fontId="31" fillId="6" borderId="145" xfId="4" applyFont="1" applyFill="1" applyBorder="1" applyAlignment="1">
      <alignment horizontal="left" vertical="center" shrinkToFit="1"/>
    </xf>
    <xf numFmtId="0" fontId="31" fillId="6" borderId="321" xfId="4" applyFont="1" applyFill="1" applyBorder="1" applyAlignment="1">
      <alignment horizontal="left" vertical="center" shrinkToFit="1"/>
    </xf>
    <xf numFmtId="0" fontId="31" fillId="6" borderId="77" xfId="4" applyFont="1" applyFill="1" applyBorder="1" applyAlignment="1">
      <alignment horizontal="left" vertical="center" shrinkToFit="1"/>
    </xf>
    <xf numFmtId="0" fontId="31" fillId="6" borderId="66" xfId="4" applyFont="1" applyFill="1" applyBorder="1" applyAlignment="1">
      <alignment horizontal="left" vertical="center" shrinkToFit="1"/>
    </xf>
    <xf numFmtId="0" fontId="31" fillId="6" borderId="162" xfId="4" applyFont="1" applyFill="1" applyBorder="1" applyAlignment="1">
      <alignment horizontal="left" vertical="center" shrinkToFit="1"/>
    </xf>
    <xf numFmtId="0" fontId="31" fillId="6" borderId="79" xfId="0" applyFont="1" applyFill="1" applyBorder="1" applyAlignment="1">
      <alignment horizontal="left" vertical="center" shrinkToFit="1"/>
    </xf>
    <xf numFmtId="0" fontId="31" fillId="6" borderId="53" xfId="0" applyFont="1" applyFill="1" applyBorder="1" applyAlignment="1">
      <alignment horizontal="left" vertical="center" shrinkToFit="1"/>
    </xf>
    <xf numFmtId="0" fontId="31" fillId="6" borderId="163" xfId="0" applyFont="1" applyFill="1" applyBorder="1" applyAlignment="1">
      <alignment horizontal="left" vertical="center" shrinkToFit="1"/>
    </xf>
    <xf numFmtId="181" fontId="15" fillId="6" borderId="77" xfId="1" applyNumberFormat="1" applyFont="1" applyFill="1" applyBorder="1" applyAlignment="1">
      <alignment horizontal="right" vertical="center"/>
    </xf>
    <xf numFmtId="181" fontId="15" fillId="6" borderId="66" xfId="1" applyNumberFormat="1" applyFont="1" applyFill="1" applyBorder="1" applyAlignment="1">
      <alignment horizontal="right" vertical="center"/>
    </xf>
    <xf numFmtId="181" fontId="15" fillId="6" borderId="67" xfId="1" applyNumberFormat="1" applyFont="1" applyFill="1" applyBorder="1" applyAlignment="1">
      <alignment horizontal="right" vertical="center"/>
    </xf>
    <xf numFmtId="181" fontId="15" fillId="6" borderId="144" xfId="1" applyNumberFormat="1" applyFont="1" applyFill="1" applyBorder="1" applyAlignment="1">
      <alignment horizontal="center" vertical="center"/>
    </xf>
    <xf numFmtId="181" fontId="15" fillId="6" borderId="145" xfId="1" applyNumberFormat="1" applyFont="1" applyFill="1" applyBorder="1" applyAlignment="1">
      <alignment horizontal="center" vertical="center"/>
    </xf>
    <xf numFmtId="181" fontId="15" fillId="6" borderId="146" xfId="1" applyNumberFormat="1" applyFont="1" applyFill="1" applyBorder="1" applyAlignment="1">
      <alignment horizontal="center" vertical="center"/>
    </xf>
    <xf numFmtId="0" fontId="15" fillId="6" borderId="320" xfId="4" applyFont="1" applyFill="1" applyBorder="1" applyAlignment="1">
      <alignment horizontal="center" vertical="center"/>
    </xf>
    <xf numFmtId="0" fontId="15" fillId="6" borderId="36" xfId="4" applyFont="1" applyFill="1" applyBorder="1" applyAlignment="1">
      <alignment horizontal="center" vertical="center"/>
    </xf>
    <xf numFmtId="0" fontId="15" fillId="6" borderId="42" xfId="4" applyFont="1" applyFill="1" applyBorder="1" applyAlignment="1">
      <alignment horizontal="center" vertical="center"/>
    </xf>
    <xf numFmtId="0" fontId="15" fillId="6" borderId="105" xfId="4" applyFont="1" applyFill="1" applyBorder="1" applyAlignment="1">
      <alignment horizontal="center" vertical="center" wrapText="1"/>
    </xf>
    <xf numFmtId="0" fontId="15" fillId="6" borderId="53" xfId="4" applyFont="1" applyFill="1" applyBorder="1" applyAlignment="1">
      <alignment horizontal="center" vertical="center" wrapText="1"/>
    </xf>
    <xf numFmtId="0" fontId="15" fillId="6" borderId="167" xfId="4" applyFont="1" applyFill="1" applyBorder="1" applyAlignment="1">
      <alignment horizontal="center" vertical="center" wrapText="1"/>
    </xf>
    <xf numFmtId="181" fontId="15" fillId="6" borderId="145" xfId="1" applyNumberFormat="1" applyFont="1" applyFill="1" applyBorder="1" applyAlignment="1">
      <alignment horizontal="right" vertical="center"/>
    </xf>
    <xf numFmtId="181" fontId="15" fillId="6" borderId="146" xfId="1" applyNumberFormat="1" applyFont="1" applyFill="1" applyBorder="1" applyAlignment="1">
      <alignment horizontal="right" vertical="center"/>
    </xf>
    <xf numFmtId="181" fontId="15" fillId="6" borderId="77" xfId="1" applyNumberFormat="1" applyFont="1" applyFill="1" applyBorder="1" applyAlignment="1">
      <alignment vertical="center"/>
    </xf>
    <xf numFmtId="181" fontId="15" fillId="6" borderId="66" xfId="1" applyNumberFormat="1" applyFont="1" applyFill="1" applyBorder="1" applyAlignment="1">
      <alignment vertical="center"/>
    </xf>
    <xf numFmtId="181" fontId="15" fillId="6" borderId="67" xfId="1" applyNumberFormat="1" applyFont="1" applyFill="1" applyBorder="1" applyAlignment="1">
      <alignment vertical="center"/>
    </xf>
    <xf numFmtId="181" fontId="15" fillId="4" borderId="48" xfId="1" applyNumberFormat="1" applyFont="1" applyFill="1" applyBorder="1" applyAlignment="1">
      <alignment vertical="center"/>
    </xf>
    <xf numFmtId="181" fontId="15" fillId="4" borderId="22" xfId="1" applyNumberFormat="1" applyFont="1" applyFill="1" applyBorder="1" applyAlignment="1">
      <alignment vertical="center"/>
    </xf>
    <xf numFmtId="181" fontId="15" fillId="4" borderId="47" xfId="1" applyNumberFormat="1" applyFont="1" applyFill="1" applyBorder="1" applyAlignment="1">
      <alignment vertical="center"/>
    </xf>
    <xf numFmtId="181" fontId="15" fillId="4" borderId="14" xfId="1" applyNumberFormat="1" applyFont="1" applyFill="1" applyBorder="1" applyAlignment="1">
      <alignment vertical="center"/>
    </xf>
    <xf numFmtId="181" fontId="15" fillId="4" borderId="0" xfId="1" applyNumberFormat="1" applyFont="1" applyFill="1" applyBorder="1" applyAlignment="1">
      <alignment vertical="center"/>
    </xf>
    <xf numFmtId="181" fontId="15" fillId="4" borderId="15" xfId="1" applyNumberFormat="1" applyFont="1" applyFill="1" applyBorder="1" applyAlignment="1">
      <alignment vertical="center"/>
    </xf>
    <xf numFmtId="181" fontId="15" fillId="4" borderId="16" xfId="1" applyNumberFormat="1" applyFont="1" applyFill="1" applyBorder="1" applyAlignment="1">
      <alignment vertical="center"/>
    </xf>
    <xf numFmtId="181" fontId="15" fillId="4" borderId="6" xfId="1" applyNumberFormat="1" applyFont="1" applyFill="1" applyBorder="1" applyAlignment="1">
      <alignment vertical="center"/>
    </xf>
    <xf numFmtId="181" fontId="15" fillId="4" borderId="17" xfId="1" applyNumberFormat="1" applyFont="1" applyFill="1" applyBorder="1" applyAlignment="1">
      <alignment vertical="center"/>
    </xf>
    <xf numFmtId="0" fontId="15" fillId="2" borderId="33" xfId="4" applyFont="1" applyFill="1" applyBorder="1" applyAlignment="1">
      <alignment horizontal="center" vertical="center" shrinkToFit="1"/>
    </xf>
    <xf numFmtId="0" fontId="15" fillId="6" borderId="14" xfId="4" applyFont="1" applyFill="1" applyBorder="1" applyAlignment="1">
      <alignment horizontal="center" vertical="center" wrapText="1"/>
    </xf>
    <xf numFmtId="0" fontId="15" fillId="6" borderId="0" xfId="4" applyFont="1" applyFill="1" applyAlignment="1">
      <alignment horizontal="center" vertical="center" wrapText="1"/>
    </xf>
    <xf numFmtId="0" fontId="15" fillId="6" borderId="15" xfId="4" applyFont="1" applyFill="1" applyBorder="1" applyAlignment="1">
      <alignment horizontal="center" vertical="center" wrapText="1"/>
    </xf>
    <xf numFmtId="0" fontId="15" fillId="6" borderId="16" xfId="4" applyFont="1" applyFill="1" applyBorder="1" applyAlignment="1">
      <alignment horizontal="center" vertical="center" wrapText="1"/>
    </xf>
    <xf numFmtId="0" fontId="15" fillId="6" borderId="6" xfId="4" applyFont="1" applyFill="1" applyBorder="1" applyAlignment="1">
      <alignment horizontal="center" vertical="center" wrapText="1"/>
    </xf>
    <xf numFmtId="0" fontId="15" fillId="6" borderId="17" xfId="4" applyFont="1" applyFill="1" applyBorder="1" applyAlignment="1">
      <alignment horizontal="center" vertical="center" wrapText="1"/>
    </xf>
    <xf numFmtId="0" fontId="15" fillId="6" borderId="217" xfId="4" applyFont="1" applyFill="1" applyBorder="1" applyAlignment="1">
      <alignment horizontal="center" wrapText="1"/>
    </xf>
    <xf numFmtId="0" fontId="15" fillId="6" borderId="22" xfId="4" applyFont="1" applyFill="1" applyBorder="1" applyAlignment="1">
      <alignment horizontal="center" wrapText="1"/>
    </xf>
    <xf numFmtId="0" fontId="15" fillId="6" borderId="224" xfId="4" applyFont="1" applyFill="1" applyBorder="1" applyAlignment="1">
      <alignment horizontal="center" wrapText="1"/>
    </xf>
    <xf numFmtId="0" fontId="15" fillId="6" borderId="134" xfId="4" applyFont="1" applyFill="1" applyBorder="1" applyAlignment="1">
      <alignment horizontal="center" wrapText="1"/>
    </xf>
    <xf numFmtId="0" fontId="15" fillId="6" borderId="50" xfId="4" applyFont="1" applyFill="1" applyBorder="1" applyAlignment="1">
      <alignment horizontal="center" wrapText="1"/>
    </xf>
    <xf numFmtId="0" fontId="15" fillId="6" borderId="168" xfId="4" applyFont="1" applyFill="1" applyBorder="1" applyAlignment="1">
      <alignment horizontal="center" wrapText="1"/>
    </xf>
    <xf numFmtId="177" fontId="15" fillId="2" borderId="324" xfId="4" applyNumberFormat="1" applyFont="1" applyFill="1" applyBorder="1">
      <alignment vertical="center"/>
    </xf>
    <xf numFmtId="177" fontId="15" fillId="2" borderId="264" xfId="4" applyNumberFormat="1" applyFont="1" applyFill="1" applyBorder="1">
      <alignment vertical="center"/>
    </xf>
    <xf numFmtId="177" fontId="15" fillId="2" borderId="306" xfId="4" applyNumberFormat="1" applyFont="1" applyFill="1" applyBorder="1">
      <alignment vertical="center"/>
    </xf>
    <xf numFmtId="177" fontId="15" fillId="2" borderId="325" xfId="4" applyNumberFormat="1" applyFont="1" applyFill="1" applyBorder="1">
      <alignment vertical="center"/>
    </xf>
    <xf numFmtId="177" fontId="15" fillId="2" borderId="259" xfId="4" applyNumberFormat="1" applyFont="1" applyFill="1" applyBorder="1">
      <alignment vertical="center"/>
    </xf>
    <xf numFmtId="177" fontId="15" fillId="2" borderId="268" xfId="4" applyNumberFormat="1" applyFont="1" applyFill="1" applyBorder="1">
      <alignment vertical="center"/>
    </xf>
    <xf numFmtId="177" fontId="15" fillId="2" borderId="305" xfId="4" applyNumberFormat="1" applyFont="1" applyFill="1" applyBorder="1">
      <alignment vertical="center"/>
    </xf>
    <xf numFmtId="177" fontId="15" fillId="2" borderId="267" xfId="4" applyNumberFormat="1" applyFont="1" applyFill="1" applyBorder="1">
      <alignment vertical="center"/>
    </xf>
    <xf numFmtId="38" fontId="15" fillId="2" borderId="37" xfId="4" applyNumberFormat="1" applyFont="1" applyFill="1" applyBorder="1" applyAlignment="1">
      <alignment horizontal="center" vertical="center" wrapText="1"/>
    </xf>
    <xf numFmtId="38" fontId="15" fillId="2" borderId="12" xfId="4" applyNumberFormat="1" applyFont="1" applyFill="1" applyBorder="1" applyAlignment="1">
      <alignment horizontal="center" vertical="center" wrapText="1"/>
    </xf>
    <xf numFmtId="38" fontId="15" fillId="2" borderId="34" xfId="4" applyNumberFormat="1" applyFont="1" applyFill="1" applyBorder="1" applyAlignment="1">
      <alignment horizontal="center" vertical="center" wrapText="1"/>
    </xf>
    <xf numFmtId="38" fontId="15" fillId="2" borderId="41" xfId="4" applyNumberFormat="1" applyFont="1" applyFill="1" applyBorder="1" applyAlignment="1">
      <alignment horizontal="center" vertical="center" wrapText="1"/>
    </xf>
    <xf numFmtId="38" fontId="15" fillId="2" borderId="6" xfId="4" applyNumberFormat="1" applyFont="1" applyFill="1" applyBorder="1" applyAlignment="1">
      <alignment horizontal="center" vertical="center" wrapText="1"/>
    </xf>
    <xf numFmtId="38" fontId="15" fillId="2" borderId="26" xfId="4" applyNumberFormat="1" applyFont="1" applyFill="1" applyBorder="1" applyAlignment="1">
      <alignment horizontal="center" vertical="center" wrapText="1"/>
    </xf>
    <xf numFmtId="49" fontId="15" fillId="0" borderId="0" xfId="4" quotePrefix="1" applyNumberFormat="1" applyFont="1" applyAlignment="1">
      <alignment horizontal="center" vertical="center"/>
    </xf>
    <xf numFmtId="183" fontId="15" fillId="2" borderId="217" xfId="1" applyNumberFormat="1" applyFont="1" applyFill="1" applyBorder="1" applyAlignment="1">
      <alignment horizontal="right" vertical="center" shrinkToFit="1"/>
    </xf>
    <xf numFmtId="0" fontId="15" fillId="5" borderId="327" xfId="4" applyFont="1" applyFill="1" applyBorder="1" applyAlignment="1">
      <alignment horizontal="center" vertical="center" wrapText="1"/>
    </xf>
    <xf numFmtId="0" fontId="15" fillId="5" borderId="264" xfId="4" applyFont="1" applyFill="1" applyBorder="1" applyAlignment="1">
      <alignment horizontal="center" vertical="center" wrapText="1"/>
    </xf>
    <xf numFmtId="0" fontId="15" fillId="5" borderId="301" xfId="4" applyFont="1" applyFill="1" applyBorder="1" applyAlignment="1">
      <alignment horizontal="center" vertical="center" wrapText="1"/>
    </xf>
    <xf numFmtId="214" fontId="15" fillId="2" borderId="37" xfId="4" applyNumberFormat="1" applyFont="1" applyFill="1" applyBorder="1" applyAlignment="1">
      <alignment horizontal="center" vertical="center" wrapText="1"/>
    </xf>
    <xf numFmtId="214" fontId="15" fillId="2" borderId="34" xfId="4" applyNumberFormat="1" applyFont="1" applyFill="1" applyBorder="1" applyAlignment="1">
      <alignment horizontal="center" vertical="center" wrapText="1"/>
    </xf>
    <xf numFmtId="214" fontId="15" fillId="2" borderId="134" xfId="4" applyNumberFormat="1" applyFont="1" applyFill="1" applyBorder="1" applyAlignment="1">
      <alignment horizontal="center" vertical="center" wrapText="1"/>
    </xf>
    <xf numFmtId="214" fontId="15" fillId="2" borderId="168" xfId="4" applyNumberFormat="1" applyFont="1" applyFill="1" applyBorder="1" applyAlignment="1">
      <alignment horizontal="center" vertical="center" wrapText="1"/>
    </xf>
    <xf numFmtId="0" fontId="15" fillId="5" borderId="327" xfId="4" applyFont="1" applyFill="1" applyBorder="1" applyAlignment="1">
      <alignment horizontal="center" vertical="center" shrinkToFit="1"/>
    </xf>
    <xf numFmtId="0" fontId="15" fillId="5" borderId="264" xfId="4" applyFont="1" applyFill="1" applyBorder="1" applyAlignment="1">
      <alignment horizontal="center" vertical="center" shrinkToFit="1"/>
    </xf>
    <xf numFmtId="0" fontId="15" fillId="5" borderId="301" xfId="4" applyFont="1" applyFill="1" applyBorder="1" applyAlignment="1">
      <alignment horizontal="center" vertical="center" shrinkToFit="1"/>
    </xf>
    <xf numFmtId="183" fontId="15" fillId="0" borderId="37" xfId="4" applyNumberFormat="1" applyFont="1" applyFill="1" applyBorder="1" applyAlignment="1">
      <alignment horizontal="right" vertical="center" shrinkToFit="1"/>
    </xf>
    <xf numFmtId="183" fontId="15" fillId="0" borderId="13" xfId="4" applyNumberFormat="1" applyFont="1" applyFill="1" applyBorder="1" applyAlignment="1">
      <alignment horizontal="right" vertical="center" shrinkToFit="1"/>
    </xf>
    <xf numFmtId="183" fontId="15" fillId="0" borderId="134" xfId="4" applyNumberFormat="1" applyFont="1" applyFill="1" applyBorder="1" applyAlignment="1">
      <alignment horizontal="right" vertical="center" shrinkToFit="1"/>
    </xf>
    <xf numFmtId="183" fontId="15" fillId="0" borderId="73" xfId="4" applyNumberFormat="1" applyFont="1" applyFill="1" applyBorder="1" applyAlignment="1">
      <alignment horizontal="right" vertical="center" shrinkToFit="1"/>
    </xf>
    <xf numFmtId="183" fontId="15" fillId="0" borderId="11" xfId="4" applyNumberFormat="1" applyFont="1" applyFill="1" applyBorder="1" applyAlignment="1">
      <alignment horizontal="right" vertical="center" shrinkToFit="1"/>
    </xf>
    <xf numFmtId="183" fontId="15" fillId="0" borderId="72" xfId="4" applyNumberFormat="1" applyFont="1" applyFill="1" applyBorder="1" applyAlignment="1">
      <alignment horizontal="right" vertical="center" shrinkToFit="1"/>
    </xf>
    <xf numFmtId="214" fontId="15" fillId="2" borderId="41" xfId="4" applyNumberFormat="1" applyFont="1" applyFill="1" applyBorder="1" applyAlignment="1">
      <alignment horizontal="center" vertical="center" wrapText="1"/>
    </xf>
    <xf numFmtId="214" fontId="15" fillId="2" borderId="26" xfId="4" applyNumberFormat="1" applyFont="1" applyFill="1" applyBorder="1" applyAlignment="1">
      <alignment horizontal="center" vertical="center" wrapText="1"/>
    </xf>
    <xf numFmtId="0" fontId="15" fillId="0" borderId="79" xfId="0" applyFont="1" applyBorder="1" applyAlignment="1">
      <alignment horizontal="left" vertical="center" shrinkToFit="1"/>
    </xf>
    <xf numFmtId="0" fontId="15" fillId="0" borderId="53" xfId="0" applyFont="1" applyBorder="1" applyAlignment="1">
      <alignment horizontal="left" vertical="center" shrinkToFit="1"/>
    </xf>
    <xf numFmtId="0" fontId="15" fillId="0" borderId="163" xfId="0" applyFont="1" applyBorder="1" applyAlignment="1">
      <alignment horizontal="left" vertical="center" shrinkToFit="1"/>
    </xf>
    <xf numFmtId="0" fontId="15" fillId="5" borderId="79" xfId="4" applyFont="1" applyFill="1" applyBorder="1" applyAlignment="1">
      <alignment horizontal="center" vertical="center" shrinkToFit="1"/>
    </xf>
    <xf numFmtId="0" fontId="15" fillId="5" borderId="53" xfId="4" applyFont="1" applyFill="1" applyBorder="1" applyAlignment="1">
      <alignment horizontal="center" vertical="center" shrinkToFit="1"/>
    </xf>
    <xf numFmtId="0" fontId="15" fillId="5" borderId="115" xfId="4" applyFont="1" applyFill="1" applyBorder="1" applyAlignment="1">
      <alignment horizontal="center" vertical="center" shrinkToFit="1"/>
    </xf>
    <xf numFmtId="200" fontId="15" fillId="0" borderId="112" xfId="4" applyNumberFormat="1" applyFont="1" applyFill="1" applyBorder="1" applyAlignment="1">
      <alignment horizontal="center" vertical="center" shrinkToFit="1"/>
    </xf>
    <xf numFmtId="200" fontId="15" fillId="0" borderId="113" xfId="4" applyNumberFormat="1" applyFont="1" applyFill="1" applyBorder="1" applyAlignment="1">
      <alignment horizontal="center" vertical="center" shrinkToFit="1"/>
    </xf>
    <xf numFmtId="0" fontId="15" fillId="5" borderId="328" xfId="4" applyFont="1" applyFill="1" applyBorder="1" applyAlignment="1">
      <alignment horizontal="center" vertical="center" shrinkToFit="1"/>
    </xf>
    <xf numFmtId="0" fontId="15" fillId="5" borderId="308" xfId="4" applyFont="1" applyFill="1" applyBorder="1" applyAlignment="1">
      <alignment horizontal="center" vertical="center" shrinkToFit="1"/>
    </xf>
    <xf numFmtId="0" fontId="15" fillId="5" borderId="319" xfId="4" applyFont="1" applyFill="1" applyBorder="1" applyAlignment="1">
      <alignment horizontal="center" vertical="center" shrinkToFit="1"/>
    </xf>
    <xf numFmtId="0" fontId="15" fillId="0" borderId="4" xfId="0" applyFont="1" applyBorder="1" applyAlignment="1">
      <alignment horizontal="center" vertical="center" textRotation="255"/>
    </xf>
    <xf numFmtId="0" fontId="15" fillId="0" borderId="149" xfId="0" applyFont="1" applyBorder="1" applyAlignment="1">
      <alignment horizontal="center" vertical="center" textRotation="255"/>
    </xf>
    <xf numFmtId="0" fontId="15" fillId="0" borderId="72" xfId="4" applyFont="1" applyFill="1" applyBorder="1" applyAlignment="1">
      <alignment horizontal="left" vertical="center" shrinkToFit="1"/>
    </xf>
    <xf numFmtId="0" fontId="15" fillId="0" borderId="50" xfId="4" applyFont="1" applyFill="1" applyBorder="1" applyAlignment="1">
      <alignment horizontal="left" vertical="center" shrinkToFit="1"/>
    </xf>
    <xf numFmtId="0" fontId="15" fillId="0" borderId="176" xfId="4" applyFont="1" applyFill="1" applyBorder="1" applyAlignment="1">
      <alignment horizontal="left" vertical="center" shrinkToFit="1"/>
    </xf>
    <xf numFmtId="0" fontId="15" fillId="0" borderId="77" xfId="4" applyFont="1" applyFill="1" applyBorder="1" applyAlignment="1">
      <alignment horizontal="left" vertical="center" shrinkToFit="1"/>
    </xf>
    <xf numFmtId="0" fontId="15" fillId="0" borderId="66" xfId="4" applyFont="1" applyFill="1" applyBorder="1" applyAlignment="1">
      <alignment horizontal="left" vertical="center" shrinkToFit="1"/>
    </xf>
    <xf numFmtId="0" fontId="15" fillId="0" borderId="162" xfId="4" applyFont="1" applyFill="1" applyBorder="1" applyAlignment="1">
      <alignment horizontal="left" vertical="center" shrinkToFit="1"/>
    </xf>
    <xf numFmtId="38" fontId="15" fillId="4" borderId="252" xfId="1" applyFont="1" applyFill="1" applyBorder="1" applyAlignment="1">
      <alignment horizontal="center" vertical="center" shrinkToFit="1"/>
    </xf>
    <xf numFmtId="38" fontId="15" fillId="4" borderId="203" xfId="1" applyFont="1" applyFill="1" applyBorder="1" applyAlignment="1">
      <alignment horizontal="center" vertical="center" shrinkToFit="1"/>
    </xf>
    <xf numFmtId="0" fontId="15" fillId="4" borderId="37" xfId="4" applyFont="1" applyFill="1" applyBorder="1" applyAlignment="1">
      <alignment horizontal="center" vertical="center" wrapText="1"/>
    </xf>
    <xf numFmtId="0" fontId="15" fillId="4" borderId="12" xfId="4" applyFont="1" applyFill="1" applyBorder="1" applyAlignment="1">
      <alignment horizontal="center" vertical="center" wrapText="1"/>
    </xf>
    <xf numFmtId="0" fontId="15" fillId="4" borderId="13" xfId="4" applyFont="1" applyFill="1" applyBorder="1" applyAlignment="1">
      <alignment horizontal="center" vertical="center" wrapText="1"/>
    </xf>
    <xf numFmtId="0" fontId="15" fillId="4" borderId="41" xfId="4" applyFont="1" applyFill="1" applyBorder="1" applyAlignment="1">
      <alignment horizontal="center" vertical="center" wrapText="1"/>
    </xf>
    <xf numFmtId="0" fontId="15" fillId="4" borderId="6" xfId="4" applyFont="1" applyFill="1" applyBorder="1" applyAlignment="1">
      <alignment horizontal="center" vertical="center" wrapText="1"/>
    </xf>
    <xf numFmtId="0" fontId="15" fillId="4" borderId="17" xfId="4" applyFont="1" applyFill="1" applyBorder="1" applyAlignment="1">
      <alignment horizontal="center" vertical="center" wrapText="1"/>
    </xf>
    <xf numFmtId="200" fontId="15" fillId="4" borderId="315" xfId="4" applyNumberFormat="1" applyFont="1" applyFill="1" applyBorder="1" applyAlignment="1">
      <alignment horizontal="center" vertical="center" shrinkToFit="1"/>
    </xf>
    <xf numFmtId="200" fontId="15" fillId="4" borderId="316" xfId="4" applyNumberFormat="1" applyFont="1" applyFill="1" applyBorder="1" applyAlignment="1">
      <alignment horizontal="center" vertical="center" shrinkToFit="1"/>
    </xf>
    <xf numFmtId="38" fontId="15" fillId="4" borderId="245" xfId="1" applyFont="1" applyFill="1" applyBorder="1" applyAlignment="1">
      <alignment horizontal="center" vertical="center" shrinkToFit="1"/>
    </xf>
    <xf numFmtId="38" fontId="15" fillId="4" borderId="246" xfId="1" applyFont="1" applyFill="1" applyBorder="1" applyAlignment="1">
      <alignment horizontal="center" vertical="center" shrinkToFit="1"/>
    </xf>
    <xf numFmtId="38" fontId="15" fillId="4" borderId="34" xfId="1" applyFont="1" applyFill="1" applyBorder="1" applyAlignment="1">
      <alignment vertical="center" shrinkToFit="1"/>
    </xf>
    <xf numFmtId="38" fontId="15" fillId="4" borderId="26" xfId="1" applyFont="1" applyFill="1" applyBorder="1" applyAlignment="1">
      <alignment vertical="center" shrinkToFit="1"/>
    </xf>
    <xf numFmtId="38" fontId="15" fillId="4" borderId="38" xfId="1" applyFont="1" applyFill="1" applyBorder="1" applyAlignment="1">
      <alignment horizontal="center" vertical="center" shrinkToFit="1"/>
    </xf>
    <xf numFmtId="38" fontId="15" fillId="4" borderId="23" xfId="1" applyFont="1" applyFill="1" applyBorder="1" applyAlignment="1">
      <alignment horizontal="center" vertical="center" shrinkToFit="1"/>
    </xf>
    <xf numFmtId="38" fontId="15" fillId="4" borderId="42" xfId="1" applyFont="1" applyFill="1" applyBorder="1" applyAlignment="1">
      <alignment horizontal="center" vertical="center" shrinkToFit="1"/>
    </xf>
    <xf numFmtId="38" fontId="15" fillId="4" borderId="33" xfId="1" applyFont="1" applyFill="1" applyBorder="1" applyAlignment="1">
      <alignment horizontal="center" vertical="center" shrinkToFit="1"/>
    </xf>
    <xf numFmtId="0" fontId="38" fillId="2" borderId="6" xfId="4" applyFont="1" applyFill="1" applyBorder="1" applyAlignment="1">
      <alignment horizontal="center" vertical="center" wrapText="1" shrinkToFit="1"/>
    </xf>
    <xf numFmtId="0" fontId="38" fillId="2" borderId="17" xfId="4" applyFont="1" applyFill="1" applyBorder="1" applyAlignment="1">
      <alignment horizontal="center" vertical="center" wrapText="1" shrinkToFit="1"/>
    </xf>
    <xf numFmtId="0" fontId="38" fillId="2" borderId="19" xfId="4" applyFont="1" applyFill="1" applyBorder="1" applyAlignment="1">
      <alignment horizontal="center" vertical="center" wrapText="1"/>
    </xf>
    <xf numFmtId="0" fontId="38" fillId="2" borderId="46" xfId="4" applyFont="1" applyFill="1" applyBorder="1" applyAlignment="1">
      <alignment horizontal="center" vertical="center" wrapText="1"/>
    </xf>
    <xf numFmtId="0" fontId="15" fillId="0" borderId="51"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61" xfId="4" applyFont="1" applyFill="1" applyBorder="1" applyAlignment="1">
      <alignment horizontal="left" vertical="center" shrinkToFit="1"/>
    </xf>
    <xf numFmtId="214" fontId="15" fillId="2" borderId="58" xfId="4" applyNumberFormat="1" applyFont="1" applyFill="1" applyBorder="1" applyAlignment="1">
      <alignment horizontal="center" vertical="center" wrapText="1"/>
    </xf>
    <xf numFmtId="214" fontId="15" fillId="2" borderId="96" xfId="4" applyNumberFormat="1" applyFont="1" applyFill="1" applyBorder="1" applyAlignment="1">
      <alignment horizontal="center" vertical="center" wrapText="1"/>
    </xf>
    <xf numFmtId="0" fontId="15" fillId="0" borderId="164" xfId="0" applyFont="1" applyBorder="1" applyAlignment="1">
      <alignment horizontal="left" vertical="center" shrinkToFit="1"/>
    </xf>
    <xf numFmtId="0" fontId="15" fillId="0" borderId="165" xfId="0" applyFont="1" applyBorder="1" applyAlignment="1">
      <alignment horizontal="left" vertical="center" shrinkToFit="1"/>
    </xf>
    <xf numFmtId="0" fontId="15" fillId="0" borderId="166" xfId="0" applyFont="1" applyBorder="1" applyAlignment="1">
      <alignment horizontal="left" vertical="center" shrinkToFit="1"/>
    </xf>
    <xf numFmtId="0" fontId="15" fillId="5" borderId="72" xfId="4" applyFont="1" applyFill="1" applyBorder="1" applyAlignment="1">
      <alignment horizontal="center" vertical="center" shrinkToFit="1"/>
    </xf>
    <xf numFmtId="0" fontId="15" fillId="5" borderId="50" xfId="4" applyFont="1" applyFill="1" applyBorder="1" applyAlignment="1">
      <alignment horizontal="center" vertical="center" shrinkToFit="1"/>
    </xf>
    <xf numFmtId="0" fontId="15" fillId="5" borderId="73" xfId="4" applyFont="1" applyFill="1" applyBorder="1" applyAlignment="1">
      <alignment horizontal="center" vertical="center" shrinkToFit="1"/>
    </xf>
    <xf numFmtId="0" fontId="15" fillId="5" borderId="164" xfId="4" applyFont="1" applyFill="1" applyBorder="1" applyAlignment="1">
      <alignment horizontal="center" vertical="center" shrinkToFit="1"/>
    </xf>
    <xf numFmtId="0" fontId="15" fillId="5" borderId="165" xfId="4" applyFont="1" applyFill="1" applyBorder="1" applyAlignment="1">
      <alignment horizontal="center" vertical="center" shrinkToFit="1"/>
    </xf>
    <xf numFmtId="0" fontId="15" fillId="5" borderId="175" xfId="4" applyFont="1" applyFill="1" applyBorder="1" applyAlignment="1">
      <alignment horizontal="center" vertical="center" shrinkToFit="1"/>
    </xf>
    <xf numFmtId="200" fontId="15" fillId="0" borderId="174" xfId="4" applyNumberFormat="1" applyFont="1" applyFill="1" applyBorder="1" applyAlignment="1">
      <alignment horizontal="center" vertical="center" shrinkToFit="1"/>
    </xf>
    <xf numFmtId="200" fontId="15" fillId="0" borderId="160" xfId="4" applyNumberFormat="1" applyFont="1" applyFill="1" applyBorder="1" applyAlignment="1">
      <alignment horizontal="center" vertical="center" shrinkToFit="1"/>
    </xf>
    <xf numFmtId="0" fontId="23" fillId="0" borderId="92" xfId="4" applyFont="1" applyBorder="1" applyAlignment="1">
      <alignment horizontal="center" vertical="center" shrinkToFit="1"/>
    </xf>
    <xf numFmtId="0" fontId="23" fillId="0" borderId="93" xfId="4" applyFont="1" applyBorder="1" applyAlignment="1">
      <alignment horizontal="center" vertical="center" shrinkToFit="1"/>
    </xf>
    <xf numFmtId="0" fontId="23" fillId="2" borderId="63" xfId="4" applyFont="1" applyFill="1" applyBorder="1" applyAlignment="1">
      <alignment horizontal="center" vertical="center" wrapText="1"/>
    </xf>
    <xf numFmtId="0" fontId="23" fillId="2" borderId="75" xfId="4" applyFont="1" applyFill="1" applyBorder="1" applyAlignment="1">
      <alignment horizontal="center" vertical="center" wrapText="1"/>
    </xf>
    <xf numFmtId="0" fontId="23" fillId="2" borderId="65" xfId="4" applyFont="1" applyFill="1" applyBorder="1" applyAlignment="1">
      <alignment horizontal="center" vertical="center" wrapText="1"/>
    </xf>
    <xf numFmtId="0" fontId="23" fillId="2" borderId="15" xfId="4" applyFont="1" applyFill="1" applyBorder="1" applyAlignment="1">
      <alignment horizontal="center" vertical="center" wrapText="1"/>
    </xf>
    <xf numFmtId="0" fontId="23" fillId="2" borderId="137" xfId="4" applyFont="1" applyFill="1" applyBorder="1" applyAlignment="1">
      <alignment horizontal="center" vertical="center" wrapText="1"/>
    </xf>
    <xf numFmtId="0" fontId="23" fillId="2" borderId="60" xfId="4" applyFont="1" applyFill="1" applyBorder="1" applyAlignment="1">
      <alignment horizontal="center" vertical="center" wrapText="1"/>
    </xf>
    <xf numFmtId="0" fontId="33" fillId="0" borderId="152" xfId="4" applyFont="1" applyBorder="1" applyAlignment="1">
      <alignment horizontal="center" vertical="center" wrapText="1"/>
    </xf>
    <xf numFmtId="0" fontId="33" fillId="0" borderId="170" xfId="4" applyFont="1" applyBorder="1" applyAlignment="1">
      <alignment horizontal="center" vertical="center" wrapText="1"/>
    </xf>
    <xf numFmtId="0" fontId="33" fillId="0" borderId="178" xfId="4" applyFont="1" applyBorder="1" applyAlignment="1">
      <alignment horizontal="center" vertical="center" wrapText="1"/>
    </xf>
    <xf numFmtId="0" fontId="33" fillId="0" borderId="179" xfId="4" applyFont="1" applyBorder="1" applyAlignment="1">
      <alignment horizontal="center" vertical="center" wrapText="1"/>
    </xf>
    <xf numFmtId="0" fontId="15" fillId="0" borderId="182" xfId="0" applyFont="1" applyBorder="1" applyAlignment="1">
      <alignment horizontal="center" vertical="center" shrinkToFit="1"/>
    </xf>
    <xf numFmtId="0" fontId="15" fillId="0" borderId="183" xfId="0" applyFont="1" applyBorder="1" applyAlignment="1">
      <alignment horizontal="center" vertical="center" shrinkToFit="1"/>
    </xf>
    <xf numFmtId="0" fontId="15" fillId="2" borderId="134" xfId="4" applyFont="1" applyFill="1" applyBorder="1" applyAlignment="1">
      <alignment horizontal="center" vertical="center"/>
    </xf>
    <xf numFmtId="0" fontId="15" fillId="2" borderId="73" xfId="4" applyFont="1" applyFill="1" applyBorder="1" applyAlignment="1">
      <alignment horizontal="center" vertical="center"/>
    </xf>
    <xf numFmtId="0" fontId="15" fillId="2" borderId="72" xfId="4" applyFont="1" applyFill="1" applyBorder="1" applyAlignment="1">
      <alignment horizontal="center" vertical="center"/>
    </xf>
    <xf numFmtId="0" fontId="15" fillId="0" borderId="138" xfId="0" applyFont="1" applyBorder="1" applyAlignment="1">
      <alignment horizontal="center" vertical="center" shrinkToFit="1"/>
    </xf>
    <xf numFmtId="0" fontId="15" fillId="0" borderId="140" xfId="0" applyFont="1" applyBorder="1" applyAlignment="1">
      <alignment horizontal="center" vertical="center" shrinkToFit="1"/>
    </xf>
    <xf numFmtId="0" fontId="23" fillId="0" borderId="41" xfId="0" applyFont="1" applyBorder="1" applyAlignment="1">
      <alignment horizontal="center" vertical="center" shrinkToFit="1"/>
    </xf>
    <xf numFmtId="0" fontId="23" fillId="0" borderId="26" xfId="0" applyFont="1" applyBorder="1" applyAlignment="1">
      <alignment horizontal="center" vertical="center" shrinkToFit="1"/>
    </xf>
    <xf numFmtId="0" fontId="33" fillId="0" borderId="104" xfId="4" applyFont="1" applyBorder="1" applyAlignment="1">
      <alignment horizontal="center" vertical="center" wrapText="1"/>
    </xf>
    <xf numFmtId="0" fontId="33" fillId="0" borderId="169" xfId="4" applyFont="1" applyBorder="1" applyAlignment="1">
      <alignment horizontal="center" vertical="center" wrapText="1"/>
    </xf>
    <xf numFmtId="0" fontId="15" fillId="2" borderId="50" xfId="4" applyFont="1" applyFill="1" applyBorder="1" applyAlignment="1">
      <alignment horizontal="center" vertical="center"/>
    </xf>
    <xf numFmtId="0" fontId="33" fillId="0" borderId="37" xfId="4" applyFont="1" applyBorder="1" applyAlignment="1">
      <alignment horizontal="center" vertical="center" wrapText="1"/>
    </xf>
    <xf numFmtId="0" fontId="33" fillId="0" borderId="34" xfId="4" applyFont="1" applyBorder="1" applyAlignment="1">
      <alignment horizontal="center" vertical="center" wrapText="1"/>
    </xf>
    <xf numFmtId="0" fontId="33" fillId="0" borderId="134" xfId="4" applyFont="1" applyBorder="1" applyAlignment="1">
      <alignment horizontal="center" vertical="center" wrapText="1"/>
    </xf>
    <xf numFmtId="0" fontId="33" fillId="0" borderId="168" xfId="4" applyFont="1" applyBorder="1" applyAlignment="1">
      <alignment horizontal="center" vertical="center" wrapText="1"/>
    </xf>
    <xf numFmtId="0" fontId="15" fillId="2" borderId="134" xfId="4" applyFont="1" applyFill="1" applyBorder="1" applyAlignment="1">
      <alignment horizontal="center" vertical="center" wrapText="1"/>
    </xf>
    <xf numFmtId="0" fontId="38" fillId="2" borderId="314" xfId="4" applyFont="1" applyFill="1" applyBorder="1" applyAlignment="1">
      <alignment horizontal="center" vertical="center" wrapText="1"/>
    </xf>
    <xf numFmtId="181" fontId="15" fillId="2" borderId="72" xfId="1" applyNumberFormat="1" applyFont="1" applyFill="1" applyBorder="1" applyAlignment="1">
      <alignment horizontal="right" vertical="center" shrinkToFit="1"/>
    </xf>
    <xf numFmtId="181" fontId="15" fillId="2" borderId="50" xfId="1" applyNumberFormat="1" applyFont="1" applyFill="1" applyBorder="1" applyAlignment="1">
      <alignment horizontal="right" vertical="center" shrinkToFit="1"/>
    </xf>
    <xf numFmtId="181" fontId="15" fillId="2" borderId="73" xfId="1" applyNumberFormat="1" applyFont="1" applyFill="1" applyBorder="1" applyAlignment="1">
      <alignment horizontal="right" vertical="center" shrinkToFit="1"/>
    </xf>
    <xf numFmtId="200" fontId="15" fillId="0" borderId="102" xfId="4" applyNumberFormat="1" applyFont="1" applyFill="1" applyBorder="1" applyAlignment="1">
      <alignment horizontal="center" vertical="center" shrinkToFit="1"/>
    </xf>
    <xf numFmtId="200" fontId="15" fillId="0" borderId="78" xfId="4" applyNumberFormat="1" applyFont="1" applyFill="1" applyBorder="1" applyAlignment="1">
      <alignment horizontal="center" vertical="center" shrinkToFit="1"/>
    </xf>
    <xf numFmtId="0" fontId="15" fillId="0" borderId="35" xfId="4" applyFont="1" applyFill="1" applyBorder="1" applyAlignment="1">
      <alignment horizontal="center" vertical="center"/>
    </xf>
    <xf numFmtId="0" fontId="15" fillId="0" borderId="40" xfId="4" applyFont="1" applyFill="1" applyBorder="1" applyAlignment="1">
      <alignment horizontal="center" vertical="center"/>
    </xf>
    <xf numFmtId="0" fontId="15" fillId="6" borderId="72" xfId="4" applyFont="1" applyFill="1" applyBorder="1" applyAlignment="1">
      <alignment horizontal="center" vertical="center" shrinkToFit="1"/>
    </xf>
    <xf numFmtId="0" fontId="15" fillId="6" borderId="50" xfId="4" applyFont="1" applyFill="1" applyBorder="1" applyAlignment="1">
      <alignment horizontal="center" vertical="center" shrinkToFit="1"/>
    </xf>
    <xf numFmtId="0" fontId="15" fillId="6" borderId="73" xfId="4" applyFont="1" applyFill="1" applyBorder="1" applyAlignment="1">
      <alignment horizontal="center" vertical="center" shrinkToFit="1"/>
    </xf>
    <xf numFmtId="200" fontId="15" fillId="6" borderId="102" xfId="4" applyNumberFormat="1" applyFont="1" applyFill="1" applyBorder="1" applyAlignment="1">
      <alignment horizontal="center" vertical="center" shrinkToFit="1"/>
    </xf>
    <xf numFmtId="200" fontId="15" fillId="6" borderId="78" xfId="4" applyNumberFormat="1" applyFont="1" applyFill="1" applyBorder="1" applyAlignment="1">
      <alignment horizontal="center" vertical="center" shrinkToFit="1"/>
    </xf>
    <xf numFmtId="0" fontId="15" fillId="6" borderId="85" xfId="4" applyFont="1" applyFill="1" applyBorder="1" applyAlignment="1">
      <alignment horizontal="center" vertical="center" wrapText="1"/>
    </xf>
    <xf numFmtId="0" fontId="15" fillId="6" borderId="25" xfId="4" applyFont="1" applyFill="1" applyBorder="1" applyAlignment="1">
      <alignment horizontal="center" vertical="center" wrapText="1"/>
    </xf>
    <xf numFmtId="0" fontId="1" fillId="6" borderId="22" xfId="0" applyFont="1" applyFill="1" applyBorder="1" applyAlignment="1">
      <alignment horizontal="right" vertical="center"/>
    </xf>
    <xf numFmtId="0" fontId="1" fillId="6" borderId="47" xfId="0" applyFont="1" applyFill="1" applyBorder="1" applyAlignment="1">
      <alignment horizontal="right" vertical="center"/>
    </xf>
    <xf numFmtId="183" fontId="15" fillId="6" borderId="217" xfId="4" applyNumberFormat="1" applyFont="1" applyFill="1" applyBorder="1" applyAlignment="1">
      <alignment horizontal="right" vertical="center"/>
    </xf>
    <xf numFmtId="183" fontId="15" fillId="6" borderId="47" xfId="4" applyNumberFormat="1" applyFont="1" applyFill="1" applyBorder="1" applyAlignment="1">
      <alignment horizontal="right" vertical="center"/>
    </xf>
    <xf numFmtId="183" fontId="15" fillId="6" borderId="134" xfId="4" applyNumberFormat="1" applyFont="1" applyFill="1" applyBorder="1" applyAlignment="1">
      <alignment horizontal="right" vertical="center"/>
    </xf>
    <xf numFmtId="183" fontId="15" fillId="6" borderId="73" xfId="4" applyNumberFormat="1" applyFont="1" applyFill="1" applyBorder="1" applyAlignment="1">
      <alignment horizontal="right" vertical="center"/>
    </xf>
    <xf numFmtId="183" fontId="15" fillId="6" borderId="48" xfId="4" applyNumberFormat="1" applyFont="1" applyFill="1" applyBorder="1" applyAlignment="1">
      <alignment horizontal="right" vertical="center"/>
    </xf>
    <xf numFmtId="183" fontId="15" fillId="6" borderId="72" xfId="4" applyNumberFormat="1" applyFont="1" applyFill="1" applyBorder="1" applyAlignment="1">
      <alignment horizontal="right" vertical="center"/>
    </xf>
    <xf numFmtId="0" fontId="15" fillId="2" borderId="2" xfId="4" applyFont="1" applyFill="1" applyBorder="1">
      <alignment vertical="center"/>
    </xf>
    <xf numFmtId="0" fontId="15" fillId="2" borderId="93" xfId="4" applyFont="1" applyFill="1" applyBorder="1">
      <alignment vertical="center"/>
    </xf>
    <xf numFmtId="0" fontId="15" fillId="2" borderId="6" xfId="4" applyFont="1" applyFill="1" applyBorder="1">
      <alignment vertical="center"/>
    </xf>
    <xf numFmtId="0" fontId="15" fillId="2" borderId="26" xfId="4" applyFont="1" applyFill="1" applyBorder="1">
      <alignment vertical="center"/>
    </xf>
    <xf numFmtId="0" fontId="1" fillId="6" borderId="145" xfId="0" applyFont="1" applyFill="1" applyBorder="1" applyAlignment="1">
      <alignment horizontal="right" vertical="center"/>
    </xf>
    <xf numFmtId="0" fontId="1" fillId="6" borderId="146" xfId="0" applyFont="1" applyFill="1" applyBorder="1" applyAlignment="1">
      <alignment horizontal="right" vertical="center"/>
    </xf>
    <xf numFmtId="181" fontId="16" fillId="6" borderId="66" xfId="1" applyNumberFormat="1" applyFont="1" applyFill="1" applyBorder="1" applyAlignment="1">
      <alignment horizontal="right" vertical="center"/>
    </xf>
    <xf numFmtId="0" fontId="15" fillId="2" borderId="225" xfId="4" applyFont="1" applyFill="1" applyBorder="1" applyAlignment="1">
      <alignment horizontal="center" vertical="center" wrapText="1"/>
    </xf>
    <xf numFmtId="0" fontId="15" fillId="2" borderId="132" xfId="4" applyFont="1" applyFill="1" applyBorder="1" applyAlignment="1">
      <alignment horizontal="center" vertical="center" wrapText="1"/>
    </xf>
    <xf numFmtId="0" fontId="15" fillId="2" borderId="223" xfId="4" applyFont="1" applyFill="1" applyBorder="1" applyAlignment="1">
      <alignment horizontal="center" vertical="center" wrapText="1"/>
    </xf>
    <xf numFmtId="183" fontId="15" fillId="0" borderId="11" xfId="4" applyNumberFormat="1" applyFont="1" applyFill="1" applyBorder="1" applyAlignment="1">
      <alignment horizontal="center" vertical="center" shrinkToFit="1"/>
    </xf>
    <xf numFmtId="183" fontId="15" fillId="0" borderId="13" xfId="4" applyNumberFormat="1" applyFont="1" applyFill="1" applyBorder="1" applyAlignment="1">
      <alignment horizontal="center" vertical="center" shrinkToFit="1"/>
    </xf>
    <xf numFmtId="183" fontId="15" fillId="0" borderId="72" xfId="4" applyNumberFormat="1" applyFont="1" applyFill="1" applyBorder="1" applyAlignment="1">
      <alignment horizontal="center" vertical="center" shrinkToFit="1"/>
    </xf>
    <xf numFmtId="183" fontId="15" fillId="0" borderId="73" xfId="4" applyNumberFormat="1" applyFont="1" applyFill="1" applyBorder="1" applyAlignment="1">
      <alignment horizontal="center" vertical="center" shrinkToFit="1"/>
    </xf>
    <xf numFmtId="0" fontId="15" fillId="5" borderId="329" xfId="4" applyFont="1" applyFill="1" applyBorder="1" applyAlignment="1">
      <alignment horizontal="center" vertical="center" wrapText="1"/>
    </xf>
    <xf numFmtId="181" fontId="15" fillId="2" borderId="79" xfId="1" applyNumberFormat="1" applyFont="1" applyFill="1" applyBorder="1" applyAlignment="1">
      <alignment vertical="center" shrinkToFit="1"/>
    </xf>
    <xf numFmtId="181" fontId="15" fillId="2" borderId="53" xfId="1" applyNumberFormat="1" applyFont="1" applyFill="1" applyBorder="1" applyAlignment="1">
      <alignment vertical="center" shrinkToFit="1"/>
    </xf>
    <xf numFmtId="181" fontId="15" fillId="2" borderId="78" xfId="1" applyNumberFormat="1" applyFont="1" applyFill="1" applyBorder="1" applyAlignment="1">
      <alignment vertical="center" shrinkToFit="1"/>
    </xf>
    <xf numFmtId="181" fontId="15" fillId="2" borderId="11" xfId="1" applyNumberFormat="1" applyFont="1" applyFill="1" applyBorder="1" applyAlignment="1">
      <alignment horizontal="right" vertical="center" shrinkToFit="1"/>
    </xf>
    <xf numFmtId="181" fontId="15" fillId="2" borderId="12" xfId="1" applyNumberFormat="1" applyFont="1" applyFill="1" applyBorder="1" applyAlignment="1">
      <alignment horizontal="right" vertical="center" shrinkToFit="1"/>
    </xf>
    <xf numFmtId="181" fontId="15" fillId="2" borderId="13" xfId="1" applyNumberFormat="1" applyFont="1" applyFill="1" applyBorder="1" applyAlignment="1">
      <alignment horizontal="right" vertical="center" shrinkToFit="1"/>
    </xf>
    <xf numFmtId="0" fontId="15" fillId="0" borderId="152" xfId="4" applyFont="1" applyBorder="1" applyAlignment="1">
      <alignment horizontal="center" vertical="center" wrapText="1"/>
    </xf>
    <xf numFmtId="0" fontId="15" fillId="0" borderId="170" xfId="4" applyFont="1" applyBorder="1" applyAlignment="1">
      <alignment horizontal="center" vertical="center" wrapText="1"/>
    </xf>
    <xf numFmtId="0" fontId="15" fillId="5" borderId="48" xfId="4" applyFont="1" applyFill="1" applyBorder="1" applyAlignment="1">
      <alignment horizontal="center" vertical="center" shrinkToFit="1"/>
    </xf>
    <xf numFmtId="0" fontId="15" fillId="5" borderId="22" xfId="4" applyFont="1" applyFill="1" applyBorder="1" applyAlignment="1">
      <alignment horizontal="center" vertical="center" shrinkToFit="1"/>
    </xf>
    <xf numFmtId="0" fontId="15" fillId="5" borderId="47" xfId="4" applyFont="1" applyFill="1" applyBorder="1" applyAlignment="1">
      <alignment horizontal="center" vertical="center" shrinkToFit="1"/>
    </xf>
    <xf numFmtId="183" fontId="15" fillId="0" borderId="37" xfId="4" applyNumberFormat="1" applyFont="1" applyFill="1" applyBorder="1" applyAlignment="1">
      <alignment horizontal="center" vertical="center" shrinkToFit="1"/>
    </xf>
    <xf numFmtId="183" fontId="15" fillId="0" borderId="134" xfId="4" applyNumberFormat="1" applyFont="1" applyFill="1" applyBorder="1" applyAlignment="1">
      <alignment horizontal="center" vertical="center" shrinkToFit="1"/>
    </xf>
    <xf numFmtId="0" fontId="11" fillId="0" borderId="0" xfId="4" applyFont="1" applyAlignment="1">
      <alignment horizontal="left" shrinkToFit="1"/>
    </xf>
    <xf numFmtId="0" fontId="33" fillId="2" borderId="12" xfId="4" applyFont="1" applyFill="1" applyBorder="1" applyAlignment="1">
      <alignment horizontal="center" vertical="center" shrinkToFit="1"/>
    </xf>
    <xf numFmtId="0" fontId="33" fillId="2" borderId="13" xfId="4" applyFont="1" applyFill="1" applyBorder="1" applyAlignment="1">
      <alignment horizontal="center" vertical="center" shrinkToFit="1"/>
    </xf>
    <xf numFmtId="0" fontId="33" fillId="2" borderId="72" xfId="4" applyFont="1" applyFill="1" applyBorder="1" applyAlignment="1">
      <alignment horizontal="center" vertical="center" shrinkToFit="1"/>
    </xf>
    <xf numFmtId="0" fontId="33" fillId="2" borderId="50" xfId="4" applyFont="1" applyFill="1" applyBorder="1" applyAlignment="1">
      <alignment horizontal="center" vertical="center" shrinkToFit="1"/>
    </xf>
    <xf numFmtId="0" fontId="33" fillId="2" borderId="73" xfId="4" applyFont="1" applyFill="1" applyBorder="1" applyAlignment="1">
      <alignment horizontal="center" vertical="center" shrinkToFit="1"/>
    </xf>
    <xf numFmtId="181" fontId="15" fillId="6" borderId="48" xfId="1" applyNumberFormat="1" applyFont="1" applyFill="1" applyBorder="1" applyAlignment="1">
      <alignment horizontal="right" vertical="center" shrinkToFit="1"/>
    </xf>
    <xf numFmtId="181" fontId="15" fillId="6" borderId="22" xfId="1" applyNumberFormat="1" applyFont="1" applyFill="1" applyBorder="1" applyAlignment="1">
      <alignment horizontal="right" vertical="center" shrinkToFit="1"/>
    </xf>
    <xf numFmtId="181" fontId="15" fillId="6" borderId="47" xfId="1" applyNumberFormat="1" applyFont="1" applyFill="1" applyBorder="1" applyAlignment="1">
      <alignment horizontal="right" vertical="center" shrinkToFit="1"/>
    </xf>
    <xf numFmtId="181" fontId="15" fillId="6" borderId="72" xfId="1" applyNumberFormat="1" applyFont="1" applyFill="1" applyBorder="1" applyAlignment="1">
      <alignment horizontal="right" vertical="center" shrinkToFit="1"/>
    </xf>
    <xf numFmtId="181" fontId="15" fillId="6" borderId="50" xfId="1" applyNumberFormat="1" applyFont="1" applyFill="1" applyBorder="1" applyAlignment="1">
      <alignment horizontal="right" vertical="center" shrinkToFit="1"/>
    </xf>
    <xf numFmtId="181" fontId="15" fillId="6" borderId="73" xfId="1" applyNumberFormat="1" applyFont="1" applyFill="1" applyBorder="1" applyAlignment="1">
      <alignment horizontal="right" vertical="center" shrinkToFit="1"/>
    </xf>
    <xf numFmtId="0" fontId="23" fillId="2" borderId="12" xfId="4" applyFont="1" applyFill="1" applyBorder="1" applyAlignment="1">
      <alignment horizontal="left" vertical="center" wrapText="1"/>
    </xf>
    <xf numFmtId="0" fontId="23" fillId="2" borderId="39" xfId="4" applyFont="1" applyFill="1" applyBorder="1" applyAlignment="1">
      <alignment horizontal="left" vertical="center" wrapText="1"/>
    </xf>
    <xf numFmtId="0" fontId="23" fillId="2" borderId="14" xfId="4" applyFont="1" applyFill="1" applyBorder="1" applyAlignment="1">
      <alignment horizontal="left" vertical="center" wrapText="1"/>
    </xf>
    <xf numFmtId="0" fontId="23" fillId="2" borderId="0" xfId="4" applyFont="1" applyFill="1" applyAlignment="1">
      <alignment horizontal="left" vertical="center" wrapText="1"/>
    </xf>
    <xf numFmtId="0" fontId="23" fillId="2" borderId="5" xfId="4" applyFont="1" applyFill="1" applyBorder="1" applyAlignment="1">
      <alignment horizontal="left" vertical="center" wrapText="1"/>
    </xf>
    <xf numFmtId="0" fontId="23" fillId="2" borderId="59" xfId="4" applyFont="1" applyFill="1" applyBorder="1" applyAlignment="1">
      <alignment horizontal="left" vertical="center" wrapText="1"/>
    </xf>
    <xf numFmtId="0" fontId="23" fillId="2" borderId="21" xfId="4" applyFont="1" applyFill="1" applyBorder="1" applyAlignment="1">
      <alignment horizontal="left" vertical="center" wrapText="1"/>
    </xf>
    <xf numFmtId="0" fontId="23" fillId="2" borderId="181" xfId="4" applyFont="1" applyFill="1" applyBorder="1" applyAlignment="1">
      <alignment horizontal="left" vertical="center" wrapText="1"/>
    </xf>
    <xf numFmtId="0" fontId="15" fillId="0" borderId="178" xfId="0" applyFont="1" applyBorder="1" applyAlignment="1">
      <alignment horizontal="center" vertical="center" shrinkToFit="1"/>
    </xf>
    <xf numFmtId="183" fontId="15" fillId="6" borderId="217" xfId="4" applyNumberFormat="1" applyFont="1" applyFill="1" applyBorder="1" applyAlignment="1">
      <alignment horizontal="right" vertical="center" shrinkToFit="1"/>
    </xf>
    <xf numFmtId="183" fontId="15" fillId="6" borderId="47" xfId="4" applyNumberFormat="1" applyFont="1" applyFill="1" applyBorder="1" applyAlignment="1">
      <alignment horizontal="right" vertical="center" shrinkToFit="1"/>
    </xf>
    <xf numFmtId="183" fontId="15" fillId="6" borderId="134" xfId="4" applyNumberFormat="1" applyFont="1" applyFill="1" applyBorder="1" applyAlignment="1">
      <alignment horizontal="right" vertical="center" shrinkToFit="1"/>
    </xf>
    <xf numFmtId="183" fontId="15" fillId="6" borderId="73" xfId="4" applyNumberFormat="1" applyFont="1" applyFill="1" applyBorder="1" applyAlignment="1">
      <alignment horizontal="right" vertical="center" shrinkToFit="1"/>
    </xf>
    <xf numFmtId="183" fontId="15" fillId="6" borderId="48" xfId="4" applyNumberFormat="1" applyFont="1" applyFill="1" applyBorder="1" applyAlignment="1">
      <alignment horizontal="right" vertical="center" shrinkToFit="1"/>
    </xf>
    <xf numFmtId="183" fontId="15" fillId="6" borderId="72" xfId="4" applyNumberFormat="1" applyFont="1" applyFill="1" applyBorder="1" applyAlignment="1">
      <alignment horizontal="right" vertical="center" shrinkToFit="1"/>
    </xf>
    <xf numFmtId="0" fontId="15" fillId="6" borderId="85" xfId="4" applyFont="1" applyFill="1" applyBorder="1" applyAlignment="1">
      <alignment horizontal="center" vertical="center" shrinkToFit="1"/>
    </xf>
    <xf numFmtId="0" fontId="15" fillId="6" borderId="25" xfId="4" applyFont="1" applyFill="1" applyBorder="1" applyAlignment="1">
      <alignment horizontal="center" vertical="center" shrinkToFit="1"/>
    </xf>
    <xf numFmtId="0" fontId="15" fillId="6" borderId="134" xfId="4" applyFont="1" applyFill="1" applyBorder="1" applyAlignment="1">
      <alignment horizontal="center" vertical="center" shrinkToFit="1"/>
    </xf>
    <xf numFmtId="0" fontId="15" fillId="6" borderId="168" xfId="4" applyFont="1" applyFill="1" applyBorder="1" applyAlignment="1">
      <alignment horizontal="center" vertical="center" shrinkToFit="1"/>
    </xf>
    <xf numFmtId="181" fontId="15" fillId="6" borderId="79" xfId="1" applyNumberFormat="1" applyFont="1" applyFill="1" applyBorder="1" applyAlignment="1">
      <alignment horizontal="right" vertical="center" shrinkToFit="1"/>
    </xf>
    <xf numFmtId="181" fontId="15" fillId="6" borderId="53" xfId="1" applyNumberFormat="1" applyFont="1" applyFill="1" applyBorder="1" applyAlignment="1">
      <alignment horizontal="right" vertical="center" shrinkToFit="1"/>
    </xf>
    <xf numFmtId="181" fontId="15" fillId="6" borderId="78" xfId="1" applyNumberFormat="1" applyFont="1" applyFill="1" applyBorder="1" applyAlignment="1">
      <alignment horizontal="right" vertical="center" shrinkToFit="1"/>
    </xf>
    <xf numFmtId="0" fontId="15" fillId="6" borderId="105" xfId="4" applyFont="1" applyFill="1" applyBorder="1" applyAlignment="1">
      <alignment horizontal="center" vertical="center" shrinkToFit="1"/>
    </xf>
    <xf numFmtId="0" fontId="15" fillId="6" borderId="167" xfId="4" applyFont="1" applyFill="1" applyBorder="1" applyAlignment="1">
      <alignment horizontal="center" vertical="center" shrinkToFit="1"/>
    </xf>
    <xf numFmtId="0" fontId="15" fillId="6" borderId="72" xfId="4" applyFont="1" applyFill="1" applyBorder="1" applyAlignment="1">
      <alignment horizontal="center" vertical="center" wrapText="1"/>
    </xf>
    <xf numFmtId="0" fontId="15" fillId="6" borderId="50" xfId="4" applyFont="1" applyFill="1" applyBorder="1" applyAlignment="1">
      <alignment horizontal="center" vertical="center" wrapText="1"/>
    </xf>
    <xf numFmtId="0" fontId="15" fillId="6" borderId="73" xfId="4" applyFont="1" applyFill="1" applyBorder="1" applyAlignment="1">
      <alignment horizontal="center" vertical="center" wrapText="1"/>
    </xf>
    <xf numFmtId="0" fontId="15" fillId="6" borderId="221" xfId="0" applyFont="1" applyFill="1" applyBorder="1" applyAlignment="1">
      <alignment horizontal="center" vertical="center"/>
    </xf>
    <xf numFmtId="0" fontId="15" fillId="6" borderId="4" xfId="0" applyFont="1" applyFill="1" applyBorder="1" applyAlignment="1">
      <alignment horizontal="center" vertical="center"/>
    </xf>
    <xf numFmtId="0" fontId="15" fillId="6" borderId="33" xfId="0" applyFont="1" applyFill="1" applyBorder="1" applyAlignment="1">
      <alignment horizontal="center" vertical="center"/>
    </xf>
    <xf numFmtId="0" fontId="15" fillId="5" borderId="72" xfId="4" applyFont="1" applyFill="1" applyBorder="1" applyAlignment="1">
      <alignment horizontal="center" vertical="center" wrapText="1"/>
    </xf>
    <xf numFmtId="0" fontId="15" fillId="5" borderId="50" xfId="4" applyFont="1" applyFill="1" applyBorder="1" applyAlignment="1">
      <alignment horizontal="center" vertical="center" wrapText="1"/>
    </xf>
    <xf numFmtId="0" fontId="15" fillId="5" borderId="73" xfId="4" applyFont="1" applyFill="1" applyBorder="1" applyAlignment="1">
      <alignment horizontal="center" vertical="center" wrapText="1"/>
    </xf>
    <xf numFmtId="181" fontId="15" fillId="6" borderId="77" xfId="1" applyNumberFormat="1" applyFont="1" applyFill="1" applyBorder="1" applyAlignment="1">
      <alignment horizontal="right" vertical="center" shrinkToFit="1"/>
    </xf>
    <xf numFmtId="181" fontId="15" fillId="6" borderId="66" xfId="1" applyNumberFormat="1" applyFont="1" applyFill="1" applyBorder="1" applyAlignment="1">
      <alignment horizontal="right" vertical="center" shrinkToFit="1"/>
    </xf>
    <xf numFmtId="181" fontId="15" fillId="6" borderId="67" xfId="1" applyNumberFormat="1" applyFont="1" applyFill="1" applyBorder="1" applyAlignment="1">
      <alignment horizontal="right" vertical="center" shrinkToFit="1"/>
    </xf>
    <xf numFmtId="181" fontId="15" fillId="6" borderId="79" xfId="1" applyNumberFormat="1" applyFont="1" applyFill="1" applyBorder="1" applyAlignment="1">
      <alignment vertical="center" shrinkToFit="1"/>
    </xf>
    <xf numFmtId="181" fontId="15" fillId="6" borderId="53" xfId="1" applyNumberFormat="1" applyFont="1" applyFill="1" applyBorder="1" applyAlignment="1">
      <alignment vertical="center" shrinkToFit="1"/>
    </xf>
    <xf numFmtId="181" fontId="15" fillId="6" borderId="78" xfId="1" applyNumberFormat="1" applyFont="1" applyFill="1" applyBorder="1" applyAlignment="1">
      <alignment vertical="center" shrinkToFit="1"/>
    </xf>
    <xf numFmtId="181" fontId="15" fillId="6" borderId="144" xfId="1" applyNumberFormat="1" applyFont="1" applyFill="1" applyBorder="1" applyAlignment="1">
      <alignment horizontal="right" vertical="center" shrinkToFit="1"/>
    </xf>
    <xf numFmtId="181" fontId="15" fillId="6" borderId="145" xfId="1" applyNumberFormat="1" applyFont="1" applyFill="1" applyBorder="1" applyAlignment="1">
      <alignment horizontal="right" vertical="center" shrinkToFit="1"/>
    </xf>
    <xf numFmtId="181" fontId="15" fillId="6" borderId="146" xfId="1" applyNumberFormat="1" applyFont="1" applyFill="1" applyBorder="1" applyAlignment="1">
      <alignment horizontal="right" vertical="center" shrinkToFit="1"/>
    </xf>
    <xf numFmtId="0" fontId="15" fillId="2" borderId="89" xfId="4" applyFont="1" applyFill="1" applyBorder="1" applyAlignment="1">
      <alignment horizontal="center" vertical="center" textRotation="255"/>
    </xf>
    <xf numFmtId="0" fontId="15" fillId="2" borderId="14" xfId="4" applyFont="1" applyFill="1" applyBorder="1" applyAlignment="1">
      <alignment horizontal="center" vertical="center" textRotation="255"/>
    </xf>
    <xf numFmtId="0" fontId="15" fillId="2" borderId="59" xfId="4" applyFont="1" applyFill="1" applyBorder="1" applyAlignment="1">
      <alignment horizontal="center" vertical="center" textRotation="255"/>
    </xf>
    <xf numFmtId="0" fontId="15" fillId="0" borderId="90"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15" fillId="2" borderId="193" xfId="4" applyFont="1" applyFill="1" applyBorder="1" applyAlignment="1">
      <alignment horizontal="center" vertical="center"/>
    </xf>
    <xf numFmtId="181" fontId="15" fillId="2" borderId="164" xfId="1" applyNumberFormat="1" applyFont="1" applyFill="1" applyBorder="1" applyAlignment="1">
      <alignment vertical="center" shrinkToFit="1"/>
    </xf>
    <xf numFmtId="181" fontId="15" fillId="2" borderId="165" xfId="1" applyNumberFormat="1" applyFont="1" applyFill="1" applyBorder="1" applyAlignment="1">
      <alignment vertical="center" shrinkToFit="1"/>
    </xf>
    <xf numFmtId="181" fontId="15" fillId="2" borderId="171" xfId="1" applyNumberFormat="1" applyFont="1" applyFill="1" applyBorder="1" applyAlignment="1">
      <alignment vertical="center" shrinkToFit="1"/>
    </xf>
    <xf numFmtId="201" fontId="15" fillId="2" borderId="51" xfId="0" applyNumberFormat="1" applyFont="1" applyFill="1" applyBorder="1" applyAlignment="1">
      <alignment horizontal="center" vertical="center" shrinkToFit="1"/>
    </xf>
    <xf numFmtId="201" fontId="15" fillId="2" borderId="49" xfId="0" applyNumberFormat="1" applyFont="1" applyFill="1" applyBorder="1" applyAlignment="1">
      <alignment horizontal="center" vertical="center" shrinkToFit="1"/>
    </xf>
    <xf numFmtId="201" fontId="15" fillId="2" borderId="52" xfId="0" applyNumberFormat="1" applyFont="1" applyFill="1" applyBorder="1" applyAlignment="1">
      <alignment horizontal="center" vertical="center" shrinkToFit="1"/>
    </xf>
    <xf numFmtId="0" fontId="11" fillId="2" borderId="51" xfId="4" applyFont="1" applyFill="1" applyBorder="1" applyAlignment="1">
      <alignment horizontal="center" vertical="center"/>
    </xf>
    <xf numFmtId="0" fontId="11" fillId="2" borderId="49" xfId="4" applyFont="1" applyFill="1" applyBorder="1" applyAlignment="1">
      <alignment horizontal="center" vertical="center"/>
    </xf>
    <xf numFmtId="0" fontId="11" fillId="2" borderId="52" xfId="4" applyFont="1" applyFill="1" applyBorder="1" applyAlignment="1">
      <alignment horizontal="center" vertical="center"/>
    </xf>
    <xf numFmtId="204" fontId="15" fillId="2" borderId="53" xfId="0" applyNumberFormat="1" applyFont="1" applyFill="1" applyBorder="1" applyAlignment="1">
      <alignment horizontal="center" vertical="center"/>
    </xf>
    <xf numFmtId="204" fontId="15" fillId="2" borderId="78" xfId="0" applyNumberFormat="1" applyFont="1" applyFill="1" applyBorder="1" applyAlignment="1">
      <alignment horizontal="center" vertical="center"/>
    </xf>
    <xf numFmtId="203" fontId="15" fillId="2" borderId="11" xfId="4" applyNumberFormat="1" applyFont="1" applyFill="1" applyBorder="1" applyAlignment="1">
      <alignment horizontal="center" vertical="center" shrinkToFit="1"/>
    </xf>
    <xf numFmtId="203" fontId="15" fillId="2" borderId="12" xfId="4" applyNumberFormat="1" applyFont="1" applyFill="1" applyBorder="1" applyAlignment="1">
      <alignment horizontal="center" vertical="center" shrinkToFit="1"/>
    </xf>
    <xf numFmtId="203" fontId="15" fillId="2" borderId="13" xfId="4" applyNumberFormat="1" applyFont="1" applyFill="1" applyBorder="1" applyAlignment="1">
      <alignment horizontal="center" vertical="center" shrinkToFit="1"/>
    </xf>
    <xf numFmtId="203" fontId="15" fillId="2" borderId="16" xfId="4" applyNumberFormat="1" applyFont="1" applyFill="1" applyBorder="1" applyAlignment="1">
      <alignment horizontal="center" vertical="center" shrinkToFit="1"/>
    </xf>
    <xf numFmtId="203" fontId="15" fillId="2" borderId="6" xfId="4" applyNumberFormat="1" applyFont="1" applyFill="1" applyBorder="1" applyAlignment="1">
      <alignment horizontal="center" vertical="center" shrinkToFit="1"/>
    </xf>
    <xf numFmtId="203" fontId="15" fillId="2" borderId="17" xfId="4" applyNumberFormat="1" applyFont="1" applyFill="1" applyBorder="1" applyAlignment="1">
      <alignment horizontal="center" vertical="center" shrinkToFit="1"/>
    </xf>
    <xf numFmtId="204" fontId="15" fillId="2" borderId="79" xfId="0" applyNumberFormat="1" applyFont="1" applyFill="1" applyBorder="1" applyAlignment="1">
      <alignment horizontal="center" vertical="center"/>
    </xf>
    <xf numFmtId="202" fontId="15" fillId="0" borderId="11" xfId="0" applyNumberFormat="1" applyFont="1" applyBorder="1" applyAlignment="1">
      <alignment horizontal="left" vertical="center" wrapText="1"/>
    </xf>
    <xf numFmtId="202" fontId="15" fillId="0" borderId="12" xfId="0" applyNumberFormat="1" applyFont="1" applyBorder="1" applyAlignment="1">
      <alignment horizontal="left" vertical="center" wrapText="1"/>
    </xf>
    <xf numFmtId="202" fontId="15" fillId="0" borderId="13" xfId="0" applyNumberFormat="1" applyFont="1" applyBorder="1" applyAlignment="1">
      <alignment horizontal="left" vertical="center" wrapText="1"/>
    </xf>
    <xf numFmtId="202" fontId="15" fillId="0" borderId="16" xfId="0" applyNumberFormat="1" applyFont="1" applyBorder="1" applyAlignment="1">
      <alignment horizontal="left" vertical="center" wrapText="1"/>
    </xf>
    <xf numFmtId="202" fontId="15" fillId="0" borderId="6" xfId="0" applyNumberFormat="1" applyFont="1" applyBorder="1" applyAlignment="1">
      <alignment horizontal="left" vertical="center" wrapText="1"/>
    </xf>
    <xf numFmtId="202" fontId="15" fillId="0" borderId="17" xfId="0" applyNumberFormat="1" applyFont="1" applyBorder="1" applyAlignment="1">
      <alignment horizontal="left" vertical="center" wrapText="1"/>
    </xf>
    <xf numFmtId="0" fontId="11" fillId="2" borderId="59" xfId="4" applyFont="1" applyFill="1" applyBorder="1" applyAlignment="1">
      <alignment horizontal="center" vertical="center"/>
    </xf>
    <xf numFmtId="0" fontId="11" fillId="2" borderId="21" xfId="4" applyFont="1" applyFill="1" applyBorder="1" applyAlignment="1">
      <alignment horizontal="center" vertical="center"/>
    </xf>
    <xf numFmtId="0" fontId="11" fillId="2" borderId="60" xfId="4" applyFont="1" applyFill="1" applyBorder="1" applyAlignment="1">
      <alignment horizontal="center" vertical="center"/>
    </xf>
    <xf numFmtId="0" fontId="11" fillId="2" borderId="11" xfId="4" applyFont="1" applyFill="1" applyBorder="1" applyAlignment="1">
      <alignment horizontal="center" vertical="center" wrapText="1"/>
    </xf>
    <xf numFmtId="0" fontId="11" fillId="0" borderId="139" xfId="4" applyFont="1" applyBorder="1" applyAlignment="1">
      <alignment horizontal="center" vertical="center"/>
    </xf>
    <xf numFmtId="0" fontId="15" fillId="2" borderId="6" xfId="4" applyFont="1" applyFill="1" applyBorder="1" applyAlignment="1">
      <alignment horizontal="left" vertical="center" wrapText="1"/>
    </xf>
    <xf numFmtId="0" fontId="15" fillId="2" borderId="12" xfId="4" applyFont="1" applyFill="1" applyBorder="1" applyAlignment="1">
      <alignment horizontal="left" vertical="center" wrapText="1"/>
    </xf>
    <xf numFmtId="0" fontId="15" fillId="2" borderId="13" xfId="4" applyFont="1" applyFill="1" applyBorder="1" applyAlignment="1">
      <alignment horizontal="left" vertical="center" wrapText="1"/>
    </xf>
    <xf numFmtId="0" fontId="11" fillId="0" borderId="25" xfId="4" applyFont="1" applyBorder="1" applyAlignment="1">
      <alignment horizontal="left" vertical="center"/>
    </xf>
    <xf numFmtId="0" fontId="11" fillId="2" borderId="5" xfId="4" applyFont="1" applyFill="1" applyBorder="1" applyAlignment="1">
      <alignment horizontal="center" vertical="center" shrinkToFit="1"/>
    </xf>
    <xf numFmtId="0" fontId="15" fillId="2" borderId="22" xfId="4" applyFont="1" applyFill="1" applyBorder="1" applyAlignment="1">
      <alignment horizontal="center" vertical="center" wrapText="1"/>
    </xf>
    <xf numFmtId="0" fontId="15" fillId="2" borderId="47" xfId="4" applyFont="1" applyFill="1" applyBorder="1" applyAlignment="1">
      <alignment horizontal="center" vertical="center" wrapText="1"/>
    </xf>
    <xf numFmtId="201" fontId="15" fillId="2" borderId="51" xfId="0" applyNumberFormat="1" applyFont="1" applyFill="1" applyBorder="1" applyAlignment="1">
      <alignment horizontal="center" vertical="center"/>
    </xf>
    <xf numFmtId="0" fontId="1" fillId="0" borderId="49" xfId="0" applyFont="1" applyBorder="1" applyAlignment="1">
      <alignment horizontal="center" vertical="center"/>
    </xf>
    <xf numFmtId="0" fontId="1" fillId="0" borderId="52" xfId="0" applyFont="1" applyBorder="1" applyAlignment="1">
      <alignment horizontal="center" vertical="center"/>
    </xf>
    <xf numFmtId="204" fontId="53" fillId="2" borderId="79" xfId="0" applyNumberFormat="1" applyFont="1" applyFill="1" applyBorder="1" applyAlignment="1">
      <alignment horizontal="center" vertical="center"/>
    </xf>
    <xf numFmtId="204" fontId="53" fillId="2" borderId="53" xfId="0" applyNumberFormat="1" applyFont="1" applyFill="1" applyBorder="1" applyAlignment="1">
      <alignment horizontal="center" vertical="center"/>
    </xf>
    <xf numFmtId="201" fontId="15" fillId="2" borderId="11" xfId="0"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53" xfId="0" applyFont="1" applyBorder="1" applyAlignment="1">
      <alignment horizontal="center" vertical="center"/>
    </xf>
    <xf numFmtId="0" fontId="53" fillId="0" borderId="53" xfId="0" applyFont="1" applyBorder="1" applyAlignment="1">
      <alignment horizontal="center" vertical="center"/>
    </xf>
    <xf numFmtId="0" fontId="53" fillId="0" borderId="78" xfId="0" applyFont="1" applyBorder="1" applyAlignment="1">
      <alignment horizontal="center" vertical="center"/>
    </xf>
    <xf numFmtId="0" fontId="11" fillId="0" borderId="25" xfId="4" applyFont="1" applyBorder="1" applyAlignment="1">
      <alignment horizontal="left" vertical="center" wrapText="1"/>
    </xf>
    <xf numFmtId="202" fontId="15" fillId="5" borderId="11" xfId="0" applyNumberFormat="1" applyFont="1" applyFill="1" applyBorder="1" applyAlignment="1">
      <alignment horizontal="center" vertical="center" wrapText="1"/>
    </xf>
    <xf numFmtId="202" fontId="15" fillId="5" borderId="12" xfId="0" applyNumberFormat="1" applyFont="1" applyFill="1" applyBorder="1" applyAlignment="1">
      <alignment horizontal="center" vertical="center" wrapText="1"/>
    </xf>
    <xf numFmtId="202" fontId="15" fillId="5" borderId="13" xfId="0" applyNumberFormat="1" applyFont="1" applyFill="1" applyBorder="1" applyAlignment="1">
      <alignment horizontal="center" vertical="center" wrapText="1"/>
    </xf>
    <xf numFmtId="202" fontId="15" fillId="5" borderId="16" xfId="0" applyNumberFormat="1" applyFont="1" applyFill="1" applyBorder="1" applyAlignment="1">
      <alignment horizontal="center" vertical="center" wrapText="1"/>
    </xf>
    <xf numFmtId="202" fontId="15" fillId="5" borderId="6" xfId="0" applyNumberFormat="1" applyFont="1" applyFill="1" applyBorder="1" applyAlignment="1">
      <alignment horizontal="center" vertical="center" wrapText="1"/>
    </xf>
    <xf numFmtId="202" fontId="15" fillId="5" borderId="17" xfId="0" applyNumberFormat="1" applyFont="1" applyFill="1" applyBorder="1" applyAlignment="1">
      <alignment horizontal="center" vertical="center" wrapText="1"/>
    </xf>
    <xf numFmtId="203" fontId="15" fillId="2" borderId="11" xfId="4" applyNumberFormat="1" applyFont="1" applyFill="1" applyBorder="1" applyAlignment="1">
      <alignment horizontal="center" vertical="center" wrapText="1"/>
    </xf>
    <xf numFmtId="203" fontId="15" fillId="2" borderId="12" xfId="4" applyNumberFormat="1" applyFont="1" applyFill="1" applyBorder="1" applyAlignment="1">
      <alignment horizontal="center" vertical="center" wrapText="1"/>
    </xf>
    <xf numFmtId="203" fontId="15" fillId="2" borderId="13" xfId="4" applyNumberFormat="1" applyFont="1" applyFill="1" applyBorder="1" applyAlignment="1">
      <alignment horizontal="center" vertical="center" wrapText="1"/>
    </xf>
    <xf numFmtId="203" fontId="15" fillId="2" borderId="16" xfId="4" applyNumberFormat="1" applyFont="1" applyFill="1" applyBorder="1" applyAlignment="1">
      <alignment horizontal="center" vertical="center" wrapText="1"/>
    </xf>
    <xf numFmtId="203" fontId="15" fillId="2" borderId="6" xfId="4" applyNumberFormat="1" applyFont="1" applyFill="1" applyBorder="1" applyAlignment="1">
      <alignment horizontal="center" vertical="center" wrapText="1"/>
    </xf>
    <xf numFmtId="203" fontId="15" fillId="2" borderId="17" xfId="4" applyNumberFormat="1" applyFont="1" applyFill="1" applyBorder="1" applyAlignment="1">
      <alignment horizontal="center" vertical="center" wrapText="1"/>
    </xf>
    <xf numFmtId="0" fontId="16" fillId="0" borderId="0" xfId="0" applyFont="1" applyAlignment="1">
      <alignment horizontal="left" vertical="center" wrapText="1"/>
    </xf>
    <xf numFmtId="0" fontId="52" fillId="2" borderId="79" xfId="4" applyFont="1" applyFill="1" applyBorder="1" applyAlignment="1">
      <alignment horizontal="center" vertical="center"/>
    </xf>
    <xf numFmtId="0" fontId="1" fillId="0" borderId="78" xfId="0" applyFont="1" applyBorder="1" applyAlignment="1">
      <alignment horizontal="center" vertical="center"/>
    </xf>
    <xf numFmtId="204" fontId="53" fillId="0" borderId="53" xfId="0" applyNumberFormat="1" applyFont="1" applyBorder="1" applyAlignment="1">
      <alignment horizontal="center" vertical="center"/>
    </xf>
    <xf numFmtId="204" fontId="53" fillId="0" borderId="78" xfId="0" applyNumberFormat="1" applyFont="1" applyBorder="1" applyAlignment="1">
      <alignment horizontal="center" vertical="center"/>
    </xf>
    <xf numFmtId="0" fontId="11" fillId="2" borderId="12" xfId="4" applyFont="1" applyFill="1" applyBorder="1" applyAlignment="1">
      <alignment horizontal="center" vertical="center" wrapText="1"/>
    </xf>
    <xf numFmtId="203" fontId="15" fillId="2" borderId="11" xfId="4" applyNumberFormat="1" applyFont="1" applyFill="1" applyBorder="1" applyAlignment="1">
      <alignment horizontal="left" vertical="center" wrapText="1"/>
    </xf>
    <xf numFmtId="203" fontId="15" fillId="2" borderId="12" xfId="4" applyNumberFormat="1" applyFont="1" applyFill="1" applyBorder="1" applyAlignment="1">
      <alignment horizontal="left" vertical="center" wrapText="1"/>
    </xf>
    <xf numFmtId="203" fontId="15" fillId="2" borderId="13" xfId="4" applyNumberFormat="1" applyFont="1" applyFill="1" applyBorder="1" applyAlignment="1">
      <alignment horizontal="left" vertical="center" wrapText="1"/>
    </xf>
    <xf numFmtId="203" fontId="15" fillId="2" borderId="16" xfId="4" applyNumberFormat="1" applyFont="1" applyFill="1" applyBorder="1" applyAlignment="1">
      <alignment horizontal="left" vertical="center" wrapText="1"/>
    </xf>
    <xf numFmtId="203" fontId="15" fillId="2" borderId="6" xfId="4" applyNumberFormat="1" applyFont="1" applyFill="1" applyBorder="1" applyAlignment="1">
      <alignment horizontal="left" vertical="center" wrapText="1"/>
    </xf>
    <xf numFmtId="203" fontId="15" fillId="2" borderId="17" xfId="4" applyNumberFormat="1" applyFont="1" applyFill="1" applyBorder="1" applyAlignment="1">
      <alignment horizontal="left" vertical="center" wrapText="1"/>
    </xf>
    <xf numFmtId="204" fontId="53" fillId="2" borderId="16" xfId="0" applyNumberFormat="1" applyFont="1" applyFill="1" applyBorder="1" applyAlignment="1">
      <alignment horizontal="center" vertical="center"/>
    </xf>
    <xf numFmtId="204" fontId="53" fillId="2" borderId="6" xfId="0" applyNumberFormat="1" applyFont="1" applyFill="1" applyBorder="1" applyAlignment="1">
      <alignment horizontal="center" vertical="center"/>
    </xf>
    <xf numFmtId="0" fontId="53" fillId="0" borderId="49" xfId="0" applyFont="1" applyBorder="1" applyAlignment="1">
      <alignment horizontal="center" vertical="center"/>
    </xf>
    <xf numFmtId="0" fontId="53" fillId="0" borderId="52" xfId="0" applyFont="1" applyBorder="1" applyAlignment="1">
      <alignment horizontal="center" vertical="center"/>
    </xf>
    <xf numFmtId="20" fontId="53" fillId="0" borderId="53" xfId="0" applyNumberFormat="1" applyFont="1" applyBorder="1" applyAlignment="1">
      <alignment horizontal="center" vertical="center"/>
    </xf>
    <xf numFmtId="0" fontId="11" fillId="2" borderId="5" xfId="4" applyFont="1" applyFill="1" applyBorder="1" applyAlignment="1">
      <alignment horizontal="left" vertical="center" shrinkToFit="1"/>
    </xf>
    <xf numFmtId="185" fontId="15" fillId="2" borderId="11" xfId="4" applyNumberFormat="1" applyFont="1" applyFill="1" applyBorder="1" applyAlignment="1">
      <alignment horizontal="center" vertical="center"/>
    </xf>
    <xf numFmtId="204" fontId="15" fillId="2" borderId="79" xfId="4" applyNumberFormat="1" applyFont="1" applyFill="1" applyBorder="1" applyAlignment="1">
      <alignment horizontal="center" vertical="center" shrinkToFit="1"/>
    </xf>
    <xf numFmtId="204" fontId="1" fillId="0" borderId="53" xfId="0" applyNumberFormat="1" applyFont="1" applyBorder="1" applyAlignment="1">
      <alignment horizontal="center" vertical="center" shrinkToFit="1"/>
    </xf>
    <xf numFmtId="185" fontId="15" fillId="2" borderId="53" xfId="4" applyNumberFormat="1" applyFont="1" applyFill="1" applyBorder="1" applyAlignment="1">
      <alignment horizontal="center" vertical="center"/>
    </xf>
    <xf numFmtId="204" fontId="15" fillId="2" borderId="53" xfId="4" applyNumberFormat="1" applyFont="1" applyFill="1" applyBorder="1" applyAlignment="1">
      <alignment horizontal="center" vertical="center" shrinkToFit="1"/>
    </xf>
    <xf numFmtId="204" fontId="1" fillId="0" borderId="78" xfId="0" applyNumberFormat="1" applyFont="1" applyBorder="1" applyAlignment="1">
      <alignment horizontal="center" vertical="center" shrinkToFit="1"/>
    </xf>
    <xf numFmtId="0" fontId="11" fillId="2" borderId="13" xfId="4" applyFont="1" applyFill="1" applyBorder="1" applyAlignment="1">
      <alignment horizontal="center" vertical="center" wrapText="1"/>
    </xf>
    <xf numFmtId="0" fontId="11" fillId="2" borderId="16" xfId="4" applyFont="1" applyFill="1" applyBorder="1" applyAlignment="1">
      <alignment horizontal="center" vertical="center" wrapText="1"/>
    </xf>
    <xf numFmtId="0" fontId="11" fillId="2" borderId="6" xfId="4" applyFont="1" applyFill="1" applyBorder="1" applyAlignment="1">
      <alignment horizontal="center" vertical="center" wrapText="1"/>
    </xf>
    <xf numFmtId="0" fontId="11" fillId="2" borderId="17" xfId="4" applyFont="1" applyFill="1" applyBorder="1" applyAlignment="1">
      <alignment horizontal="center" vertical="center" wrapText="1"/>
    </xf>
    <xf numFmtId="0" fontId="11" fillId="2" borderId="16" xfId="4" applyFont="1" applyFill="1" applyBorder="1" applyAlignment="1">
      <alignment horizontal="center" vertical="center" shrinkToFit="1"/>
    </xf>
    <xf numFmtId="0" fontId="11" fillId="2" borderId="6" xfId="4" applyFont="1" applyFill="1" applyBorder="1" applyAlignment="1">
      <alignment horizontal="center" vertical="center" shrinkToFit="1"/>
    </xf>
    <xf numFmtId="0" fontId="11" fillId="2" borderId="17" xfId="4" applyFont="1" applyFill="1" applyBorder="1" applyAlignment="1">
      <alignment horizontal="center" vertical="center" shrinkToFit="1"/>
    </xf>
    <xf numFmtId="0" fontId="15" fillId="2" borderId="11" xfId="4" applyFont="1" applyFill="1" applyBorder="1" applyAlignment="1">
      <alignment horizontal="left" vertical="center" wrapText="1"/>
    </xf>
    <xf numFmtId="0" fontId="15" fillId="2" borderId="12" xfId="4" applyFont="1" applyFill="1" applyBorder="1" applyAlignment="1">
      <alignment horizontal="left" vertical="center" shrinkToFit="1"/>
    </xf>
    <xf numFmtId="0" fontId="15" fillId="2" borderId="13" xfId="4" applyFont="1" applyFill="1" applyBorder="1" applyAlignment="1">
      <alignment horizontal="left" vertical="center" shrinkToFit="1"/>
    </xf>
    <xf numFmtId="0" fontId="15" fillId="2" borderId="11" xfId="4" applyFont="1" applyFill="1" applyBorder="1" applyAlignment="1">
      <alignment horizontal="left" vertical="center" shrinkToFit="1"/>
    </xf>
    <xf numFmtId="0" fontId="15" fillId="2" borderId="85" xfId="4" applyFont="1" applyFill="1" applyBorder="1" applyAlignment="1">
      <alignment horizontal="justify" vertical="top" wrapText="1"/>
    </xf>
    <xf numFmtId="0" fontId="15" fillId="2" borderId="85" xfId="4" applyFont="1" applyFill="1" applyBorder="1" applyAlignment="1">
      <alignment horizontal="left" vertical="top" wrapText="1"/>
    </xf>
    <xf numFmtId="0" fontId="11" fillId="2" borderId="25" xfId="4" applyFont="1" applyFill="1" applyBorder="1" applyAlignment="1">
      <alignment horizontal="center" vertical="center"/>
    </xf>
    <xf numFmtId="0" fontId="62" fillId="0" borderId="0" xfId="16" applyFont="1" applyAlignment="1">
      <alignment horizontal="left" vertical="center"/>
    </xf>
    <xf numFmtId="0" fontId="32" fillId="0" borderId="0" xfId="16" applyFont="1" applyAlignment="1">
      <alignment horizontal="left" vertical="top" wrapText="1"/>
    </xf>
    <xf numFmtId="0" fontId="11" fillId="2" borderId="0" xfId="4" applyFont="1" applyFill="1" applyAlignment="1">
      <alignment vertical="center" shrinkToFit="1"/>
    </xf>
    <xf numFmtId="0" fontId="16" fillId="0" borderId="0" xfId="0" applyFont="1" applyAlignment="1">
      <alignment vertical="center" shrinkToFit="1"/>
    </xf>
    <xf numFmtId="0" fontId="11" fillId="0" borderId="0" xfId="4" applyFont="1" applyFill="1" applyAlignment="1">
      <alignment horizontal="left" vertical="center" wrapText="1"/>
    </xf>
    <xf numFmtId="0" fontId="66" fillId="0" borderId="0" xfId="16" applyFont="1" applyAlignment="1">
      <alignment horizontal="center" vertical="top" wrapText="1"/>
    </xf>
    <xf numFmtId="0" fontId="11" fillId="2" borderId="302" xfId="4" applyFont="1" applyFill="1" applyBorder="1" applyAlignment="1">
      <alignment horizontal="left" vertical="center" shrinkToFit="1"/>
    </xf>
    <xf numFmtId="0" fontId="11" fillId="0" borderId="0" xfId="4" applyFont="1" applyFill="1" applyAlignment="1">
      <alignment horizontal="left" vertical="top" wrapText="1" shrinkToFit="1"/>
    </xf>
    <xf numFmtId="199" fontId="11" fillId="2" borderId="18" xfId="4" applyNumberFormat="1" applyFont="1" applyFill="1" applyBorder="1" applyAlignment="1">
      <alignment horizontal="right" vertical="center"/>
    </xf>
    <xf numFmtId="199" fontId="11" fillId="2" borderId="19" xfId="4" applyNumberFormat="1" applyFont="1" applyFill="1" applyBorder="1" applyAlignment="1">
      <alignment horizontal="right" vertical="center"/>
    </xf>
    <xf numFmtId="199" fontId="11" fillId="2" borderId="19" xfId="4" applyNumberFormat="1" applyFont="1" applyFill="1" applyBorder="1" applyAlignment="1">
      <alignment horizontal="left" vertical="center"/>
    </xf>
    <xf numFmtId="0" fontId="11" fillId="2" borderId="19" xfId="4" applyFont="1" applyFill="1" applyBorder="1" applyAlignment="1">
      <alignment horizontal="right" vertical="center"/>
    </xf>
    <xf numFmtId="3" fontId="11" fillId="2" borderId="19" xfId="4" applyNumberFormat="1" applyFont="1" applyFill="1" applyBorder="1" applyAlignment="1">
      <alignment horizontal="center" vertical="center"/>
    </xf>
    <xf numFmtId="3" fontId="11" fillId="2" borderId="20" xfId="4" applyNumberFormat="1" applyFont="1" applyFill="1" applyBorder="1" applyAlignment="1">
      <alignment horizontal="center" vertical="center"/>
    </xf>
    <xf numFmtId="0" fontId="17" fillId="0" borderId="107" xfId="4" applyFont="1" applyBorder="1" applyAlignment="1">
      <alignment horizontal="center" vertical="center"/>
    </xf>
    <xf numFmtId="0" fontId="17" fillId="0" borderId="30" xfId="4" applyFont="1" applyBorder="1" applyAlignment="1">
      <alignment horizontal="center" vertical="center"/>
    </xf>
    <xf numFmtId="0" fontId="17" fillId="0" borderId="69" xfId="4" applyFont="1" applyBorder="1" applyAlignment="1">
      <alignment horizontal="center" vertical="center"/>
    </xf>
    <xf numFmtId="0" fontId="11" fillId="2" borderId="0" xfId="5" applyFont="1" applyFill="1" applyAlignment="1">
      <alignment horizontal="left" vertical="center"/>
    </xf>
    <xf numFmtId="0" fontId="11" fillId="2" borderId="0" xfId="5" applyFont="1" applyFill="1" applyAlignment="1">
      <alignment horizontal="left" vertical="center" shrinkToFit="1"/>
    </xf>
    <xf numFmtId="0" fontId="11" fillId="2" borderId="25" xfId="5" applyFont="1" applyFill="1" applyBorder="1" applyAlignment="1">
      <alignment horizontal="left" vertical="center"/>
    </xf>
    <xf numFmtId="0" fontId="15" fillId="0" borderId="0" xfId="4" applyFont="1" applyFill="1" applyAlignment="1">
      <alignment horizontal="center" vertical="center"/>
    </xf>
    <xf numFmtId="0" fontId="11" fillId="0" borderId="159" xfId="4" applyFont="1" applyBorder="1" applyAlignment="1">
      <alignment horizontal="center" vertical="center"/>
    </xf>
    <xf numFmtId="195" fontId="11" fillId="2" borderId="18" xfId="4" applyNumberFormat="1" applyFont="1" applyFill="1" applyBorder="1" applyAlignment="1">
      <alignment horizontal="center" vertical="center" shrinkToFit="1"/>
    </xf>
    <xf numFmtId="195" fontId="11" fillId="2" borderId="20" xfId="4" applyNumberFormat="1" applyFont="1" applyFill="1" applyBorder="1" applyAlignment="1">
      <alignment horizontal="center" vertical="center" shrinkToFit="1"/>
    </xf>
    <xf numFmtId="0" fontId="11" fillId="0" borderId="159" xfId="4" applyFont="1" applyBorder="1" applyAlignment="1">
      <alignment horizontal="center" vertical="center" shrinkToFit="1"/>
    </xf>
    <xf numFmtId="195" fontId="11" fillId="2" borderId="19" xfId="4" applyNumberFormat="1" applyFont="1" applyFill="1" applyBorder="1" applyAlignment="1">
      <alignment horizontal="center" vertical="center" shrinkToFit="1"/>
    </xf>
    <xf numFmtId="0" fontId="11" fillId="2" borderId="290" xfId="4" applyFont="1" applyFill="1" applyBorder="1" applyAlignment="1">
      <alignment horizontal="center" vertical="center" wrapText="1"/>
    </xf>
    <xf numFmtId="0" fontId="17" fillId="0" borderId="238" xfId="4" applyFont="1" applyBorder="1" applyAlignment="1">
      <alignment horizontal="center" vertical="center"/>
    </xf>
    <xf numFmtId="0" fontId="11" fillId="2" borderId="44" xfId="4" applyFont="1" applyFill="1" applyBorder="1" applyAlignment="1">
      <alignment horizontal="center" vertical="center" wrapText="1"/>
    </xf>
    <xf numFmtId="0" fontId="11" fillId="2" borderId="0" xfId="4" applyFont="1" applyFill="1" applyAlignment="1">
      <alignment horizontal="left" vertical="top" shrinkToFit="1"/>
    </xf>
    <xf numFmtId="0" fontId="11" fillId="2" borderId="25" xfId="4" applyFont="1" applyFill="1" applyBorder="1" applyAlignment="1">
      <alignment horizontal="left" vertical="top" shrinkToFit="1"/>
    </xf>
    <xf numFmtId="0" fontId="28" fillId="0" borderId="305" xfId="4" applyFont="1" applyBorder="1" applyAlignment="1">
      <alignment horizontal="left" vertical="top" wrapText="1"/>
    </xf>
    <xf numFmtId="0" fontId="28" fillId="0" borderId="264" xfId="4" applyFont="1" applyBorder="1" applyAlignment="1">
      <alignment horizontal="left" vertical="top" wrapText="1"/>
    </xf>
    <xf numFmtId="0" fontId="28" fillId="0" borderId="306" xfId="4" applyFont="1" applyBorder="1" applyAlignment="1">
      <alignment horizontal="left" vertical="top" wrapText="1"/>
    </xf>
    <xf numFmtId="0" fontId="28" fillId="0" borderId="265" xfId="4" applyFont="1" applyBorder="1" applyAlignment="1">
      <alignment horizontal="left" vertical="top" wrapText="1"/>
    </xf>
    <xf numFmtId="0" fontId="28" fillId="0" borderId="0" xfId="4" applyFont="1" applyAlignment="1">
      <alignment horizontal="left" vertical="top" wrapText="1"/>
    </xf>
    <xf numFmtId="0" fontId="28" fillId="0" borderId="266" xfId="4" applyFont="1" applyBorder="1" applyAlignment="1">
      <alignment horizontal="left" vertical="top" wrapText="1"/>
    </xf>
    <xf numFmtId="0" fontId="28" fillId="0" borderId="267" xfId="4" applyFont="1" applyBorder="1" applyAlignment="1">
      <alignment horizontal="left" vertical="top" wrapText="1"/>
    </xf>
    <xf numFmtId="0" fontId="28" fillId="0" borderId="259" xfId="4" applyFont="1" applyBorder="1" applyAlignment="1">
      <alignment horizontal="left" vertical="top" wrapText="1"/>
    </xf>
    <xf numFmtId="0" fontId="28" fillId="0" borderId="268" xfId="4" applyFont="1" applyBorder="1" applyAlignment="1">
      <alignment horizontal="left" vertical="top" wrapText="1"/>
    </xf>
    <xf numFmtId="0" fontId="11" fillId="2" borderId="44" xfId="4" applyFont="1" applyFill="1" applyBorder="1" applyAlignment="1">
      <alignment horizontal="center" vertical="center" shrinkToFit="1"/>
    </xf>
    <xf numFmtId="0" fontId="15" fillId="0" borderId="18" xfId="4" applyFont="1" applyBorder="1" applyAlignment="1">
      <alignment horizontal="center" vertical="center" wrapText="1"/>
    </xf>
    <xf numFmtId="0" fontId="15" fillId="0" borderId="19" xfId="4" applyFont="1" applyBorder="1" applyAlignment="1">
      <alignment horizontal="center" vertical="center" wrapText="1"/>
    </xf>
    <xf numFmtId="0" fontId="15" fillId="0" borderId="20" xfId="4" applyFont="1" applyBorder="1" applyAlignment="1">
      <alignment horizontal="center" vertical="center" wrapText="1"/>
    </xf>
    <xf numFmtId="0" fontId="11" fillId="5" borderId="18" xfId="4" applyFont="1" applyFill="1" applyBorder="1" applyAlignment="1">
      <alignment horizontal="center" vertical="center"/>
    </xf>
    <xf numFmtId="0" fontId="11" fillId="5" borderId="19" xfId="4" applyFont="1" applyFill="1" applyBorder="1" applyAlignment="1">
      <alignment horizontal="center" vertical="center"/>
    </xf>
    <xf numFmtId="0" fontId="11" fillId="5" borderId="20" xfId="4" applyFont="1" applyFill="1" applyBorder="1" applyAlignment="1">
      <alignment horizontal="center" vertical="center"/>
    </xf>
    <xf numFmtId="0" fontId="12" fillId="0" borderId="0" xfId="4" applyFont="1" applyFill="1" applyAlignment="1">
      <alignment horizontal="left" vertical="center" wrapText="1"/>
    </xf>
    <xf numFmtId="0" fontId="12" fillId="0" borderId="5" xfId="4" applyFont="1" applyFill="1" applyBorder="1" applyAlignment="1">
      <alignment horizontal="left" vertical="center" wrapText="1"/>
    </xf>
    <xf numFmtId="0" fontId="15" fillId="0" borderId="0" xfId="4" applyFont="1" applyFill="1" applyAlignment="1">
      <alignment vertical="top" wrapText="1"/>
    </xf>
    <xf numFmtId="0" fontId="15" fillId="0" borderId="5" xfId="4" applyFont="1" applyFill="1" applyBorder="1" applyAlignment="1">
      <alignment vertical="top" wrapText="1"/>
    </xf>
    <xf numFmtId="0" fontId="15" fillId="0" borderId="0" xfId="4" applyFont="1" applyFill="1" applyAlignment="1">
      <alignment horizontal="left" vertical="top"/>
    </xf>
    <xf numFmtId="0" fontId="15" fillId="0" borderId="5" xfId="4" applyFont="1" applyFill="1" applyBorder="1" applyAlignment="1">
      <alignment horizontal="left" vertical="top"/>
    </xf>
    <xf numFmtId="0" fontId="11" fillId="0" borderId="18" xfId="4" applyFont="1" applyFill="1" applyBorder="1" applyAlignment="1">
      <alignment horizontal="center" vertical="top" wrapText="1"/>
    </xf>
    <xf numFmtId="0" fontId="11" fillId="0" borderId="19" xfId="4" applyFont="1" applyFill="1" applyBorder="1" applyAlignment="1">
      <alignment horizontal="center" vertical="top" wrapText="1"/>
    </xf>
    <xf numFmtId="0" fontId="11" fillId="0" borderId="20" xfId="4" applyFont="1" applyFill="1" applyBorder="1" applyAlignment="1">
      <alignment horizontal="center" vertical="top" wrapText="1"/>
    </xf>
    <xf numFmtId="0" fontId="11" fillId="0" borderId="11" xfId="4" applyFont="1" applyFill="1" applyBorder="1" applyAlignment="1">
      <alignment horizontal="left" vertical="top" wrapText="1"/>
    </xf>
    <xf numFmtId="0" fontId="11" fillId="0" borderId="12" xfId="4"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14" xfId="4" applyFont="1" applyFill="1" applyBorder="1" applyAlignment="1">
      <alignment horizontal="left" vertical="top" wrapText="1"/>
    </xf>
    <xf numFmtId="0" fontId="11" fillId="0" borderId="15" xfId="4" applyFont="1" applyFill="1" applyBorder="1" applyAlignment="1">
      <alignment horizontal="left" vertical="top" wrapText="1"/>
    </xf>
    <xf numFmtId="0" fontId="11" fillId="0" borderId="16" xfId="4" applyFont="1" applyFill="1" applyBorder="1" applyAlignment="1">
      <alignment horizontal="left" vertical="top" wrapText="1"/>
    </xf>
    <xf numFmtId="0" fontId="11" fillId="0" borderId="6" xfId="4" applyFont="1" applyFill="1" applyBorder="1" applyAlignment="1">
      <alignment horizontal="left" vertical="top" wrapText="1"/>
    </xf>
    <xf numFmtId="0" fontId="11" fillId="0" borderId="17" xfId="4" applyFont="1" applyFill="1" applyBorder="1" applyAlignment="1">
      <alignment horizontal="left" vertical="top" wrapText="1"/>
    </xf>
    <xf numFmtId="0" fontId="11" fillId="0" borderId="11" xfId="4" applyFont="1" applyFill="1" applyBorder="1" applyAlignment="1">
      <alignment horizontal="left" vertical="center" wrapText="1"/>
    </xf>
    <xf numFmtId="0" fontId="11" fillId="0" borderId="12" xfId="4" applyFont="1" applyFill="1" applyBorder="1" applyAlignment="1">
      <alignment horizontal="left" vertical="center" wrapText="1"/>
    </xf>
    <xf numFmtId="0" fontId="11" fillId="0" borderId="13" xfId="4" applyFont="1" applyFill="1" applyBorder="1" applyAlignment="1">
      <alignment horizontal="left" vertical="center" wrapText="1"/>
    </xf>
    <xf numFmtId="0" fontId="11" fillId="0" borderId="14" xfId="4" applyFont="1" applyFill="1" applyBorder="1" applyAlignment="1">
      <alignment horizontal="left" vertical="center" wrapText="1"/>
    </xf>
    <xf numFmtId="0" fontId="11" fillId="0" borderId="15" xfId="4" applyFont="1" applyFill="1" applyBorder="1" applyAlignment="1">
      <alignment horizontal="left" vertical="center" wrapText="1"/>
    </xf>
    <xf numFmtId="0" fontId="11" fillId="0" borderId="16" xfId="4" applyFont="1" applyFill="1" applyBorder="1" applyAlignment="1">
      <alignment horizontal="left" vertical="center" wrapText="1"/>
    </xf>
    <xf numFmtId="0" fontId="11" fillId="0" borderId="6" xfId="4" applyFont="1" applyFill="1" applyBorder="1" applyAlignment="1">
      <alignment horizontal="left" vertical="center" wrapText="1"/>
    </xf>
    <xf numFmtId="0" fontId="11" fillId="0" borderId="17" xfId="4" applyFont="1" applyFill="1" applyBorder="1" applyAlignment="1">
      <alignment horizontal="left" vertical="center" wrapText="1"/>
    </xf>
    <xf numFmtId="0" fontId="15" fillId="0" borderId="0" xfId="0" applyFont="1" applyAlignment="1">
      <alignment horizontal="left" vertical="center" shrinkToFit="1"/>
    </xf>
    <xf numFmtId="0" fontId="11" fillId="0" borderId="25" xfId="4" applyFont="1" applyFill="1" applyBorder="1" applyAlignment="1">
      <alignment horizontal="center" vertical="center"/>
    </xf>
    <xf numFmtId="0" fontId="29" fillId="0" borderId="107" xfId="4" applyFont="1" applyBorder="1" applyAlignment="1">
      <alignment horizontal="center" vertical="center"/>
    </xf>
    <xf numFmtId="0" fontId="29" fillId="0" borderId="30" xfId="4" applyFont="1" applyBorder="1" applyAlignment="1">
      <alignment horizontal="center" vertical="center"/>
    </xf>
    <xf numFmtId="0" fontId="29" fillId="0" borderId="69" xfId="4" applyFont="1" applyBorder="1" applyAlignment="1">
      <alignment horizontal="center" vertical="center"/>
    </xf>
    <xf numFmtId="0" fontId="16" fillId="0" borderId="0" xfId="0" applyFont="1" applyAlignment="1">
      <alignment horizontal="center" vertical="top" wrapText="1"/>
    </xf>
    <xf numFmtId="0" fontId="11" fillId="0" borderId="18" xfId="4" applyFont="1" applyBorder="1" applyAlignment="1">
      <alignment horizontal="distributed" vertical="center"/>
    </xf>
    <xf numFmtId="0" fontId="11" fillId="0" borderId="19" xfId="4" applyFont="1" applyBorder="1" applyAlignment="1">
      <alignment horizontal="distributed" vertical="center"/>
    </xf>
    <xf numFmtId="0" fontId="11" fillId="0" borderId="20" xfId="4" applyFont="1" applyBorder="1" applyAlignment="1">
      <alignment horizontal="distributed" vertical="center"/>
    </xf>
    <xf numFmtId="0" fontId="15" fillId="2" borderId="85" xfId="4" applyFont="1" applyFill="1" applyBorder="1" applyAlignment="1">
      <alignment horizontal="center" vertical="center" wrapText="1"/>
    </xf>
    <xf numFmtId="180" fontId="11" fillId="2" borderId="18" xfId="4" applyNumberFormat="1" applyFont="1" applyFill="1" applyBorder="1" applyAlignment="1">
      <alignment horizontal="center" vertical="center" shrinkToFit="1"/>
    </xf>
    <xf numFmtId="180" fontId="11" fillId="2" borderId="19" xfId="4" applyNumberFormat="1" applyFont="1" applyFill="1" applyBorder="1" applyAlignment="1">
      <alignment horizontal="center" vertical="center" shrinkToFit="1"/>
    </xf>
    <xf numFmtId="180" fontId="11" fillId="2" borderId="20" xfId="4" applyNumberFormat="1" applyFont="1" applyFill="1" applyBorder="1" applyAlignment="1">
      <alignment horizontal="center" vertical="center" shrinkToFit="1"/>
    </xf>
    <xf numFmtId="0" fontId="11" fillId="0" borderId="11" xfId="4" applyFont="1" applyBorder="1" applyAlignment="1">
      <alignment horizontal="distributed" vertical="center"/>
    </xf>
    <xf numFmtId="0" fontId="11" fillId="0" borderId="12" xfId="4" applyFont="1" applyBorder="1" applyAlignment="1">
      <alignment horizontal="distributed" vertical="center"/>
    </xf>
    <xf numFmtId="0" fontId="11" fillId="0" borderId="13" xfId="4" applyFont="1" applyBorder="1" applyAlignment="1">
      <alignment horizontal="distributed" vertical="center"/>
    </xf>
    <xf numFmtId="180" fontId="11" fillId="2" borderId="12" xfId="4" applyNumberFormat="1" applyFont="1" applyFill="1" applyBorder="1" applyAlignment="1">
      <alignment horizontal="center" vertical="center" shrinkToFit="1"/>
    </xf>
    <xf numFmtId="180" fontId="11" fillId="2" borderId="13" xfId="4" applyNumberFormat="1" applyFont="1" applyFill="1" applyBorder="1" applyAlignment="1">
      <alignment horizontal="center" vertical="center" shrinkToFit="1"/>
    </xf>
    <xf numFmtId="180" fontId="11" fillId="2" borderId="6" xfId="4" applyNumberFormat="1" applyFont="1" applyFill="1" applyBorder="1" applyAlignment="1">
      <alignment horizontal="center" vertical="center" shrinkToFit="1"/>
    </xf>
    <xf numFmtId="180" fontId="11" fillId="2" borderId="17" xfId="4" applyNumberFormat="1" applyFont="1" applyFill="1" applyBorder="1" applyAlignment="1">
      <alignment horizontal="center" vertical="center" shrinkToFit="1"/>
    </xf>
    <xf numFmtId="0" fontId="11" fillId="2" borderId="0" xfId="4" applyFont="1" applyFill="1" applyAlignment="1">
      <alignment horizontal="center" vertical="top"/>
    </xf>
    <xf numFmtId="0" fontId="11" fillId="2" borderId="20" xfId="4" applyFont="1" applyFill="1" applyBorder="1" applyAlignment="1">
      <alignment horizontal="distributed" vertical="center"/>
    </xf>
    <xf numFmtId="0" fontId="11" fillId="2" borderId="11" xfId="4" applyFont="1" applyFill="1" applyBorder="1" applyAlignment="1">
      <alignment horizontal="distributed" vertical="center"/>
    </xf>
    <xf numFmtId="0" fontId="11" fillId="2" borderId="12" xfId="4" applyFont="1" applyFill="1" applyBorder="1" applyAlignment="1">
      <alignment horizontal="distributed" vertical="center"/>
    </xf>
    <xf numFmtId="0" fontId="11" fillId="2" borderId="13" xfId="4" applyFont="1" applyFill="1" applyBorder="1" applyAlignment="1">
      <alignment horizontal="distributed" vertical="center"/>
    </xf>
    <xf numFmtId="0" fontId="11" fillId="2" borderId="16" xfId="4" applyFont="1" applyFill="1" applyBorder="1" applyAlignment="1">
      <alignment horizontal="distributed" vertical="center"/>
    </xf>
    <xf numFmtId="0" fontId="11" fillId="2" borderId="6" xfId="4" applyFont="1" applyFill="1" applyBorder="1" applyAlignment="1">
      <alignment horizontal="distributed" vertical="center"/>
    </xf>
    <xf numFmtId="0" fontId="11" fillId="2" borderId="17" xfId="4" applyFont="1" applyFill="1" applyBorder="1" applyAlignment="1">
      <alignment horizontal="distributed" vertical="center"/>
    </xf>
    <xf numFmtId="0" fontId="11" fillId="5" borderId="11" xfId="4" applyFont="1" applyFill="1" applyBorder="1" applyAlignment="1">
      <alignment horizontal="center" vertical="center"/>
    </xf>
    <xf numFmtId="0" fontId="11" fillId="5" borderId="12" xfId="4" applyFont="1" applyFill="1" applyBorder="1" applyAlignment="1">
      <alignment horizontal="center" vertical="center"/>
    </xf>
    <xf numFmtId="0" fontId="11" fillId="5" borderId="13" xfId="4" applyFont="1" applyFill="1" applyBorder="1" applyAlignment="1">
      <alignment horizontal="center" vertical="center"/>
    </xf>
    <xf numFmtId="0" fontId="11" fillId="5" borderId="16" xfId="4" applyFont="1" applyFill="1" applyBorder="1" applyAlignment="1">
      <alignment horizontal="center" vertical="center"/>
    </xf>
    <xf numFmtId="0" fontId="11" fillId="5" borderId="17" xfId="4" applyFont="1" applyFill="1" applyBorder="1" applyAlignment="1">
      <alignment horizontal="center" vertical="center"/>
    </xf>
    <xf numFmtId="0" fontId="11" fillId="0" borderId="16" xfId="4" applyFont="1" applyBorder="1" applyAlignment="1">
      <alignment horizontal="distributed" vertical="center" shrinkToFit="1"/>
    </xf>
    <xf numFmtId="0" fontId="11" fillId="0" borderId="6" xfId="4" applyFont="1" applyBorder="1" applyAlignment="1">
      <alignment horizontal="distributed" vertical="center" shrinkToFit="1"/>
    </xf>
    <xf numFmtId="0" fontId="11" fillId="0" borderId="17" xfId="4" applyFont="1" applyBorder="1" applyAlignment="1">
      <alignment horizontal="distributed" vertical="center" shrinkToFit="1"/>
    </xf>
    <xf numFmtId="3" fontId="11" fillId="0" borderId="18" xfId="4" applyNumberFormat="1" applyFont="1" applyBorder="1" applyAlignment="1">
      <alignment horizontal="center" vertical="center"/>
    </xf>
    <xf numFmtId="3" fontId="11" fillId="0" borderId="19" xfId="4" applyNumberFormat="1" applyFont="1" applyBorder="1" applyAlignment="1">
      <alignment horizontal="center" vertical="center"/>
    </xf>
    <xf numFmtId="3" fontId="11" fillId="0" borderId="20" xfId="4" applyNumberFormat="1" applyFont="1" applyBorder="1" applyAlignment="1">
      <alignment horizontal="center" vertical="center"/>
    </xf>
    <xf numFmtId="0" fontId="17" fillId="0" borderId="0" xfId="4" applyFont="1" applyAlignment="1">
      <alignment horizontal="left" vertical="center"/>
    </xf>
    <xf numFmtId="0" fontId="17" fillId="0" borderId="0" xfId="4" applyFont="1" applyAlignment="1">
      <alignment horizontal="left" vertical="top" wrapText="1"/>
    </xf>
    <xf numFmtId="0" fontId="66" fillId="0" borderId="0" xfId="16" applyFont="1" applyAlignment="1">
      <alignment horizontal="center" vertical="center"/>
    </xf>
    <xf numFmtId="0" fontId="15" fillId="2" borderId="0" xfId="4" applyFont="1" applyFill="1" applyAlignment="1">
      <alignment horizontal="left" vertical="center" wrapText="1"/>
    </xf>
    <xf numFmtId="0" fontId="15" fillId="2" borderId="5" xfId="4" applyFont="1" applyFill="1" applyBorder="1" applyAlignment="1">
      <alignment horizontal="left" vertical="center" wrapText="1"/>
    </xf>
    <xf numFmtId="0" fontId="15" fillId="0" borderId="85" xfId="4" applyFont="1" applyBorder="1" applyAlignment="1">
      <alignment horizontal="left" vertical="center" wrapText="1"/>
    </xf>
    <xf numFmtId="0" fontId="16" fillId="2" borderId="17" xfId="4" applyFont="1" applyFill="1" applyBorder="1" applyAlignment="1">
      <alignment horizontal="center" vertical="center"/>
    </xf>
    <xf numFmtId="0" fontId="11" fillId="2" borderId="11" xfId="4" applyFont="1" applyFill="1" applyBorder="1" applyAlignment="1">
      <alignment horizontal="left" vertical="center" wrapText="1"/>
    </xf>
    <xf numFmtId="0" fontId="11" fillId="2" borderId="12" xfId="4" applyFont="1" applyFill="1" applyBorder="1" applyAlignment="1">
      <alignment horizontal="left" vertical="center" wrapText="1"/>
    </xf>
    <xf numFmtId="0" fontId="11" fillId="2" borderId="13" xfId="4" applyFont="1" applyFill="1" applyBorder="1" applyAlignment="1">
      <alignment horizontal="left" vertical="center" wrapText="1"/>
    </xf>
    <xf numFmtId="0" fontId="11" fillId="2" borderId="14" xfId="4" applyFont="1" applyFill="1" applyBorder="1" applyAlignment="1">
      <alignment horizontal="left" vertical="center" wrapText="1"/>
    </xf>
    <xf numFmtId="0" fontId="11" fillId="2" borderId="15" xfId="4" applyFont="1" applyFill="1" applyBorder="1" applyAlignment="1">
      <alignment horizontal="left" vertical="center" wrapText="1"/>
    </xf>
    <xf numFmtId="0" fontId="15" fillId="0" borderId="5" xfId="4" applyFont="1" applyFill="1" applyBorder="1" applyAlignment="1">
      <alignment horizontal="left" vertical="center"/>
    </xf>
    <xf numFmtId="180" fontId="11" fillId="2" borderId="11" xfId="4" applyNumberFormat="1" applyFont="1" applyFill="1" applyBorder="1" applyAlignment="1">
      <alignment horizontal="center" vertical="center"/>
    </xf>
    <xf numFmtId="180" fontId="11" fillId="2" borderId="12" xfId="4" applyNumberFormat="1" applyFont="1" applyFill="1" applyBorder="1" applyAlignment="1">
      <alignment horizontal="center" vertical="center"/>
    </xf>
    <xf numFmtId="180" fontId="11" fillId="2" borderId="13" xfId="4" applyNumberFormat="1" applyFont="1" applyFill="1" applyBorder="1" applyAlignment="1">
      <alignment horizontal="center" vertical="center"/>
    </xf>
    <xf numFmtId="180" fontId="11" fillId="2" borderId="16" xfId="4" applyNumberFormat="1" applyFont="1" applyFill="1" applyBorder="1" applyAlignment="1">
      <alignment horizontal="center" vertical="center"/>
    </xf>
    <xf numFmtId="180" fontId="11" fillId="2" borderId="6" xfId="4" applyNumberFormat="1" applyFont="1" applyFill="1" applyBorder="1" applyAlignment="1">
      <alignment horizontal="center" vertical="center"/>
    </xf>
    <xf numFmtId="180" fontId="11" fillId="2" borderId="17" xfId="4" applyNumberFormat="1" applyFont="1" applyFill="1" applyBorder="1" applyAlignment="1">
      <alignment horizontal="center" vertical="center"/>
    </xf>
    <xf numFmtId="180" fontId="11" fillId="2" borderId="14" xfId="4" applyNumberFormat="1" applyFont="1" applyFill="1" applyBorder="1" applyAlignment="1">
      <alignment horizontal="center" vertical="center"/>
    </xf>
    <xf numFmtId="180" fontId="11" fillId="2" borderId="0" xfId="4" applyNumberFormat="1" applyFont="1" applyFill="1" applyAlignment="1">
      <alignment horizontal="center" vertical="center"/>
    </xf>
    <xf numFmtId="180" fontId="11" fillId="2" borderId="15" xfId="4" applyNumberFormat="1" applyFont="1" applyFill="1" applyBorder="1" applyAlignment="1">
      <alignment horizontal="center" vertical="center"/>
    </xf>
    <xf numFmtId="0" fontId="15" fillId="0" borderId="0" xfId="4" applyFont="1" applyFill="1" applyAlignment="1">
      <alignment horizontal="center" vertical="center" wrapText="1"/>
    </xf>
    <xf numFmtId="0" fontId="15" fillId="0" borderId="5" xfId="4" applyFont="1" applyFill="1" applyBorder="1" applyAlignment="1">
      <alignment horizontal="center" vertical="center" wrapText="1"/>
    </xf>
    <xf numFmtId="0" fontId="69" fillId="0" borderId="0" xfId="4" applyFont="1" applyFill="1" applyAlignment="1">
      <alignment vertical="top" wrapText="1"/>
    </xf>
    <xf numFmtId="0" fontId="70" fillId="0" borderId="0" xfId="0" applyFont="1" applyAlignment="1">
      <alignment vertical="top" wrapText="1"/>
    </xf>
    <xf numFmtId="0" fontId="70" fillId="0" borderId="5" xfId="0" applyFont="1" applyBorder="1" applyAlignment="1">
      <alignment vertical="top" wrapText="1"/>
    </xf>
    <xf numFmtId="0" fontId="11" fillId="2" borderId="16" xfId="4" applyFont="1" applyFill="1" applyBorder="1" applyAlignment="1">
      <alignment horizontal="left" vertical="center" wrapText="1"/>
    </xf>
    <xf numFmtId="0" fontId="11" fillId="2" borderId="6" xfId="4" applyFont="1" applyFill="1" applyBorder="1" applyAlignment="1">
      <alignment horizontal="left" vertical="center" wrapText="1"/>
    </xf>
    <xf numFmtId="0" fontId="11" fillId="2" borderId="17" xfId="4" applyFont="1" applyFill="1" applyBorder="1" applyAlignment="1">
      <alignment horizontal="left" vertical="center" wrapText="1"/>
    </xf>
    <xf numFmtId="0" fontId="55" fillId="2" borderId="0" xfId="4" applyFont="1" applyFill="1" applyAlignment="1">
      <alignment horizontal="left" vertical="center"/>
    </xf>
    <xf numFmtId="0" fontId="55" fillId="2" borderId="25" xfId="4" applyFont="1" applyFill="1" applyBorder="1" applyAlignment="1">
      <alignment horizontal="left" vertical="center"/>
    </xf>
    <xf numFmtId="0" fontId="41" fillId="0" borderId="0" xfId="4" applyFont="1" applyFill="1" applyAlignment="1">
      <alignment horizontal="left" vertical="center"/>
    </xf>
    <xf numFmtId="0" fontId="15" fillId="0" borderId="0" xfId="4" applyFont="1" applyFill="1" applyAlignment="1">
      <alignment horizontal="center" vertical="top" wrapText="1"/>
    </xf>
    <xf numFmtId="0" fontId="15" fillId="0" borderId="19"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1" fillId="0" borderId="18" xfId="4" applyFont="1" applyFill="1" applyBorder="1" applyAlignment="1">
      <alignment horizontal="right" vertical="center"/>
    </xf>
    <xf numFmtId="0" fontId="11" fillId="0" borderId="19" xfId="4" applyFont="1" applyFill="1" applyBorder="1" applyAlignment="1">
      <alignment horizontal="right" vertical="center"/>
    </xf>
    <xf numFmtId="0" fontId="15" fillId="0" borderId="0" xfId="4" applyFont="1" applyFill="1" applyAlignment="1">
      <alignment horizontal="left"/>
    </xf>
    <xf numFmtId="0" fontId="11" fillId="0" borderId="0" xfId="4" applyFont="1" applyFill="1" applyAlignment="1">
      <alignment horizontal="center" shrinkToFit="1"/>
    </xf>
    <xf numFmtId="0" fontId="11" fillId="0" borderId="6" xfId="4" applyFont="1" applyFill="1" applyBorder="1">
      <alignment vertical="center"/>
    </xf>
    <xf numFmtId="0" fontId="16" fillId="0" borderId="6" xfId="0" applyFont="1" applyBorder="1">
      <alignment vertical="center"/>
    </xf>
    <xf numFmtId="0" fontId="27" fillId="0" borderId="0" xfId="4" applyFont="1" applyFill="1" applyAlignment="1">
      <alignment horizontal="left" vertical="center" shrinkToFit="1"/>
    </xf>
    <xf numFmtId="0" fontId="11" fillId="0" borderId="6" xfId="4" applyFont="1" applyFill="1" applyBorder="1" applyAlignment="1">
      <alignment horizontal="center" shrinkToFit="1"/>
    </xf>
    <xf numFmtId="0" fontId="11" fillId="0" borderId="19" xfId="4" applyFont="1" applyFill="1" applyBorder="1" applyAlignment="1">
      <alignment horizontal="center" shrinkToFit="1"/>
    </xf>
    <xf numFmtId="0" fontId="16" fillId="0" borderId="0" xfId="0" applyFont="1" applyAlignment="1">
      <alignment horizontal="justify" vertical="top" wrapText="1"/>
    </xf>
    <xf numFmtId="0" fontId="15" fillId="0" borderId="85" xfId="4" applyFont="1" applyFill="1" applyBorder="1" applyAlignment="1">
      <alignment horizontal="justify" vertical="center" wrapText="1"/>
    </xf>
    <xf numFmtId="0" fontId="15" fillId="0" borderId="0" xfId="4" applyFont="1" applyFill="1" applyAlignment="1">
      <alignment horizontal="justify" vertical="center" wrapText="1"/>
    </xf>
    <xf numFmtId="0" fontId="15" fillId="0" borderId="85" xfId="4" applyFont="1" applyBorder="1" applyAlignment="1">
      <alignment horizontal="justify" wrapText="1"/>
    </xf>
    <xf numFmtId="0" fontId="15" fillId="0" borderId="0" xfId="4" applyFont="1" applyAlignment="1">
      <alignment horizontal="justify" wrapText="1"/>
    </xf>
    <xf numFmtId="0" fontId="15" fillId="0" borderId="5" xfId="4" applyFont="1" applyBorder="1" applyAlignment="1">
      <alignment horizontal="justify" wrapText="1"/>
    </xf>
    <xf numFmtId="0" fontId="16" fillId="0" borderId="0" xfId="0" applyFont="1" applyAlignment="1">
      <alignment vertical="top" wrapText="1"/>
    </xf>
    <xf numFmtId="0" fontId="16" fillId="0" borderId="5" xfId="0" applyFont="1" applyBorder="1" applyAlignment="1">
      <alignment vertical="top" wrapText="1"/>
    </xf>
    <xf numFmtId="0" fontId="15" fillId="0" borderId="85" xfId="4" applyFont="1" applyFill="1" applyBorder="1" applyAlignment="1">
      <alignment horizontal="justify" wrapText="1"/>
    </xf>
    <xf numFmtId="0" fontId="15" fillId="0" borderId="0" xfId="4" applyFont="1" applyFill="1" applyAlignment="1">
      <alignment horizontal="justify" wrapText="1"/>
    </xf>
    <xf numFmtId="0" fontId="15" fillId="0" borderId="5" xfId="4" applyFont="1" applyFill="1" applyBorder="1" applyAlignment="1">
      <alignment horizontal="justify" wrapText="1"/>
    </xf>
    <xf numFmtId="0" fontId="11" fillId="2" borderId="259" xfId="4" applyFont="1" applyFill="1" applyBorder="1" applyAlignment="1">
      <alignment horizontal="center" vertical="center"/>
    </xf>
    <xf numFmtId="0" fontId="11" fillId="2" borderId="0" xfId="4" applyFont="1" applyFill="1" applyAlignment="1">
      <alignment horizontal="left" vertical="top" wrapText="1"/>
    </xf>
    <xf numFmtId="0" fontId="11" fillId="0" borderId="5" xfId="4" applyFont="1" applyFill="1" applyBorder="1" applyAlignment="1">
      <alignment horizontal="left" vertical="top" wrapText="1"/>
    </xf>
    <xf numFmtId="183" fontId="11" fillId="2" borderId="6" xfId="1" applyNumberFormat="1" applyFont="1" applyFill="1" applyBorder="1" applyAlignment="1">
      <alignment vertical="center" shrinkToFit="1"/>
    </xf>
    <xf numFmtId="0" fontId="11" fillId="9" borderId="11" xfId="4" applyFont="1" applyFill="1" applyBorder="1" applyAlignment="1">
      <alignment horizontal="center" vertical="center" shrinkToFit="1"/>
    </xf>
    <xf numFmtId="0" fontId="11" fillId="9" borderId="12" xfId="4" applyFont="1" applyFill="1" applyBorder="1" applyAlignment="1">
      <alignment horizontal="center" vertical="center" shrinkToFit="1"/>
    </xf>
    <xf numFmtId="183" fontId="11" fillId="2" borderId="12" xfId="1" applyNumberFormat="1" applyFont="1" applyFill="1" applyBorder="1" applyAlignment="1">
      <alignment vertical="center" shrinkToFit="1"/>
    </xf>
    <xf numFmtId="0" fontId="11" fillId="9" borderId="6" xfId="4" applyFont="1" applyFill="1" applyBorder="1" applyAlignment="1">
      <alignment horizontal="center" vertical="center" shrinkToFit="1"/>
    </xf>
    <xf numFmtId="0" fontId="11" fillId="2" borderId="0" xfId="4" applyFont="1" applyFill="1" applyAlignment="1">
      <alignment horizontal="center" vertical="center" wrapText="1"/>
    </xf>
    <xf numFmtId="0" fontId="11" fillId="2" borderId="0" xfId="4" applyFont="1" applyFill="1">
      <alignment vertical="center"/>
    </xf>
    <xf numFmtId="0" fontId="11" fillId="2" borderId="12" xfId="4" applyFont="1" applyFill="1" applyBorder="1" applyAlignment="1">
      <alignment horizontal="right" vertical="center"/>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6" xfId="0" applyFont="1" applyBorder="1" applyAlignment="1">
      <alignment horizontal="left" vertical="center" wrapText="1"/>
    </xf>
    <xf numFmtId="0" fontId="11" fillId="0" borderId="6" xfId="0" applyFont="1" applyBorder="1" applyAlignment="1">
      <alignment horizontal="left" vertical="center" wrapText="1"/>
    </xf>
    <xf numFmtId="0" fontId="11" fillId="0" borderId="17" xfId="0" applyFont="1" applyBorder="1" applyAlignment="1">
      <alignment horizontal="left" vertical="center" wrapText="1"/>
    </xf>
    <xf numFmtId="0" fontId="11" fillId="0" borderId="16" xfId="4" applyFont="1" applyBorder="1" applyAlignment="1">
      <alignment horizontal="right" vertical="center"/>
    </xf>
    <xf numFmtId="0" fontId="11" fillId="0" borderId="6" xfId="4" applyFont="1" applyBorder="1" applyAlignment="1">
      <alignment horizontal="right" vertical="center"/>
    </xf>
    <xf numFmtId="215" fontId="11" fillId="2" borderId="18" xfId="4" applyNumberFormat="1" applyFont="1" applyFill="1" applyBorder="1" applyAlignment="1">
      <alignment horizontal="center" vertical="center"/>
    </xf>
    <xf numFmtId="215" fontId="11" fillId="2" borderId="19" xfId="4" applyNumberFormat="1" applyFont="1" applyFill="1" applyBorder="1" applyAlignment="1">
      <alignment horizontal="center" vertical="center"/>
    </xf>
    <xf numFmtId="215" fontId="11" fillId="2" borderId="20" xfId="4" applyNumberFormat="1" applyFont="1" applyFill="1" applyBorder="1" applyAlignment="1">
      <alignment horizontal="center" vertical="center"/>
    </xf>
    <xf numFmtId="0" fontId="11" fillId="2" borderId="6" xfId="4" applyFont="1" applyFill="1" applyBorder="1" applyAlignment="1">
      <alignment horizontal="right" vertical="center"/>
    </xf>
    <xf numFmtId="0" fontId="11" fillId="0" borderId="0" xfId="4" applyFont="1" applyAlignment="1">
      <alignment horizontal="left" vertical="top" wrapText="1"/>
    </xf>
    <xf numFmtId="0" fontId="11" fillId="0" borderId="0" xfId="4" applyFont="1" applyAlignment="1">
      <alignment horizontal="left" vertical="top" shrinkToFit="1"/>
    </xf>
    <xf numFmtId="0" fontId="15" fillId="0" borderId="85" xfId="4" applyFont="1" applyFill="1" applyBorder="1" applyAlignment="1">
      <alignment horizontal="justify" vertical="center"/>
    </xf>
    <xf numFmtId="0" fontId="15" fillId="0" borderId="0" xfId="4" applyFont="1" applyFill="1" applyAlignment="1">
      <alignment horizontal="justify" vertical="center"/>
    </xf>
    <xf numFmtId="0" fontId="15" fillId="0" borderId="5" xfId="4" applyFont="1" applyFill="1" applyBorder="1" applyAlignment="1">
      <alignment horizontal="justify" vertical="center"/>
    </xf>
    <xf numFmtId="0" fontId="15" fillId="2" borderId="85" xfId="4" applyFont="1" applyFill="1" applyBorder="1" applyAlignment="1">
      <alignment horizontal="justify" vertical="center"/>
    </xf>
    <xf numFmtId="0" fontId="15" fillId="2" borderId="0" xfId="4" applyFont="1" applyFill="1" applyAlignment="1">
      <alignment horizontal="justify" vertical="center"/>
    </xf>
    <xf numFmtId="0" fontId="15" fillId="2" borderId="5" xfId="4" applyFont="1" applyFill="1" applyBorder="1" applyAlignment="1">
      <alignment horizontal="justify" vertical="center"/>
    </xf>
  </cellXfs>
  <cellStyles count="17">
    <cellStyle name="ハイパーリンク" xfId="16" builtinId="8"/>
    <cellStyle name="桁区切り" xfId="1" builtinId="6"/>
    <cellStyle name="桁区切り 2" xfId="7" xr:uid="{00000000-0005-0000-0000-000002000000}"/>
    <cellStyle name="桁区切り 3" xfId="12" xr:uid="{00000000-0005-0000-0000-000003000000}"/>
    <cellStyle name="通貨" xfId="2" builtinId="7"/>
    <cellStyle name="通貨 2" xfId="8" xr:uid="{00000000-0005-0000-0000-000005000000}"/>
    <cellStyle name="通貨 3" xfId="9" xr:uid="{00000000-0005-0000-0000-000006000000}"/>
    <cellStyle name="通貨 4" xfId="13" xr:uid="{00000000-0005-0000-0000-000007000000}"/>
    <cellStyle name="標準" xfId="0" builtinId="0"/>
    <cellStyle name="標準 2" xfId="3" xr:uid="{00000000-0005-0000-0000-000009000000}"/>
    <cellStyle name="標準 3" xfId="10" xr:uid="{00000000-0005-0000-0000-00000A000000}"/>
    <cellStyle name="標準 3 2" xfId="11" xr:uid="{00000000-0005-0000-0000-00000B000000}"/>
    <cellStyle name="標準 4" xfId="14" xr:uid="{00000000-0005-0000-0000-00000C000000}"/>
    <cellStyle name="標準 5" xfId="15" xr:uid="{00000000-0005-0000-0000-00000D000000}"/>
    <cellStyle name="標準_会計管理調書  完成" xfId="4" xr:uid="{00000000-0005-0000-0000-00000E000000}"/>
    <cellStyle name="標準_公営保育所－H21" xfId="5" xr:uid="{00000000-0005-0000-0000-00000F000000}"/>
    <cellStyle name="標準_保育所運営調書" xfId="6" xr:uid="{00000000-0005-0000-0000-000010000000}"/>
  </cellStyles>
  <dxfs count="1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8000"/>
      <color rgb="FFCCECFF"/>
      <color rgb="FFCCFFFF"/>
      <color rgb="FFFFFFCC"/>
      <color rgb="FFFFFF99"/>
      <color rgb="FF00FF00"/>
      <color rgb="FFFFFF00"/>
      <color rgb="FFFFFFFF"/>
      <color rgb="FFFF33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AV$15"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AY$35" lockText="1"/>
</file>

<file path=xl/ctrlProps/ctrlProp101.xml><?xml version="1.0" encoding="utf-8"?>
<formControlPr xmlns="http://schemas.microsoft.com/office/spreadsheetml/2009/9/main" objectType="CheckBox" checked="Checked" fmlaLink="$AY$34"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fmlaLink="$AY$35" lockText="1"/>
</file>

<file path=xl/ctrlProps/ctrlProp109.xml><?xml version="1.0" encoding="utf-8"?>
<formControlPr xmlns="http://schemas.microsoft.com/office/spreadsheetml/2009/9/main" objectType="CheckBox" fmlaLink="$AY$36"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AY$37" lockText="1"/>
</file>

<file path=xl/ctrlProps/ctrlProp111.xml><?xml version="1.0" encoding="utf-8"?>
<formControlPr xmlns="http://schemas.microsoft.com/office/spreadsheetml/2009/9/main" objectType="CheckBox" fmlaLink="$AY$38"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fmlaLink="$AY$40" lockText="1"/>
</file>

<file path=xl/ctrlProps/ctrlProp125.xml><?xml version="1.0" encoding="utf-8"?>
<formControlPr xmlns="http://schemas.microsoft.com/office/spreadsheetml/2009/9/main" objectType="CheckBox" fmlaLink="$AY$39" lockText="1"/>
</file>

<file path=xl/ctrlProps/ctrlProp126.xml><?xml version="1.0" encoding="utf-8"?>
<formControlPr xmlns="http://schemas.microsoft.com/office/spreadsheetml/2009/9/main" objectType="CheckBox" fmlaLink="$AY$34" lockText="1"/>
</file>

<file path=xl/ctrlProps/ctrlProp127.xml><?xml version="1.0" encoding="utf-8"?>
<formControlPr xmlns="http://schemas.microsoft.com/office/spreadsheetml/2009/9/main" objectType="CheckBox" fmlaLink="$AY$33"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fmlaLink="$BS$17" lockText="1"/>
</file>

<file path=xl/ctrlProps/ctrlProp143.xml><?xml version="1.0" encoding="utf-8"?>
<formControlPr xmlns="http://schemas.microsoft.com/office/spreadsheetml/2009/9/main" objectType="CheckBox" checked="Checked" fmlaLink="$BS$18" lockText="1"/>
</file>

<file path=xl/ctrlProps/ctrlProp144.xml><?xml version="1.0" encoding="utf-8"?>
<formControlPr xmlns="http://schemas.microsoft.com/office/spreadsheetml/2009/9/main" objectType="CheckBox" fmlaLink="$BS$19" lockText="1"/>
</file>

<file path=xl/ctrlProps/ctrlProp145.xml><?xml version="1.0" encoding="utf-8"?>
<formControlPr xmlns="http://schemas.microsoft.com/office/spreadsheetml/2009/9/main" objectType="CheckBox" checked="Checked" fmlaLink="$BS$20" lockText="1"/>
</file>

<file path=xl/ctrlProps/ctrlProp146.xml><?xml version="1.0" encoding="utf-8"?>
<formControlPr xmlns="http://schemas.microsoft.com/office/spreadsheetml/2009/9/main" objectType="CheckBox" checked="Checked" fmlaLink="$BS$22" lockText="1"/>
</file>

<file path=xl/ctrlProps/ctrlProp147.xml><?xml version="1.0" encoding="utf-8"?>
<formControlPr xmlns="http://schemas.microsoft.com/office/spreadsheetml/2009/9/main" objectType="CheckBox" fmlaLink="$BS$21" lockText="1"/>
</file>

<file path=xl/ctrlProps/ctrlProp148.xml><?xml version="1.0" encoding="utf-8"?>
<formControlPr xmlns="http://schemas.microsoft.com/office/spreadsheetml/2009/9/main" objectType="CheckBox" fmlaLink="$BS$16" lockText="1"/>
</file>

<file path=xl/ctrlProps/ctrlProp149.xml><?xml version="1.0" encoding="utf-8"?>
<formControlPr xmlns="http://schemas.microsoft.com/office/spreadsheetml/2009/9/main" objectType="CheckBox" checked="Checked" fmlaLink="$BS$15"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fmlaLink="$BS$17" lockText="1"/>
</file>

<file path=xl/ctrlProps/ctrlProp165.xml><?xml version="1.0" encoding="utf-8"?>
<formControlPr xmlns="http://schemas.microsoft.com/office/spreadsheetml/2009/9/main" objectType="CheckBox" fmlaLink="$BS$18" lockText="1"/>
</file>

<file path=xl/ctrlProps/ctrlProp166.xml><?xml version="1.0" encoding="utf-8"?>
<formControlPr xmlns="http://schemas.microsoft.com/office/spreadsheetml/2009/9/main" objectType="CheckBox" fmlaLink="$BS$19" lockText="1"/>
</file>

<file path=xl/ctrlProps/ctrlProp167.xml><?xml version="1.0" encoding="utf-8"?>
<formControlPr xmlns="http://schemas.microsoft.com/office/spreadsheetml/2009/9/main" objectType="CheckBox" fmlaLink="$BS$20" lockText="1"/>
</file>

<file path=xl/ctrlProps/ctrlProp168.xml><?xml version="1.0" encoding="utf-8"?>
<formControlPr xmlns="http://schemas.microsoft.com/office/spreadsheetml/2009/9/main" objectType="CheckBox" fmlaLink="$BS$22" lockText="1"/>
</file>

<file path=xl/ctrlProps/ctrlProp169.xml><?xml version="1.0" encoding="utf-8"?>
<formControlPr xmlns="http://schemas.microsoft.com/office/spreadsheetml/2009/9/main" objectType="CheckBox" fmlaLink="$BS$21"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fmlaLink="$BS$16" lockText="1"/>
</file>

<file path=xl/ctrlProps/ctrlProp171.xml><?xml version="1.0" encoding="utf-8"?>
<formControlPr xmlns="http://schemas.microsoft.com/office/spreadsheetml/2009/9/main" objectType="CheckBox" fmlaLink="$BS$15"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AV$14"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V$17"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file>

<file path=xl/ctrlProps/ctrlProp351.xml><?xml version="1.0" encoding="utf-8"?>
<formControlPr xmlns="http://schemas.microsoft.com/office/spreadsheetml/2009/9/main" objectType="CheckBox"/>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V$16"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fmlaLink="$AY$36"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AY$37"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fmlaLink="$AY$38" lockText="1"/>
</file>

<file path=xl/ctrlProps/ctrlProp85.xml><?xml version="1.0" encoding="utf-8"?>
<formControlPr xmlns="http://schemas.microsoft.com/office/spreadsheetml/2009/9/main" objectType="CheckBox" checked="Checked" fmlaLink="$AY$3"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fmlaLink="$AY$41" lockText="1"/>
</file>

<file path=xl/ctrlProps/ctrlProp99.xml><?xml version="1.0" encoding="utf-8"?>
<formControlPr xmlns="http://schemas.microsoft.com/office/spreadsheetml/2009/9/main" objectType="CheckBox" checked="Checked" fmlaLink="$AY$40" lockText="1"/>
</file>

<file path=xl/drawings/drawing1.xml><?xml version="1.0" encoding="utf-8"?>
<xdr:wsDr xmlns:xdr="http://schemas.openxmlformats.org/drawingml/2006/spreadsheetDrawing" xmlns:a="http://schemas.openxmlformats.org/drawingml/2006/main">
  <xdr:twoCellAnchor>
    <xdr:from>
      <xdr:col>16</xdr:col>
      <xdr:colOff>9525</xdr:colOff>
      <xdr:row>51</xdr:row>
      <xdr:rowOff>28577</xdr:rowOff>
    </xdr:from>
    <xdr:to>
      <xdr:col>16</xdr:col>
      <xdr:colOff>133350</xdr:colOff>
      <xdr:row>57</xdr:row>
      <xdr:rowOff>123825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2343150" y="9039227"/>
          <a:ext cx="123825" cy="95249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7</xdr:row>
      <xdr:rowOff>171449</xdr:rowOff>
    </xdr:from>
    <xdr:to>
      <xdr:col>21</xdr:col>
      <xdr:colOff>19050</xdr:colOff>
      <xdr:row>11</xdr:row>
      <xdr:rowOff>190499</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079500" y="1212849"/>
          <a:ext cx="1917700" cy="787400"/>
          <a:chOff x="1085850" y="1962150"/>
          <a:chExt cx="1638300" cy="809625"/>
        </a:xfrm>
      </xdr:grpSpPr>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37</xdr:row>
          <xdr:rowOff>47869</xdr:rowOff>
        </xdr:from>
        <xdr:to>
          <xdr:col>25</xdr:col>
          <xdr:colOff>147825</xdr:colOff>
          <xdr:row>38</xdr:row>
          <xdr:rowOff>128221</xdr:rowOff>
        </xdr:to>
        <xdr:grpSp>
          <xdr:nvGrpSpPr>
            <xdr:cNvPr id="233" name="グループ化 232">
              <a:extLst>
                <a:ext uri="{FF2B5EF4-FFF2-40B4-BE49-F238E27FC236}">
                  <a16:creationId xmlns:a16="http://schemas.microsoft.com/office/drawing/2014/main" id="{00000000-0008-0000-0B00-0000E9000000}"/>
                </a:ext>
              </a:extLst>
            </xdr:cNvPr>
            <xdr:cNvGrpSpPr/>
          </xdr:nvGrpSpPr>
          <xdr:grpSpPr>
            <a:xfrm>
              <a:off x="452438" y="6397869"/>
              <a:ext cx="4132450" cy="254977"/>
              <a:chOff x="476244" y="6220151"/>
              <a:chExt cx="4129270" cy="248669"/>
            </a:xfrm>
          </xdr:grpSpPr>
          <xdr:sp macro="" textlink="">
            <xdr:nvSpPr>
              <xdr:cNvPr id="262465" name="Check Box 321" hidden="1">
                <a:extLst>
                  <a:ext uri="{63B3BB69-23CF-44E3-9099-C40C66FF867C}">
                    <a14:compatExt spid="_x0000_s262465"/>
                  </a:ext>
                  <a:ext uri="{FF2B5EF4-FFF2-40B4-BE49-F238E27FC236}">
                    <a16:creationId xmlns:a16="http://schemas.microsoft.com/office/drawing/2014/main" id="{00000000-0008-0000-0B00-000041010400}"/>
                  </a:ext>
                </a:extLst>
              </xdr:cNvPr>
              <xdr:cNvSpPr/>
            </xdr:nvSpPr>
            <xdr:spPr bwMode="auto">
              <a:xfrm>
                <a:off x="476244" y="6230384"/>
                <a:ext cx="1285870" cy="2372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466" name="Check Box 322" hidden="1">
                <a:extLst>
                  <a:ext uri="{63B3BB69-23CF-44E3-9099-C40C66FF867C}">
                    <a14:compatExt spid="_x0000_s262466"/>
                  </a:ext>
                  <a:ext uri="{FF2B5EF4-FFF2-40B4-BE49-F238E27FC236}">
                    <a16:creationId xmlns:a16="http://schemas.microsoft.com/office/drawing/2014/main" id="{00000000-0008-0000-0B00-000042010400}"/>
                  </a:ext>
                </a:extLst>
              </xdr:cNvPr>
              <xdr:cNvSpPr/>
            </xdr:nvSpPr>
            <xdr:spPr bwMode="auto">
              <a:xfrm>
                <a:off x="3057514" y="6230243"/>
                <a:ext cx="1548000" cy="2385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467" name="Check Box 323" hidden="1">
                <a:extLst>
                  <a:ext uri="{63B3BB69-23CF-44E3-9099-C40C66FF867C}">
                    <a14:compatExt spid="_x0000_s262467"/>
                  </a:ext>
                  <a:ext uri="{FF2B5EF4-FFF2-40B4-BE49-F238E27FC236}">
                    <a16:creationId xmlns:a16="http://schemas.microsoft.com/office/drawing/2014/main" id="{00000000-0008-0000-0B00-000043010400}"/>
                  </a:ext>
                </a:extLst>
              </xdr:cNvPr>
              <xdr:cNvSpPr/>
            </xdr:nvSpPr>
            <xdr:spPr bwMode="auto">
              <a:xfrm>
                <a:off x="1885951" y="6220151"/>
                <a:ext cx="971550" cy="2372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1679</xdr:colOff>
          <xdr:row>38</xdr:row>
          <xdr:rowOff>85969</xdr:rowOff>
        </xdr:from>
        <xdr:to>
          <xdr:col>15</xdr:col>
          <xdr:colOff>104775</xdr:colOff>
          <xdr:row>39</xdr:row>
          <xdr:rowOff>127000</xdr:rowOff>
        </xdr:to>
        <xdr:grpSp>
          <xdr:nvGrpSpPr>
            <xdr:cNvPr id="237" name="グループ化 236">
              <a:extLst>
                <a:ext uri="{FF2B5EF4-FFF2-40B4-BE49-F238E27FC236}">
                  <a16:creationId xmlns:a16="http://schemas.microsoft.com/office/drawing/2014/main" id="{00000000-0008-0000-0B00-0000ED000000}"/>
                </a:ext>
              </a:extLst>
            </xdr:cNvPr>
            <xdr:cNvGrpSpPr/>
          </xdr:nvGrpSpPr>
          <xdr:grpSpPr>
            <a:xfrm>
              <a:off x="454117" y="6610594"/>
              <a:ext cx="2293846" cy="215656"/>
              <a:chOff x="476251" y="6430247"/>
              <a:chExt cx="2276471" cy="228356"/>
            </a:xfrm>
          </xdr:grpSpPr>
          <xdr:sp macro="" textlink="">
            <xdr:nvSpPr>
              <xdr:cNvPr id="262468" name="Check Box 324" hidden="1">
                <a:extLst>
                  <a:ext uri="{63B3BB69-23CF-44E3-9099-C40C66FF867C}">
                    <a14:compatExt spid="_x0000_s262468"/>
                  </a:ext>
                  <a:ext uri="{FF2B5EF4-FFF2-40B4-BE49-F238E27FC236}">
                    <a16:creationId xmlns:a16="http://schemas.microsoft.com/office/drawing/2014/main" id="{00000000-0008-0000-0B00-000044010400}"/>
                  </a:ext>
                </a:extLst>
              </xdr:cNvPr>
              <xdr:cNvSpPr/>
            </xdr:nvSpPr>
            <xdr:spPr bwMode="auto">
              <a:xfrm>
                <a:off x="476251" y="6430247"/>
                <a:ext cx="1400190"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469" name="Check Box 325" hidden="1">
                <a:extLst>
                  <a:ext uri="{63B3BB69-23CF-44E3-9099-C40C66FF867C}">
                    <a14:compatExt spid="_x0000_s262469"/>
                  </a:ext>
                  <a:ext uri="{FF2B5EF4-FFF2-40B4-BE49-F238E27FC236}">
                    <a16:creationId xmlns:a16="http://schemas.microsoft.com/office/drawing/2014/main" id="{00000000-0008-0000-0B00-000045010400}"/>
                  </a:ext>
                </a:extLst>
              </xdr:cNvPr>
              <xdr:cNvSpPr/>
            </xdr:nvSpPr>
            <xdr:spPr bwMode="auto">
              <a:xfrm>
                <a:off x="1885947" y="6438960"/>
                <a:ext cx="86677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26</xdr:col>
          <xdr:colOff>120650</xdr:colOff>
          <xdr:row>29</xdr:row>
          <xdr:rowOff>0</xdr:rowOff>
        </xdr:to>
        <xdr:grpSp>
          <xdr:nvGrpSpPr>
            <xdr:cNvPr id="243" name="グループ化 242">
              <a:extLst>
                <a:ext uri="{FF2B5EF4-FFF2-40B4-BE49-F238E27FC236}">
                  <a16:creationId xmlns:a16="http://schemas.microsoft.com/office/drawing/2014/main" id="{00000000-0008-0000-0B00-0000F3000000}"/>
                </a:ext>
              </a:extLst>
            </xdr:cNvPr>
            <xdr:cNvGrpSpPr/>
          </xdr:nvGrpSpPr>
          <xdr:grpSpPr>
            <a:xfrm>
              <a:off x="3373438" y="4778375"/>
              <a:ext cx="1350962" cy="174625"/>
              <a:chOff x="3705281" y="4171950"/>
              <a:chExt cx="1390617" cy="209550"/>
            </a:xfrm>
          </xdr:grpSpPr>
          <xdr:sp macro="" textlink="">
            <xdr:nvSpPr>
              <xdr:cNvPr id="262472" name="Check Box 328" hidden="1">
                <a:extLst>
                  <a:ext uri="{63B3BB69-23CF-44E3-9099-C40C66FF867C}">
                    <a14:compatExt spid="_x0000_s262472"/>
                  </a:ext>
                  <a:ext uri="{FF2B5EF4-FFF2-40B4-BE49-F238E27FC236}">
                    <a16:creationId xmlns:a16="http://schemas.microsoft.com/office/drawing/2014/main" id="{00000000-0008-0000-0B00-000048010400}"/>
                  </a:ext>
                </a:extLst>
              </xdr:cNvPr>
              <xdr:cNvSpPr/>
            </xdr:nvSpPr>
            <xdr:spPr bwMode="auto">
              <a:xfrm>
                <a:off x="3705281"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3" name="Check Box 329" hidden="1">
                <a:extLst>
                  <a:ext uri="{63B3BB69-23CF-44E3-9099-C40C66FF867C}">
                    <a14:compatExt spid="_x0000_s262473"/>
                  </a:ext>
                  <a:ext uri="{FF2B5EF4-FFF2-40B4-BE49-F238E27FC236}">
                    <a16:creationId xmlns:a16="http://schemas.microsoft.com/office/drawing/2014/main" id="{00000000-0008-0000-0B00-000049010400}"/>
                  </a:ext>
                </a:extLst>
              </xdr:cNvPr>
              <xdr:cNvSpPr/>
            </xdr:nvSpPr>
            <xdr:spPr bwMode="auto">
              <a:xfrm>
                <a:off x="4476775" y="417195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xdr:row>
          <xdr:rowOff>0</xdr:rowOff>
        </xdr:from>
        <xdr:to>
          <xdr:col>26</xdr:col>
          <xdr:colOff>104775</xdr:colOff>
          <xdr:row>5</xdr:row>
          <xdr:rowOff>19050</xdr:rowOff>
        </xdr:to>
        <xdr:grpSp>
          <xdr:nvGrpSpPr>
            <xdr:cNvPr id="246" name="グループ化 245">
              <a:extLst>
                <a:ext uri="{FF2B5EF4-FFF2-40B4-BE49-F238E27FC236}">
                  <a16:creationId xmlns:a16="http://schemas.microsoft.com/office/drawing/2014/main" id="{00000000-0008-0000-0B00-0000F6000000}"/>
                </a:ext>
              </a:extLst>
            </xdr:cNvPr>
            <xdr:cNvGrpSpPr/>
          </xdr:nvGrpSpPr>
          <xdr:grpSpPr>
            <a:xfrm>
              <a:off x="3373438" y="587375"/>
              <a:ext cx="1335087" cy="193675"/>
              <a:chOff x="3705208" y="723900"/>
              <a:chExt cx="1390644" cy="209550"/>
            </a:xfrm>
          </xdr:grpSpPr>
          <xdr:sp macro="" textlink="">
            <xdr:nvSpPr>
              <xdr:cNvPr id="262474" name="Check Box 330" hidden="1">
                <a:extLst>
                  <a:ext uri="{63B3BB69-23CF-44E3-9099-C40C66FF867C}">
                    <a14:compatExt spid="_x0000_s262474"/>
                  </a:ext>
                  <a:ext uri="{FF2B5EF4-FFF2-40B4-BE49-F238E27FC236}">
                    <a16:creationId xmlns:a16="http://schemas.microsoft.com/office/drawing/2014/main" id="{00000000-0008-0000-0B00-00004A010400}"/>
                  </a:ext>
                </a:extLst>
              </xdr:cNvPr>
              <xdr:cNvSpPr/>
            </xdr:nvSpPr>
            <xdr:spPr bwMode="auto">
              <a:xfrm>
                <a:off x="3705208"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475" name="Check Box 331" hidden="1">
                <a:extLst>
                  <a:ext uri="{63B3BB69-23CF-44E3-9099-C40C66FF867C}">
                    <a14:compatExt spid="_x0000_s262475"/>
                  </a:ext>
                  <a:ext uri="{FF2B5EF4-FFF2-40B4-BE49-F238E27FC236}">
                    <a16:creationId xmlns:a16="http://schemas.microsoft.com/office/drawing/2014/main" id="{00000000-0008-0000-0B00-00004B010400}"/>
                  </a:ext>
                </a:extLst>
              </xdr:cNvPr>
              <xdr:cNvSpPr/>
            </xdr:nvSpPr>
            <xdr:spPr bwMode="auto">
              <a:xfrm>
                <a:off x="4476724"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26</xdr:col>
          <xdr:colOff>123825</xdr:colOff>
          <xdr:row>58</xdr:row>
          <xdr:rowOff>0</xdr:rowOff>
        </xdr:to>
        <xdr:grpSp>
          <xdr:nvGrpSpPr>
            <xdr:cNvPr id="249" name="グループ化 248">
              <a:extLst>
                <a:ext uri="{FF2B5EF4-FFF2-40B4-BE49-F238E27FC236}">
                  <a16:creationId xmlns:a16="http://schemas.microsoft.com/office/drawing/2014/main" id="{00000000-0008-0000-0B00-0000F9000000}"/>
                </a:ext>
              </a:extLst>
            </xdr:cNvPr>
            <xdr:cNvGrpSpPr/>
          </xdr:nvGrpSpPr>
          <xdr:grpSpPr>
            <a:xfrm>
              <a:off x="3373438" y="9842500"/>
              <a:ext cx="1354137" cy="174625"/>
              <a:chOff x="3705285" y="4171950"/>
              <a:chExt cx="1390620" cy="209550"/>
            </a:xfrm>
          </xdr:grpSpPr>
          <xdr:sp macro="" textlink="">
            <xdr:nvSpPr>
              <xdr:cNvPr id="262476" name="Check Box 332" hidden="1">
                <a:extLst>
                  <a:ext uri="{63B3BB69-23CF-44E3-9099-C40C66FF867C}">
                    <a14:compatExt spid="_x0000_s262476"/>
                  </a:ext>
                  <a:ext uri="{FF2B5EF4-FFF2-40B4-BE49-F238E27FC236}">
                    <a16:creationId xmlns:a16="http://schemas.microsoft.com/office/drawing/2014/main" id="{00000000-0008-0000-0B00-00004C010400}"/>
                  </a:ext>
                </a:extLst>
              </xdr:cNvPr>
              <xdr:cNvSpPr/>
            </xdr:nvSpPr>
            <xdr:spPr bwMode="auto">
              <a:xfrm>
                <a:off x="3705285" y="41719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7" name="Check Box 333" hidden="1">
                <a:extLst>
                  <a:ext uri="{63B3BB69-23CF-44E3-9099-C40C66FF867C}">
                    <a14:compatExt spid="_x0000_s262477"/>
                  </a:ext>
                  <a:ext uri="{FF2B5EF4-FFF2-40B4-BE49-F238E27FC236}">
                    <a16:creationId xmlns:a16="http://schemas.microsoft.com/office/drawing/2014/main" id="{00000000-0008-0000-0B00-00004D010400}"/>
                  </a:ext>
                </a:extLst>
              </xdr:cNvPr>
              <xdr:cNvSpPr/>
            </xdr:nvSpPr>
            <xdr:spPr bwMode="auto">
              <a:xfrm>
                <a:off x="4476783"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26</xdr:col>
          <xdr:colOff>123825</xdr:colOff>
          <xdr:row>60</xdr:row>
          <xdr:rowOff>0</xdr:rowOff>
        </xdr:to>
        <xdr:grpSp>
          <xdr:nvGrpSpPr>
            <xdr:cNvPr id="252" name="グループ化 251">
              <a:extLst>
                <a:ext uri="{FF2B5EF4-FFF2-40B4-BE49-F238E27FC236}">
                  <a16:creationId xmlns:a16="http://schemas.microsoft.com/office/drawing/2014/main" id="{00000000-0008-0000-0B00-0000FC000000}"/>
                </a:ext>
              </a:extLst>
            </xdr:cNvPr>
            <xdr:cNvGrpSpPr/>
          </xdr:nvGrpSpPr>
          <xdr:grpSpPr>
            <a:xfrm>
              <a:off x="3373438" y="10191750"/>
              <a:ext cx="1354137" cy="174625"/>
              <a:chOff x="3705285" y="4171950"/>
              <a:chExt cx="1390620" cy="209550"/>
            </a:xfrm>
          </xdr:grpSpPr>
          <xdr:sp macro="" textlink="">
            <xdr:nvSpPr>
              <xdr:cNvPr id="262478" name="Check Box 334" hidden="1">
                <a:extLst>
                  <a:ext uri="{63B3BB69-23CF-44E3-9099-C40C66FF867C}">
                    <a14:compatExt spid="_x0000_s262478"/>
                  </a:ext>
                  <a:ext uri="{FF2B5EF4-FFF2-40B4-BE49-F238E27FC236}">
                    <a16:creationId xmlns:a16="http://schemas.microsoft.com/office/drawing/2014/main" id="{00000000-0008-0000-0B00-00004E010400}"/>
                  </a:ext>
                </a:extLst>
              </xdr:cNvPr>
              <xdr:cNvSpPr/>
            </xdr:nvSpPr>
            <xdr:spPr bwMode="auto">
              <a:xfrm>
                <a:off x="3705285" y="41719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9" name="Check Box 335" hidden="1">
                <a:extLst>
                  <a:ext uri="{63B3BB69-23CF-44E3-9099-C40C66FF867C}">
                    <a14:compatExt spid="_x0000_s262479"/>
                  </a:ext>
                  <a:ext uri="{FF2B5EF4-FFF2-40B4-BE49-F238E27FC236}">
                    <a16:creationId xmlns:a16="http://schemas.microsoft.com/office/drawing/2014/main" id="{00000000-0008-0000-0B00-00004F010400}"/>
                  </a:ext>
                </a:extLst>
              </xdr:cNvPr>
              <xdr:cNvSpPr/>
            </xdr:nvSpPr>
            <xdr:spPr bwMode="auto">
              <a:xfrm>
                <a:off x="4476783"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0</xdr:rowOff>
        </xdr:from>
        <xdr:to>
          <xdr:col>26</xdr:col>
          <xdr:colOff>38100</xdr:colOff>
          <xdr:row>44</xdr:row>
          <xdr:rowOff>0</xdr:rowOff>
        </xdr:to>
        <xdr:grpSp>
          <xdr:nvGrpSpPr>
            <xdr:cNvPr id="255" name="グループ化 254">
              <a:extLst>
                <a:ext uri="{FF2B5EF4-FFF2-40B4-BE49-F238E27FC236}">
                  <a16:creationId xmlns:a16="http://schemas.microsoft.com/office/drawing/2014/main" id="{00000000-0008-0000-0B00-0000FF000000}"/>
                </a:ext>
              </a:extLst>
            </xdr:cNvPr>
            <xdr:cNvGrpSpPr/>
          </xdr:nvGrpSpPr>
          <xdr:grpSpPr>
            <a:xfrm>
              <a:off x="3373438" y="7397750"/>
              <a:ext cx="1268412" cy="174625"/>
              <a:chOff x="3257601" y="6067415"/>
              <a:chExt cx="1162043" cy="209544"/>
            </a:xfrm>
          </xdr:grpSpPr>
          <xdr:sp macro="" textlink="">
            <xdr:nvSpPr>
              <xdr:cNvPr id="262480" name="Check Box 336" hidden="1">
                <a:extLst>
                  <a:ext uri="{63B3BB69-23CF-44E3-9099-C40C66FF867C}">
                    <a14:compatExt spid="_x0000_s262480"/>
                  </a:ext>
                  <a:ext uri="{FF2B5EF4-FFF2-40B4-BE49-F238E27FC236}">
                    <a16:creationId xmlns:a16="http://schemas.microsoft.com/office/drawing/2014/main" id="{00000000-0008-0000-0B00-000050010400}"/>
                  </a:ext>
                </a:extLst>
              </xdr:cNvPr>
              <xdr:cNvSpPr/>
            </xdr:nvSpPr>
            <xdr:spPr bwMode="auto">
              <a:xfrm>
                <a:off x="3257601" y="6067415"/>
                <a:ext cx="590554"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1" name="Check Box 337" hidden="1">
                <a:extLst>
                  <a:ext uri="{63B3BB69-23CF-44E3-9099-C40C66FF867C}">
                    <a14:compatExt spid="_x0000_s262481"/>
                  </a:ext>
                  <a:ext uri="{FF2B5EF4-FFF2-40B4-BE49-F238E27FC236}">
                    <a16:creationId xmlns:a16="http://schemas.microsoft.com/office/drawing/2014/main" id="{00000000-0008-0000-0B00-000051010400}"/>
                  </a:ext>
                </a:extLst>
              </xdr:cNvPr>
              <xdr:cNvSpPr/>
            </xdr:nvSpPr>
            <xdr:spPr bwMode="auto">
              <a:xfrm>
                <a:off x="3867195" y="6067471"/>
                <a:ext cx="552449"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78441</xdr:colOff>
      <xdr:row>50</xdr:row>
      <xdr:rowOff>142875</xdr:rowOff>
    </xdr:from>
    <xdr:to>
      <xdr:col>26</xdr:col>
      <xdr:colOff>68916</xdr:colOff>
      <xdr:row>51</xdr:row>
      <xdr:rowOff>156883</xdr:rowOff>
    </xdr:to>
    <xdr:sp macro="" textlink="">
      <xdr:nvSpPr>
        <xdr:cNvPr id="258" name="AutoShape 1">
          <a:extLst>
            <a:ext uri="{FF2B5EF4-FFF2-40B4-BE49-F238E27FC236}">
              <a16:creationId xmlns:a16="http://schemas.microsoft.com/office/drawing/2014/main" id="{00000000-0008-0000-0B00-000002010000}"/>
            </a:ext>
          </a:extLst>
        </xdr:cNvPr>
        <xdr:cNvSpPr>
          <a:spLocks noChangeArrowheads="1"/>
        </xdr:cNvSpPr>
      </xdr:nvSpPr>
      <xdr:spPr bwMode="auto">
        <a:xfrm>
          <a:off x="554691" y="8601075"/>
          <a:ext cx="4152900" cy="185458"/>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78441</xdr:colOff>
      <xdr:row>47</xdr:row>
      <xdr:rowOff>142876</xdr:rowOff>
    </xdr:from>
    <xdr:to>
      <xdr:col>26</xdr:col>
      <xdr:colOff>68916</xdr:colOff>
      <xdr:row>49</xdr:row>
      <xdr:rowOff>11207</xdr:rowOff>
    </xdr:to>
    <xdr:sp macro="" textlink="">
      <xdr:nvSpPr>
        <xdr:cNvPr id="259" name="AutoShape 1">
          <a:extLst>
            <a:ext uri="{FF2B5EF4-FFF2-40B4-BE49-F238E27FC236}">
              <a16:creationId xmlns:a16="http://schemas.microsoft.com/office/drawing/2014/main" id="{00000000-0008-0000-0B00-000003010000}"/>
            </a:ext>
          </a:extLst>
        </xdr:cNvPr>
        <xdr:cNvSpPr>
          <a:spLocks noChangeArrowheads="1"/>
        </xdr:cNvSpPr>
      </xdr:nvSpPr>
      <xdr:spPr bwMode="auto">
        <a:xfrm>
          <a:off x="554691" y="8086726"/>
          <a:ext cx="4152900" cy="211231"/>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60</xdr:row>
          <xdr:rowOff>0</xdr:rowOff>
        </xdr:from>
        <xdr:to>
          <xdr:col>26</xdr:col>
          <xdr:colOff>123825</xdr:colOff>
          <xdr:row>61</xdr:row>
          <xdr:rowOff>0</xdr:rowOff>
        </xdr:to>
        <xdr:grpSp>
          <xdr:nvGrpSpPr>
            <xdr:cNvPr id="260" name="グループ化 259">
              <a:extLst>
                <a:ext uri="{FF2B5EF4-FFF2-40B4-BE49-F238E27FC236}">
                  <a16:creationId xmlns:a16="http://schemas.microsoft.com/office/drawing/2014/main" id="{00000000-0008-0000-0B00-000004010000}"/>
                </a:ext>
              </a:extLst>
            </xdr:cNvPr>
            <xdr:cNvGrpSpPr/>
          </xdr:nvGrpSpPr>
          <xdr:grpSpPr>
            <a:xfrm>
              <a:off x="3373438" y="10366375"/>
              <a:ext cx="1354137" cy="174625"/>
              <a:chOff x="3705285" y="4171950"/>
              <a:chExt cx="1390620" cy="209550"/>
            </a:xfrm>
          </xdr:grpSpPr>
          <xdr:sp macro="" textlink="">
            <xdr:nvSpPr>
              <xdr:cNvPr id="262482" name="Check Box 338" hidden="1">
                <a:extLst>
                  <a:ext uri="{63B3BB69-23CF-44E3-9099-C40C66FF867C}">
                    <a14:compatExt spid="_x0000_s262482"/>
                  </a:ext>
                  <a:ext uri="{FF2B5EF4-FFF2-40B4-BE49-F238E27FC236}">
                    <a16:creationId xmlns:a16="http://schemas.microsoft.com/office/drawing/2014/main" id="{00000000-0008-0000-0B00-000052010400}"/>
                  </a:ext>
                </a:extLst>
              </xdr:cNvPr>
              <xdr:cNvSpPr/>
            </xdr:nvSpPr>
            <xdr:spPr bwMode="auto">
              <a:xfrm>
                <a:off x="3705285" y="41719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3" name="Check Box 339" hidden="1">
                <a:extLst>
                  <a:ext uri="{63B3BB69-23CF-44E3-9099-C40C66FF867C}">
                    <a14:compatExt spid="_x0000_s262483"/>
                  </a:ext>
                  <a:ext uri="{FF2B5EF4-FFF2-40B4-BE49-F238E27FC236}">
                    <a16:creationId xmlns:a16="http://schemas.microsoft.com/office/drawing/2014/main" id="{00000000-0008-0000-0B00-000053010400}"/>
                  </a:ext>
                </a:extLst>
              </xdr:cNvPr>
              <xdr:cNvSpPr/>
            </xdr:nvSpPr>
            <xdr:spPr bwMode="auto">
              <a:xfrm>
                <a:off x="4476783"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45</xdr:row>
          <xdr:rowOff>0</xdr:rowOff>
        </xdr:from>
        <xdr:to>
          <xdr:col>26</xdr:col>
          <xdr:colOff>38100</xdr:colOff>
          <xdr:row>46</xdr:row>
          <xdr:rowOff>30150</xdr:rowOff>
        </xdr:to>
        <xdr:grpSp>
          <xdr:nvGrpSpPr>
            <xdr:cNvPr id="263" name="グループ化 262">
              <a:extLst>
                <a:ext uri="{FF2B5EF4-FFF2-40B4-BE49-F238E27FC236}">
                  <a16:creationId xmlns:a16="http://schemas.microsoft.com/office/drawing/2014/main" id="{00000000-0008-0000-0B00-000007010000}"/>
                </a:ext>
              </a:extLst>
            </xdr:cNvPr>
            <xdr:cNvGrpSpPr/>
          </xdr:nvGrpSpPr>
          <xdr:grpSpPr>
            <a:xfrm>
              <a:off x="3373438" y="7747000"/>
              <a:ext cx="1268412" cy="204775"/>
              <a:chOff x="3257601" y="6410024"/>
              <a:chExt cx="1162043" cy="209954"/>
            </a:xfrm>
          </xdr:grpSpPr>
          <xdr:sp macro="" textlink="">
            <xdr:nvSpPr>
              <xdr:cNvPr id="262484" name="Check Box 340" hidden="1">
                <a:extLst>
                  <a:ext uri="{63B3BB69-23CF-44E3-9099-C40C66FF867C}">
                    <a14:compatExt spid="_x0000_s262484"/>
                  </a:ext>
                  <a:ext uri="{FF2B5EF4-FFF2-40B4-BE49-F238E27FC236}">
                    <a16:creationId xmlns:a16="http://schemas.microsoft.com/office/drawing/2014/main" id="{00000000-0008-0000-0B00-000054010400}"/>
                  </a:ext>
                </a:extLst>
              </xdr:cNvPr>
              <xdr:cNvSpPr/>
            </xdr:nvSpPr>
            <xdr:spPr bwMode="auto">
              <a:xfrm>
                <a:off x="3257601" y="6410429"/>
                <a:ext cx="5905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5" name="Check Box 341" hidden="1">
                <a:extLst>
                  <a:ext uri="{63B3BB69-23CF-44E3-9099-C40C66FF867C}">
                    <a14:compatExt spid="_x0000_s262485"/>
                  </a:ext>
                  <a:ext uri="{FF2B5EF4-FFF2-40B4-BE49-F238E27FC236}">
                    <a16:creationId xmlns:a16="http://schemas.microsoft.com/office/drawing/2014/main" id="{00000000-0008-0000-0B00-000055010400}"/>
                  </a:ext>
                </a:extLst>
              </xdr:cNvPr>
              <xdr:cNvSpPr/>
            </xdr:nvSpPr>
            <xdr:spPr bwMode="auto">
              <a:xfrm>
                <a:off x="3867195" y="6410024"/>
                <a:ext cx="552449"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7</xdr:row>
          <xdr:rowOff>25400</xdr:rowOff>
        </xdr:from>
        <xdr:to>
          <xdr:col>26</xdr:col>
          <xdr:colOff>203200</xdr:colOff>
          <xdr:row>8</xdr:row>
          <xdr:rowOff>31750</xdr:rowOff>
        </xdr:to>
        <xdr:sp macro="" textlink="">
          <xdr:nvSpPr>
            <xdr:cNvPr id="262549" name="Check Box 405" descr="全出勤&#10;" hidden="1">
              <a:extLst>
                <a:ext uri="{63B3BB69-23CF-44E3-9099-C40C66FF867C}">
                  <a14:compatExt spid="_x0000_s262549"/>
                </a:ext>
                <a:ext uri="{FF2B5EF4-FFF2-40B4-BE49-F238E27FC236}">
                  <a16:creationId xmlns:a16="http://schemas.microsoft.com/office/drawing/2014/main" id="{00000000-0008-0000-0B00-000095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25400</xdr:rowOff>
        </xdr:from>
        <xdr:to>
          <xdr:col>30</xdr:col>
          <xdr:colOff>190500</xdr:colOff>
          <xdr:row>8</xdr:row>
          <xdr:rowOff>31750</xdr:rowOff>
        </xdr:to>
        <xdr:sp macro="" textlink="">
          <xdr:nvSpPr>
            <xdr:cNvPr id="262550" name="Check Box 406" descr="全出勤&#10;" hidden="1">
              <a:extLst>
                <a:ext uri="{63B3BB69-23CF-44E3-9099-C40C66FF867C}">
                  <a14:compatExt spid="_x0000_s262550"/>
                </a:ext>
                <a:ext uri="{FF2B5EF4-FFF2-40B4-BE49-F238E27FC236}">
                  <a16:creationId xmlns:a16="http://schemas.microsoft.com/office/drawing/2014/main" id="{00000000-0008-0000-0B00-000096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25400</xdr:rowOff>
        </xdr:from>
        <xdr:to>
          <xdr:col>35</xdr:col>
          <xdr:colOff>190500</xdr:colOff>
          <xdr:row>8</xdr:row>
          <xdr:rowOff>31750</xdr:rowOff>
        </xdr:to>
        <xdr:sp macro="" textlink="">
          <xdr:nvSpPr>
            <xdr:cNvPr id="262551" name="Check Box 407" descr="全出勤&#10;" hidden="1">
              <a:extLst>
                <a:ext uri="{63B3BB69-23CF-44E3-9099-C40C66FF867C}">
                  <a14:compatExt spid="_x0000_s262551"/>
                </a:ext>
                <a:ext uri="{FF2B5EF4-FFF2-40B4-BE49-F238E27FC236}">
                  <a16:creationId xmlns:a16="http://schemas.microsoft.com/office/drawing/2014/main" id="{00000000-0008-0000-0B00-000097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8</xdr:row>
          <xdr:rowOff>25400</xdr:rowOff>
        </xdr:from>
        <xdr:to>
          <xdr:col>26</xdr:col>
          <xdr:colOff>203200</xdr:colOff>
          <xdr:row>9</xdr:row>
          <xdr:rowOff>31750</xdr:rowOff>
        </xdr:to>
        <xdr:sp macro="" textlink="">
          <xdr:nvSpPr>
            <xdr:cNvPr id="262552" name="Check Box 408" descr="全出勤&#10;" hidden="1">
              <a:extLst>
                <a:ext uri="{63B3BB69-23CF-44E3-9099-C40C66FF867C}">
                  <a14:compatExt spid="_x0000_s262552"/>
                </a:ext>
                <a:ext uri="{FF2B5EF4-FFF2-40B4-BE49-F238E27FC236}">
                  <a16:creationId xmlns:a16="http://schemas.microsoft.com/office/drawing/2014/main" id="{00000000-0008-0000-0B00-000098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25400</xdr:rowOff>
        </xdr:from>
        <xdr:to>
          <xdr:col>30</xdr:col>
          <xdr:colOff>190500</xdr:colOff>
          <xdr:row>9</xdr:row>
          <xdr:rowOff>31750</xdr:rowOff>
        </xdr:to>
        <xdr:sp macro="" textlink="">
          <xdr:nvSpPr>
            <xdr:cNvPr id="262553" name="Check Box 409" descr="全出勤&#10;" hidden="1">
              <a:extLst>
                <a:ext uri="{63B3BB69-23CF-44E3-9099-C40C66FF867C}">
                  <a14:compatExt spid="_x0000_s262553"/>
                </a:ext>
                <a:ext uri="{FF2B5EF4-FFF2-40B4-BE49-F238E27FC236}">
                  <a16:creationId xmlns:a16="http://schemas.microsoft.com/office/drawing/2014/main" id="{00000000-0008-0000-0B00-000099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25400</xdr:rowOff>
        </xdr:from>
        <xdr:to>
          <xdr:col>35</xdr:col>
          <xdr:colOff>190500</xdr:colOff>
          <xdr:row>9</xdr:row>
          <xdr:rowOff>31750</xdr:rowOff>
        </xdr:to>
        <xdr:sp macro="" textlink="">
          <xdr:nvSpPr>
            <xdr:cNvPr id="262554" name="Check Box 410" descr="全出勤&#10;" hidden="1">
              <a:extLst>
                <a:ext uri="{63B3BB69-23CF-44E3-9099-C40C66FF867C}">
                  <a14:compatExt spid="_x0000_s262554"/>
                </a:ext>
                <a:ext uri="{FF2B5EF4-FFF2-40B4-BE49-F238E27FC236}">
                  <a16:creationId xmlns:a16="http://schemas.microsoft.com/office/drawing/2014/main" id="{00000000-0008-0000-0B00-00009A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9</xdr:row>
          <xdr:rowOff>25400</xdr:rowOff>
        </xdr:from>
        <xdr:to>
          <xdr:col>26</xdr:col>
          <xdr:colOff>203200</xdr:colOff>
          <xdr:row>10</xdr:row>
          <xdr:rowOff>31750</xdr:rowOff>
        </xdr:to>
        <xdr:sp macro="" textlink="">
          <xdr:nvSpPr>
            <xdr:cNvPr id="262555" name="Check Box 411" descr="全出勤&#10;" hidden="1">
              <a:extLst>
                <a:ext uri="{63B3BB69-23CF-44E3-9099-C40C66FF867C}">
                  <a14:compatExt spid="_x0000_s262555"/>
                </a:ext>
                <a:ext uri="{FF2B5EF4-FFF2-40B4-BE49-F238E27FC236}">
                  <a16:creationId xmlns:a16="http://schemas.microsoft.com/office/drawing/2014/main" id="{00000000-0008-0000-0B00-00009B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25400</xdr:rowOff>
        </xdr:from>
        <xdr:to>
          <xdr:col>30</xdr:col>
          <xdr:colOff>190500</xdr:colOff>
          <xdr:row>10</xdr:row>
          <xdr:rowOff>31750</xdr:rowOff>
        </xdr:to>
        <xdr:sp macro="" textlink="">
          <xdr:nvSpPr>
            <xdr:cNvPr id="262556" name="Check Box 412" descr="全出勤&#10;" hidden="1">
              <a:extLst>
                <a:ext uri="{63B3BB69-23CF-44E3-9099-C40C66FF867C}">
                  <a14:compatExt spid="_x0000_s262556"/>
                </a:ext>
                <a:ext uri="{FF2B5EF4-FFF2-40B4-BE49-F238E27FC236}">
                  <a16:creationId xmlns:a16="http://schemas.microsoft.com/office/drawing/2014/main" id="{00000000-0008-0000-0B00-00009C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25400</xdr:rowOff>
        </xdr:from>
        <xdr:to>
          <xdr:col>35</xdr:col>
          <xdr:colOff>190500</xdr:colOff>
          <xdr:row>10</xdr:row>
          <xdr:rowOff>31750</xdr:rowOff>
        </xdr:to>
        <xdr:sp macro="" textlink="">
          <xdr:nvSpPr>
            <xdr:cNvPr id="262557" name="Check Box 413" descr="全出勤&#10;" hidden="1">
              <a:extLst>
                <a:ext uri="{63B3BB69-23CF-44E3-9099-C40C66FF867C}">
                  <a14:compatExt spid="_x0000_s262557"/>
                </a:ext>
                <a:ext uri="{FF2B5EF4-FFF2-40B4-BE49-F238E27FC236}">
                  <a16:creationId xmlns:a16="http://schemas.microsoft.com/office/drawing/2014/main" id="{00000000-0008-0000-0B00-00009D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12</xdr:row>
          <xdr:rowOff>25400</xdr:rowOff>
        </xdr:from>
        <xdr:to>
          <xdr:col>26</xdr:col>
          <xdr:colOff>203200</xdr:colOff>
          <xdr:row>13</xdr:row>
          <xdr:rowOff>31750</xdr:rowOff>
        </xdr:to>
        <xdr:sp macro="" textlink="">
          <xdr:nvSpPr>
            <xdr:cNvPr id="262558" name="Check Box 414" descr="全出勤&#10;" hidden="1">
              <a:extLst>
                <a:ext uri="{63B3BB69-23CF-44E3-9099-C40C66FF867C}">
                  <a14:compatExt spid="_x0000_s262558"/>
                </a:ext>
                <a:ext uri="{FF2B5EF4-FFF2-40B4-BE49-F238E27FC236}">
                  <a16:creationId xmlns:a16="http://schemas.microsoft.com/office/drawing/2014/main" id="{00000000-0008-0000-0B00-00009E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25400</xdr:rowOff>
        </xdr:from>
        <xdr:to>
          <xdr:col>30</xdr:col>
          <xdr:colOff>190500</xdr:colOff>
          <xdr:row>13</xdr:row>
          <xdr:rowOff>31750</xdr:rowOff>
        </xdr:to>
        <xdr:sp macro="" textlink="">
          <xdr:nvSpPr>
            <xdr:cNvPr id="262559" name="Check Box 415" descr="全出勤&#10;" hidden="1">
              <a:extLst>
                <a:ext uri="{63B3BB69-23CF-44E3-9099-C40C66FF867C}">
                  <a14:compatExt spid="_x0000_s262559"/>
                </a:ext>
                <a:ext uri="{FF2B5EF4-FFF2-40B4-BE49-F238E27FC236}">
                  <a16:creationId xmlns:a16="http://schemas.microsoft.com/office/drawing/2014/main" id="{00000000-0008-0000-0B00-00009F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25400</xdr:rowOff>
        </xdr:from>
        <xdr:to>
          <xdr:col>35</xdr:col>
          <xdr:colOff>190500</xdr:colOff>
          <xdr:row>13</xdr:row>
          <xdr:rowOff>31750</xdr:rowOff>
        </xdr:to>
        <xdr:sp macro="" textlink="">
          <xdr:nvSpPr>
            <xdr:cNvPr id="262560" name="Check Box 416" descr="全出勤&#10;" hidden="1">
              <a:extLst>
                <a:ext uri="{63B3BB69-23CF-44E3-9099-C40C66FF867C}">
                  <a14:compatExt spid="_x0000_s262560"/>
                </a:ext>
                <a:ext uri="{FF2B5EF4-FFF2-40B4-BE49-F238E27FC236}">
                  <a16:creationId xmlns:a16="http://schemas.microsoft.com/office/drawing/2014/main" id="{00000000-0008-0000-0B00-0000A0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13</xdr:row>
      <xdr:rowOff>9525</xdr:rowOff>
    </xdr:from>
    <xdr:to>
      <xdr:col>36</xdr:col>
      <xdr:colOff>123825</xdr:colOff>
      <xdr:row>14</xdr:row>
      <xdr:rowOff>133350</xdr:rowOff>
    </xdr:to>
    <xdr:sp macro="" textlink="">
      <xdr:nvSpPr>
        <xdr:cNvPr id="346" name="大かっこ 345">
          <a:extLst>
            <a:ext uri="{FF2B5EF4-FFF2-40B4-BE49-F238E27FC236}">
              <a16:creationId xmlns:a16="http://schemas.microsoft.com/office/drawing/2014/main" id="{00000000-0008-0000-0B00-00005A010000}"/>
            </a:ext>
          </a:extLst>
        </xdr:cNvPr>
        <xdr:cNvSpPr/>
      </xdr:nvSpPr>
      <xdr:spPr>
        <a:xfrm>
          <a:off x="4143375" y="2124075"/>
          <a:ext cx="2428875"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63500</xdr:colOff>
          <xdr:row>11</xdr:row>
          <xdr:rowOff>25400</xdr:rowOff>
        </xdr:from>
        <xdr:to>
          <xdr:col>26</xdr:col>
          <xdr:colOff>203200</xdr:colOff>
          <xdr:row>12</xdr:row>
          <xdr:rowOff>31750</xdr:rowOff>
        </xdr:to>
        <xdr:sp macro="" textlink="">
          <xdr:nvSpPr>
            <xdr:cNvPr id="262561" name="Check Box 417" descr="全出勤&#10;" hidden="1">
              <a:extLst>
                <a:ext uri="{63B3BB69-23CF-44E3-9099-C40C66FF867C}">
                  <a14:compatExt spid="_x0000_s262561"/>
                </a:ext>
                <a:ext uri="{FF2B5EF4-FFF2-40B4-BE49-F238E27FC236}">
                  <a16:creationId xmlns:a16="http://schemas.microsoft.com/office/drawing/2014/main" id="{00000000-0008-0000-0B00-0000A1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25400</xdr:rowOff>
        </xdr:from>
        <xdr:to>
          <xdr:col>30</xdr:col>
          <xdr:colOff>190500</xdr:colOff>
          <xdr:row>12</xdr:row>
          <xdr:rowOff>31750</xdr:rowOff>
        </xdr:to>
        <xdr:sp macro="" textlink="">
          <xdr:nvSpPr>
            <xdr:cNvPr id="262562" name="Check Box 418" descr="全出勤&#10;" hidden="1">
              <a:extLst>
                <a:ext uri="{63B3BB69-23CF-44E3-9099-C40C66FF867C}">
                  <a14:compatExt spid="_x0000_s262562"/>
                </a:ext>
                <a:ext uri="{FF2B5EF4-FFF2-40B4-BE49-F238E27FC236}">
                  <a16:creationId xmlns:a16="http://schemas.microsoft.com/office/drawing/2014/main" id="{00000000-0008-0000-0B00-0000A2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25400</xdr:rowOff>
        </xdr:from>
        <xdr:to>
          <xdr:col>35</xdr:col>
          <xdr:colOff>190500</xdr:colOff>
          <xdr:row>12</xdr:row>
          <xdr:rowOff>31750</xdr:rowOff>
        </xdr:to>
        <xdr:sp macro="" textlink="">
          <xdr:nvSpPr>
            <xdr:cNvPr id="262563" name="Check Box 419" descr="全出勤&#10;" hidden="1">
              <a:extLst>
                <a:ext uri="{63B3BB69-23CF-44E3-9099-C40C66FF867C}">
                  <a14:compatExt spid="_x0000_s262563"/>
                </a:ext>
                <a:ext uri="{FF2B5EF4-FFF2-40B4-BE49-F238E27FC236}">
                  <a16:creationId xmlns:a16="http://schemas.microsoft.com/office/drawing/2014/main" id="{00000000-0008-0000-0B00-0000A3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xdr:colOff>
          <xdr:row>31</xdr:row>
          <xdr:rowOff>123825</xdr:rowOff>
        </xdr:from>
        <xdr:to>
          <xdr:col>26</xdr:col>
          <xdr:colOff>114301</xdr:colOff>
          <xdr:row>33</xdr:row>
          <xdr:rowOff>63500</xdr:rowOff>
        </xdr:to>
        <xdr:grpSp>
          <xdr:nvGrpSpPr>
            <xdr:cNvPr id="354" name="グループ化 353">
              <a:extLst>
                <a:ext uri="{FF2B5EF4-FFF2-40B4-BE49-F238E27FC236}">
                  <a16:creationId xmlns:a16="http://schemas.microsoft.com/office/drawing/2014/main" id="{00000000-0008-0000-0B00-000062010000}"/>
                </a:ext>
              </a:extLst>
            </xdr:cNvPr>
            <xdr:cNvGrpSpPr/>
          </xdr:nvGrpSpPr>
          <xdr:grpSpPr>
            <a:xfrm>
              <a:off x="452439" y="5426075"/>
              <a:ext cx="4265612" cy="288925"/>
              <a:chOff x="3689773" y="4171950"/>
              <a:chExt cx="1369346" cy="209550"/>
            </a:xfrm>
          </xdr:grpSpPr>
          <xdr:sp macro="" textlink="">
            <xdr:nvSpPr>
              <xdr:cNvPr id="262564" name="Check Box 420" hidden="1">
                <a:extLst>
                  <a:ext uri="{63B3BB69-23CF-44E3-9099-C40C66FF867C}">
                    <a14:compatExt spid="_x0000_s262564"/>
                  </a:ext>
                  <a:ext uri="{FF2B5EF4-FFF2-40B4-BE49-F238E27FC236}">
                    <a16:creationId xmlns:a16="http://schemas.microsoft.com/office/drawing/2014/main" id="{00000000-0008-0000-0B00-0000A4010400}"/>
                  </a:ext>
                </a:extLst>
              </xdr:cNvPr>
              <xdr:cNvSpPr/>
            </xdr:nvSpPr>
            <xdr:spPr bwMode="auto">
              <a:xfrm>
                <a:off x="3689773"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565" name="Check Box 421" hidden="1">
                <a:extLst>
                  <a:ext uri="{63B3BB69-23CF-44E3-9099-C40C66FF867C}">
                    <a14:compatExt spid="_x0000_s262565"/>
                  </a:ext>
                  <a:ext uri="{FF2B5EF4-FFF2-40B4-BE49-F238E27FC236}">
                    <a16:creationId xmlns:a16="http://schemas.microsoft.com/office/drawing/2014/main" id="{00000000-0008-0000-0B00-0000A5010400}"/>
                  </a:ext>
                </a:extLst>
              </xdr:cNvPr>
              <xdr:cNvSpPr/>
            </xdr:nvSpPr>
            <xdr:spPr bwMode="auto">
              <a:xfrm>
                <a:off x="4881849"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23</xdr:row>
      <xdr:rowOff>76200</xdr:rowOff>
    </xdr:from>
    <xdr:to>
      <xdr:col>24</xdr:col>
      <xdr:colOff>161925</xdr:colOff>
      <xdr:row>25</xdr:row>
      <xdr:rowOff>154781</xdr:rowOff>
    </xdr:to>
    <xdr:sp macro="" textlink="">
      <xdr:nvSpPr>
        <xdr:cNvPr id="115" name="AutoShape 1">
          <a:extLst>
            <a:ext uri="{FF2B5EF4-FFF2-40B4-BE49-F238E27FC236}">
              <a16:creationId xmlns:a16="http://schemas.microsoft.com/office/drawing/2014/main" id="{00000000-0008-0000-0B00-000073000000}"/>
            </a:ext>
          </a:extLst>
        </xdr:cNvPr>
        <xdr:cNvSpPr>
          <a:spLocks noChangeArrowheads="1"/>
        </xdr:cNvSpPr>
      </xdr:nvSpPr>
      <xdr:spPr bwMode="auto">
        <a:xfrm>
          <a:off x="273844" y="4076700"/>
          <a:ext cx="4079081" cy="435769"/>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50</xdr:row>
          <xdr:rowOff>0</xdr:rowOff>
        </xdr:from>
        <xdr:to>
          <xdr:col>14</xdr:col>
          <xdr:colOff>38100</xdr:colOff>
          <xdr:row>51</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607457" y="9062357"/>
              <a:ext cx="653143" cy="181429"/>
              <a:chOff x="1781170" y="5334000"/>
              <a:chExt cx="904860" cy="209550"/>
            </a:xfrm>
          </xdr:grpSpPr>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C00-0000082C0000}"/>
                  </a:ext>
                </a:extLst>
              </xdr:cNvPr>
              <xdr:cNvSpPr/>
            </xdr:nvSpPr>
            <xdr:spPr bwMode="auto">
              <a:xfrm>
                <a:off x="178117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C00-0000092C0000}"/>
                  </a:ext>
                </a:extLst>
              </xdr:cNvPr>
              <xdr:cNvSpPr/>
            </xdr:nvSpPr>
            <xdr:spPr bwMode="auto">
              <a:xfrm>
                <a:off x="227645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49</xdr:row>
          <xdr:rowOff>0</xdr:rowOff>
        </xdr:from>
        <xdr:to>
          <xdr:col>25</xdr:col>
          <xdr:colOff>38100</xdr:colOff>
          <xdr:row>50</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3403600" y="8880929"/>
              <a:ext cx="653143" cy="181428"/>
              <a:chOff x="3952993" y="5105400"/>
              <a:chExt cx="904819" cy="209550"/>
            </a:xfrm>
          </xdr:grpSpPr>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C00-00001A2C0000}"/>
                  </a:ext>
                </a:extLst>
              </xdr:cNvPr>
              <xdr:cNvSpPr/>
            </xdr:nvSpPr>
            <xdr:spPr bwMode="auto">
              <a:xfrm>
                <a:off x="39529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C00-00001B2C0000}"/>
                  </a:ext>
                </a:extLst>
              </xdr:cNvPr>
              <xdr:cNvSpPr/>
            </xdr:nvSpPr>
            <xdr:spPr bwMode="auto">
              <a:xfrm>
                <a:off x="44482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607457" y="9243786"/>
              <a:ext cx="653143" cy="181428"/>
              <a:chOff x="3952992" y="5334000"/>
              <a:chExt cx="904817" cy="209550"/>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C00-00001C2C0000}"/>
                  </a:ext>
                </a:extLst>
              </xdr:cNvPr>
              <xdr:cNvSpPr/>
            </xdr:nvSpPr>
            <xdr:spPr bwMode="auto">
              <a:xfrm>
                <a:off x="395299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C00-00001D2C0000}"/>
                  </a:ext>
                </a:extLst>
              </xdr:cNvPr>
              <xdr:cNvSpPr/>
            </xdr:nvSpPr>
            <xdr:spPr bwMode="auto">
              <a:xfrm>
                <a:off x="444823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49</xdr:row>
          <xdr:rowOff>0</xdr:rowOff>
        </xdr:from>
        <xdr:to>
          <xdr:col>14</xdr:col>
          <xdr:colOff>38100</xdr:colOff>
          <xdr:row>50</xdr:row>
          <xdr:rowOff>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07457" y="8880929"/>
              <a:ext cx="653143" cy="181428"/>
              <a:chOff x="1781170" y="5105400"/>
              <a:chExt cx="904860" cy="209550"/>
            </a:xfrm>
          </xdr:grpSpPr>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C00-00001E2C0000}"/>
                  </a:ext>
                </a:extLst>
              </xdr:cNvPr>
              <xdr:cNvSpPr/>
            </xdr:nvSpPr>
            <xdr:spPr bwMode="auto">
              <a:xfrm>
                <a:off x="1781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C00-00001F2C0000}"/>
                  </a:ext>
                </a:extLst>
              </xdr:cNvPr>
              <xdr:cNvSpPr/>
            </xdr:nvSpPr>
            <xdr:spPr bwMode="auto">
              <a:xfrm>
                <a:off x="227645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42</xdr:row>
      <xdr:rowOff>133349</xdr:rowOff>
    </xdr:from>
    <xdr:to>
      <xdr:col>26</xdr:col>
      <xdr:colOff>76200</xdr:colOff>
      <xdr:row>45</xdr:row>
      <xdr:rowOff>47624</xdr:rowOff>
    </xdr:to>
    <xdr:sp macro="" textlink="">
      <xdr:nvSpPr>
        <xdr:cNvPr id="31" name="大かっこ 30">
          <a:extLst>
            <a:ext uri="{FF2B5EF4-FFF2-40B4-BE49-F238E27FC236}">
              <a16:creationId xmlns:a16="http://schemas.microsoft.com/office/drawing/2014/main" id="{00000000-0008-0000-0C00-00001F000000}"/>
            </a:ext>
          </a:extLst>
        </xdr:cNvPr>
        <xdr:cNvSpPr/>
      </xdr:nvSpPr>
      <xdr:spPr>
        <a:xfrm>
          <a:off x="590550" y="36194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40</xdr:row>
          <xdr:rowOff>0</xdr:rowOff>
        </xdr:from>
        <xdr:to>
          <xdr:col>27</xdr:col>
          <xdr:colOff>0</xdr:colOff>
          <xdr:row>41</xdr:row>
          <xdr:rowOff>30150</xdr:rowOff>
        </xdr:to>
        <xdr:grpSp>
          <xdr:nvGrpSpPr>
            <xdr:cNvPr id="76" name="グループ化 75">
              <a:extLst>
                <a:ext uri="{FF2B5EF4-FFF2-40B4-BE49-F238E27FC236}">
                  <a16:creationId xmlns:a16="http://schemas.microsoft.com/office/drawing/2014/main" id="{00000000-0008-0000-0C00-00004C000000}"/>
                </a:ext>
              </a:extLst>
            </xdr:cNvPr>
            <xdr:cNvGrpSpPr/>
          </xdr:nvGrpSpPr>
          <xdr:grpSpPr>
            <a:xfrm>
              <a:off x="3038929" y="7229929"/>
              <a:ext cx="1968500" cy="211578"/>
              <a:chOff x="2981329" y="3314700"/>
              <a:chExt cx="1447825" cy="209550"/>
            </a:xfrm>
          </xdr:grpSpPr>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C00-00006F2C0000}"/>
                  </a:ext>
                </a:extLst>
              </xdr:cNvPr>
              <xdr:cNvSpPr/>
            </xdr:nvSpPr>
            <xdr:spPr bwMode="auto">
              <a:xfrm>
                <a:off x="298132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C00-0000702C0000}"/>
                  </a:ext>
                </a:extLst>
              </xdr:cNvPr>
              <xdr:cNvSpPr/>
            </xdr:nvSpPr>
            <xdr:spPr bwMode="auto">
              <a:xfrm>
                <a:off x="375287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50</xdr:row>
          <xdr:rowOff>0</xdr:rowOff>
        </xdr:from>
        <xdr:to>
          <xdr:col>25</xdr:col>
          <xdr:colOff>38100</xdr:colOff>
          <xdr:row>51</xdr:row>
          <xdr:rowOff>0</xdr:rowOff>
        </xdr:to>
        <xdr:grpSp>
          <xdr:nvGrpSpPr>
            <xdr:cNvPr id="82" name="グループ化 81">
              <a:extLst>
                <a:ext uri="{FF2B5EF4-FFF2-40B4-BE49-F238E27FC236}">
                  <a16:creationId xmlns:a16="http://schemas.microsoft.com/office/drawing/2014/main" id="{00000000-0008-0000-0C00-000052000000}"/>
                </a:ext>
              </a:extLst>
            </xdr:cNvPr>
            <xdr:cNvGrpSpPr/>
          </xdr:nvGrpSpPr>
          <xdr:grpSpPr>
            <a:xfrm>
              <a:off x="3403600" y="9062357"/>
              <a:ext cx="653143" cy="181429"/>
              <a:chOff x="3952993" y="5105400"/>
              <a:chExt cx="904819" cy="209550"/>
            </a:xfrm>
          </xdr:grpSpPr>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C00-0000732C0000}"/>
                  </a:ext>
                </a:extLst>
              </xdr:cNvPr>
              <xdr:cNvSpPr/>
            </xdr:nvSpPr>
            <xdr:spPr bwMode="auto">
              <a:xfrm>
                <a:off x="39529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C00-0000742C0000}"/>
                  </a:ext>
                </a:extLst>
              </xdr:cNvPr>
              <xdr:cNvSpPr/>
            </xdr:nvSpPr>
            <xdr:spPr bwMode="auto">
              <a:xfrm>
                <a:off x="44482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85" name="グループ化 84">
              <a:extLst>
                <a:ext uri="{FF2B5EF4-FFF2-40B4-BE49-F238E27FC236}">
                  <a16:creationId xmlns:a16="http://schemas.microsoft.com/office/drawing/2014/main" id="{00000000-0008-0000-0C00-000055000000}"/>
                </a:ext>
              </a:extLst>
            </xdr:cNvPr>
            <xdr:cNvGrpSpPr/>
          </xdr:nvGrpSpPr>
          <xdr:grpSpPr>
            <a:xfrm>
              <a:off x="3403600" y="9243786"/>
              <a:ext cx="653143" cy="181428"/>
              <a:chOff x="3952993" y="5105400"/>
              <a:chExt cx="904819" cy="209550"/>
            </a:xfrm>
          </xdr:grpSpPr>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C00-0000752C0000}"/>
                  </a:ext>
                </a:extLst>
              </xdr:cNvPr>
              <xdr:cNvSpPr/>
            </xdr:nvSpPr>
            <xdr:spPr bwMode="auto">
              <a:xfrm>
                <a:off x="39529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C00-0000762C0000}"/>
                  </a:ext>
                </a:extLst>
              </xdr:cNvPr>
              <xdr:cNvSpPr/>
            </xdr:nvSpPr>
            <xdr:spPr bwMode="auto">
              <a:xfrm>
                <a:off x="44482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31</xdr:row>
          <xdr:rowOff>0</xdr:rowOff>
        </xdr:from>
        <xdr:to>
          <xdr:col>8</xdr:col>
          <xdr:colOff>12700</xdr:colOff>
          <xdr:row>32</xdr:row>
          <xdr:rowOff>38100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C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32</xdr:row>
          <xdr:rowOff>25400</xdr:rowOff>
        </xdr:from>
        <xdr:to>
          <xdr:col>8</xdr:col>
          <xdr:colOff>0</xdr:colOff>
          <xdr:row>33</xdr:row>
          <xdr:rowOff>69850</xdr:rowOff>
        </xdr:to>
        <xdr:sp macro="" textlink="">
          <xdr:nvSpPr>
            <xdr:cNvPr id="11412" name="Check Box 148" descr="いない･" hidden="1">
              <a:extLst>
                <a:ext uri="{63B3BB69-23CF-44E3-9099-C40C66FF867C}">
                  <a14:compatExt spid="_x0000_s11412"/>
                </a:ext>
                <a:ext uri="{FF2B5EF4-FFF2-40B4-BE49-F238E27FC236}">
                  <a16:creationId xmlns:a16="http://schemas.microsoft.com/office/drawing/2014/main" id="{00000000-0008-0000-0C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3</xdr:col>
      <xdr:colOff>142875</xdr:colOff>
      <xdr:row>34</xdr:row>
      <xdr:rowOff>133349</xdr:rowOff>
    </xdr:from>
    <xdr:to>
      <xdr:col>26</xdr:col>
      <xdr:colOff>85725</xdr:colOff>
      <xdr:row>38</xdr:row>
      <xdr:rowOff>104774</xdr:rowOff>
    </xdr:to>
    <xdr:sp macro="" textlink="">
      <xdr:nvSpPr>
        <xdr:cNvPr id="142" name="大かっこ 141">
          <a:extLst>
            <a:ext uri="{FF2B5EF4-FFF2-40B4-BE49-F238E27FC236}">
              <a16:creationId xmlns:a16="http://schemas.microsoft.com/office/drawing/2014/main" id="{00000000-0008-0000-0C00-00008E000000}"/>
            </a:ext>
          </a:extLst>
        </xdr:cNvPr>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52</xdr:row>
          <xdr:rowOff>0</xdr:rowOff>
        </xdr:from>
        <xdr:to>
          <xdr:col>14</xdr:col>
          <xdr:colOff>38100</xdr:colOff>
          <xdr:row>53</xdr:row>
          <xdr:rowOff>0</xdr:rowOff>
        </xdr:to>
        <xdr:grpSp>
          <xdr:nvGrpSpPr>
            <xdr:cNvPr id="149" name="グループ化 148">
              <a:extLst>
                <a:ext uri="{FF2B5EF4-FFF2-40B4-BE49-F238E27FC236}">
                  <a16:creationId xmlns:a16="http://schemas.microsoft.com/office/drawing/2014/main" id="{00000000-0008-0000-0C00-000095000000}"/>
                </a:ext>
              </a:extLst>
            </xdr:cNvPr>
            <xdr:cNvGrpSpPr/>
          </xdr:nvGrpSpPr>
          <xdr:grpSpPr>
            <a:xfrm>
              <a:off x="1607457" y="9425214"/>
              <a:ext cx="653143" cy="181429"/>
              <a:chOff x="3952992" y="5334000"/>
              <a:chExt cx="904817" cy="209550"/>
            </a:xfrm>
          </xdr:grpSpPr>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C00-0000A12C0000}"/>
                  </a:ext>
                </a:extLst>
              </xdr:cNvPr>
              <xdr:cNvSpPr/>
            </xdr:nvSpPr>
            <xdr:spPr bwMode="auto">
              <a:xfrm>
                <a:off x="395299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C00-0000A22C0000}"/>
                  </a:ext>
                </a:extLst>
              </xdr:cNvPr>
              <xdr:cNvSpPr/>
            </xdr:nvSpPr>
            <xdr:spPr bwMode="auto">
              <a:xfrm>
                <a:off x="444823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52</xdr:row>
          <xdr:rowOff>0</xdr:rowOff>
        </xdr:from>
        <xdr:to>
          <xdr:col>25</xdr:col>
          <xdr:colOff>38100</xdr:colOff>
          <xdr:row>53</xdr:row>
          <xdr:rowOff>0</xdr:rowOff>
        </xdr:to>
        <xdr:grpSp>
          <xdr:nvGrpSpPr>
            <xdr:cNvPr id="152" name="グループ化 151">
              <a:extLst>
                <a:ext uri="{FF2B5EF4-FFF2-40B4-BE49-F238E27FC236}">
                  <a16:creationId xmlns:a16="http://schemas.microsoft.com/office/drawing/2014/main" id="{00000000-0008-0000-0C00-000098000000}"/>
                </a:ext>
              </a:extLst>
            </xdr:cNvPr>
            <xdr:cNvGrpSpPr/>
          </xdr:nvGrpSpPr>
          <xdr:grpSpPr>
            <a:xfrm>
              <a:off x="3403600" y="9425214"/>
              <a:ext cx="653143" cy="181429"/>
              <a:chOff x="3952993" y="5105400"/>
              <a:chExt cx="904819" cy="209550"/>
            </a:xfrm>
          </xdr:grpSpPr>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C00-0000A32C0000}"/>
                  </a:ext>
                </a:extLst>
              </xdr:cNvPr>
              <xdr:cNvSpPr/>
            </xdr:nvSpPr>
            <xdr:spPr bwMode="auto">
              <a:xfrm>
                <a:off x="39529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C00-0000A42C0000}"/>
                  </a:ext>
                </a:extLst>
              </xdr:cNvPr>
              <xdr:cNvSpPr/>
            </xdr:nvSpPr>
            <xdr:spPr bwMode="auto">
              <a:xfrm>
                <a:off x="44482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53</xdr:row>
          <xdr:rowOff>0</xdr:rowOff>
        </xdr:from>
        <xdr:to>
          <xdr:col>25</xdr:col>
          <xdr:colOff>38100</xdr:colOff>
          <xdr:row>54</xdr:row>
          <xdr:rowOff>0</xdr:rowOff>
        </xdr:to>
        <xdr:grpSp>
          <xdr:nvGrpSpPr>
            <xdr:cNvPr id="158" name="グループ化 157">
              <a:extLst>
                <a:ext uri="{FF2B5EF4-FFF2-40B4-BE49-F238E27FC236}">
                  <a16:creationId xmlns:a16="http://schemas.microsoft.com/office/drawing/2014/main" id="{00000000-0008-0000-0C00-00009E000000}"/>
                </a:ext>
              </a:extLst>
            </xdr:cNvPr>
            <xdr:cNvGrpSpPr/>
          </xdr:nvGrpSpPr>
          <xdr:grpSpPr>
            <a:xfrm>
              <a:off x="3403600" y="9606643"/>
              <a:ext cx="653143" cy="181428"/>
              <a:chOff x="3952993" y="5105400"/>
              <a:chExt cx="904819" cy="209550"/>
            </a:xfrm>
          </xdr:grpSpPr>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C00-0000A72C0000}"/>
                  </a:ext>
                </a:extLst>
              </xdr:cNvPr>
              <xdr:cNvSpPr/>
            </xdr:nvSpPr>
            <xdr:spPr bwMode="auto">
              <a:xfrm>
                <a:off x="39529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C00-0000A82C0000}"/>
                  </a:ext>
                </a:extLst>
              </xdr:cNvPr>
              <xdr:cNvSpPr/>
            </xdr:nvSpPr>
            <xdr:spPr bwMode="auto">
              <a:xfrm>
                <a:off x="444823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24</xdr:row>
          <xdr:rowOff>161925</xdr:rowOff>
        </xdr:from>
        <xdr:to>
          <xdr:col>27</xdr:col>
          <xdr:colOff>66675</xdr:colOff>
          <xdr:row>26</xdr:row>
          <xdr:rowOff>20625</xdr:rowOff>
        </xdr:to>
        <xdr:grpSp>
          <xdr:nvGrpSpPr>
            <xdr:cNvPr id="166" name="グループ化 165">
              <a:extLst>
                <a:ext uri="{FF2B5EF4-FFF2-40B4-BE49-F238E27FC236}">
                  <a16:creationId xmlns:a16="http://schemas.microsoft.com/office/drawing/2014/main" id="{00000000-0008-0000-0C00-0000A6000000}"/>
                </a:ext>
              </a:extLst>
            </xdr:cNvPr>
            <xdr:cNvGrpSpPr/>
          </xdr:nvGrpSpPr>
          <xdr:grpSpPr>
            <a:xfrm>
              <a:off x="3105604" y="4488996"/>
              <a:ext cx="1968500" cy="221558"/>
              <a:chOff x="2981329" y="3314700"/>
              <a:chExt cx="1447825" cy="209550"/>
            </a:xfrm>
          </xdr:grpSpPr>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C00-0000AD2C0000}"/>
                  </a:ext>
                </a:extLst>
              </xdr:cNvPr>
              <xdr:cNvSpPr/>
            </xdr:nvSpPr>
            <xdr:spPr bwMode="auto">
              <a:xfrm>
                <a:off x="298132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C00-0000AE2C0000}"/>
                  </a:ext>
                </a:extLst>
              </xdr:cNvPr>
              <xdr:cNvSpPr/>
            </xdr:nvSpPr>
            <xdr:spPr bwMode="auto">
              <a:xfrm>
                <a:off x="375287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26</xdr:row>
          <xdr:rowOff>161925</xdr:rowOff>
        </xdr:from>
        <xdr:to>
          <xdr:col>27</xdr:col>
          <xdr:colOff>66675</xdr:colOff>
          <xdr:row>28</xdr:row>
          <xdr:rowOff>20625</xdr:rowOff>
        </xdr:to>
        <xdr:grpSp>
          <xdr:nvGrpSpPr>
            <xdr:cNvPr id="67" name="グループ化 66">
              <a:extLst>
                <a:ext uri="{FF2B5EF4-FFF2-40B4-BE49-F238E27FC236}">
                  <a16:creationId xmlns:a16="http://schemas.microsoft.com/office/drawing/2014/main" id="{00000000-0008-0000-0C00-000043000000}"/>
                </a:ext>
              </a:extLst>
            </xdr:cNvPr>
            <xdr:cNvGrpSpPr/>
          </xdr:nvGrpSpPr>
          <xdr:grpSpPr>
            <a:xfrm>
              <a:off x="3105604" y="4851854"/>
              <a:ext cx="1968500" cy="221557"/>
              <a:chOff x="2981329" y="3314700"/>
              <a:chExt cx="1447825" cy="209550"/>
            </a:xfrm>
          </xdr:grpSpPr>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C00-0000BD2C0000}"/>
                  </a:ext>
                </a:extLst>
              </xdr:cNvPr>
              <xdr:cNvSpPr/>
            </xdr:nvSpPr>
            <xdr:spPr bwMode="auto">
              <a:xfrm>
                <a:off x="298132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C00-0000BE2C0000}"/>
                  </a:ext>
                </a:extLst>
              </xdr:cNvPr>
              <xdr:cNvSpPr/>
            </xdr:nvSpPr>
            <xdr:spPr bwMode="auto">
              <a:xfrm>
                <a:off x="375287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28</xdr:row>
          <xdr:rowOff>28575</xdr:rowOff>
        </xdr:from>
        <xdr:to>
          <xdr:col>23</xdr:col>
          <xdr:colOff>19050</xdr:colOff>
          <xdr:row>29</xdr:row>
          <xdr:rowOff>58725</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1914979" y="5081361"/>
              <a:ext cx="1796142" cy="211578"/>
              <a:chOff x="2066937" y="1427999"/>
              <a:chExt cx="1990715" cy="209552"/>
            </a:xfrm>
          </xdr:grpSpPr>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C00-0000BF2C0000}"/>
                  </a:ext>
                </a:extLst>
              </xdr:cNvPr>
              <xdr:cNvSpPr/>
            </xdr:nvSpPr>
            <xdr:spPr bwMode="auto">
              <a:xfrm>
                <a:off x="2066937" y="1427999"/>
                <a:ext cx="1181106"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C00-0000C02C0000}"/>
                  </a:ext>
                </a:extLst>
              </xdr:cNvPr>
              <xdr:cNvSpPr/>
            </xdr:nvSpPr>
            <xdr:spPr bwMode="auto">
              <a:xfrm>
                <a:off x="3381377" y="1428751"/>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33</xdr:row>
          <xdr:rowOff>0</xdr:rowOff>
        </xdr:from>
        <xdr:to>
          <xdr:col>26</xdr:col>
          <xdr:colOff>483534</xdr:colOff>
          <xdr:row>33</xdr:row>
          <xdr:rowOff>168088</xdr:rowOff>
        </xdr:to>
        <xdr:grpSp>
          <xdr:nvGrpSpPr>
            <xdr:cNvPr id="70" name="グループ化 69">
              <a:extLst>
                <a:ext uri="{FF2B5EF4-FFF2-40B4-BE49-F238E27FC236}">
                  <a16:creationId xmlns:a16="http://schemas.microsoft.com/office/drawing/2014/main" id="{00000000-0008-0000-0C00-000046000000}"/>
                </a:ext>
              </a:extLst>
            </xdr:cNvPr>
            <xdr:cNvGrpSpPr/>
          </xdr:nvGrpSpPr>
          <xdr:grpSpPr>
            <a:xfrm>
              <a:off x="3365500" y="5959929"/>
              <a:ext cx="1299963" cy="168088"/>
              <a:chOff x="2809836" y="9934575"/>
              <a:chExt cx="1400229" cy="171450"/>
            </a:xfrm>
          </xdr:grpSpPr>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C00-0000C12C0000}"/>
                  </a:ext>
                </a:extLst>
              </xdr:cNvPr>
              <xdr:cNvSpPr/>
            </xdr:nvSpPr>
            <xdr:spPr bwMode="auto">
              <a:xfrm>
                <a:off x="2809836" y="993457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C00-0000C22C0000}"/>
                  </a:ext>
                </a:extLst>
              </xdr:cNvPr>
              <xdr:cNvSpPr/>
            </xdr:nvSpPr>
            <xdr:spPr bwMode="auto">
              <a:xfrm>
                <a:off x="3533792" y="9934575"/>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57151</xdr:colOff>
      <xdr:row>9</xdr:row>
      <xdr:rowOff>0</xdr:rowOff>
    </xdr:from>
    <xdr:to>
      <xdr:col>26</xdr:col>
      <xdr:colOff>123825</xdr:colOff>
      <xdr:row>12</xdr:row>
      <xdr:rowOff>82550</xdr:rowOff>
    </xdr:to>
    <xdr:sp macro="" textlink="">
      <xdr:nvSpPr>
        <xdr:cNvPr id="71" name="AutoShape 3">
          <a:extLst>
            <a:ext uri="{FF2B5EF4-FFF2-40B4-BE49-F238E27FC236}">
              <a16:creationId xmlns:a16="http://schemas.microsoft.com/office/drawing/2014/main" id="{00000000-0008-0000-0C00-000047000000}"/>
            </a:ext>
          </a:extLst>
        </xdr:cNvPr>
        <xdr:cNvSpPr>
          <a:spLocks noChangeArrowheads="1"/>
        </xdr:cNvSpPr>
      </xdr:nvSpPr>
      <xdr:spPr bwMode="auto">
        <a:xfrm>
          <a:off x="485776" y="1695450"/>
          <a:ext cx="3790949" cy="6254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82550</xdr:colOff>
      <xdr:row>14</xdr:row>
      <xdr:rowOff>158750</xdr:rowOff>
    </xdr:from>
    <xdr:to>
      <xdr:col>26</xdr:col>
      <xdr:colOff>114300</xdr:colOff>
      <xdr:row>18</xdr:row>
      <xdr:rowOff>6350</xdr:rowOff>
    </xdr:to>
    <xdr:sp macro="" textlink="">
      <xdr:nvSpPr>
        <xdr:cNvPr id="72" name="AutoShape 4">
          <a:extLst>
            <a:ext uri="{FF2B5EF4-FFF2-40B4-BE49-F238E27FC236}">
              <a16:creationId xmlns:a16="http://schemas.microsoft.com/office/drawing/2014/main" id="{00000000-0008-0000-0C00-000048000000}"/>
            </a:ext>
          </a:extLst>
        </xdr:cNvPr>
        <xdr:cNvSpPr>
          <a:spLocks noChangeArrowheads="1"/>
        </xdr:cNvSpPr>
      </xdr:nvSpPr>
      <xdr:spPr bwMode="auto">
        <a:xfrm>
          <a:off x="511175" y="2759075"/>
          <a:ext cx="3756025" cy="590550"/>
        </a:xfrm>
        <a:prstGeom prst="bracketPair">
          <a:avLst>
            <a:gd name="adj" fmla="val 113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4</xdr:row>
          <xdr:rowOff>76200</xdr:rowOff>
        </xdr:from>
        <xdr:to>
          <xdr:col>24</xdr:col>
          <xdr:colOff>152400</xdr:colOff>
          <xdr:row>6</xdr:row>
          <xdr:rowOff>0</xdr:rowOff>
        </xdr:to>
        <xdr:grpSp>
          <xdr:nvGrpSpPr>
            <xdr:cNvPr id="74" name="グループ化 73">
              <a:extLst>
                <a:ext uri="{FF2B5EF4-FFF2-40B4-BE49-F238E27FC236}">
                  <a16:creationId xmlns:a16="http://schemas.microsoft.com/office/drawing/2014/main" id="{00000000-0008-0000-0C00-00004A000000}"/>
                </a:ext>
              </a:extLst>
            </xdr:cNvPr>
            <xdr:cNvGrpSpPr/>
          </xdr:nvGrpSpPr>
          <xdr:grpSpPr>
            <a:xfrm>
              <a:off x="2701471" y="683986"/>
              <a:ext cx="1306286" cy="286657"/>
              <a:chOff x="2924070" y="914400"/>
              <a:chExt cx="1447948" cy="209550"/>
            </a:xfrm>
          </xdr:grpSpPr>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C00-0000C52C0000}"/>
                  </a:ext>
                </a:extLst>
              </xdr:cNvPr>
              <xdr:cNvSpPr/>
            </xdr:nvSpPr>
            <xdr:spPr bwMode="auto">
              <a:xfrm>
                <a:off x="2924070" y="91440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C00-0000C62C0000}"/>
                  </a:ext>
                </a:extLst>
              </xdr:cNvPr>
              <xdr:cNvSpPr/>
            </xdr:nvSpPr>
            <xdr:spPr bwMode="auto">
              <a:xfrm>
                <a:off x="3695746" y="9144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24</xdr:col>
          <xdr:colOff>0</xdr:colOff>
          <xdr:row>57</xdr:row>
          <xdr:rowOff>31750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C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127000</xdr:colOff>
          <xdr:row>56</xdr:row>
          <xdr:rowOff>0</xdr:rowOff>
        </xdr:from>
        <xdr:to>
          <xdr:col>26</xdr:col>
          <xdr:colOff>603250</xdr:colOff>
          <xdr:row>57</xdr:row>
          <xdr:rowOff>31750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C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123265</xdr:colOff>
          <xdr:row>69</xdr:row>
          <xdr:rowOff>145677</xdr:rowOff>
        </xdr:from>
        <xdr:to>
          <xdr:col>26</xdr:col>
          <xdr:colOff>657225</xdr:colOff>
          <xdr:row>71</xdr:row>
          <xdr:rowOff>28575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2998908" y="12328606"/>
              <a:ext cx="1840246" cy="191326"/>
              <a:chOff x="2981289" y="3314700"/>
              <a:chExt cx="1447782" cy="209550"/>
            </a:xfrm>
          </xdr:grpSpPr>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C00-0000C72C0000}"/>
                  </a:ext>
                </a:extLst>
              </xdr:cNvPr>
              <xdr:cNvSpPr/>
            </xdr:nvSpPr>
            <xdr:spPr bwMode="auto">
              <a:xfrm>
                <a:off x="2981289"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C00-0000C82C0000}"/>
                  </a:ext>
                </a:extLst>
              </xdr:cNvPr>
              <xdr:cNvSpPr/>
            </xdr:nvSpPr>
            <xdr:spPr bwMode="auto">
              <a:xfrm>
                <a:off x="3752797"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141194</xdr:colOff>
          <xdr:row>65</xdr:row>
          <xdr:rowOff>78313</xdr:rowOff>
        </xdr:from>
        <xdr:to>
          <xdr:col>26</xdr:col>
          <xdr:colOff>676275</xdr:colOff>
          <xdr:row>67</xdr:row>
          <xdr:rowOff>9525</xdr:rowOff>
        </xdr:to>
        <xdr:grpSp>
          <xdr:nvGrpSpPr>
            <xdr:cNvPr id="8" name="グループ化 7">
              <a:extLst>
                <a:ext uri="{FF2B5EF4-FFF2-40B4-BE49-F238E27FC236}">
                  <a16:creationId xmlns:a16="http://schemas.microsoft.com/office/drawing/2014/main" id="{00000000-0008-0000-0C00-000008000000}"/>
                </a:ext>
              </a:extLst>
            </xdr:cNvPr>
            <xdr:cNvGrpSpPr/>
          </xdr:nvGrpSpPr>
          <xdr:grpSpPr>
            <a:xfrm>
              <a:off x="3016837" y="11644384"/>
              <a:ext cx="1841367" cy="239641"/>
              <a:chOff x="2981288" y="3314700"/>
              <a:chExt cx="1447783" cy="209550"/>
            </a:xfrm>
          </xdr:grpSpPr>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C00-0000C92C0000}"/>
                  </a:ext>
                </a:extLst>
              </xdr:cNvPr>
              <xdr:cNvSpPr/>
            </xdr:nvSpPr>
            <xdr:spPr bwMode="auto">
              <a:xfrm>
                <a:off x="2981288"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C00-0000CA2C0000}"/>
                  </a:ext>
                </a:extLst>
              </xdr:cNvPr>
              <xdr:cNvSpPr/>
            </xdr:nvSpPr>
            <xdr:spPr bwMode="auto">
              <a:xfrm>
                <a:off x="3752797"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145676</xdr:colOff>
          <xdr:row>60</xdr:row>
          <xdr:rowOff>56029</xdr:rowOff>
        </xdr:from>
        <xdr:to>
          <xdr:col>26</xdr:col>
          <xdr:colOff>742950</xdr:colOff>
          <xdr:row>61</xdr:row>
          <xdr:rowOff>142875</xdr:rowOff>
        </xdr:to>
        <xdr:grpSp>
          <xdr:nvGrpSpPr>
            <xdr:cNvPr id="9" name="グループ化 8">
              <a:extLst>
                <a:ext uri="{FF2B5EF4-FFF2-40B4-BE49-F238E27FC236}">
                  <a16:creationId xmlns:a16="http://schemas.microsoft.com/office/drawing/2014/main" id="{00000000-0008-0000-0C00-000009000000}"/>
                </a:ext>
              </a:extLst>
            </xdr:cNvPr>
            <xdr:cNvGrpSpPr/>
          </xdr:nvGrpSpPr>
          <xdr:grpSpPr>
            <a:xfrm>
              <a:off x="3021319" y="10851029"/>
              <a:ext cx="1903560" cy="241060"/>
              <a:chOff x="2981284" y="3314700"/>
              <a:chExt cx="1447780" cy="209550"/>
            </a:xfrm>
          </xdr:grpSpPr>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C00-0000CB2C0000}"/>
                  </a:ext>
                </a:extLst>
              </xdr:cNvPr>
              <xdr:cNvSpPr/>
            </xdr:nvSpPr>
            <xdr:spPr bwMode="auto">
              <a:xfrm>
                <a:off x="2981284"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C00-0000CC2C0000}"/>
                  </a:ext>
                </a:extLst>
              </xdr:cNvPr>
              <xdr:cNvSpPr/>
            </xdr:nvSpPr>
            <xdr:spPr bwMode="auto">
              <a:xfrm>
                <a:off x="3752791"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38</xdr:row>
          <xdr:rowOff>161926</xdr:rowOff>
        </xdr:from>
        <xdr:to>
          <xdr:col>5</xdr:col>
          <xdr:colOff>133350</xdr:colOff>
          <xdr:row>41</xdr:row>
          <xdr:rowOff>19050</xdr:rowOff>
        </xdr:to>
        <xdr:grpSp>
          <xdr:nvGrpSpPr>
            <xdr:cNvPr id="92" name="グループ化 91">
              <a:extLst>
                <a:ext uri="{FF2B5EF4-FFF2-40B4-BE49-F238E27FC236}">
                  <a16:creationId xmlns:a16="http://schemas.microsoft.com/office/drawing/2014/main" id="{00000000-0008-0000-0D00-00005C000000}"/>
                </a:ext>
              </a:extLst>
            </xdr:cNvPr>
            <xdr:cNvGrpSpPr/>
          </xdr:nvGrpSpPr>
          <xdr:grpSpPr>
            <a:xfrm>
              <a:off x="606425" y="6804026"/>
              <a:ext cx="288925" cy="390524"/>
              <a:chOff x="419101" y="4276328"/>
              <a:chExt cx="304804" cy="371578"/>
            </a:xfrm>
          </xdr:grpSpPr>
          <xdr:sp macro="" textlink="">
            <xdr:nvSpPr>
              <xdr:cNvPr id="203837" name="Check Box 61" hidden="1">
                <a:extLst>
                  <a:ext uri="{63B3BB69-23CF-44E3-9099-C40C66FF867C}">
                    <a14:compatExt spid="_x0000_s203837"/>
                  </a:ext>
                  <a:ext uri="{FF2B5EF4-FFF2-40B4-BE49-F238E27FC236}">
                    <a16:creationId xmlns:a16="http://schemas.microsoft.com/office/drawing/2014/main" id="{00000000-0008-0000-0D00-00003D1C0300}"/>
                  </a:ext>
                </a:extLst>
              </xdr:cNvPr>
              <xdr:cNvSpPr/>
            </xdr:nvSpPr>
            <xdr:spPr bwMode="auto">
              <a:xfrm>
                <a:off x="419101" y="4276328"/>
                <a:ext cx="266701" cy="1905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38" name="Check Box 62" hidden="1">
                <a:extLst>
                  <a:ext uri="{63B3BB69-23CF-44E3-9099-C40C66FF867C}">
                    <a14:compatExt spid="_x0000_s203838"/>
                  </a:ext>
                  <a:ext uri="{FF2B5EF4-FFF2-40B4-BE49-F238E27FC236}">
                    <a16:creationId xmlns:a16="http://schemas.microsoft.com/office/drawing/2014/main" id="{00000000-0008-0000-0D00-00003E1C0300}"/>
                  </a:ext>
                </a:extLst>
              </xdr:cNvPr>
              <xdr:cNvSpPr/>
            </xdr:nvSpPr>
            <xdr:spPr bwMode="auto">
              <a:xfrm>
                <a:off x="419104" y="4438358"/>
                <a:ext cx="304801"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43</xdr:row>
      <xdr:rowOff>9524</xdr:rowOff>
    </xdr:from>
    <xdr:to>
      <xdr:col>26</xdr:col>
      <xdr:colOff>47625</xdr:colOff>
      <xdr:row>44</xdr:row>
      <xdr:rowOff>19049</xdr:rowOff>
    </xdr:to>
    <xdr:sp macro="" textlink="">
      <xdr:nvSpPr>
        <xdr:cNvPr id="95" name="大かっこ 94">
          <a:extLst>
            <a:ext uri="{FF2B5EF4-FFF2-40B4-BE49-F238E27FC236}">
              <a16:creationId xmlns:a16="http://schemas.microsoft.com/office/drawing/2014/main" id="{00000000-0008-0000-0D00-00005F000000}"/>
            </a:ext>
          </a:extLst>
        </xdr:cNvPr>
        <xdr:cNvSpPr/>
      </xdr:nvSpPr>
      <xdr:spPr>
        <a:xfrm>
          <a:off x="619125" y="11944349"/>
          <a:ext cx="4067175"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114300</xdr:colOff>
          <xdr:row>34</xdr:row>
          <xdr:rowOff>125425</xdr:rowOff>
        </xdr:from>
        <xdr:to>
          <xdr:col>26</xdr:col>
          <xdr:colOff>114300</xdr:colOff>
          <xdr:row>36</xdr:row>
          <xdr:rowOff>161925</xdr:rowOff>
        </xdr:to>
        <xdr:grpSp>
          <xdr:nvGrpSpPr>
            <xdr:cNvPr id="98" name="グループ化 97">
              <a:extLst>
                <a:ext uri="{FF2B5EF4-FFF2-40B4-BE49-F238E27FC236}">
                  <a16:creationId xmlns:a16="http://schemas.microsoft.com/office/drawing/2014/main" id="{00000000-0008-0000-0D00-000062000000}"/>
                </a:ext>
              </a:extLst>
            </xdr:cNvPr>
            <xdr:cNvGrpSpPr/>
          </xdr:nvGrpSpPr>
          <xdr:grpSpPr>
            <a:xfrm>
              <a:off x="3187700" y="6056325"/>
              <a:ext cx="1155700" cy="392100"/>
              <a:chOff x="2981204" y="7943850"/>
              <a:chExt cx="1447795" cy="209550"/>
            </a:xfrm>
          </xdr:grpSpPr>
          <xdr:sp macro="" textlink="">
            <xdr:nvSpPr>
              <xdr:cNvPr id="203841" name="Check Box 65" hidden="1">
                <a:extLst>
                  <a:ext uri="{63B3BB69-23CF-44E3-9099-C40C66FF867C}">
                    <a14:compatExt spid="_x0000_s203841"/>
                  </a:ext>
                  <a:ext uri="{FF2B5EF4-FFF2-40B4-BE49-F238E27FC236}">
                    <a16:creationId xmlns:a16="http://schemas.microsoft.com/office/drawing/2014/main" id="{00000000-0008-0000-0D00-0000411C0300}"/>
                  </a:ext>
                </a:extLst>
              </xdr:cNvPr>
              <xdr:cNvSpPr/>
            </xdr:nvSpPr>
            <xdr:spPr bwMode="auto">
              <a:xfrm>
                <a:off x="2981204" y="7943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842" name="Check Box 66" hidden="1">
                <a:extLst>
                  <a:ext uri="{63B3BB69-23CF-44E3-9099-C40C66FF867C}">
                    <a14:compatExt spid="_x0000_s203842"/>
                  </a:ext>
                  <a:ext uri="{FF2B5EF4-FFF2-40B4-BE49-F238E27FC236}">
                    <a16:creationId xmlns:a16="http://schemas.microsoft.com/office/drawing/2014/main" id="{00000000-0008-0000-0D00-0000421C0300}"/>
                  </a:ext>
                </a:extLst>
              </xdr:cNvPr>
              <xdr:cNvSpPr/>
            </xdr:nvSpPr>
            <xdr:spPr bwMode="auto">
              <a:xfrm>
                <a:off x="3752724" y="7943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47</xdr:row>
          <xdr:rowOff>152400</xdr:rowOff>
        </xdr:from>
        <xdr:to>
          <xdr:col>17</xdr:col>
          <xdr:colOff>171450</xdr:colOff>
          <xdr:row>50</xdr:row>
          <xdr:rowOff>38100</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635000" y="8128000"/>
              <a:ext cx="2273300" cy="419100"/>
              <a:chOff x="695325" y="2095526"/>
              <a:chExt cx="2486038" cy="399988"/>
            </a:xfrm>
          </xdr:grpSpPr>
          <xdr:sp macro="" textlink="">
            <xdr:nvSpPr>
              <xdr:cNvPr id="203839" name="Check Box 63" hidden="1">
                <a:extLst>
                  <a:ext uri="{63B3BB69-23CF-44E3-9099-C40C66FF867C}">
                    <a14:compatExt spid="_x0000_s203839"/>
                  </a:ext>
                  <a:ext uri="{FF2B5EF4-FFF2-40B4-BE49-F238E27FC236}">
                    <a16:creationId xmlns:a16="http://schemas.microsoft.com/office/drawing/2014/main" id="{00000000-0008-0000-0D00-00003F1C0300}"/>
                  </a:ext>
                </a:extLst>
              </xdr:cNvPr>
              <xdr:cNvSpPr/>
            </xdr:nvSpPr>
            <xdr:spPr bwMode="auto">
              <a:xfrm>
                <a:off x="2867034" y="2095526"/>
                <a:ext cx="314329" cy="2000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0" name="Check Box 64" hidden="1">
                <a:extLst>
                  <a:ext uri="{63B3BB69-23CF-44E3-9099-C40C66FF867C}">
                    <a14:compatExt spid="_x0000_s203840"/>
                  </a:ext>
                  <a:ext uri="{FF2B5EF4-FFF2-40B4-BE49-F238E27FC236}">
                    <a16:creationId xmlns:a16="http://schemas.microsoft.com/office/drawing/2014/main" id="{00000000-0008-0000-0D00-0000401C0300}"/>
                  </a:ext>
                </a:extLst>
              </xdr:cNvPr>
              <xdr:cNvSpPr/>
            </xdr:nvSpPr>
            <xdr:spPr bwMode="auto">
              <a:xfrm>
                <a:off x="695325" y="2285968"/>
                <a:ext cx="33337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3" name="Check Box 67" hidden="1">
                <a:extLst>
                  <a:ext uri="{63B3BB69-23CF-44E3-9099-C40C66FF867C}">
                    <a14:compatExt spid="_x0000_s203843"/>
                  </a:ext>
                  <a:ext uri="{FF2B5EF4-FFF2-40B4-BE49-F238E27FC236}">
                    <a16:creationId xmlns:a16="http://schemas.microsoft.com/office/drawing/2014/main" id="{00000000-0008-0000-0D00-0000431C0300}"/>
                  </a:ext>
                </a:extLst>
              </xdr:cNvPr>
              <xdr:cNvSpPr/>
            </xdr:nvSpPr>
            <xdr:spPr bwMode="auto">
              <a:xfrm>
                <a:off x="695325" y="2124075"/>
                <a:ext cx="32385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55</xdr:row>
          <xdr:rowOff>142875</xdr:rowOff>
        </xdr:from>
        <xdr:to>
          <xdr:col>26</xdr:col>
          <xdr:colOff>352424</xdr:colOff>
          <xdr:row>57</xdr:row>
          <xdr:rowOff>47625</xdr:rowOff>
        </xdr:to>
        <xdr:grpSp>
          <xdr:nvGrpSpPr>
            <xdr:cNvPr id="4" name="グループ化 3">
              <a:extLst>
                <a:ext uri="{FF2B5EF4-FFF2-40B4-BE49-F238E27FC236}">
                  <a16:creationId xmlns:a16="http://schemas.microsoft.com/office/drawing/2014/main" id="{00000000-0008-0000-0D00-000004000000}"/>
                </a:ext>
              </a:extLst>
            </xdr:cNvPr>
            <xdr:cNvGrpSpPr/>
          </xdr:nvGrpSpPr>
          <xdr:grpSpPr>
            <a:xfrm>
              <a:off x="565150" y="9540875"/>
              <a:ext cx="4016374" cy="260350"/>
              <a:chOff x="609600" y="3715569"/>
              <a:chExt cx="3829382" cy="247648"/>
            </a:xfrm>
          </xdr:grpSpPr>
          <xdr:sp macro="" textlink="">
            <xdr:nvSpPr>
              <xdr:cNvPr id="203979" name="Check Box 203" hidden="1">
                <a:extLst>
                  <a:ext uri="{63B3BB69-23CF-44E3-9099-C40C66FF867C}">
                    <a14:compatExt spid="_x0000_s203979"/>
                  </a:ext>
                  <a:ext uri="{FF2B5EF4-FFF2-40B4-BE49-F238E27FC236}">
                    <a16:creationId xmlns:a16="http://schemas.microsoft.com/office/drawing/2014/main" id="{00000000-0008-0000-0D00-0000CB1C0300}"/>
                  </a:ext>
                </a:extLst>
              </xdr:cNvPr>
              <xdr:cNvSpPr/>
            </xdr:nvSpPr>
            <xdr:spPr bwMode="auto">
              <a:xfrm>
                <a:off x="609600" y="3715569"/>
                <a:ext cx="609608"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80" name="Check Box 204" descr="いない･" hidden="1">
                <a:extLst>
                  <a:ext uri="{63B3BB69-23CF-44E3-9099-C40C66FF867C}">
                    <a14:compatExt spid="_x0000_s203980"/>
                  </a:ext>
                  <a:ext uri="{FF2B5EF4-FFF2-40B4-BE49-F238E27FC236}">
                    <a16:creationId xmlns:a16="http://schemas.microsoft.com/office/drawing/2014/main" id="{00000000-0008-0000-0D00-0000CC1C0300}"/>
                  </a:ext>
                </a:extLst>
              </xdr:cNvPr>
              <xdr:cNvSpPr/>
            </xdr:nvSpPr>
            <xdr:spPr bwMode="auto">
              <a:xfrm>
                <a:off x="3087602" y="3738562"/>
                <a:ext cx="6000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81" name="Check Box 205" descr="いない･" hidden="1">
                <a:extLst>
                  <a:ext uri="{63B3BB69-23CF-44E3-9099-C40C66FF867C}">
                    <a14:compatExt spid="_x0000_s203981"/>
                  </a:ext>
                  <a:ext uri="{FF2B5EF4-FFF2-40B4-BE49-F238E27FC236}">
                    <a16:creationId xmlns:a16="http://schemas.microsoft.com/office/drawing/2014/main" id="{00000000-0008-0000-0D00-0000CD1C0300}"/>
                  </a:ext>
                </a:extLst>
              </xdr:cNvPr>
              <xdr:cNvSpPr/>
            </xdr:nvSpPr>
            <xdr:spPr bwMode="auto">
              <a:xfrm>
                <a:off x="3836540" y="3738562"/>
                <a:ext cx="60244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62</xdr:row>
          <xdr:rowOff>152400</xdr:rowOff>
        </xdr:from>
        <xdr:to>
          <xdr:col>26</xdr:col>
          <xdr:colOff>180975</xdr:colOff>
          <xdr:row>66</xdr:row>
          <xdr:rowOff>19050</xdr:rowOff>
        </xdr:to>
        <xdr:grpSp>
          <xdr:nvGrpSpPr>
            <xdr:cNvPr id="72" name="グループ化 71">
              <a:extLst>
                <a:ext uri="{FF2B5EF4-FFF2-40B4-BE49-F238E27FC236}">
                  <a16:creationId xmlns:a16="http://schemas.microsoft.com/office/drawing/2014/main" id="{00000000-0008-0000-0D00-000048000000}"/>
                </a:ext>
              </a:extLst>
            </xdr:cNvPr>
            <xdr:cNvGrpSpPr/>
          </xdr:nvGrpSpPr>
          <xdr:grpSpPr>
            <a:xfrm>
              <a:off x="2514600" y="10795000"/>
              <a:ext cx="1895475" cy="577850"/>
              <a:chOff x="2200261" y="8543925"/>
              <a:chExt cx="2066927" cy="209550"/>
            </a:xfrm>
          </xdr:grpSpPr>
          <xdr:sp macro="" textlink="">
            <xdr:nvSpPr>
              <xdr:cNvPr id="203983" name="Check Box 207" hidden="1">
                <a:extLst>
                  <a:ext uri="{63B3BB69-23CF-44E3-9099-C40C66FF867C}">
                    <a14:compatExt spid="_x0000_s203983"/>
                  </a:ext>
                  <a:ext uri="{FF2B5EF4-FFF2-40B4-BE49-F238E27FC236}">
                    <a16:creationId xmlns:a16="http://schemas.microsoft.com/office/drawing/2014/main" id="{00000000-0008-0000-0D00-0000CF1C0300}"/>
                  </a:ext>
                </a:extLst>
              </xdr:cNvPr>
              <xdr:cNvSpPr/>
            </xdr:nvSpPr>
            <xdr:spPr bwMode="auto">
              <a:xfrm>
                <a:off x="3514714" y="8543925"/>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203984" name="Check Box 208" hidden="1">
                <a:extLst>
                  <a:ext uri="{63B3BB69-23CF-44E3-9099-C40C66FF867C}">
                    <a14:compatExt spid="_x0000_s203984"/>
                  </a:ext>
                  <a:ext uri="{FF2B5EF4-FFF2-40B4-BE49-F238E27FC236}">
                    <a16:creationId xmlns:a16="http://schemas.microsoft.com/office/drawing/2014/main" id="{00000000-0008-0000-0D00-0000D01C0300}"/>
                  </a:ext>
                </a:extLst>
              </xdr:cNvPr>
              <xdr:cNvSpPr/>
            </xdr:nvSpPr>
            <xdr:spPr bwMode="auto">
              <a:xfrm>
                <a:off x="2924176" y="8543925"/>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03985" name="Check Box 209" hidden="1">
                <a:extLst>
                  <a:ext uri="{63B3BB69-23CF-44E3-9099-C40C66FF867C}">
                    <a14:compatExt spid="_x0000_s203985"/>
                  </a:ext>
                  <a:ext uri="{FF2B5EF4-FFF2-40B4-BE49-F238E27FC236}">
                    <a16:creationId xmlns:a16="http://schemas.microsoft.com/office/drawing/2014/main" id="{00000000-0008-0000-0D00-0000D11C0300}"/>
                  </a:ext>
                </a:extLst>
              </xdr:cNvPr>
              <xdr:cNvSpPr/>
            </xdr:nvSpPr>
            <xdr:spPr bwMode="auto">
              <a:xfrm>
                <a:off x="2200261" y="8543925"/>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2</xdr:col>
      <xdr:colOff>123825</xdr:colOff>
      <xdr:row>69</xdr:row>
      <xdr:rowOff>4927</xdr:rowOff>
    </xdr:from>
    <xdr:to>
      <xdr:col>24</xdr:col>
      <xdr:colOff>0</xdr:colOff>
      <xdr:row>71</xdr:row>
      <xdr:rowOff>89995</xdr:rowOff>
    </xdr:to>
    <xdr:sp macro="" textlink="">
      <xdr:nvSpPr>
        <xdr:cNvPr id="83" name="AutoShape 21">
          <a:extLst>
            <a:ext uri="{FF2B5EF4-FFF2-40B4-BE49-F238E27FC236}">
              <a16:creationId xmlns:a16="http://schemas.microsoft.com/office/drawing/2014/main" id="{00000000-0008-0000-0D00-000053000000}"/>
            </a:ext>
          </a:extLst>
        </xdr:cNvPr>
        <xdr:cNvSpPr>
          <a:spLocks noChangeArrowheads="1"/>
        </xdr:cNvSpPr>
      </xdr:nvSpPr>
      <xdr:spPr bwMode="auto">
        <a:xfrm>
          <a:off x="647700" y="6234277"/>
          <a:ext cx="3857625" cy="42796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19050</xdr:colOff>
          <xdr:row>69</xdr:row>
          <xdr:rowOff>0</xdr:rowOff>
        </xdr:from>
        <xdr:to>
          <xdr:col>24</xdr:col>
          <xdr:colOff>85725</xdr:colOff>
          <xdr:row>71</xdr:row>
          <xdr:rowOff>38100</xdr:rowOff>
        </xdr:to>
        <xdr:grpSp>
          <xdr:nvGrpSpPr>
            <xdr:cNvPr id="84" name="グループ化 83">
              <a:extLst>
                <a:ext uri="{FF2B5EF4-FFF2-40B4-BE49-F238E27FC236}">
                  <a16:creationId xmlns:a16="http://schemas.microsoft.com/office/drawing/2014/main" id="{00000000-0008-0000-0D00-000054000000}"/>
                </a:ext>
              </a:extLst>
            </xdr:cNvPr>
            <xdr:cNvGrpSpPr/>
          </xdr:nvGrpSpPr>
          <xdr:grpSpPr>
            <a:xfrm>
              <a:off x="450850" y="11887200"/>
              <a:ext cx="3533775" cy="393700"/>
              <a:chOff x="438150" y="9401175"/>
              <a:chExt cx="3867154" cy="380807"/>
            </a:xfrm>
          </xdr:grpSpPr>
          <xdr:sp macro="" textlink="">
            <xdr:nvSpPr>
              <xdr:cNvPr id="203991" name="Check Box 215" hidden="1">
                <a:extLst>
                  <a:ext uri="{63B3BB69-23CF-44E3-9099-C40C66FF867C}">
                    <a14:compatExt spid="_x0000_s203991"/>
                  </a:ext>
                  <a:ext uri="{FF2B5EF4-FFF2-40B4-BE49-F238E27FC236}">
                    <a16:creationId xmlns:a16="http://schemas.microsoft.com/office/drawing/2014/main" id="{00000000-0008-0000-0D00-0000D71C0300}"/>
                  </a:ext>
                </a:extLst>
              </xdr:cNvPr>
              <xdr:cNvSpPr/>
            </xdr:nvSpPr>
            <xdr:spPr bwMode="auto">
              <a:xfrm>
                <a:off x="438150" y="9572432"/>
                <a:ext cx="5715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3992" name="Check Box 216" hidden="1">
                <a:extLst>
                  <a:ext uri="{63B3BB69-23CF-44E3-9099-C40C66FF867C}">
                    <a14:compatExt spid="_x0000_s203992"/>
                  </a:ext>
                  <a:ext uri="{FF2B5EF4-FFF2-40B4-BE49-F238E27FC236}">
                    <a16:creationId xmlns:a16="http://schemas.microsoft.com/office/drawing/2014/main" id="{00000000-0008-0000-0D00-0000D81C0300}"/>
                  </a:ext>
                </a:extLst>
              </xdr:cNvPr>
              <xdr:cNvSpPr/>
            </xdr:nvSpPr>
            <xdr:spPr bwMode="auto">
              <a:xfrm>
                <a:off x="438150"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3993" name="Check Box 217" hidden="1">
                <a:extLst>
                  <a:ext uri="{63B3BB69-23CF-44E3-9099-C40C66FF867C}">
                    <a14:compatExt spid="_x0000_s203993"/>
                  </a:ext>
                  <a:ext uri="{FF2B5EF4-FFF2-40B4-BE49-F238E27FC236}">
                    <a16:creationId xmlns:a16="http://schemas.microsoft.com/office/drawing/2014/main" id="{00000000-0008-0000-0D00-0000D91C0300}"/>
                  </a:ext>
                </a:extLst>
              </xdr:cNvPr>
              <xdr:cNvSpPr/>
            </xdr:nvSpPr>
            <xdr:spPr bwMode="auto">
              <a:xfrm>
                <a:off x="1524001"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3994" name="Check Box 218" hidden="1">
                <a:extLst>
                  <a:ext uri="{63B3BB69-23CF-44E3-9099-C40C66FF867C}">
                    <a14:compatExt spid="_x0000_s203994"/>
                  </a:ext>
                  <a:ext uri="{FF2B5EF4-FFF2-40B4-BE49-F238E27FC236}">
                    <a16:creationId xmlns:a16="http://schemas.microsoft.com/office/drawing/2014/main" id="{00000000-0008-0000-0D00-0000DA1C0300}"/>
                  </a:ext>
                </a:extLst>
              </xdr:cNvPr>
              <xdr:cNvSpPr/>
            </xdr:nvSpPr>
            <xdr:spPr bwMode="auto">
              <a:xfrm>
                <a:off x="2428874"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3995" name="Check Box 219" hidden="1">
                <a:extLst>
                  <a:ext uri="{63B3BB69-23CF-44E3-9099-C40C66FF867C}">
                    <a14:compatExt spid="_x0000_s203995"/>
                  </a:ext>
                  <a:ext uri="{FF2B5EF4-FFF2-40B4-BE49-F238E27FC236}">
                    <a16:creationId xmlns:a16="http://schemas.microsoft.com/office/drawing/2014/main" id="{00000000-0008-0000-0D00-0000DB1C0300}"/>
                  </a:ext>
                </a:extLst>
              </xdr:cNvPr>
              <xdr:cNvSpPr/>
            </xdr:nvSpPr>
            <xdr:spPr bwMode="auto">
              <a:xfrm>
                <a:off x="3333758" y="9401175"/>
                <a:ext cx="971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60</xdr:row>
          <xdr:rowOff>142875</xdr:rowOff>
        </xdr:from>
        <xdr:to>
          <xdr:col>26</xdr:col>
          <xdr:colOff>371473</xdr:colOff>
          <xdr:row>62</xdr:row>
          <xdr:rowOff>47625</xdr:rowOff>
        </xdr:to>
        <xdr:grpSp>
          <xdr:nvGrpSpPr>
            <xdr:cNvPr id="91" name="グループ化 90">
              <a:extLst>
                <a:ext uri="{FF2B5EF4-FFF2-40B4-BE49-F238E27FC236}">
                  <a16:creationId xmlns:a16="http://schemas.microsoft.com/office/drawing/2014/main" id="{00000000-0008-0000-0D00-00005B000000}"/>
                </a:ext>
              </a:extLst>
            </xdr:cNvPr>
            <xdr:cNvGrpSpPr/>
          </xdr:nvGrpSpPr>
          <xdr:grpSpPr>
            <a:xfrm>
              <a:off x="565150" y="10429875"/>
              <a:ext cx="4035423" cy="260350"/>
              <a:chOff x="609602" y="3715569"/>
              <a:chExt cx="3850761" cy="247648"/>
            </a:xfrm>
          </xdr:grpSpPr>
          <xdr:sp macro="" textlink="">
            <xdr:nvSpPr>
              <xdr:cNvPr id="203996" name="Check Box 220" hidden="1">
                <a:extLst>
                  <a:ext uri="{63B3BB69-23CF-44E3-9099-C40C66FF867C}">
                    <a14:compatExt spid="_x0000_s203996"/>
                  </a:ext>
                  <a:ext uri="{FF2B5EF4-FFF2-40B4-BE49-F238E27FC236}">
                    <a16:creationId xmlns:a16="http://schemas.microsoft.com/office/drawing/2014/main" id="{00000000-0008-0000-0D00-0000DC1C0300}"/>
                  </a:ext>
                </a:extLst>
              </xdr:cNvPr>
              <xdr:cNvSpPr/>
            </xdr:nvSpPr>
            <xdr:spPr bwMode="auto">
              <a:xfrm>
                <a:off x="609602" y="3715569"/>
                <a:ext cx="609608"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97" name="Check Box 221" descr="いない･" hidden="1">
                <a:extLst>
                  <a:ext uri="{63B3BB69-23CF-44E3-9099-C40C66FF867C}">
                    <a14:compatExt spid="_x0000_s203997"/>
                  </a:ext>
                  <a:ext uri="{FF2B5EF4-FFF2-40B4-BE49-F238E27FC236}">
                    <a16:creationId xmlns:a16="http://schemas.microsoft.com/office/drawing/2014/main" id="{00000000-0008-0000-0D00-0000DD1C0300}"/>
                  </a:ext>
                </a:extLst>
              </xdr:cNvPr>
              <xdr:cNvSpPr/>
            </xdr:nvSpPr>
            <xdr:spPr bwMode="auto">
              <a:xfrm>
                <a:off x="3104252" y="3738562"/>
                <a:ext cx="60006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98" name="Check Box 222" descr="いない･" hidden="1">
                <a:extLst>
                  <a:ext uri="{63B3BB69-23CF-44E3-9099-C40C66FF867C}">
                    <a14:compatExt spid="_x0000_s203998"/>
                  </a:ext>
                  <a:ext uri="{FF2B5EF4-FFF2-40B4-BE49-F238E27FC236}">
                    <a16:creationId xmlns:a16="http://schemas.microsoft.com/office/drawing/2014/main" id="{00000000-0008-0000-0D00-0000DE1C0300}"/>
                  </a:ext>
                </a:extLst>
              </xdr:cNvPr>
              <xdr:cNvSpPr/>
            </xdr:nvSpPr>
            <xdr:spPr bwMode="auto">
              <a:xfrm>
                <a:off x="3860276" y="3738562"/>
                <a:ext cx="6000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111125</xdr:colOff>
          <xdr:row>23</xdr:row>
          <xdr:rowOff>0</xdr:rowOff>
        </xdr:from>
        <xdr:to>
          <xdr:col>27</xdr:col>
          <xdr:colOff>111125</xdr:colOff>
          <xdr:row>24</xdr:row>
          <xdr:rowOff>38100</xdr:rowOff>
        </xdr:to>
        <xdr:grpSp>
          <xdr:nvGrpSpPr>
            <xdr:cNvPr id="59" name="グループ化 58">
              <a:extLst>
                <a:ext uri="{FF2B5EF4-FFF2-40B4-BE49-F238E27FC236}">
                  <a16:creationId xmlns:a16="http://schemas.microsoft.com/office/drawing/2014/main" id="{00000000-0008-0000-0D00-00003B000000}"/>
                </a:ext>
              </a:extLst>
            </xdr:cNvPr>
            <xdr:cNvGrpSpPr/>
          </xdr:nvGrpSpPr>
          <xdr:grpSpPr>
            <a:xfrm>
              <a:off x="3184525" y="3975100"/>
              <a:ext cx="1784350" cy="215900"/>
              <a:chOff x="2981377" y="7086600"/>
              <a:chExt cx="1447698" cy="209550"/>
            </a:xfrm>
          </xdr:grpSpPr>
          <xdr:sp macro="" textlink="">
            <xdr:nvSpPr>
              <xdr:cNvPr id="203999" name="Check Box 223" hidden="1">
                <a:extLst>
                  <a:ext uri="{63B3BB69-23CF-44E3-9099-C40C66FF867C}">
                    <a14:compatExt spid="_x0000_s203999"/>
                  </a:ext>
                  <a:ext uri="{FF2B5EF4-FFF2-40B4-BE49-F238E27FC236}">
                    <a16:creationId xmlns:a16="http://schemas.microsoft.com/office/drawing/2014/main" id="{00000000-0008-0000-0D00-0000DF1C0300}"/>
                  </a:ext>
                </a:extLst>
              </xdr:cNvPr>
              <xdr:cNvSpPr/>
            </xdr:nvSpPr>
            <xdr:spPr bwMode="auto">
              <a:xfrm>
                <a:off x="2981377" y="70866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0" name="Check Box 224" hidden="1">
                <a:extLst>
                  <a:ext uri="{63B3BB69-23CF-44E3-9099-C40C66FF867C}">
                    <a14:compatExt spid="_x0000_s204000"/>
                  </a:ext>
                  <a:ext uri="{FF2B5EF4-FFF2-40B4-BE49-F238E27FC236}">
                    <a16:creationId xmlns:a16="http://schemas.microsoft.com/office/drawing/2014/main" id="{00000000-0008-0000-0D00-0000E01C0300}"/>
                  </a:ext>
                </a:extLst>
              </xdr:cNvPr>
              <xdr:cNvSpPr/>
            </xdr:nvSpPr>
            <xdr:spPr bwMode="auto">
              <a:xfrm>
                <a:off x="3752804" y="70866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19</xdr:row>
          <xdr:rowOff>76200</xdr:rowOff>
        </xdr:from>
        <xdr:to>
          <xdr:col>27</xdr:col>
          <xdr:colOff>114300</xdr:colOff>
          <xdr:row>20</xdr:row>
          <xdr:rowOff>76200</xdr:rowOff>
        </xdr:to>
        <xdr:grpSp>
          <xdr:nvGrpSpPr>
            <xdr:cNvPr id="62" name="グループ化 61">
              <a:extLst>
                <a:ext uri="{FF2B5EF4-FFF2-40B4-BE49-F238E27FC236}">
                  <a16:creationId xmlns:a16="http://schemas.microsoft.com/office/drawing/2014/main" id="{00000000-0008-0000-0D00-00003E000000}"/>
                </a:ext>
              </a:extLst>
            </xdr:cNvPr>
            <xdr:cNvGrpSpPr/>
          </xdr:nvGrpSpPr>
          <xdr:grpSpPr>
            <a:xfrm>
              <a:off x="3187700" y="3340100"/>
              <a:ext cx="1784350" cy="177800"/>
              <a:chOff x="2981377" y="3314700"/>
              <a:chExt cx="1447698" cy="209550"/>
            </a:xfrm>
          </xdr:grpSpPr>
          <xdr:sp macro="" textlink="">
            <xdr:nvSpPr>
              <xdr:cNvPr id="204001" name="Check Box 225" hidden="1">
                <a:extLst>
                  <a:ext uri="{63B3BB69-23CF-44E3-9099-C40C66FF867C}">
                    <a14:compatExt spid="_x0000_s204001"/>
                  </a:ext>
                  <a:ext uri="{FF2B5EF4-FFF2-40B4-BE49-F238E27FC236}">
                    <a16:creationId xmlns:a16="http://schemas.microsoft.com/office/drawing/2014/main" id="{00000000-0008-0000-0D00-0000E11C0300}"/>
                  </a:ext>
                </a:extLst>
              </xdr:cNvPr>
              <xdr:cNvSpPr/>
            </xdr:nvSpPr>
            <xdr:spPr bwMode="auto">
              <a:xfrm>
                <a:off x="2981377"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2" name="Check Box 226" hidden="1">
                <a:extLst>
                  <a:ext uri="{63B3BB69-23CF-44E3-9099-C40C66FF867C}">
                    <a14:compatExt spid="_x0000_s204002"/>
                  </a:ext>
                  <a:ext uri="{FF2B5EF4-FFF2-40B4-BE49-F238E27FC236}">
                    <a16:creationId xmlns:a16="http://schemas.microsoft.com/office/drawing/2014/main" id="{00000000-0008-0000-0D00-0000E21C0300}"/>
                  </a:ext>
                </a:extLst>
              </xdr:cNvPr>
              <xdr:cNvSpPr/>
            </xdr:nvSpPr>
            <xdr:spPr bwMode="auto">
              <a:xfrm>
                <a:off x="3752804"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120650</xdr:colOff>
          <xdr:row>6</xdr:row>
          <xdr:rowOff>95244</xdr:rowOff>
        </xdr:from>
        <xdr:to>
          <xdr:col>27</xdr:col>
          <xdr:colOff>120650</xdr:colOff>
          <xdr:row>7</xdr:row>
          <xdr:rowOff>152398</xdr:rowOff>
        </xdr:to>
        <xdr:grpSp>
          <xdr:nvGrpSpPr>
            <xdr:cNvPr id="68" name="グループ化 67">
              <a:extLst>
                <a:ext uri="{FF2B5EF4-FFF2-40B4-BE49-F238E27FC236}">
                  <a16:creationId xmlns:a16="http://schemas.microsoft.com/office/drawing/2014/main" id="{00000000-0008-0000-0D00-000044000000}"/>
                </a:ext>
              </a:extLst>
            </xdr:cNvPr>
            <xdr:cNvGrpSpPr/>
          </xdr:nvGrpSpPr>
          <xdr:grpSpPr>
            <a:xfrm>
              <a:off x="3194050" y="1047744"/>
              <a:ext cx="1784350" cy="234954"/>
              <a:chOff x="2981377" y="3314494"/>
              <a:chExt cx="1447698" cy="209550"/>
            </a:xfrm>
          </xdr:grpSpPr>
          <xdr:sp macro="" textlink="">
            <xdr:nvSpPr>
              <xdr:cNvPr id="204005" name="Check Box 229" hidden="1">
                <a:extLst>
                  <a:ext uri="{63B3BB69-23CF-44E3-9099-C40C66FF867C}">
                    <a14:compatExt spid="_x0000_s204005"/>
                  </a:ext>
                  <a:ext uri="{FF2B5EF4-FFF2-40B4-BE49-F238E27FC236}">
                    <a16:creationId xmlns:a16="http://schemas.microsoft.com/office/drawing/2014/main" id="{00000000-0008-0000-0D00-0000E51C0300}"/>
                  </a:ext>
                </a:extLst>
              </xdr:cNvPr>
              <xdr:cNvSpPr/>
            </xdr:nvSpPr>
            <xdr:spPr bwMode="auto">
              <a:xfrm>
                <a:off x="2981377" y="3314494"/>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6" name="Check Box 230" hidden="1">
                <a:extLst>
                  <a:ext uri="{63B3BB69-23CF-44E3-9099-C40C66FF867C}">
                    <a14:compatExt spid="_x0000_s204006"/>
                  </a:ext>
                  <a:ext uri="{FF2B5EF4-FFF2-40B4-BE49-F238E27FC236}">
                    <a16:creationId xmlns:a16="http://schemas.microsoft.com/office/drawing/2014/main" id="{00000000-0008-0000-0D00-0000E61C0300}"/>
                  </a:ext>
                </a:extLst>
              </xdr:cNvPr>
              <xdr:cNvSpPr/>
            </xdr:nvSpPr>
            <xdr:spPr bwMode="auto">
              <a:xfrm>
                <a:off x="3752804" y="3314494"/>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27</xdr:row>
          <xdr:rowOff>15875</xdr:rowOff>
        </xdr:from>
        <xdr:to>
          <xdr:col>26</xdr:col>
          <xdr:colOff>247650</xdr:colOff>
          <xdr:row>28</xdr:row>
          <xdr:rowOff>15875</xdr:rowOff>
        </xdr:to>
        <xdr:grpSp>
          <xdr:nvGrpSpPr>
            <xdr:cNvPr id="71" name="グループ化 70">
              <a:extLst>
                <a:ext uri="{FF2B5EF4-FFF2-40B4-BE49-F238E27FC236}">
                  <a16:creationId xmlns:a16="http://schemas.microsoft.com/office/drawing/2014/main" id="{00000000-0008-0000-0D00-000047000000}"/>
                </a:ext>
              </a:extLst>
            </xdr:cNvPr>
            <xdr:cNvGrpSpPr/>
          </xdr:nvGrpSpPr>
          <xdr:grpSpPr>
            <a:xfrm>
              <a:off x="3187700" y="4702175"/>
              <a:ext cx="1289050" cy="177800"/>
              <a:chOff x="2809817" y="9934575"/>
              <a:chExt cx="1400262" cy="171450"/>
            </a:xfrm>
          </xdr:grpSpPr>
          <xdr:sp macro="" textlink="">
            <xdr:nvSpPr>
              <xdr:cNvPr id="204007" name="Check Box 231" hidden="1">
                <a:extLst>
                  <a:ext uri="{63B3BB69-23CF-44E3-9099-C40C66FF867C}">
                    <a14:compatExt spid="_x0000_s204007"/>
                  </a:ext>
                  <a:ext uri="{FF2B5EF4-FFF2-40B4-BE49-F238E27FC236}">
                    <a16:creationId xmlns:a16="http://schemas.microsoft.com/office/drawing/2014/main" id="{00000000-0008-0000-0D00-0000E71C0300}"/>
                  </a:ext>
                </a:extLst>
              </xdr:cNvPr>
              <xdr:cNvSpPr/>
            </xdr:nvSpPr>
            <xdr:spPr bwMode="auto">
              <a:xfrm>
                <a:off x="2809817" y="9934575"/>
                <a:ext cx="66673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8" name="Check Box 232" hidden="1">
                <a:extLst>
                  <a:ext uri="{63B3BB69-23CF-44E3-9099-C40C66FF867C}">
                    <a14:compatExt spid="_x0000_s204008"/>
                  </a:ext>
                  <a:ext uri="{FF2B5EF4-FFF2-40B4-BE49-F238E27FC236}">
                    <a16:creationId xmlns:a16="http://schemas.microsoft.com/office/drawing/2014/main" id="{00000000-0008-0000-0D00-0000E81C0300}"/>
                  </a:ext>
                </a:extLst>
              </xdr:cNvPr>
              <xdr:cNvSpPr/>
            </xdr:nvSpPr>
            <xdr:spPr bwMode="auto">
              <a:xfrm>
                <a:off x="3533804"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32</xdr:row>
          <xdr:rowOff>171450</xdr:rowOff>
        </xdr:from>
        <xdr:to>
          <xdr:col>26</xdr:col>
          <xdr:colOff>238125</xdr:colOff>
          <xdr:row>33</xdr:row>
          <xdr:rowOff>171450</xdr:rowOff>
        </xdr:to>
        <xdr:grpSp>
          <xdr:nvGrpSpPr>
            <xdr:cNvPr id="75" name="グループ化 74">
              <a:extLst>
                <a:ext uri="{FF2B5EF4-FFF2-40B4-BE49-F238E27FC236}">
                  <a16:creationId xmlns:a16="http://schemas.microsoft.com/office/drawing/2014/main" id="{00000000-0008-0000-0D00-00004B000000}"/>
                </a:ext>
              </a:extLst>
            </xdr:cNvPr>
            <xdr:cNvGrpSpPr/>
          </xdr:nvGrpSpPr>
          <xdr:grpSpPr>
            <a:xfrm>
              <a:off x="3178175" y="5746750"/>
              <a:ext cx="1289050" cy="177800"/>
              <a:chOff x="2809817" y="9934575"/>
              <a:chExt cx="1400262" cy="171450"/>
            </a:xfrm>
          </xdr:grpSpPr>
          <xdr:sp macro="" textlink="">
            <xdr:nvSpPr>
              <xdr:cNvPr id="204009" name="Check Box 233" hidden="1">
                <a:extLst>
                  <a:ext uri="{63B3BB69-23CF-44E3-9099-C40C66FF867C}">
                    <a14:compatExt spid="_x0000_s204009"/>
                  </a:ext>
                  <a:ext uri="{FF2B5EF4-FFF2-40B4-BE49-F238E27FC236}">
                    <a16:creationId xmlns:a16="http://schemas.microsoft.com/office/drawing/2014/main" id="{00000000-0008-0000-0D00-0000E91C0300}"/>
                  </a:ext>
                </a:extLst>
              </xdr:cNvPr>
              <xdr:cNvSpPr/>
            </xdr:nvSpPr>
            <xdr:spPr bwMode="auto">
              <a:xfrm>
                <a:off x="2809817" y="9934575"/>
                <a:ext cx="66673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010" name="Check Box 234" hidden="1">
                <a:extLst>
                  <a:ext uri="{63B3BB69-23CF-44E3-9099-C40C66FF867C}">
                    <a14:compatExt spid="_x0000_s204010"/>
                  </a:ext>
                  <a:ext uri="{FF2B5EF4-FFF2-40B4-BE49-F238E27FC236}">
                    <a16:creationId xmlns:a16="http://schemas.microsoft.com/office/drawing/2014/main" id="{00000000-0008-0000-0D00-0000EA1C0300}"/>
                  </a:ext>
                </a:extLst>
              </xdr:cNvPr>
              <xdr:cNvSpPr/>
            </xdr:nvSpPr>
            <xdr:spPr bwMode="auto">
              <a:xfrm>
                <a:off x="3533804"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114300</xdr:colOff>
      <xdr:row>29</xdr:row>
      <xdr:rowOff>133349</xdr:rowOff>
    </xdr:from>
    <xdr:to>
      <xdr:col>26</xdr:col>
      <xdr:colOff>76200</xdr:colOff>
      <xdr:row>32</xdr:row>
      <xdr:rowOff>47624</xdr:rowOff>
    </xdr:to>
    <xdr:sp macro="" textlink="">
      <xdr:nvSpPr>
        <xdr:cNvPr id="77" name="大かっこ 76">
          <a:extLst>
            <a:ext uri="{FF2B5EF4-FFF2-40B4-BE49-F238E27FC236}">
              <a16:creationId xmlns:a16="http://schemas.microsoft.com/office/drawing/2014/main" id="{00000000-0008-0000-0D00-00004D000000}"/>
            </a:ext>
          </a:extLst>
        </xdr:cNvPr>
        <xdr:cNvSpPr/>
      </xdr:nvSpPr>
      <xdr:spPr>
        <a:xfrm>
          <a:off x="590550" y="123348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101600</xdr:colOff>
          <xdr:row>16</xdr:row>
          <xdr:rowOff>0</xdr:rowOff>
        </xdr:from>
        <xdr:to>
          <xdr:col>27</xdr:col>
          <xdr:colOff>101600</xdr:colOff>
          <xdr:row>17</xdr:row>
          <xdr:rowOff>0</xdr:rowOff>
        </xdr:to>
        <xdr:grpSp>
          <xdr:nvGrpSpPr>
            <xdr:cNvPr id="78" name="グループ化 77">
              <a:extLst>
                <a:ext uri="{FF2B5EF4-FFF2-40B4-BE49-F238E27FC236}">
                  <a16:creationId xmlns:a16="http://schemas.microsoft.com/office/drawing/2014/main" id="{00000000-0008-0000-0D00-00004E000000}"/>
                </a:ext>
              </a:extLst>
            </xdr:cNvPr>
            <xdr:cNvGrpSpPr/>
          </xdr:nvGrpSpPr>
          <xdr:grpSpPr>
            <a:xfrm>
              <a:off x="3175000" y="2730500"/>
              <a:ext cx="1784350" cy="177800"/>
              <a:chOff x="2981377" y="3314700"/>
              <a:chExt cx="1447698" cy="209550"/>
            </a:xfrm>
          </xdr:grpSpPr>
          <xdr:sp macro="" textlink="">
            <xdr:nvSpPr>
              <xdr:cNvPr id="204011" name="Check Box 235" hidden="1">
                <a:extLst>
                  <a:ext uri="{63B3BB69-23CF-44E3-9099-C40C66FF867C}">
                    <a14:compatExt spid="_x0000_s204011"/>
                  </a:ext>
                  <a:ext uri="{FF2B5EF4-FFF2-40B4-BE49-F238E27FC236}">
                    <a16:creationId xmlns:a16="http://schemas.microsoft.com/office/drawing/2014/main" id="{00000000-0008-0000-0D00-0000EB1C0300}"/>
                  </a:ext>
                </a:extLst>
              </xdr:cNvPr>
              <xdr:cNvSpPr/>
            </xdr:nvSpPr>
            <xdr:spPr bwMode="auto">
              <a:xfrm>
                <a:off x="2981377"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12" name="Check Box 236" hidden="1">
                <a:extLst>
                  <a:ext uri="{63B3BB69-23CF-44E3-9099-C40C66FF867C}">
                    <a14:compatExt spid="_x0000_s204012"/>
                  </a:ext>
                  <a:ext uri="{FF2B5EF4-FFF2-40B4-BE49-F238E27FC236}">
                    <a16:creationId xmlns:a16="http://schemas.microsoft.com/office/drawing/2014/main" id="{00000000-0008-0000-0D00-0000EC1C0300}"/>
                  </a:ext>
                </a:extLst>
              </xdr:cNvPr>
              <xdr:cNvSpPr/>
            </xdr:nvSpPr>
            <xdr:spPr bwMode="auto">
              <a:xfrm>
                <a:off x="3752804"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3170</xdr:colOff>
          <xdr:row>45</xdr:row>
          <xdr:rowOff>76201</xdr:rowOff>
        </xdr:from>
        <xdr:to>
          <xdr:col>24</xdr:col>
          <xdr:colOff>263529</xdr:colOff>
          <xdr:row>46</xdr:row>
          <xdr:rowOff>76201</xdr:rowOff>
        </xdr:to>
        <xdr:grpSp>
          <xdr:nvGrpSpPr>
            <xdr:cNvPr id="107" name="グループ化 106">
              <a:extLst>
                <a:ext uri="{FF2B5EF4-FFF2-40B4-BE49-F238E27FC236}">
                  <a16:creationId xmlns:a16="http://schemas.microsoft.com/office/drawing/2014/main" id="{00000000-0008-0000-0E00-00006B000000}"/>
                </a:ext>
              </a:extLst>
            </xdr:cNvPr>
            <xdr:cNvGrpSpPr/>
          </xdr:nvGrpSpPr>
          <xdr:grpSpPr>
            <a:xfrm>
              <a:off x="2695570" y="7943851"/>
              <a:ext cx="1416059" cy="177800"/>
              <a:chOff x="2924143" y="7534275"/>
              <a:chExt cx="1581935" cy="209550"/>
            </a:xfrm>
          </xdr:grpSpPr>
          <xdr:sp macro="" textlink="">
            <xdr:nvSpPr>
              <xdr:cNvPr id="54434" name="Check Box 162" hidden="1">
                <a:extLst>
                  <a:ext uri="{63B3BB69-23CF-44E3-9099-C40C66FF867C}">
                    <a14:compatExt spid="_x0000_s54434"/>
                  </a:ext>
                  <a:ext uri="{FF2B5EF4-FFF2-40B4-BE49-F238E27FC236}">
                    <a16:creationId xmlns:a16="http://schemas.microsoft.com/office/drawing/2014/main" id="{00000000-0008-0000-0E00-0000A2D40000}"/>
                  </a:ext>
                </a:extLst>
              </xdr:cNvPr>
              <xdr:cNvSpPr/>
            </xdr:nvSpPr>
            <xdr:spPr bwMode="auto">
              <a:xfrm>
                <a:off x="2924143" y="7534275"/>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35" name="Check Box 163" hidden="1">
                <a:extLst>
                  <a:ext uri="{63B3BB69-23CF-44E3-9099-C40C66FF867C}">
                    <a14:compatExt spid="_x0000_s54435"/>
                  </a:ext>
                  <a:ext uri="{FF2B5EF4-FFF2-40B4-BE49-F238E27FC236}">
                    <a16:creationId xmlns:a16="http://schemas.microsoft.com/office/drawing/2014/main" id="{00000000-0008-0000-0E00-0000A3D40000}"/>
                  </a:ext>
                </a:extLst>
              </xdr:cNvPr>
              <xdr:cNvSpPr/>
            </xdr:nvSpPr>
            <xdr:spPr bwMode="auto">
              <a:xfrm>
                <a:off x="3831321" y="7534275"/>
                <a:ext cx="674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26</xdr:row>
          <xdr:rowOff>161925</xdr:rowOff>
        </xdr:from>
        <xdr:to>
          <xdr:col>25</xdr:col>
          <xdr:colOff>419100</xdr:colOff>
          <xdr:row>28</xdr:row>
          <xdr:rowOff>28575</xdr:rowOff>
        </xdr:to>
        <xdr:grpSp>
          <xdr:nvGrpSpPr>
            <xdr:cNvPr id="121" name="グループ化 120">
              <a:extLst>
                <a:ext uri="{FF2B5EF4-FFF2-40B4-BE49-F238E27FC236}">
                  <a16:creationId xmlns:a16="http://schemas.microsoft.com/office/drawing/2014/main" id="{00000000-0008-0000-0E00-000079000000}"/>
                </a:ext>
              </a:extLst>
            </xdr:cNvPr>
            <xdr:cNvGrpSpPr/>
          </xdr:nvGrpSpPr>
          <xdr:grpSpPr>
            <a:xfrm>
              <a:off x="2371725" y="4651375"/>
              <a:ext cx="2174875" cy="222250"/>
              <a:chOff x="1809738" y="3314700"/>
              <a:chExt cx="2390792" cy="209550"/>
            </a:xfrm>
          </xdr:grpSpPr>
          <xdr:sp macro="" textlink="">
            <xdr:nvSpPr>
              <xdr:cNvPr id="54440" name="Check Box 168" hidden="1">
                <a:extLst>
                  <a:ext uri="{63B3BB69-23CF-44E3-9099-C40C66FF867C}">
                    <a14:compatExt spid="_x0000_s54440"/>
                  </a:ext>
                  <a:ext uri="{FF2B5EF4-FFF2-40B4-BE49-F238E27FC236}">
                    <a16:creationId xmlns:a16="http://schemas.microsoft.com/office/drawing/2014/main" id="{00000000-0008-0000-0E00-0000A8D40000}"/>
                  </a:ext>
                </a:extLst>
              </xdr:cNvPr>
              <xdr:cNvSpPr/>
            </xdr:nvSpPr>
            <xdr:spPr bwMode="auto">
              <a:xfrm>
                <a:off x="2533656"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1" name="Check Box 169" hidden="1">
                <a:extLst>
                  <a:ext uri="{63B3BB69-23CF-44E3-9099-C40C66FF867C}">
                    <a14:compatExt spid="_x0000_s54441"/>
                  </a:ext>
                  <a:ext uri="{FF2B5EF4-FFF2-40B4-BE49-F238E27FC236}">
                    <a16:creationId xmlns:a16="http://schemas.microsoft.com/office/drawing/2014/main" id="{00000000-0008-0000-0E00-0000A9D40000}"/>
                  </a:ext>
                </a:extLst>
              </xdr:cNvPr>
              <xdr:cNvSpPr/>
            </xdr:nvSpPr>
            <xdr:spPr bwMode="auto">
              <a:xfrm>
                <a:off x="3305178" y="3314700"/>
                <a:ext cx="8953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2" name="Check Box 170" hidden="1">
                <a:extLst>
                  <a:ext uri="{63B3BB69-23CF-44E3-9099-C40C66FF867C}">
                    <a14:compatExt spid="_x0000_s54442"/>
                  </a:ext>
                  <a:ext uri="{FF2B5EF4-FFF2-40B4-BE49-F238E27FC236}">
                    <a16:creationId xmlns:a16="http://schemas.microsoft.com/office/drawing/2014/main" id="{00000000-0008-0000-0E00-0000AAD40000}"/>
                  </a:ext>
                </a:extLst>
              </xdr:cNvPr>
              <xdr:cNvSpPr/>
            </xdr:nvSpPr>
            <xdr:spPr bwMode="auto">
              <a:xfrm>
                <a:off x="1809738" y="331470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152669</xdr:colOff>
          <xdr:row>29</xdr:row>
          <xdr:rowOff>28203</xdr:rowOff>
        </xdr:from>
        <xdr:to>
          <xdr:col>26</xdr:col>
          <xdr:colOff>39680</xdr:colOff>
          <xdr:row>30</xdr:row>
          <xdr:rowOff>74752</xdr:rowOff>
        </xdr:to>
        <xdr:grpSp>
          <xdr:nvGrpSpPr>
            <xdr:cNvPr id="124" name="グループ化 123">
              <a:extLst>
                <a:ext uri="{FF2B5EF4-FFF2-40B4-BE49-F238E27FC236}">
                  <a16:creationId xmlns:a16="http://schemas.microsoft.com/office/drawing/2014/main" id="{00000000-0008-0000-0E00-00007C000000}"/>
                </a:ext>
              </a:extLst>
            </xdr:cNvPr>
            <xdr:cNvGrpSpPr/>
          </xdr:nvGrpSpPr>
          <xdr:grpSpPr>
            <a:xfrm>
              <a:off x="2349769" y="5051053"/>
              <a:ext cx="2300011" cy="224349"/>
              <a:chOff x="1809754" y="3266018"/>
              <a:chExt cx="2266776" cy="258345"/>
            </a:xfrm>
          </xdr:grpSpPr>
          <xdr:sp macro="" textlink="">
            <xdr:nvSpPr>
              <xdr:cNvPr id="54443" name="Check Box 171" hidden="1">
                <a:extLst>
                  <a:ext uri="{63B3BB69-23CF-44E3-9099-C40C66FF867C}">
                    <a14:compatExt spid="_x0000_s54443"/>
                  </a:ext>
                  <a:ext uri="{FF2B5EF4-FFF2-40B4-BE49-F238E27FC236}">
                    <a16:creationId xmlns:a16="http://schemas.microsoft.com/office/drawing/2014/main" id="{00000000-0008-0000-0E00-0000ABD40000}"/>
                  </a:ext>
                </a:extLst>
              </xdr:cNvPr>
              <xdr:cNvSpPr/>
            </xdr:nvSpPr>
            <xdr:spPr bwMode="auto">
              <a:xfrm>
                <a:off x="2469199" y="3314705"/>
                <a:ext cx="7048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0E00-0000ACD40000}"/>
                  </a:ext>
                </a:extLst>
              </xdr:cNvPr>
              <xdr:cNvSpPr/>
            </xdr:nvSpPr>
            <xdr:spPr bwMode="auto">
              <a:xfrm>
                <a:off x="3182424" y="3266018"/>
                <a:ext cx="894106" cy="258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5" name="Check Box 173" hidden="1">
                <a:extLst>
                  <a:ext uri="{63B3BB69-23CF-44E3-9099-C40C66FF867C}">
                    <a14:compatExt spid="_x0000_s54445"/>
                  </a:ext>
                  <a:ext uri="{FF2B5EF4-FFF2-40B4-BE49-F238E27FC236}">
                    <a16:creationId xmlns:a16="http://schemas.microsoft.com/office/drawing/2014/main" id="{00000000-0008-0000-0E00-0000ADD40000}"/>
                  </a:ext>
                </a:extLst>
              </xdr:cNvPr>
              <xdr:cNvSpPr/>
            </xdr:nvSpPr>
            <xdr:spPr bwMode="auto">
              <a:xfrm>
                <a:off x="1809754" y="3314698"/>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153976</xdr:colOff>
          <xdr:row>32</xdr:row>
          <xdr:rowOff>57151</xdr:rowOff>
        </xdr:from>
        <xdr:to>
          <xdr:col>25</xdr:col>
          <xdr:colOff>136514</xdr:colOff>
          <xdr:row>33</xdr:row>
          <xdr:rowOff>95251</xdr:rowOff>
        </xdr:to>
        <xdr:grpSp>
          <xdr:nvGrpSpPr>
            <xdr:cNvPr id="129" name="グループ化 128">
              <a:extLst>
                <a:ext uri="{FF2B5EF4-FFF2-40B4-BE49-F238E27FC236}">
                  <a16:creationId xmlns:a16="http://schemas.microsoft.com/office/drawing/2014/main" id="{00000000-0008-0000-0E00-000081000000}"/>
                </a:ext>
              </a:extLst>
            </xdr:cNvPr>
            <xdr:cNvGrpSpPr/>
          </xdr:nvGrpSpPr>
          <xdr:grpSpPr>
            <a:xfrm>
              <a:off x="2681276" y="5613401"/>
              <a:ext cx="1582738" cy="215900"/>
              <a:chOff x="2895470" y="3829050"/>
              <a:chExt cx="1447801" cy="209550"/>
            </a:xfrm>
          </xdr:grpSpPr>
          <xdr:sp macro="" textlink="">
            <xdr:nvSpPr>
              <xdr:cNvPr id="54446" name="Check Box 174" hidden="1">
                <a:extLst>
                  <a:ext uri="{63B3BB69-23CF-44E3-9099-C40C66FF867C}">
                    <a14:compatExt spid="_x0000_s54446"/>
                  </a:ext>
                  <a:ext uri="{FF2B5EF4-FFF2-40B4-BE49-F238E27FC236}">
                    <a16:creationId xmlns:a16="http://schemas.microsoft.com/office/drawing/2014/main" id="{00000000-0008-0000-0E00-0000AED40000}"/>
                  </a:ext>
                </a:extLst>
              </xdr:cNvPr>
              <xdr:cNvSpPr/>
            </xdr:nvSpPr>
            <xdr:spPr bwMode="auto">
              <a:xfrm>
                <a:off x="2895470" y="38290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47" name="Check Box 175" hidden="1">
                <a:extLst>
                  <a:ext uri="{63B3BB69-23CF-44E3-9099-C40C66FF867C}">
                    <a14:compatExt spid="_x0000_s54447"/>
                  </a:ext>
                  <a:ext uri="{FF2B5EF4-FFF2-40B4-BE49-F238E27FC236}">
                    <a16:creationId xmlns:a16="http://schemas.microsoft.com/office/drawing/2014/main" id="{00000000-0008-0000-0E00-0000AFD40000}"/>
                  </a:ext>
                </a:extLst>
              </xdr:cNvPr>
              <xdr:cNvSpPr/>
            </xdr:nvSpPr>
            <xdr:spPr bwMode="auto">
              <a:xfrm>
                <a:off x="3666999" y="38290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153975</xdr:colOff>
          <xdr:row>41</xdr:row>
          <xdr:rowOff>57153</xdr:rowOff>
        </xdr:from>
        <xdr:to>
          <xdr:col>24</xdr:col>
          <xdr:colOff>260347</xdr:colOff>
          <xdr:row>42</xdr:row>
          <xdr:rowOff>57153</xdr:rowOff>
        </xdr:to>
        <xdr:grpSp>
          <xdr:nvGrpSpPr>
            <xdr:cNvPr id="135" name="グループ化 134">
              <a:extLst>
                <a:ext uri="{FF2B5EF4-FFF2-40B4-BE49-F238E27FC236}">
                  <a16:creationId xmlns:a16="http://schemas.microsoft.com/office/drawing/2014/main" id="{00000000-0008-0000-0E00-000087000000}"/>
                </a:ext>
              </a:extLst>
            </xdr:cNvPr>
            <xdr:cNvGrpSpPr/>
          </xdr:nvGrpSpPr>
          <xdr:grpSpPr>
            <a:xfrm>
              <a:off x="2681275" y="7213603"/>
              <a:ext cx="1427172" cy="177800"/>
              <a:chOff x="2895568" y="3829050"/>
              <a:chExt cx="1591123" cy="209550"/>
            </a:xfrm>
          </xdr:grpSpPr>
          <xdr:sp macro="" textlink="">
            <xdr:nvSpPr>
              <xdr:cNvPr id="54450" name="Check Box 178" hidden="1">
                <a:extLst>
                  <a:ext uri="{63B3BB69-23CF-44E3-9099-C40C66FF867C}">
                    <a14:compatExt spid="_x0000_s54450"/>
                  </a:ext>
                  <a:ext uri="{FF2B5EF4-FFF2-40B4-BE49-F238E27FC236}">
                    <a16:creationId xmlns:a16="http://schemas.microsoft.com/office/drawing/2014/main" id="{00000000-0008-0000-0E00-0000B2D40000}"/>
                  </a:ext>
                </a:extLst>
              </xdr:cNvPr>
              <xdr:cNvSpPr/>
            </xdr:nvSpPr>
            <xdr:spPr bwMode="auto">
              <a:xfrm>
                <a:off x="2895568" y="38290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1" name="Check Box 179" hidden="1">
                <a:extLst>
                  <a:ext uri="{63B3BB69-23CF-44E3-9099-C40C66FF867C}">
                    <a14:compatExt spid="_x0000_s54451"/>
                  </a:ext>
                  <a:ext uri="{FF2B5EF4-FFF2-40B4-BE49-F238E27FC236}">
                    <a16:creationId xmlns:a16="http://schemas.microsoft.com/office/drawing/2014/main" id="{00000000-0008-0000-0E00-0000B3D40000}"/>
                  </a:ext>
                </a:extLst>
              </xdr:cNvPr>
              <xdr:cNvSpPr/>
            </xdr:nvSpPr>
            <xdr:spPr bwMode="auto">
              <a:xfrm>
                <a:off x="3812040" y="3829050"/>
                <a:ext cx="674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158750</xdr:colOff>
          <xdr:row>35</xdr:row>
          <xdr:rowOff>9525</xdr:rowOff>
        </xdr:from>
        <xdr:to>
          <xdr:col>25</xdr:col>
          <xdr:colOff>323850</xdr:colOff>
          <xdr:row>36</xdr:row>
          <xdr:rowOff>47625</xdr:rowOff>
        </xdr:to>
        <xdr:grpSp>
          <xdr:nvGrpSpPr>
            <xdr:cNvPr id="138" name="グループ化 137">
              <a:extLst>
                <a:ext uri="{FF2B5EF4-FFF2-40B4-BE49-F238E27FC236}">
                  <a16:creationId xmlns:a16="http://schemas.microsoft.com/office/drawing/2014/main" id="{00000000-0008-0000-0E00-00008A000000}"/>
                </a:ext>
              </a:extLst>
            </xdr:cNvPr>
            <xdr:cNvGrpSpPr/>
          </xdr:nvGrpSpPr>
          <xdr:grpSpPr>
            <a:xfrm>
              <a:off x="1695450" y="6099175"/>
              <a:ext cx="2755900" cy="215900"/>
              <a:chOff x="2257429" y="9144000"/>
              <a:chExt cx="2533643" cy="209550"/>
            </a:xfrm>
          </xdr:grpSpPr>
          <xdr:sp macro="" textlink="">
            <xdr:nvSpPr>
              <xdr:cNvPr id="54452" name="Check Box 180" hidden="1">
                <a:extLst>
                  <a:ext uri="{63B3BB69-23CF-44E3-9099-C40C66FF867C}">
                    <a14:compatExt spid="_x0000_s54452"/>
                  </a:ext>
                  <a:ext uri="{FF2B5EF4-FFF2-40B4-BE49-F238E27FC236}">
                    <a16:creationId xmlns:a16="http://schemas.microsoft.com/office/drawing/2014/main" id="{00000000-0008-0000-0E00-0000B4D40000}"/>
                  </a:ext>
                </a:extLst>
              </xdr:cNvPr>
              <xdr:cNvSpPr/>
            </xdr:nvSpPr>
            <xdr:spPr bwMode="auto">
              <a:xfrm>
                <a:off x="3219450" y="91440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4453" name="Check Box 181" hidden="1">
                <a:extLst>
                  <a:ext uri="{63B3BB69-23CF-44E3-9099-C40C66FF867C}">
                    <a14:compatExt spid="_x0000_s54453"/>
                  </a:ext>
                  <a:ext uri="{FF2B5EF4-FFF2-40B4-BE49-F238E27FC236}">
                    <a16:creationId xmlns:a16="http://schemas.microsoft.com/office/drawing/2014/main" id="{00000000-0008-0000-0E00-0000B5D40000}"/>
                  </a:ext>
                </a:extLst>
              </xdr:cNvPr>
              <xdr:cNvSpPr/>
            </xdr:nvSpPr>
            <xdr:spPr bwMode="auto">
              <a:xfrm>
                <a:off x="4038598" y="9144000"/>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4454" name="Check Box 182" hidden="1">
                <a:extLst>
                  <a:ext uri="{63B3BB69-23CF-44E3-9099-C40C66FF867C}">
                    <a14:compatExt spid="_x0000_s54454"/>
                  </a:ext>
                  <a:ext uri="{FF2B5EF4-FFF2-40B4-BE49-F238E27FC236}">
                    <a16:creationId xmlns:a16="http://schemas.microsoft.com/office/drawing/2014/main" id="{00000000-0008-0000-0E00-0000B6D40000}"/>
                  </a:ext>
                </a:extLst>
              </xdr:cNvPr>
              <xdr:cNvSpPr/>
            </xdr:nvSpPr>
            <xdr:spPr bwMode="auto">
              <a:xfrm>
                <a:off x="2257429" y="9144000"/>
                <a:ext cx="11525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177800</xdr:rowOff>
        </xdr:from>
        <xdr:to>
          <xdr:col>8</xdr:col>
          <xdr:colOff>120650</xdr:colOff>
          <xdr:row>38</xdr:row>
          <xdr:rowOff>25400</xdr:rowOff>
        </xdr:to>
        <xdr:sp macro="" textlink="">
          <xdr:nvSpPr>
            <xdr:cNvPr id="54456" name="Check Box 184" hidden="1">
              <a:extLst>
                <a:ext uri="{63B3BB69-23CF-44E3-9099-C40C66FF867C}">
                  <a14:compatExt spid="_x0000_s54456"/>
                </a:ext>
                <a:ext uri="{FF2B5EF4-FFF2-40B4-BE49-F238E27FC236}">
                  <a16:creationId xmlns:a16="http://schemas.microsoft.com/office/drawing/2014/main" id="{00000000-0008-0000-0E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165100</xdr:rowOff>
        </xdr:from>
        <xdr:to>
          <xdr:col>22</xdr:col>
          <xdr:colOff>127000</xdr:colOff>
          <xdr:row>38</xdr:row>
          <xdr:rowOff>25400</xdr:rowOff>
        </xdr:to>
        <xdr:sp macro="" textlink="">
          <xdr:nvSpPr>
            <xdr:cNvPr id="54457" name="Check Box 185" hidden="1">
              <a:extLst>
                <a:ext uri="{63B3BB69-23CF-44E3-9099-C40C66FF867C}">
                  <a14:compatExt spid="_x0000_s54457"/>
                </a:ext>
                <a:ext uri="{FF2B5EF4-FFF2-40B4-BE49-F238E27FC236}">
                  <a16:creationId xmlns:a16="http://schemas.microsoft.com/office/drawing/2014/main" id="{00000000-0008-0000-0E00-0000B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152402</xdr:colOff>
          <xdr:row>17</xdr:row>
          <xdr:rowOff>76203</xdr:rowOff>
        </xdr:from>
        <xdr:to>
          <xdr:col>25</xdr:col>
          <xdr:colOff>212722</xdr:colOff>
          <xdr:row>18</xdr:row>
          <xdr:rowOff>76203</xdr:rowOff>
        </xdr:to>
        <xdr:grpSp>
          <xdr:nvGrpSpPr>
            <xdr:cNvPr id="30" name="グループ化 29">
              <a:extLst>
                <a:ext uri="{FF2B5EF4-FFF2-40B4-BE49-F238E27FC236}">
                  <a16:creationId xmlns:a16="http://schemas.microsoft.com/office/drawing/2014/main" id="{00000000-0008-0000-0E00-00001E000000}"/>
                </a:ext>
              </a:extLst>
            </xdr:cNvPr>
            <xdr:cNvGrpSpPr/>
          </xdr:nvGrpSpPr>
          <xdr:grpSpPr>
            <a:xfrm>
              <a:off x="2679702" y="2965453"/>
              <a:ext cx="1660520" cy="177800"/>
              <a:chOff x="2809864" y="9934575"/>
              <a:chExt cx="1345833" cy="171450"/>
            </a:xfrm>
          </xdr:grpSpPr>
          <xdr:sp macro="" textlink="">
            <xdr:nvSpPr>
              <xdr:cNvPr id="54458" name="Check Box 186" hidden="1">
                <a:extLst>
                  <a:ext uri="{63B3BB69-23CF-44E3-9099-C40C66FF867C}">
                    <a14:compatExt spid="_x0000_s54458"/>
                  </a:ext>
                  <a:ext uri="{FF2B5EF4-FFF2-40B4-BE49-F238E27FC236}">
                    <a16:creationId xmlns:a16="http://schemas.microsoft.com/office/drawing/2014/main" id="{00000000-0008-0000-0E00-0000BAD40000}"/>
                  </a:ext>
                </a:extLst>
              </xdr:cNvPr>
              <xdr:cNvSpPr/>
            </xdr:nvSpPr>
            <xdr:spPr bwMode="auto">
              <a:xfrm>
                <a:off x="2809864" y="9934575"/>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9" name="Check Box 187" hidden="1">
                <a:extLst>
                  <a:ext uri="{63B3BB69-23CF-44E3-9099-C40C66FF867C}">
                    <a14:compatExt spid="_x0000_s54459"/>
                  </a:ext>
                  <a:ext uri="{FF2B5EF4-FFF2-40B4-BE49-F238E27FC236}">
                    <a16:creationId xmlns:a16="http://schemas.microsoft.com/office/drawing/2014/main" id="{00000000-0008-0000-0E00-0000BBD40000}"/>
                  </a:ext>
                </a:extLst>
              </xdr:cNvPr>
              <xdr:cNvSpPr/>
            </xdr:nvSpPr>
            <xdr:spPr bwMode="auto">
              <a:xfrm>
                <a:off x="3476801" y="9934575"/>
                <a:ext cx="67889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1574</xdr:colOff>
          <xdr:row>14</xdr:row>
          <xdr:rowOff>111125</xdr:rowOff>
        </xdr:from>
        <xdr:to>
          <xdr:col>25</xdr:col>
          <xdr:colOff>203184</xdr:colOff>
          <xdr:row>15</xdr:row>
          <xdr:rowOff>111125</xdr:rowOff>
        </xdr:to>
        <xdr:grpSp>
          <xdr:nvGrpSpPr>
            <xdr:cNvPr id="33" name="グループ化 32">
              <a:extLst>
                <a:ext uri="{FF2B5EF4-FFF2-40B4-BE49-F238E27FC236}">
                  <a16:creationId xmlns:a16="http://schemas.microsoft.com/office/drawing/2014/main" id="{00000000-0008-0000-0E00-000021000000}"/>
                </a:ext>
              </a:extLst>
            </xdr:cNvPr>
            <xdr:cNvGrpSpPr/>
          </xdr:nvGrpSpPr>
          <xdr:grpSpPr>
            <a:xfrm>
              <a:off x="2693974" y="2466975"/>
              <a:ext cx="1636710" cy="177800"/>
              <a:chOff x="2809826" y="9934575"/>
              <a:chExt cx="1346382" cy="171450"/>
            </a:xfrm>
          </xdr:grpSpPr>
          <xdr:sp macro="" textlink="">
            <xdr:nvSpPr>
              <xdr:cNvPr id="54460" name="Check Box 188" hidden="1">
                <a:extLst>
                  <a:ext uri="{63B3BB69-23CF-44E3-9099-C40C66FF867C}">
                    <a14:compatExt spid="_x0000_s54460"/>
                  </a:ext>
                  <a:ext uri="{FF2B5EF4-FFF2-40B4-BE49-F238E27FC236}">
                    <a16:creationId xmlns:a16="http://schemas.microsoft.com/office/drawing/2014/main" id="{00000000-0008-0000-0E00-0000BCD40000}"/>
                  </a:ext>
                </a:extLst>
              </xdr:cNvPr>
              <xdr:cNvSpPr/>
            </xdr:nvSpPr>
            <xdr:spPr bwMode="auto">
              <a:xfrm>
                <a:off x="2809826" y="993457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1" name="Check Box 189" hidden="1">
                <a:extLst>
                  <a:ext uri="{63B3BB69-23CF-44E3-9099-C40C66FF867C}">
                    <a14:compatExt spid="_x0000_s54461"/>
                  </a:ext>
                  <a:ext uri="{FF2B5EF4-FFF2-40B4-BE49-F238E27FC236}">
                    <a16:creationId xmlns:a16="http://schemas.microsoft.com/office/drawing/2014/main" id="{00000000-0008-0000-0E00-0000BDD40000}"/>
                  </a:ext>
                </a:extLst>
              </xdr:cNvPr>
              <xdr:cNvSpPr/>
            </xdr:nvSpPr>
            <xdr:spPr bwMode="auto">
              <a:xfrm>
                <a:off x="3479960" y="9934575"/>
                <a:ext cx="6762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150807</xdr:colOff>
          <xdr:row>8</xdr:row>
          <xdr:rowOff>0</xdr:rowOff>
        </xdr:from>
        <xdr:to>
          <xdr:col>25</xdr:col>
          <xdr:colOff>214305</xdr:colOff>
          <xdr:row>10</xdr:row>
          <xdr:rowOff>38100</xdr:rowOff>
        </xdr:to>
        <xdr:grpSp>
          <xdr:nvGrpSpPr>
            <xdr:cNvPr id="36" name="グループ化 35">
              <a:extLst>
                <a:ext uri="{FF2B5EF4-FFF2-40B4-BE49-F238E27FC236}">
                  <a16:creationId xmlns:a16="http://schemas.microsoft.com/office/drawing/2014/main" id="{00000000-0008-0000-0E00-000024000000}"/>
                </a:ext>
              </a:extLst>
            </xdr:cNvPr>
            <xdr:cNvGrpSpPr/>
          </xdr:nvGrpSpPr>
          <xdr:grpSpPr>
            <a:xfrm>
              <a:off x="2678107" y="1289050"/>
              <a:ext cx="1663698" cy="393700"/>
              <a:chOff x="2895477" y="914400"/>
              <a:chExt cx="1348334" cy="209550"/>
            </a:xfrm>
          </xdr:grpSpPr>
          <xdr:sp macro="" textlink="">
            <xdr:nvSpPr>
              <xdr:cNvPr id="54462" name="Check Box 190" hidden="1">
                <a:extLst>
                  <a:ext uri="{63B3BB69-23CF-44E3-9099-C40C66FF867C}">
                    <a14:compatExt spid="_x0000_s54462"/>
                  </a:ext>
                  <a:ext uri="{FF2B5EF4-FFF2-40B4-BE49-F238E27FC236}">
                    <a16:creationId xmlns:a16="http://schemas.microsoft.com/office/drawing/2014/main" id="{00000000-0008-0000-0E00-0000BED40000}"/>
                  </a:ext>
                </a:extLst>
              </xdr:cNvPr>
              <xdr:cNvSpPr/>
            </xdr:nvSpPr>
            <xdr:spPr bwMode="auto">
              <a:xfrm>
                <a:off x="2895477"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3" name="Check Box 191" hidden="1">
                <a:extLst>
                  <a:ext uri="{63B3BB69-23CF-44E3-9099-C40C66FF867C}">
                    <a14:compatExt spid="_x0000_s54463"/>
                  </a:ext>
                  <a:ext uri="{FF2B5EF4-FFF2-40B4-BE49-F238E27FC236}">
                    <a16:creationId xmlns:a16="http://schemas.microsoft.com/office/drawing/2014/main" id="{00000000-0008-0000-0E00-0000BFD40000}"/>
                  </a:ext>
                </a:extLst>
              </xdr:cNvPr>
              <xdr:cNvSpPr/>
            </xdr:nvSpPr>
            <xdr:spPr bwMode="auto">
              <a:xfrm>
                <a:off x="3567485" y="914400"/>
                <a:ext cx="6763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146044</xdr:colOff>
          <xdr:row>10</xdr:row>
          <xdr:rowOff>104775</xdr:rowOff>
        </xdr:from>
        <xdr:to>
          <xdr:col>25</xdr:col>
          <xdr:colOff>201602</xdr:colOff>
          <xdr:row>12</xdr:row>
          <xdr:rowOff>0</xdr:rowOff>
        </xdr:to>
        <xdr:grpSp>
          <xdr:nvGrpSpPr>
            <xdr:cNvPr id="39" name="グループ化 38">
              <a:extLst>
                <a:ext uri="{FF2B5EF4-FFF2-40B4-BE49-F238E27FC236}">
                  <a16:creationId xmlns:a16="http://schemas.microsoft.com/office/drawing/2014/main" id="{00000000-0008-0000-0E00-000027000000}"/>
                </a:ext>
              </a:extLst>
            </xdr:cNvPr>
            <xdr:cNvGrpSpPr/>
          </xdr:nvGrpSpPr>
          <xdr:grpSpPr>
            <a:xfrm>
              <a:off x="2673344" y="1749425"/>
              <a:ext cx="1655758" cy="250825"/>
              <a:chOff x="2895457" y="914400"/>
              <a:chExt cx="1366674" cy="209550"/>
            </a:xfrm>
          </xdr:grpSpPr>
          <xdr:sp macro="" textlink="">
            <xdr:nvSpPr>
              <xdr:cNvPr id="54464" name="Check Box 192" hidden="1">
                <a:extLst>
                  <a:ext uri="{63B3BB69-23CF-44E3-9099-C40C66FF867C}">
                    <a14:compatExt spid="_x0000_s54464"/>
                  </a:ext>
                  <a:ext uri="{FF2B5EF4-FFF2-40B4-BE49-F238E27FC236}">
                    <a16:creationId xmlns:a16="http://schemas.microsoft.com/office/drawing/2014/main" id="{00000000-0008-0000-0E00-0000C0D40000}"/>
                  </a:ext>
                </a:extLst>
              </xdr:cNvPr>
              <xdr:cNvSpPr/>
            </xdr:nvSpPr>
            <xdr:spPr bwMode="auto">
              <a:xfrm>
                <a:off x="2895457"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5" name="Check Box 193" hidden="1">
                <a:extLst>
                  <a:ext uri="{63B3BB69-23CF-44E3-9099-C40C66FF867C}">
                    <a14:compatExt spid="_x0000_s54465"/>
                  </a:ext>
                  <a:ext uri="{FF2B5EF4-FFF2-40B4-BE49-F238E27FC236}">
                    <a16:creationId xmlns:a16="http://schemas.microsoft.com/office/drawing/2014/main" id="{00000000-0008-0000-0E00-0000C1D40000}"/>
                  </a:ext>
                </a:extLst>
              </xdr:cNvPr>
              <xdr:cNvSpPr/>
            </xdr:nvSpPr>
            <xdr:spPr bwMode="auto">
              <a:xfrm>
                <a:off x="3585858" y="9144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29292</xdr:colOff>
          <xdr:row>21</xdr:row>
          <xdr:rowOff>20483</xdr:rowOff>
        </xdr:from>
        <xdr:to>
          <xdr:col>25</xdr:col>
          <xdr:colOff>407117</xdr:colOff>
          <xdr:row>22</xdr:row>
          <xdr:rowOff>20483</xdr:rowOff>
        </xdr:to>
        <xdr:grpSp>
          <xdr:nvGrpSpPr>
            <xdr:cNvPr id="42" name="グループ化 41">
              <a:extLst>
                <a:ext uri="{FF2B5EF4-FFF2-40B4-BE49-F238E27FC236}">
                  <a16:creationId xmlns:a16="http://schemas.microsoft.com/office/drawing/2014/main" id="{00000000-0008-0000-0E00-00002A000000}"/>
                </a:ext>
              </a:extLst>
            </xdr:cNvPr>
            <xdr:cNvGrpSpPr/>
          </xdr:nvGrpSpPr>
          <xdr:grpSpPr>
            <a:xfrm>
              <a:off x="2391492" y="3620933"/>
              <a:ext cx="2143125" cy="177800"/>
              <a:chOff x="1809748" y="2628900"/>
              <a:chExt cx="2390799" cy="209550"/>
            </a:xfrm>
          </xdr:grpSpPr>
          <xdr:sp macro="" textlink="">
            <xdr:nvSpPr>
              <xdr:cNvPr id="54466" name="Check Box 194" hidden="1">
                <a:extLst>
                  <a:ext uri="{63B3BB69-23CF-44E3-9099-C40C66FF867C}">
                    <a14:compatExt spid="_x0000_s54466"/>
                  </a:ext>
                  <a:ext uri="{FF2B5EF4-FFF2-40B4-BE49-F238E27FC236}">
                    <a16:creationId xmlns:a16="http://schemas.microsoft.com/office/drawing/2014/main" id="{00000000-0008-0000-0E00-0000C2D40000}"/>
                  </a:ext>
                </a:extLst>
              </xdr:cNvPr>
              <xdr:cNvSpPr/>
            </xdr:nvSpPr>
            <xdr:spPr bwMode="auto">
              <a:xfrm>
                <a:off x="2533652" y="26289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67" name="Check Box 195" hidden="1">
                <a:extLst>
                  <a:ext uri="{63B3BB69-23CF-44E3-9099-C40C66FF867C}">
                    <a14:compatExt spid="_x0000_s54467"/>
                  </a:ext>
                  <a:ext uri="{FF2B5EF4-FFF2-40B4-BE49-F238E27FC236}">
                    <a16:creationId xmlns:a16="http://schemas.microsoft.com/office/drawing/2014/main" id="{00000000-0008-0000-0E00-0000C3D40000}"/>
                  </a:ext>
                </a:extLst>
              </xdr:cNvPr>
              <xdr:cNvSpPr/>
            </xdr:nvSpPr>
            <xdr:spPr bwMode="auto">
              <a:xfrm>
                <a:off x="3305183" y="2628900"/>
                <a:ext cx="89536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68" name="Check Box 196" hidden="1">
                <a:extLst>
                  <a:ext uri="{63B3BB69-23CF-44E3-9099-C40C66FF867C}">
                    <a14:compatExt spid="_x0000_s54468"/>
                  </a:ext>
                  <a:ext uri="{FF2B5EF4-FFF2-40B4-BE49-F238E27FC236}">
                    <a16:creationId xmlns:a16="http://schemas.microsoft.com/office/drawing/2014/main" id="{00000000-0008-0000-0E00-0000C4D40000}"/>
                  </a:ext>
                </a:extLst>
              </xdr:cNvPr>
              <xdr:cNvSpPr/>
            </xdr:nvSpPr>
            <xdr:spPr bwMode="auto">
              <a:xfrm>
                <a:off x="1809748" y="26289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21201</xdr:colOff>
          <xdr:row>23</xdr:row>
          <xdr:rowOff>50493</xdr:rowOff>
        </xdr:from>
        <xdr:to>
          <xdr:col>25</xdr:col>
          <xdr:colOff>402201</xdr:colOff>
          <xdr:row>24</xdr:row>
          <xdr:rowOff>50493</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2383401" y="4006543"/>
              <a:ext cx="2146300" cy="177800"/>
              <a:chOff x="1809752" y="2628900"/>
              <a:chExt cx="2390807" cy="209550"/>
            </a:xfrm>
          </xdr:grpSpPr>
          <xdr:sp macro="" textlink="">
            <xdr:nvSpPr>
              <xdr:cNvPr id="54469" name="Check Box 197" hidden="1">
                <a:extLst>
                  <a:ext uri="{63B3BB69-23CF-44E3-9099-C40C66FF867C}">
                    <a14:compatExt spid="_x0000_s54469"/>
                  </a:ext>
                  <a:ext uri="{FF2B5EF4-FFF2-40B4-BE49-F238E27FC236}">
                    <a16:creationId xmlns:a16="http://schemas.microsoft.com/office/drawing/2014/main" id="{00000000-0008-0000-0E00-0000C5D40000}"/>
                  </a:ext>
                </a:extLst>
              </xdr:cNvPr>
              <xdr:cNvSpPr/>
            </xdr:nvSpPr>
            <xdr:spPr bwMode="auto">
              <a:xfrm>
                <a:off x="2533659" y="2628900"/>
                <a:ext cx="7048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0" name="Check Box 198" hidden="1">
                <a:extLst>
                  <a:ext uri="{63B3BB69-23CF-44E3-9099-C40C66FF867C}">
                    <a14:compatExt spid="_x0000_s54470"/>
                  </a:ext>
                  <a:ext uri="{FF2B5EF4-FFF2-40B4-BE49-F238E27FC236}">
                    <a16:creationId xmlns:a16="http://schemas.microsoft.com/office/drawing/2014/main" id="{00000000-0008-0000-0E00-0000C6D40000}"/>
                  </a:ext>
                </a:extLst>
              </xdr:cNvPr>
              <xdr:cNvSpPr/>
            </xdr:nvSpPr>
            <xdr:spPr bwMode="auto">
              <a:xfrm>
                <a:off x="3305199" y="2628900"/>
                <a:ext cx="8953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71" name="Check Box 199" hidden="1">
                <a:extLst>
                  <a:ext uri="{63B3BB69-23CF-44E3-9099-C40C66FF867C}">
                    <a14:compatExt spid="_x0000_s54471"/>
                  </a:ext>
                  <a:ext uri="{FF2B5EF4-FFF2-40B4-BE49-F238E27FC236}">
                    <a16:creationId xmlns:a16="http://schemas.microsoft.com/office/drawing/2014/main" id="{00000000-0008-0000-0E00-0000C7D40000}"/>
                  </a:ext>
                </a:extLst>
              </xdr:cNvPr>
              <xdr:cNvSpPr/>
            </xdr:nvSpPr>
            <xdr:spPr bwMode="auto">
              <a:xfrm>
                <a:off x="1809752" y="262890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xdr:row>
          <xdr:rowOff>63839</xdr:rowOff>
        </xdr:from>
        <xdr:to>
          <xdr:col>25</xdr:col>
          <xdr:colOff>438415</xdr:colOff>
          <xdr:row>6</xdr:row>
          <xdr:rowOff>142875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876300" y="819489"/>
              <a:ext cx="3689615" cy="256836"/>
              <a:chOff x="1627628" y="765534"/>
              <a:chExt cx="3335157" cy="206818"/>
            </a:xfrm>
          </xdr:grpSpPr>
          <xdr:sp macro="" textlink="">
            <xdr:nvSpPr>
              <xdr:cNvPr id="54472" name="Check Box 200" hidden="1">
                <a:extLst>
                  <a:ext uri="{63B3BB69-23CF-44E3-9099-C40C66FF867C}">
                    <a14:compatExt spid="_x0000_s54472"/>
                  </a:ext>
                  <a:ext uri="{FF2B5EF4-FFF2-40B4-BE49-F238E27FC236}">
                    <a16:creationId xmlns:a16="http://schemas.microsoft.com/office/drawing/2014/main" id="{00000000-0008-0000-0E00-0000C8D40000}"/>
                  </a:ext>
                </a:extLst>
              </xdr:cNvPr>
              <xdr:cNvSpPr/>
            </xdr:nvSpPr>
            <xdr:spPr bwMode="auto">
              <a:xfrm>
                <a:off x="1627628" y="773673"/>
                <a:ext cx="960050" cy="1986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73" name="Check Box 201" hidden="1">
                <a:extLst>
                  <a:ext uri="{63B3BB69-23CF-44E3-9099-C40C66FF867C}">
                    <a14:compatExt spid="_x0000_s54473"/>
                  </a:ext>
                  <a:ext uri="{FF2B5EF4-FFF2-40B4-BE49-F238E27FC236}">
                    <a16:creationId xmlns:a16="http://schemas.microsoft.com/office/drawing/2014/main" id="{00000000-0008-0000-0E00-0000C9D40000}"/>
                  </a:ext>
                </a:extLst>
              </xdr:cNvPr>
              <xdr:cNvSpPr/>
            </xdr:nvSpPr>
            <xdr:spPr bwMode="auto">
              <a:xfrm>
                <a:off x="2069090" y="813472"/>
                <a:ext cx="788802" cy="123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54474" name="Check Box 202" hidden="1">
                <a:extLst>
                  <a:ext uri="{63B3BB69-23CF-44E3-9099-C40C66FF867C}">
                    <a14:compatExt spid="_x0000_s54474"/>
                  </a:ext>
                  <a:ext uri="{FF2B5EF4-FFF2-40B4-BE49-F238E27FC236}">
                    <a16:creationId xmlns:a16="http://schemas.microsoft.com/office/drawing/2014/main" id="{00000000-0008-0000-0E00-0000CAD40000}"/>
                  </a:ext>
                </a:extLst>
              </xdr:cNvPr>
              <xdr:cNvSpPr/>
            </xdr:nvSpPr>
            <xdr:spPr bwMode="auto">
              <a:xfrm>
                <a:off x="2747862" y="786584"/>
                <a:ext cx="794138" cy="156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a:t>
                </a:r>
              </a:p>
            </xdr:txBody>
          </xdr:sp>
          <xdr:sp macro="" textlink="">
            <xdr:nvSpPr>
              <xdr:cNvPr id="54475" name="Check Box 203" hidden="1">
                <a:extLst>
                  <a:ext uri="{63B3BB69-23CF-44E3-9099-C40C66FF867C}">
                    <a14:compatExt spid="_x0000_s54475"/>
                  </a:ext>
                  <a:ext uri="{FF2B5EF4-FFF2-40B4-BE49-F238E27FC236}">
                    <a16:creationId xmlns:a16="http://schemas.microsoft.com/office/drawing/2014/main" id="{00000000-0008-0000-0E00-0000CBD40000}"/>
                  </a:ext>
                </a:extLst>
              </xdr:cNvPr>
              <xdr:cNvSpPr/>
            </xdr:nvSpPr>
            <xdr:spPr bwMode="auto">
              <a:xfrm>
                <a:off x="4333054" y="765534"/>
                <a:ext cx="629731" cy="1861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6" name="Check Box 204" hidden="1">
                <a:extLst>
                  <a:ext uri="{63B3BB69-23CF-44E3-9099-C40C66FF867C}">
                    <a14:compatExt spid="_x0000_s54476"/>
                  </a:ext>
                  <a:ext uri="{FF2B5EF4-FFF2-40B4-BE49-F238E27FC236}">
                    <a16:creationId xmlns:a16="http://schemas.microsoft.com/office/drawing/2014/main" id="{00000000-0008-0000-0E00-0000CCD40000}"/>
                  </a:ext>
                </a:extLst>
              </xdr:cNvPr>
              <xdr:cNvSpPr/>
            </xdr:nvSpPr>
            <xdr:spPr bwMode="auto">
              <a:xfrm>
                <a:off x="3552825" y="781050"/>
                <a:ext cx="8001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 ・</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41</xdr:row>
          <xdr:rowOff>0</xdr:rowOff>
        </xdr:from>
        <xdr:to>
          <xdr:col>25</xdr:col>
          <xdr:colOff>171450</xdr:colOff>
          <xdr:row>41</xdr:row>
          <xdr:rowOff>151200</xdr:rowOff>
        </xdr:to>
        <xdr:grpSp>
          <xdr:nvGrpSpPr>
            <xdr:cNvPr id="74" name="グループ化 73">
              <a:extLst>
                <a:ext uri="{FF2B5EF4-FFF2-40B4-BE49-F238E27FC236}">
                  <a16:creationId xmlns:a16="http://schemas.microsoft.com/office/drawing/2014/main" id="{00000000-0008-0000-1000-00004A000000}"/>
                </a:ext>
              </a:extLst>
            </xdr:cNvPr>
            <xdr:cNvGrpSpPr/>
          </xdr:nvGrpSpPr>
          <xdr:grpSpPr>
            <a:xfrm>
              <a:off x="450850" y="7156450"/>
              <a:ext cx="3778250" cy="151200"/>
              <a:chOff x="609601" y="1009650"/>
              <a:chExt cx="4133851"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000-000032180300}"/>
                  </a:ext>
                </a:extLst>
              </xdr:cNvPr>
              <xdr:cNvSpPr/>
            </xdr:nvSpPr>
            <xdr:spPr bwMode="auto">
              <a:xfrm>
                <a:off x="4067177"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000-000033180300}"/>
                  </a:ext>
                </a:extLst>
              </xdr:cNvPr>
              <xdr:cNvSpPr/>
            </xdr:nvSpPr>
            <xdr:spPr bwMode="auto">
              <a:xfrm>
                <a:off x="1285876" y="1009650"/>
                <a:ext cx="1095374"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000-000034180300}"/>
                  </a:ext>
                </a:extLst>
              </xdr:cNvPr>
              <xdr:cNvSpPr/>
            </xdr:nvSpPr>
            <xdr:spPr bwMode="auto">
              <a:xfrm>
                <a:off x="2552701"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000-000035180300}"/>
                  </a:ext>
                </a:extLst>
              </xdr:cNvPr>
              <xdr:cNvSpPr/>
            </xdr:nvSpPr>
            <xdr:spPr bwMode="auto">
              <a:xfrm>
                <a:off x="609601" y="1009650"/>
                <a:ext cx="676277"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9525</xdr:rowOff>
        </xdr:from>
        <xdr:to>
          <xdr:col>27</xdr:col>
          <xdr:colOff>0</xdr:colOff>
          <xdr:row>44</xdr:row>
          <xdr:rowOff>28575</xdr:rowOff>
        </xdr:to>
        <xdr:grpSp>
          <xdr:nvGrpSpPr>
            <xdr:cNvPr id="82" name="グループ化 81">
              <a:extLst>
                <a:ext uri="{FF2B5EF4-FFF2-40B4-BE49-F238E27FC236}">
                  <a16:creationId xmlns:a16="http://schemas.microsoft.com/office/drawing/2014/main" id="{00000000-0008-0000-1000-000052000000}"/>
                </a:ext>
              </a:extLst>
            </xdr:cNvPr>
            <xdr:cNvGrpSpPr/>
          </xdr:nvGrpSpPr>
          <xdr:grpSpPr>
            <a:xfrm>
              <a:off x="3073400" y="7521575"/>
              <a:ext cx="1320800" cy="196850"/>
              <a:chOff x="2981271" y="3314700"/>
              <a:chExt cx="1447835" cy="209550"/>
            </a:xfrm>
          </xdr:grpSpPr>
          <xdr:sp macro="" textlink="">
            <xdr:nvSpPr>
              <xdr:cNvPr id="202808" name="Check Box 56" hidden="1">
                <a:extLst>
                  <a:ext uri="{63B3BB69-23CF-44E3-9099-C40C66FF867C}">
                    <a14:compatExt spid="_x0000_s202808"/>
                  </a:ext>
                  <a:ext uri="{FF2B5EF4-FFF2-40B4-BE49-F238E27FC236}">
                    <a16:creationId xmlns:a16="http://schemas.microsoft.com/office/drawing/2014/main" id="{00000000-0008-0000-1000-000038180300}"/>
                  </a:ext>
                </a:extLst>
              </xdr:cNvPr>
              <xdr:cNvSpPr/>
            </xdr:nvSpPr>
            <xdr:spPr bwMode="auto">
              <a:xfrm>
                <a:off x="2981271"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09" name="Check Box 57" hidden="1">
                <a:extLst>
                  <a:ext uri="{63B3BB69-23CF-44E3-9099-C40C66FF867C}">
                    <a14:compatExt spid="_x0000_s202809"/>
                  </a:ext>
                  <a:ext uri="{FF2B5EF4-FFF2-40B4-BE49-F238E27FC236}">
                    <a16:creationId xmlns:a16="http://schemas.microsoft.com/office/drawing/2014/main" id="{00000000-0008-0000-1000-000039180300}"/>
                  </a:ext>
                </a:extLst>
              </xdr:cNvPr>
              <xdr:cNvSpPr/>
            </xdr:nvSpPr>
            <xdr:spPr bwMode="auto">
              <a:xfrm>
                <a:off x="375283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0</xdr:rowOff>
        </xdr:to>
        <xdr:grpSp>
          <xdr:nvGrpSpPr>
            <xdr:cNvPr id="44" name="グループ化 43">
              <a:extLst>
                <a:ext uri="{FF2B5EF4-FFF2-40B4-BE49-F238E27FC236}">
                  <a16:creationId xmlns:a16="http://schemas.microsoft.com/office/drawing/2014/main" id="{00000000-0008-0000-1000-00002C000000}"/>
                </a:ext>
              </a:extLst>
            </xdr:cNvPr>
            <xdr:cNvGrpSpPr/>
          </xdr:nvGrpSpPr>
          <xdr:grpSpPr>
            <a:xfrm>
              <a:off x="3073400" y="10001250"/>
              <a:ext cx="1320800" cy="177800"/>
              <a:chOff x="2981271" y="2628900"/>
              <a:chExt cx="1447835"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000-000050180300}"/>
                  </a:ext>
                </a:extLst>
              </xdr:cNvPr>
              <xdr:cNvSpPr/>
            </xdr:nvSpPr>
            <xdr:spPr bwMode="auto">
              <a:xfrm>
                <a:off x="2981271" y="26289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000-000051180300}"/>
                  </a:ext>
                </a:extLst>
              </xdr:cNvPr>
              <xdr:cNvSpPr/>
            </xdr:nvSpPr>
            <xdr:spPr bwMode="auto">
              <a:xfrm>
                <a:off x="3752831" y="26289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48</xdr:row>
          <xdr:rowOff>0</xdr:rowOff>
        </xdr:from>
        <xdr:to>
          <xdr:col>27</xdr:col>
          <xdr:colOff>0</xdr:colOff>
          <xdr:row>50</xdr:row>
          <xdr:rowOff>38100</xdr:rowOff>
        </xdr:to>
        <xdr:grpSp>
          <xdr:nvGrpSpPr>
            <xdr:cNvPr id="47" name="グループ化 46">
              <a:extLst>
                <a:ext uri="{FF2B5EF4-FFF2-40B4-BE49-F238E27FC236}">
                  <a16:creationId xmlns:a16="http://schemas.microsoft.com/office/drawing/2014/main" id="{00000000-0008-0000-1000-00002F000000}"/>
                </a:ext>
              </a:extLst>
            </xdr:cNvPr>
            <xdr:cNvGrpSpPr/>
          </xdr:nvGrpSpPr>
          <xdr:grpSpPr>
            <a:xfrm>
              <a:off x="3073400" y="8401050"/>
              <a:ext cx="1320800" cy="393700"/>
              <a:chOff x="2981271" y="3314700"/>
              <a:chExt cx="1447835"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000-000052180300}"/>
                  </a:ext>
                </a:extLst>
              </xdr:cNvPr>
              <xdr:cNvSpPr/>
            </xdr:nvSpPr>
            <xdr:spPr bwMode="auto">
              <a:xfrm>
                <a:off x="2981271"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000-000053180300}"/>
                  </a:ext>
                </a:extLst>
              </xdr:cNvPr>
              <xdr:cNvSpPr/>
            </xdr:nvSpPr>
            <xdr:spPr bwMode="auto">
              <a:xfrm>
                <a:off x="375283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57150</xdr:rowOff>
        </xdr:from>
        <xdr:to>
          <xdr:col>27</xdr:col>
          <xdr:colOff>0</xdr:colOff>
          <xdr:row>55</xdr:row>
          <xdr:rowOff>95250</xdr:rowOff>
        </xdr:to>
        <xdr:grpSp>
          <xdr:nvGrpSpPr>
            <xdr:cNvPr id="50" name="グループ化 49">
              <a:extLst>
                <a:ext uri="{FF2B5EF4-FFF2-40B4-BE49-F238E27FC236}">
                  <a16:creationId xmlns:a16="http://schemas.microsoft.com/office/drawing/2014/main" id="{00000000-0008-0000-1000-000032000000}"/>
                </a:ext>
              </a:extLst>
            </xdr:cNvPr>
            <xdr:cNvGrpSpPr/>
          </xdr:nvGrpSpPr>
          <xdr:grpSpPr>
            <a:xfrm>
              <a:off x="3073400" y="9525000"/>
              <a:ext cx="1320800" cy="215900"/>
              <a:chOff x="2981271" y="2114550"/>
              <a:chExt cx="1447835"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000-000054180300}"/>
                  </a:ext>
                </a:extLst>
              </xdr:cNvPr>
              <xdr:cNvSpPr/>
            </xdr:nvSpPr>
            <xdr:spPr bwMode="auto">
              <a:xfrm>
                <a:off x="2981271" y="21145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000-000055180300}"/>
                  </a:ext>
                </a:extLst>
              </xdr:cNvPr>
              <xdr:cNvSpPr/>
            </xdr:nvSpPr>
            <xdr:spPr bwMode="auto">
              <a:xfrm>
                <a:off x="3752831" y="21145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19050</xdr:rowOff>
        </xdr:to>
        <xdr:grpSp>
          <xdr:nvGrpSpPr>
            <xdr:cNvPr id="23" name="グループ化 22">
              <a:extLst>
                <a:ext uri="{FF2B5EF4-FFF2-40B4-BE49-F238E27FC236}">
                  <a16:creationId xmlns:a16="http://schemas.microsoft.com/office/drawing/2014/main" id="{00000000-0008-0000-1000-000017000000}"/>
                </a:ext>
              </a:extLst>
            </xdr:cNvPr>
            <xdr:cNvGrpSpPr/>
          </xdr:nvGrpSpPr>
          <xdr:grpSpPr>
            <a:xfrm>
              <a:off x="3073400" y="8045450"/>
              <a:ext cx="1320800" cy="196850"/>
              <a:chOff x="2981271" y="3314700"/>
              <a:chExt cx="1447835"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000-000056180300}"/>
                  </a:ext>
                </a:extLst>
              </xdr:cNvPr>
              <xdr:cNvSpPr/>
            </xdr:nvSpPr>
            <xdr:spPr bwMode="auto">
              <a:xfrm>
                <a:off x="2981271"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000-000057180300}"/>
                  </a:ext>
                </a:extLst>
              </xdr:cNvPr>
              <xdr:cNvSpPr/>
            </xdr:nvSpPr>
            <xdr:spPr bwMode="auto">
              <a:xfrm>
                <a:off x="375283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10</xdr:col>
      <xdr:colOff>133350</xdr:colOff>
      <xdr:row>38</xdr:row>
      <xdr:rowOff>38099</xdr:rowOff>
    </xdr:from>
    <xdr:to>
      <xdr:col>32</xdr:col>
      <xdr:colOff>0</xdr:colOff>
      <xdr:row>39</xdr:row>
      <xdr:rowOff>146049</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flipH="1">
          <a:off x="2038350" y="5972174"/>
          <a:ext cx="33718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38</xdr:row>
      <xdr:rowOff>38099</xdr:rowOff>
    </xdr:from>
    <xdr:to>
      <xdr:col>54</xdr:col>
      <xdr:colOff>152399</xdr:colOff>
      <xdr:row>40</xdr:row>
      <xdr:rowOff>9524</xdr:rowOff>
    </xdr:to>
    <xdr:sp macro="" textlink="">
      <xdr:nvSpPr>
        <xdr:cNvPr id="3" name="Line 3">
          <a:extLst>
            <a:ext uri="{FF2B5EF4-FFF2-40B4-BE49-F238E27FC236}">
              <a16:creationId xmlns:a16="http://schemas.microsoft.com/office/drawing/2014/main" id="{00000000-0008-0000-1100-000003000000}"/>
            </a:ext>
          </a:extLst>
        </xdr:cNvPr>
        <xdr:cNvSpPr>
          <a:spLocks noChangeShapeType="1"/>
        </xdr:cNvSpPr>
      </xdr:nvSpPr>
      <xdr:spPr bwMode="auto">
        <a:xfrm flipV="1">
          <a:off x="816292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5" name="Line 3">
          <a:extLst>
            <a:ext uri="{FF2B5EF4-FFF2-40B4-BE49-F238E27FC236}">
              <a16:creationId xmlns:a16="http://schemas.microsoft.com/office/drawing/2014/main" id="{00000000-0008-0000-1100-000005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87</xdr:row>
      <xdr:rowOff>38099</xdr:rowOff>
    </xdr:from>
    <xdr:to>
      <xdr:col>54</xdr:col>
      <xdr:colOff>152399</xdr:colOff>
      <xdr:row>89</xdr:row>
      <xdr:rowOff>9524</xdr:rowOff>
    </xdr:to>
    <xdr:sp macro="" textlink="">
      <xdr:nvSpPr>
        <xdr:cNvPr id="6" name="Line 3">
          <a:extLst>
            <a:ext uri="{FF2B5EF4-FFF2-40B4-BE49-F238E27FC236}">
              <a16:creationId xmlns:a16="http://schemas.microsoft.com/office/drawing/2014/main" id="{00000000-0008-0000-1100-000006000000}"/>
            </a:ext>
          </a:extLst>
        </xdr:cNvPr>
        <xdr:cNvSpPr>
          <a:spLocks noChangeShapeType="1"/>
        </xdr:cNvSpPr>
      </xdr:nvSpPr>
      <xdr:spPr bwMode="auto">
        <a:xfrm flipV="1">
          <a:off x="8162925" y="1335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38</xdr:row>
      <xdr:rowOff>28575</xdr:rowOff>
    </xdr:from>
    <xdr:to>
      <xdr:col>45</xdr:col>
      <xdr:colOff>142875</xdr:colOff>
      <xdr:row>40</xdr:row>
      <xdr:rowOff>9525</xdr:rowOff>
    </xdr:to>
    <xdr:sp macro="" textlink="">
      <xdr:nvSpPr>
        <xdr:cNvPr id="7" name="Line 3">
          <a:extLst>
            <a:ext uri="{FF2B5EF4-FFF2-40B4-BE49-F238E27FC236}">
              <a16:creationId xmlns:a16="http://schemas.microsoft.com/office/drawing/2014/main" id="{00000000-0008-0000-1100-000007000000}"/>
            </a:ext>
          </a:extLst>
        </xdr:cNvPr>
        <xdr:cNvSpPr>
          <a:spLocks noChangeShapeType="1"/>
        </xdr:cNvSpPr>
      </xdr:nvSpPr>
      <xdr:spPr bwMode="auto">
        <a:xfrm flipV="1">
          <a:off x="6696075" y="6000750"/>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9" name="Line 3">
          <a:extLst>
            <a:ext uri="{FF2B5EF4-FFF2-40B4-BE49-F238E27FC236}">
              <a16:creationId xmlns:a16="http://schemas.microsoft.com/office/drawing/2014/main" id="{00000000-0008-0000-1100-000009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85</xdr:row>
      <xdr:rowOff>28575</xdr:rowOff>
    </xdr:from>
    <xdr:to>
      <xdr:col>45</xdr:col>
      <xdr:colOff>142875</xdr:colOff>
      <xdr:row>87</xdr:row>
      <xdr:rowOff>9525</xdr:rowOff>
    </xdr:to>
    <xdr:sp macro="" textlink="">
      <xdr:nvSpPr>
        <xdr:cNvPr id="10" name="Line 3">
          <a:extLst>
            <a:ext uri="{FF2B5EF4-FFF2-40B4-BE49-F238E27FC236}">
              <a16:creationId xmlns:a16="http://schemas.microsoft.com/office/drawing/2014/main" id="{00000000-0008-0000-1100-00000A000000}"/>
            </a:ext>
          </a:extLst>
        </xdr:cNvPr>
        <xdr:cNvSpPr>
          <a:spLocks noChangeShapeType="1"/>
        </xdr:cNvSpPr>
      </xdr:nvSpPr>
      <xdr:spPr bwMode="auto">
        <a:xfrm flipV="1">
          <a:off x="6696075" y="1303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134</xdr:row>
      <xdr:rowOff>38099</xdr:rowOff>
    </xdr:from>
    <xdr:to>
      <xdr:col>54</xdr:col>
      <xdr:colOff>152399</xdr:colOff>
      <xdr:row>136</xdr:row>
      <xdr:rowOff>9524</xdr:rowOff>
    </xdr:to>
    <xdr:sp macro="" textlink="">
      <xdr:nvSpPr>
        <xdr:cNvPr id="12" name="Line 3">
          <a:extLst>
            <a:ext uri="{FF2B5EF4-FFF2-40B4-BE49-F238E27FC236}">
              <a16:creationId xmlns:a16="http://schemas.microsoft.com/office/drawing/2014/main" id="{00000000-0008-0000-1100-00000C000000}"/>
            </a:ext>
          </a:extLst>
        </xdr:cNvPr>
        <xdr:cNvSpPr>
          <a:spLocks noChangeShapeType="1"/>
        </xdr:cNvSpPr>
      </xdr:nvSpPr>
      <xdr:spPr bwMode="auto">
        <a:xfrm flipV="1">
          <a:off x="8162925" y="207644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136</xdr:row>
      <xdr:rowOff>38099</xdr:rowOff>
    </xdr:from>
    <xdr:to>
      <xdr:col>54</xdr:col>
      <xdr:colOff>152399</xdr:colOff>
      <xdr:row>138</xdr:row>
      <xdr:rowOff>9524</xdr:rowOff>
    </xdr:to>
    <xdr:sp macro="" textlink="">
      <xdr:nvSpPr>
        <xdr:cNvPr id="13" name="Line 3">
          <a:extLst>
            <a:ext uri="{FF2B5EF4-FFF2-40B4-BE49-F238E27FC236}">
              <a16:creationId xmlns:a16="http://schemas.microsoft.com/office/drawing/2014/main" id="{00000000-0008-0000-1100-00000D000000}"/>
            </a:ext>
          </a:extLst>
        </xdr:cNvPr>
        <xdr:cNvSpPr>
          <a:spLocks noChangeShapeType="1"/>
        </xdr:cNvSpPr>
      </xdr:nvSpPr>
      <xdr:spPr bwMode="auto">
        <a:xfrm flipV="1">
          <a:off x="8162925" y="21069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134</xdr:row>
      <xdr:rowOff>28575</xdr:rowOff>
    </xdr:from>
    <xdr:to>
      <xdr:col>45</xdr:col>
      <xdr:colOff>142875</xdr:colOff>
      <xdr:row>136</xdr:row>
      <xdr:rowOff>9525</xdr:rowOff>
    </xdr:to>
    <xdr:sp macro="" textlink="">
      <xdr:nvSpPr>
        <xdr:cNvPr id="14" name="Line 3">
          <a:extLst>
            <a:ext uri="{FF2B5EF4-FFF2-40B4-BE49-F238E27FC236}">
              <a16:creationId xmlns:a16="http://schemas.microsoft.com/office/drawing/2014/main" id="{00000000-0008-0000-1100-00000E000000}"/>
            </a:ext>
          </a:extLst>
        </xdr:cNvPr>
        <xdr:cNvSpPr>
          <a:spLocks noChangeShapeType="1"/>
        </xdr:cNvSpPr>
      </xdr:nvSpPr>
      <xdr:spPr bwMode="auto">
        <a:xfrm flipV="1">
          <a:off x="6696075" y="2075497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6" name="Line 3">
          <a:extLst>
            <a:ext uri="{FF2B5EF4-FFF2-40B4-BE49-F238E27FC236}">
              <a16:creationId xmlns:a16="http://schemas.microsoft.com/office/drawing/2014/main" id="{00000000-0008-0000-1100-000010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186</xdr:row>
      <xdr:rowOff>38099</xdr:rowOff>
    </xdr:from>
    <xdr:to>
      <xdr:col>54</xdr:col>
      <xdr:colOff>152399</xdr:colOff>
      <xdr:row>188</xdr:row>
      <xdr:rowOff>9524</xdr:rowOff>
    </xdr:to>
    <xdr:sp macro="" textlink="">
      <xdr:nvSpPr>
        <xdr:cNvPr id="17" name="Line 3">
          <a:extLst>
            <a:ext uri="{FF2B5EF4-FFF2-40B4-BE49-F238E27FC236}">
              <a16:creationId xmlns:a16="http://schemas.microsoft.com/office/drawing/2014/main" id="{00000000-0008-0000-1100-000011000000}"/>
            </a:ext>
          </a:extLst>
        </xdr:cNvPr>
        <xdr:cNvSpPr>
          <a:spLocks noChangeShapeType="1"/>
        </xdr:cNvSpPr>
      </xdr:nvSpPr>
      <xdr:spPr bwMode="auto">
        <a:xfrm flipV="1">
          <a:off x="8162925" y="2859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8" name="Line 3">
          <a:extLst>
            <a:ext uri="{FF2B5EF4-FFF2-40B4-BE49-F238E27FC236}">
              <a16:creationId xmlns:a16="http://schemas.microsoft.com/office/drawing/2014/main" id="{00000000-0008-0000-1100-000012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184</xdr:row>
      <xdr:rowOff>28575</xdr:rowOff>
    </xdr:from>
    <xdr:to>
      <xdr:col>45</xdr:col>
      <xdr:colOff>142875</xdr:colOff>
      <xdr:row>186</xdr:row>
      <xdr:rowOff>9525</xdr:rowOff>
    </xdr:to>
    <xdr:sp macro="" textlink="">
      <xdr:nvSpPr>
        <xdr:cNvPr id="19" name="Line 3">
          <a:extLst>
            <a:ext uri="{FF2B5EF4-FFF2-40B4-BE49-F238E27FC236}">
              <a16:creationId xmlns:a16="http://schemas.microsoft.com/office/drawing/2014/main" id="{00000000-0008-0000-1100-000013000000}"/>
            </a:ext>
          </a:extLst>
        </xdr:cNvPr>
        <xdr:cNvSpPr>
          <a:spLocks noChangeShapeType="1"/>
        </xdr:cNvSpPr>
      </xdr:nvSpPr>
      <xdr:spPr bwMode="auto">
        <a:xfrm flipV="1">
          <a:off x="6696075" y="2827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20" name="Line 3">
          <a:extLst>
            <a:ext uri="{FF2B5EF4-FFF2-40B4-BE49-F238E27FC236}">
              <a16:creationId xmlns:a16="http://schemas.microsoft.com/office/drawing/2014/main" id="{00000000-0008-0000-1100-000014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85</xdr:row>
      <xdr:rowOff>8161</xdr:rowOff>
    </xdr:from>
    <xdr:to>
      <xdr:col>32</xdr:col>
      <xdr:colOff>7483</xdr:colOff>
      <xdr:row>88</xdr:row>
      <xdr:rowOff>142875</xdr:rowOff>
    </xdr:to>
    <xdr:sp macro="" textlink="">
      <xdr:nvSpPr>
        <xdr:cNvPr id="21" name="Line 4">
          <a:extLst>
            <a:ext uri="{FF2B5EF4-FFF2-40B4-BE49-F238E27FC236}">
              <a16:creationId xmlns:a16="http://schemas.microsoft.com/office/drawing/2014/main" id="{00000000-0008-0000-1100-000015000000}"/>
            </a:ext>
          </a:extLst>
        </xdr:cNvPr>
        <xdr:cNvSpPr>
          <a:spLocks noChangeShapeType="1"/>
        </xdr:cNvSpPr>
      </xdr:nvSpPr>
      <xdr:spPr bwMode="auto">
        <a:xfrm flipH="1">
          <a:off x="2081893" y="13139054"/>
          <a:ext cx="3368447" cy="583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134</xdr:row>
      <xdr:rowOff>8161</xdr:rowOff>
    </xdr:from>
    <xdr:to>
      <xdr:col>32</xdr:col>
      <xdr:colOff>7483</xdr:colOff>
      <xdr:row>137</xdr:row>
      <xdr:rowOff>142875</xdr:rowOff>
    </xdr:to>
    <xdr:sp macro="" textlink="">
      <xdr:nvSpPr>
        <xdr:cNvPr id="22" name="Line 4">
          <a:extLst>
            <a:ext uri="{FF2B5EF4-FFF2-40B4-BE49-F238E27FC236}">
              <a16:creationId xmlns:a16="http://schemas.microsoft.com/office/drawing/2014/main" id="{00000000-0008-0000-1100-000016000000}"/>
            </a:ext>
          </a:extLst>
        </xdr:cNvPr>
        <xdr:cNvSpPr>
          <a:spLocks noChangeShapeType="1"/>
        </xdr:cNvSpPr>
      </xdr:nvSpPr>
      <xdr:spPr bwMode="auto">
        <a:xfrm flipH="1">
          <a:off x="2068286" y="13289186"/>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184</xdr:row>
      <xdr:rowOff>8161</xdr:rowOff>
    </xdr:from>
    <xdr:to>
      <xdr:col>32</xdr:col>
      <xdr:colOff>7483</xdr:colOff>
      <xdr:row>187</xdr:row>
      <xdr:rowOff>142875</xdr:rowOff>
    </xdr:to>
    <xdr:sp macro="" textlink="">
      <xdr:nvSpPr>
        <xdr:cNvPr id="23" name="Line 4">
          <a:extLst>
            <a:ext uri="{FF2B5EF4-FFF2-40B4-BE49-F238E27FC236}">
              <a16:creationId xmlns:a16="http://schemas.microsoft.com/office/drawing/2014/main" id="{00000000-0008-0000-1100-000017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63</xdr:col>
      <xdr:colOff>9525</xdr:colOff>
      <xdr:row>35</xdr:row>
      <xdr:rowOff>0</xdr:rowOff>
    </xdr:from>
    <xdr:to>
      <xdr:col>71</xdr:col>
      <xdr:colOff>133350</xdr:colOff>
      <xdr:row>37</xdr:row>
      <xdr:rowOff>0</xdr:rowOff>
    </xdr:to>
    <xdr:sp macro="" textlink="">
      <xdr:nvSpPr>
        <xdr:cNvPr id="5" name="Line 2">
          <a:extLst>
            <a:ext uri="{FF2B5EF4-FFF2-40B4-BE49-F238E27FC236}">
              <a16:creationId xmlns:a16="http://schemas.microsoft.com/office/drawing/2014/main" id="{00000000-0008-0000-1200-000005000000}"/>
            </a:ext>
          </a:extLst>
        </xdr:cNvPr>
        <xdr:cNvSpPr>
          <a:spLocks noChangeShapeType="1"/>
        </xdr:cNvSpPr>
      </xdr:nvSpPr>
      <xdr:spPr bwMode="auto">
        <a:xfrm flipV="1">
          <a:off x="9563100"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12699</xdr:colOff>
      <xdr:row>35</xdr:row>
      <xdr:rowOff>11723</xdr:rowOff>
    </xdr:from>
    <xdr:to>
      <xdr:col>60</xdr:col>
      <xdr:colOff>12699</xdr:colOff>
      <xdr:row>36</xdr:row>
      <xdr:rowOff>175846</xdr:rowOff>
    </xdr:to>
    <xdr:sp macro="" textlink="">
      <xdr:nvSpPr>
        <xdr:cNvPr id="6" name="Line 3">
          <a:extLst>
            <a:ext uri="{FF2B5EF4-FFF2-40B4-BE49-F238E27FC236}">
              <a16:creationId xmlns:a16="http://schemas.microsoft.com/office/drawing/2014/main" id="{00000000-0008-0000-1200-000006000000}"/>
            </a:ext>
          </a:extLst>
        </xdr:cNvPr>
        <xdr:cNvSpPr>
          <a:spLocks noChangeShapeType="1"/>
        </xdr:cNvSpPr>
      </xdr:nvSpPr>
      <xdr:spPr bwMode="auto">
        <a:xfrm flipV="1">
          <a:off x="5800968" y="6188319"/>
          <a:ext cx="3150577" cy="3472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35</xdr:row>
      <xdr:rowOff>7327</xdr:rowOff>
    </xdr:from>
    <xdr:to>
      <xdr:col>30</xdr:col>
      <xdr:colOff>175846</xdr:colOff>
      <xdr:row>36</xdr:row>
      <xdr:rowOff>179754</xdr:rowOff>
    </xdr:to>
    <xdr:sp macro="" textlink="">
      <xdr:nvSpPr>
        <xdr:cNvPr id="7" name="Line 4">
          <a:extLst>
            <a:ext uri="{FF2B5EF4-FFF2-40B4-BE49-F238E27FC236}">
              <a16:creationId xmlns:a16="http://schemas.microsoft.com/office/drawing/2014/main" id="{00000000-0008-0000-1200-000007000000}"/>
            </a:ext>
          </a:extLst>
        </xdr:cNvPr>
        <xdr:cNvSpPr>
          <a:spLocks noChangeShapeType="1"/>
        </xdr:cNvSpPr>
      </xdr:nvSpPr>
      <xdr:spPr bwMode="auto">
        <a:xfrm flipH="1">
          <a:off x="0" y="6183923"/>
          <a:ext cx="4564673" cy="35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9525</xdr:colOff>
      <xdr:row>38</xdr:row>
      <xdr:rowOff>38099</xdr:rowOff>
    </xdr:from>
    <xdr:to>
      <xdr:col>50</xdr:col>
      <xdr:colOff>152399</xdr:colOff>
      <xdr:row>40</xdr:row>
      <xdr:rowOff>9524</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V="1">
          <a:off x="890587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28575</xdr:rowOff>
    </xdr:from>
    <xdr:to>
      <xdr:col>41</xdr:col>
      <xdr:colOff>142875</xdr:colOff>
      <xdr:row>40</xdr:row>
      <xdr:rowOff>9525</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flipV="1">
          <a:off x="7524750" y="6000750"/>
          <a:ext cx="90487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82</xdr:row>
      <xdr:rowOff>38099</xdr:rowOff>
    </xdr:from>
    <xdr:to>
      <xdr:col>50</xdr:col>
      <xdr:colOff>152399</xdr:colOff>
      <xdr:row>86</xdr:row>
      <xdr:rowOff>9524</xdr:rowOff>
    </xdr:to>
    <xdr:sp macro="" textlink="">
      <xdr:nvSpPr>
        <xdr:cNvPr id="6" name="Line 3">
          <a:extLst>
            <a:ext uri="{FF2B5EF4-FFF2-40B4-BE49-F238E27FC236}">
              <a16:creationId xmlns:a16="http://schemas.microsoft.com/office/drawing/2014/main" id="{00000000-0008-0000-1300-000006000000}"/>
            </a:ext>
          </a:extLst>
        </xdr:cNvPr>
        <xdr:cNvSpPr>
          <a:spLocks noChangeShapeType="1"/>
        </xdr:cNvSpPr>
      </xdr:nvSpPr>
      <xdr:spPr bwMode="auto">
        <a:xfrm flipV="1">
          <a:off x="8905875" y="1274444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82</xdr:row>
      <xdr:rowOff>28575</xdr:rowOff>
    </xdr:from>
    <xdr:to>
      <xdr:col>41</xdr:col>
      <xdr:colOff>142875</xdr:colOff>
      <xdr:row>86</xdr:row>
      <xdr:rowOff>9525</xdr:rowOff>
    </xdr:to>
    <xdr:sp macro="" textlink="">
      <xdr:nvSpPr>
        <xdr:cNvPr id="7" name="Line 3">
          <a:extLst>
            <a:ext uri="{FF2B5EF4-FFF2-40B4-BE49-F238E27FC236}">
              <a16:creationId xmlns:a16="http://schemas.microsoft.com/office/drawing/2014/main" id="{00000000-0008-0000-1300-000007000000}"/>
            </a:ext>
          </a:extLst>
        </xdr:cNvPr>
        <xdr:cNvSpPr>
          <a:spLocks noChangeShapeType="1"/>
        </xdr:cNvSpPr>
      </xdr:nvSpPr>
      <xdr:spPr bwMode="auto">
        <a:xfrm flipV="1">
          <a:off x="7524750" y="1273492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128</xdr:row>
      <xdr:rowOff>38099</xdr:rowOff>
    </xdr:from>
    <xdr:to>
      <xdr:col>50</xdr:col>
      <xdr:colOff>152399</xdr:colOff>
      <xdr:row>132</xdr:row>
      <xdr:rowOff>9524</xdr:rowOff>
    </xdr:to>
    <xdr:sp macro="" textlink="">
      <xdr:nvSpPr>
        <xdr:cNvPr id="9" name="Line 3">
          <a:extLst>
            <a:ext uri="{FF2B5EF4-FFF2-40B4-BE49-F238E27FC236}">
              <a16:creationId xmlns:a16="http://schemas.microsoft.com/office/drawing/2014/main" id="{00000000-0008-0000-1300-000009000000}"/>
            </a:ext>
          </a:extLst>
        </xdr:cNvPr>
        <xdr:cNvSpPr>
          <a:spLocks noChangeShapeType="1"/>
        </xdr:cNvSpPr>
      </xdr:nvSpPr>
      <xdr:spPr bwMode="auto">
        <a:xfrm flipV="1">
          <a:off x="8905875" y="19802474"/>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128</xdr:row>
      <xdr:rowOff>28575</xdr:rowOff>
    </xdr:from>
    <xdr:to>
      <xdr:col>41</xdr:col>
      <xdr:colOff>142875</xdr:colOff>
      <xdr:row>132</xdr:row>
      <xdr:rowOff>9525</xdr:rowOff>
    </xdr:to>
    <xdr:sp macro="" textlink="">
      <xdr:nvSpPr>
        <xdr:cNvPr id="10" name="Line 3">
          <a:extLst>
            <a:ext uri="{FF2B5EF4-FFF2-40B4-BE49-F238E27FC236}">
              <a16:creationId xmlns:a16="http://schemas.microsoft.com/office/drawing/2014/main" id="{00000000-0008-0000-1300-00000A000000}"/>
            </a:ext>
          </a:extLst>
        </xdr:cNvPr>
        <xdr:cNvSpPr>
          <a:spLocks noChangeShapeType="1"/>
        </xdr:cNvSpPr>
      </xdr:nvSpPr>
      <xdr:spPr bwMode="auto">
        <a:xfrm flipV="1">
          <a:off x="7524750" y="19792950"/>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174</xdr:row>
      <xdr:rowOff>38099</xdr:rowOff>
    </xdr:from>
    <xdr:to>
      <xdr:col>50</xdr:col>
      <xdr:colOff>152399</xdr:colOff>
      <xdr:row>178</xdr:row>
      <xdr:rowOff>9524</xdr:rowOff>
    </xdr:to>
    <xdr:sp macro="" textlink="">
      <xdr:nvSpPr>
        <xdr:cNvPr id="12" name="Line 3">
          <a:extLst>
            <a:ext uri="{FF2B5EF4-FFF2-40B4-BE49-F238E27FC236}">
              <a16:creationId xmlns:a16="http://schemas.microsoft.com/office/drawing/2014/main" id="{00000000-0008-0000-1300-00000C000000}"/>
            </a:ext>
          </a:extLst>
        </xdr:cNvPr>
        <xdr:cNvSpPr>
          <a:spLocks noChangeShapeType="1"/>
        </xdr:cNvSpPr>
      </xdr:nvSpPr>
      <xdr:spPr bwMode="auto">
        <a:xfrm flipV="1">
          <a:off x="8905875" y="2731769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174</xdr:row>
      <xdr:rowOff>28575</xdr:rowOff>
    </xdr:from>
    <xdr:to>
      <xdr:col>41</xdr:col>
      <xdr:colOff>142875</xdr:colOff>
      <xdr:row>178</xdr:row>
      <xdr:rowOff>9525</xdr:rowOff>
    </xdr:to>
    <xdr:sp macro="" textlink="">
      <xdr:nvSpPr>
        <xdr:cNvPr id="13" name="Line 3">
          <a:extLst>
            <a:ext uri="{FF2B5EF4-FFF2-40B4-BE49-F238E27FC236}">
              <a16:creationId xmlns:a16="http://schemas.microsoft.com/office/drawing/2014/main" id="{00000000-0008-0000-1300-00000D000000}"/>
            </a:ext>
          </a:extLst>
        </xdr:cNvPr>
        <xdr:cNvSpPr>
          <a:spLocks noChangeShapeType="1"/>
        </xdr:cNvSpPr>
      </xdr:nvSpPr>
      <xdr:spPr bwMode="auto">
        <a:xfrm flipV="1">
          <a:off x="7524750" y="2730817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136072</xdr:colOff>
      <xdr:row>38</xdr:row>
      <xdr:rowOff>6802</xdr:rowOff>
    </xdr:from>
    <xdr:to>
      <xdr:col>32</xdr:col>
      <xdr:colOff>15875</xdr:colOff>
      <xdr:row>40</xdr:row>
      <xdr:rowOff>0</xdr:rowOff>
    </xdr:to>
    <xdr:sp macro="" textlink="">
      <xdr:nvSpPr>
        <xdr:cNvPr id="14" name="Line 4">
          <a:extLst>
            <a:ext uri="{FF2B5EF4-FFF2-40B4-BE49-F238E27FC236}">
              <a16:creationId xmlns:a16="http://schemas.microsoft.com/office/drawing/2014/main" id="{00000000-0008-0000-1300-00000E000000}"/>
            </a:ext>
          </a:extLst>
        </xdr:cNvPr>
        <xdr:cNvSpPr>
          <a:spLocks noChangeShapeType="1"/>
        </xdr:cNvSpPr>
      </xdr:nvSpPr>
      <xdr:spPr bwMode="auto">
        <a:xfrm flipH="1">
          <a:off x="1877786" y="5857873"/>
          <a:ext cx="3397250" cy="2925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11112</xdr:colOff>
      <xdr:row>82</xdr:row>
      <xdr:rowOff>20411</xdr:rowOff>
    </xdr:from>
    <xdr:to>
      <xdr:col>31</xdr:col>
      <xdr:colOff>156482</xdr:colOff>
      <xdr:row>85</xdr:row>
      <xdr:rowOff>142420</xdr:rowOff>
    </xdr:to>
    <xdr:sp macro="" textlink="">
      <xdr:nvSpPr>
        <xdr:cNvPr id="15" name="Line 4">
          <a:extLst>
            <a:ext uri="{FF2B5EF4-FFF2-40B4-BE49-F238E27FC236}">
              <a16:creationId xmlns:a16="http://schemas.microsoft.com/office/drawing/2014/main" id="{00000000-0008-0000-1300-00000F000000}"/>
            </a:ext>
          </a:extLst>
        </xdr:cNvPr>
        <xdr:cNvSpPr>
          <a:spLocks noChangeShapeType="1"/>
        </xdr:cNvSpPr>
      </xdr:nvSpPr>
      <xdr:spPr bwMode="auto">
        <a:xfrm flipH="1">
          <a:off x="1895701" y="12641036"/>
          <a:ext cx="3356656" cy="571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128</xdr:row>
      <xdr:rowOff>8161</xdr:rowOff>
    </xdr:from>
    <xdr:to>
      <xdr:col>32</xdr:col>
      <xdr:colOff>7483</xdr:colOff>
      <xdr:row>131</xdr:row>
      <xdr:rowOff>142875</xdr:rowOff>
    </xdr:to>
    <xdr:sp macro="" textlink="">
      <xdr:nvSpPr>
        <xdr:cNvPr id="16" name="Line 4">
          <a:extLst>
            <a:ext uri="{FF2B5EF4-FFF2-40B4-BE49-F238E27FC236}">
              <a16:creationId xmlns:a16="http://schemas.microsoft.com/office/drawing/2014/main" id="{00000000-0008-0000-1300-000010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7" name="Line 4">
          <a:extLst>
            <a:ext uri="{FF2B5EF4-FFF2-40B4-BE49-F238E27FC236}">
              <a16:creationId xmlns:a16="http://schemas.microsoft.com/office/drawing/2014/main" id="{00000000-0008-0000-1300-000011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8" name="Line 4">
          <a:extLst>
            <a:ext uri="{FF2B5EF4-FFF2-40B4-BE49-F238E27FC236}">
              <a16:creationId xmlns:a16="http://schemas.microsoft.com/office/drawing/2014/main" id="{00000000-0008-0000-1300-000012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11</xdr:row>
          <xdr:rowOff>85725</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038475" y="1808163"/>
              <a:ext cx="1282700" cy="301625"/>
              <a:chOff x="3705245" y="4171950"/>
              <a:chExt cx="1390591"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500-000007A00300}"/>
                  </a:ext>
                </a:extLst>
              </xdr:cNvPr>
              <xdr:cNvSpPr/>
            </xdr:nvSpPr>
            <xdr:spPr bwMode="auto">
              <a:xfrm>
                <a:off x="3705245"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500-000008A00300}"/>
                  </a:ext>
                </a:extLst>
              </xdr:cNvPr>
              <xdr:cNvSpPr/>
            </xdr:nvSpPr>
            <xdr:spPr bwMode="auto">
              <a:xfrm>
                <a:off x="4476709"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0</xdr:rowOff>
        </xdr:from>
        <xdr:to>
          <xdr:col>26</xdr:col>
          <xdr:colOff>114300</xdr:colOff>
          <xdr:row>20</xdr:row>
          <xdr:rowOff>20625</xdr:rowOff>
        </xdr:to>
        <xdr:grpSp>
          <xdr:nvGrpSpPr>
            <xdr:cNvPr id="13" name="グループ化 12">
              <a:extLst>
                <a:ext uri="{FF2B5EF4-FFF2-40B4-BE49-F238E27FC236}">
                  <a16:creationId xmlns:a16="http://schemas.microsoft.com/office/drawing/2014/main" id="{00000000-0008-0000-1500-00000D000000}"/>
                </a:ext>
              </a:extLst>
            </xdr:cNvPr>
            <xdr:cNvGrpSpPr/>
          </xdr:nvGrpSpPr>
          <xdr:grpSpPr>
            <a:xfrm>
              <a:off x="3038475" y="3119438"/>
              <a:ext cx="1282700" cy="195250"/>
              <a:chOff x="3705245" y="4171950"/>
              <a:chExt cx="1390591"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500-000009A00300}"/>
                  </a:ext>
                </a:extLst>
              </xdr:cNvPr>
              <xdr:cNvSpPr/>
            </xdr:nvSpPr>
            <xdr:spPr bwMode="auto">
              <a:xfrm>
                <a:off x="3705245"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500-00000AA00300}"/>
                  </a:ext>
                </a:extLst>
              </xdr:cNvPr>
              <xdr:cNvSpPr/>
            </xdr:nvSpPr>
            <xdr:spPr bwMode="auto">
              <a:xfrm>
                <a:off x="4476709"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id="{00000000-0008-0000-1500-000013000000}"/>
                </a:ext>
              </a:extLst>
            </xdr:cNvPr>
            <xdr:cNvGrpSpPr/>
          </xdr:nvGrpSpPr>
          <xdr:grpSpPr>
            <a:xfrm>
              <a:off x="3038475" y="3643313"/>
              <a:ext cx="1282700" cy="212725"/>
              <a:chOff x="3705245" y="4171950"/>
              <a:chExt cx="1390591"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500-00000DA00300}"/>
                  </a:ext>
                </a:extLst>
              </xdr:cNvPr>
              <xdr:cNvSpPr/>
            </xdr:nvSpPr>
            <xdr:spPr bwMode="auto">
              <a:xfrm>
                <a:off x="3705245"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500-00000EA00300}"/>
                  </a:ext>
                </a:extLst>
              </xdr:cNvPr>
              <xdr:cNvSpPr/>
            </xdr:nvSpPr>
            <xdr:spPr bwMode="auto">
              <a:xfrm>
                <a:off x="4476709"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10</xdr:row>
      <xdr:rowOff>47625</xdr:rowOff>
    </xdr:to>
    <xdr:sp macro="" textlink="">
      <xdr:nvSpPr>
        <xdr:cNvPr id="34" name="AutoShape 3">
          <a:extLst>
            <a:ext uri="{FF2B5EF4-FFF2-40B4-BE49-F238E27FC236}">
              <a16:creationId xmlns:a16="http://schemas.microsoft.com/office/drawing/2014/main" id="{00000000-0008-0000-15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id="{00000000-0008-0000-1500-000023000000}"/>
                </a:ext>
              </a:extLst>
            </xdr:cNvPr>
            <xdr:cNvGrpSpPr/>
          </xdr:nvGrpSpPr>
          <xdr:grpSpPr>
            <a:xfrm>
              <a:off x="2692400" y="674688"/>
              <a:ext cx="1333500" cy="212725"/>
              <a:chOff x="2924200" y="914400"/>
              <a:chExt cx="1447817"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500-000017A00300}"/>
                  </a:ext>
                </a:extLst>
              </xdr:cNvPr>
              <xdr:cNvSpPr/>
            </xdr:nvSpPr>
            <xdr:spPr bwMode="auto">
              <a:xfrm>
                <a:off x="2924200" y="9144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500-000018A00300}"/>
                  </a:ext>
                </a:extLst>
              </xdr:cNvPr>
              <xdr:cNvSpPr/>
            </xdr:nvSpPr>
            <xdr:spPr bwMode="auto">
              <a:xfrm>
                <a:off x="3695743" y="9144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16</xdr:row>
          <xdr:rowOff>95250</xdr:rowOff>
        </xdr:from>
        <xdr:to>
          <xdr:col>26</xdr:col>
          <xdr:colOff>114300</xdr:colOff>
          <xdr:row>17</xdr:row>
          <xdr:rowOff>133350</xdr:rowOff>
        </xdr:to>
        <xdr:grpSp>
          <xdr:nvGrpSpPr>
            <xdr:cNvPr id="18" name="グループ化 17">
              <a:extLst>
                <a:ext uri="{FF2B5EF4-FFF2-40B4-BE49-F238E27FC236}">
                  <a16:creationId xmlns:a16="http://schemas.microsoft.com/office/drawing/2014/main" id="{00000000-0008-0000-1500-000012000000}"/>
                </a:ext>
              </a:extLst>
            </xdr:cNvPr>
            <xdr:cNvGrpSpPr/>
          </xdr:nvGrpSpPr>
          <xdr:grpSpPr>
            <a:xfrm>
              <a:off x="3038475" y="2690813"/>
              <a:ext cx="1282700" cy="212725"/>
              <a:chOff x="3705186" y="4171950"/>
              <a:chExt cx="1390633" cy="209550"/>
            </a:xfrm>
          </xdr:grpSpPr>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500-000019A00300}"/>
                  </a:ext>
                </a:extLst>
              </xdr:cNvPr>
              <xdr:cNvSpPr/>
            </xdr:nvSpPr>
            <xdr:spPr bwMode="auto">
              <a:xfrm>
                <a:off x="3705186" y="41719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500-00001AA00300}"/>
                  </a:ext>
                </a:extLst>
              </xdr:cNvPr>
              <xdr:cNvSpPr/>
            </xdr:nvSpPr>
            <xdr:spPr bwMode="auto">
              <a:xfrm>
                <a:off x="4476693"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6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12</xdr:row>
          <xdr:rowOff>152400</xdr:rowOff>
        </xdr:from>
        <xdr:to>
          <xdr:col>26</xdr:col>
          <xdr:colOff>123825</xdr:colOff>
          <xdr:row>14</xdr:row>
          <xdr:rowOff>0</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103563" y="2049463"/>
              <a:ext cx="1290637" cy="196850"/>
              <a:chOff x="3705294" y="723900"/>
              <a:chExt cx="1390622"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600-000001A80300}"/>
                  </a:ext>
                </a:extLst>
              </xdr:cNvPr>
              <xdr:cNvSpPr/>
            </xdr:nvSpPr>
            <xdr:spPr bwMode="auto">
              <a:xfrm>
                <a:off x="3705294"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600-000002A80300}"/>
                  </a:ext>
                </a:extLst>
              </xdr:cNvPr>
              <xdr:cNvSpPr/>
            </xdr:nvSpPr>
            <xdr:spPr bwMode="auto">
              <a:xfrm>
                <a:off x="4476787"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152400</xdr:rowOff>
        </xdr:from>
        <xdr:to>
          <xdr:col>26</xdr:col>
          <xdr:colOff>133350</xdr:colOff>
          <xdr:row>16</xdr:row>
          <xdr:rowOff>11100</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113088" y="2398713"/>
              <a:ext cx="1290637" cy="207950"/>
              <a:chOff x="3705190" y="723900"/>
              <a:chExt cx="1390692"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600-000005A80300}"/>
                  </a:ext>
                </a:extLst>
              </xdr:cNvPr>
              <xdr:cNvSpPr/>
            </xdr:nvSpPr>
            <xdr:spPr bwMode="auto">
              <a:xfrm>
                <a:off x="3705190" y="72390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600-000006A80300}"/>
                  </a:ext>
                </a:extLst>
              </xdr:cNvPr>
              <xdr:cNvSpPr/>
            </xdr:nvSpPr>
            <xdr:spPr bwMode="auto">
              <a:xfrm>
                <a:off x="4476755"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17</xdr:row>
          <xdr:rowOff>152400</xdr:rowOff>
        </xdr:from>
        <xdr:to>
          <xdr:col>26</xdr:col>
          <xdr:colOff>133350</xdr:colOff>
          <xdr:row>19</xdr:row>
          <xdr:rowOff>11100</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113088" y="2922588"/>
              <a:ext cx="1290637" cy="207950"/>
              <a:chOff x="3705190" y="723900"/>
              <a:chExt cx="1390692"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600-000007A80300}"/>
                  </a:ext>
                </a:extLst>
              </xdr:cNvPr>
              <xdr:cNvSpPr/>
            </xdr:nvSpPr>
            <xdr:spPr bwMode="auto">
              <a:xfrm>
                <a:off x="3705190" y="72390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600-000008A80300}"/>
                  </a:ext>
                </a:extLst>
              </xdr:cNvPr>
              <xdr:cNvSpPr/>
            </xdr:nvSpPr>
            <xdr:spPr bwMode="auto">
              <a:xfrm>
                <a:off x="4476755"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xdr:row>
          <xdr:rowOff>0</xdr:rowOff>
        </xdr:from>
        <xdr:to>
          <xdr:col>26</xdr:col>
          <xdr:colOff>133350</xdr:colOff>
          <xdr:row>5</xdr:row>
          <xdr:rowOff>0</xdr:rowOff>
        </xdr:to>
        <xdr:grpSp>
          <xdr:nvGrpSpPr>
            <xdr:cNvPr id="18" name="グループ化 17">
              <a:extLst>
                <a:ext uri="{FF2B5EF4-FFF2-40B4-BE49-F238E27FC236}">
                  <a16:creationId xmlns:a16="http://schemas.microsoft.com/office/drawing/2014/main" id="{00000000-0008-0000-1600-000012000000}"/>
                </a:ext>
              </a:extLst>
            </xdr:cNvPr>
            <xdr:cNvGrpSpPr/>
          </xdr:nvGrpSpPr>
          <xdr:grpSpPr>
            <a:xfrm>
              <a:off x="3113088" y="500063"/>
              <a:ext cx="1290637" cy="174625"/>
              <a:chOff x="3705190" y="723900"/>
              <a:chExt cx="1390692"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600-00000BA80300}"/>
                  </a:ext>
                </a:extLst>
              </xdr:cNvPr>
              <xdr:cNvSpPr/>
            </xdr:nvSpPr>
            <xdr:spPr bwMode="auto">
              <a:xfrm>
                <a:off x="3705190" y="72390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600-00000CA80300}"/>
                  </a:ext>
                </a:extLst>
              </xdr:cNvPr>
              <xdr:cNvSpPr/>
            </xdr:nvSpPr>
            <xdr:spPr bwMode="auto">
              <a:xfrm>
                <a:off x="4476755"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20</xdr:row>
          <xdr:rowOff>152400</xdr:rowOff>
        </xdr:from>
        <xdr:to>
          <xdr:col>26</xdr:col>
          <xdr:colOff>120650</xdr:colOff>
          <xdr:row>23</xdr:row>
          <xdr:rowOff>171450</xdr:rowOff>
        </xdr:to>
        <xdr:grpSp>
          <xdr:nvGrpSpPr>
            <xdr:cNvPr id="39" name="グループ化 38">
              <a:extLst>
                <a:ext uri="{FF2B5EF4-FFF2-40B4-BE49-F238E27FC236}">
                  <a16:creationId xmlns:a16="http://schemas.microsoft.com/office/drawing/2014/main" id="{00000000-0008-0000-1600-000027000000}"/>
                </a:ext>
              </a:extLst>
            </xdr:cNvPr>
            <xdr:cNvGrpSpPr/>
          </xdr:nvGrpSpPr>
          <xdr:grpSpPr>
            <a:xfrm>
              <a:off x="3103563" y="3446463"/>
              <a:ext cx="1287462" cy="542925"/>
              <a:chOff x="3705155" y="723900"/>
              <a:chExt cx="1390691" cy="209550"/>
            </a:xfrm>
          </xdr:grpSpPr>
          <xdr:sp macro="" textlink="">
            <xdr:nvSpPr>
              <xdr:cNvPr id="239641" name="Check Box 25" hidden="1">
                <a:extLst>
                  <a:ext uri="{63B3BB69-23CF-44E3-9099-C40C66FF867C}">
                    <a14:compatExt spid="_x0000_s239641"/>
                  </a:ext>
                  <a:ext uri="{FF2B5EF4-FFF2-40B4-BE49-F238E27FC236}">
                    <a16:creationId xmlns:a16="http://schemas.microsoft.com/office/drawing/2014/main" id="{00000000-0008-0000-1600-000019A80300}"/>
                  </a:ext>
                </a:extLst>
              </xdr:cNvPr>
              <xdr:cNvSpPr/>
            </xdr:nvSpPr>
            <xdr:spPr bwMode="auto">
              <a:xfrm>
                <a:off x="3705155"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2" name="Check Box 26" hidden="1">
                <a:extLst>
                  <a:ext uri="{63B3BB69-23CF-44E3-9099-C40C66FF867C}">
                    <a14:compatExt spid="_x0000_s239642"/>
                  </a:ext>
                  <a:ext uri="{FF2B5EF4-FFF2-40B4-BE49-F238E27FC236}">
                    <a16:creationId xmlns:a16="http://schemas.microsoft.com/office/drawing/2014/main" id="{00000000-0008-0000-1600-00001AA80300}"/>
                  </a:ext>
                </a:extLst>
              </xdr:cNvPr>
              <xdr:cNvSpPr/>
            </xdr:nvSpPr>
            <xdr:spPr bwMode="auto">
              <a:xfrm>
                <a:off x="4476719"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22</xdr:row>
          <xdr:rowOff>168275</xdr:rowOff>
        </xdr:from>
        <xdr:to>
          <xdr:col>26</xdr:col>
          <xdr:colOff>133350</xdr:colOff>
          <xdr:row>26</xdr:row>
          <xdr:rowOff>9525</xdr:rowOff>
        </xdr:to>
        <xdr:grpSp>
          <xdr:nvGrpSpPr>
            <xdr:cNvPr id="42" name="グループ化 41">
              <a:extLst>
                <a:ext uri="{FF2B5EF4-FFF2-40B4-BE49-F238E27FC236}">
                  <a16:creationId xmlns:a16="http://schemas.microsoft.com/office/drawing/2014/main" id="{00000000-0008-0000-1600-00002A000000}"/>
                </a:ext>
              </a:extLst>
            </xdr:cNvPr>
            <xdr:cNvGrpSpPr/>
          </xdr:nvGrpSpPr>
          <xdr:grpSpPr>
            <a:xfrm>
              <a:off x="3109913" y="3811588"/>
              <a:ext cx="1293812" cy="539750"/>
              <a:chOff x="3705183" y="723900"/>
              <a:chExt cx="1390675" cy="209550"/>
            </a:xfrm>
          </xdr:grpSpPr>
          <xdr:sp macro="" textlink="">
            <xdr:nvSpPr>
              <xdr:cNvPr id="239643" name="Check Box 27" hidden="1">
                <a:extLst>
                  <a:ext uri="{63B3BB69-23CF-44E3-9099-C40C66FF867C}">
                    <a14:compatExt spid="_x0000_s239643"/>
                  </a:ext>
                  <a:ext uri="{FF2B5EF4-FFF2-40B4-BE49-F238E27FC236}">
                    <a16:creationId xmlns:a16="http://schemas.microsoft.com/office/drawing/2014/main" id="{00000000-0008-0000-1600-00001BA80300}"/>
                  </a:ext>
                </a:extLst>
              </xdr:cNvPr>
              <xdr:cNvSpPr/>
            </xdr:nvSpPr>
            <xdr:spPr bwMode="auto">
              <a:xfrm>
                <a:off x="3705183"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4" name="Check Box 28" hidden="1">
                <a:extLst>
                  <a:ext uri="{63B3BB69-23CF-44E3-9099-C40C66FF867C}">
                    <a14:compatExt spid="_x0000_s239644"/>
                  </a:ext>
                  <a:ext uri="{FF2B5EF4-FFF2-40B4-BE49-F238E27FC236}">
                    <a16:creationId xmlns:a16="http://schemas.microsoft.com/office/drawing/2014/main" id="{00000000-0008-0000-1600-00001CA80300}"/>
                  </a:ext>
                </a:extLst>
              </xdr:cNvPr>
              <xdr:cNvSpPr/>
            </xdr:nvSpPr>
            <xdr:spPr bwMode="auto">
              <a:xfrm>
                <a:off x="4476734"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7</xdr:row>
          <xdr:rowOff>0</xdr:rowOff>
        </xdr:from>
        <xdr:to>
          <xdr:col>26</xdr:col>
          <xdr:colOff>123825</xdr:colOff>
          <xdr:row>8</xdr:row>
          <xdr:rowOff>0</xdr:rowOff>
        </xdr:to>
        <xdr:grpSp>
          <xdr:nvGrpSpPr>
            <xdr:cNvPr id="27" name="グループ化 26">
              <a:extLst>
                <a:ext uri="{FF2B5EF4-FFF2-40B4-BE49-F238E27FC236}">
                  <a16:creationId xmlns:a16="http://schemas.microsoft.com/office/drawing/2014/main" id="{00000000-0008-0000-1600-00001B000000}"/>
                </a:ext>
              </a:extLst>
            </xdr:cNvPr>
            <xdr:cNvGrpSpPr/>
          </xdr:nvGrpSpPr>
          <xdr:grpSpPr>
            <a:xfrm>
              <a:off x="3103563" y="1023938"/>
              <a:ext cx="1290637" cy="174625"/>
              <a:chOff x="3705294" y="723900"/>
              <a:chExt cx="1390622" cy="209550"/>
            </a:xfrm>
          </xdr:grpSpPr>
          <xdr:sp macro="" textlink="">
            <xdr:nvSpPr>
              <xdr:cNvPr id="239646" name="Check Box 30" hidden="1">
                <a:extLst>
                  <a:ext uri="{63B3BB69-23CF-44E3-9099-C40C66FF867C}">
                    <a14:compatExt spid="_x0000_s239646"/>
                  </a:ext>
                  <a:ext uri="{FF2B5EF4-FFF2-40B4-BE49-F238E27FC236}">
                    <a16:creationId xmlns:a16="http://schemas.microsoft.com/office/drawing/2014/main" id="{00000000-0008-0000-1600-00001EA80300}"/>
                  </a:ext>
                </a:extLst>
              </xdr:cNvPr>
              <xdr:cNvSpPr/>
            </xdr:nvSpPr>
            <xdr:spPr bwMode="auto">
              <a:xfrm>
                <a:off x="3705294"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7" name="Check Box 31" hidden="1">
                <a:extLst>
                  <a:ext uri="{63B3BB69-23CF-44E3-9099-C40C66FF867C}">
                    <a14:compatExt spid="_x0000_s239647"/>
                  </a:ext>
                  <a:ext uri="{FF2B5EF4-FFF2-40B4-BE49-F238E27FC236}">
                    <a16:creationId xmlns:a16="http://schemas.microsoft.com/office/drawing/2014/main" id="{00000000-0008-0000-1600-00001FA80300}"/>
                  </a:ext>
                </a:extLst>
              </xdr:cNvPr>
              <xdr:cNvSpPr/>
            </xdr:nvSpPr>
            <xdr:spPr bwMode="auto">
              <a:xfrm>
                <a:off x="4476787"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25400</xdr:colOff>
          <xdr:row>19</xdr:row>
          <xdr:rowOff>0</xdr:rowOff>
        </xdr:from>
        <xdr:to>
          <xdr:col>17</xdr:col>
          <xdr:colOff>69850</xdr:colOff>
          <xdr:row>20</xdr:row>
          <xdr:rowOff>31750</xdr:rowOff>
        </xdr:to>
        <xdr:sp macro="" textlink="">
          <xdr:nvSpPr>
            <xdr:cNvPr id="646145" name="Check Box 1" hidden="1">
              <a:extLst>
                <a:ext uri="{63B3BB69-23CF-44E3-9099-C40C66FF867C}">
                  <a14:compatExt spid="_x0000_s646145"/>
                </a:ext>
                <a:ext uri="{FF2B5EF4-FFF2-40B4-BE49-F238E27FC236}">
                  <a16:creationId xmlns:a16="http://schemas.microsoft.com/office/drawing/2014/main" id="{00000000-0008-0000-0300-000001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18</xdr:row>
          <xdr:rowOff>0</xdr:rowOff>
        </xdr:from>
        <xdr:to>
          <xdr:col>17</xdr:col>
          <xdr:colOff>69850</xdr:colOff>
          <xdr:row>19</xdr:row>
          <xdr:rowOff>31750</xdr:rowOff>
        </xdr:to>
        <xdr:sp macro="" textlink="">
          <xdr:nvSpPr>
            <xdr:cNvPr id="646146" name="Check Box 2" hidden="1">
              <a:extLst>
                <a:ext uri="{63B3BB69-23CF-44E3-9099-C40C66FF867C}">
                  <a14:compatExt spid="_x0000_s646146"/>
                </a:ext>
                <a:ext uri="{FF2B5EF4-FFF2-40B4-BE49-F238E27FC236}">
                  <a16:creationId xmlns:a16="http://schemas.microsoft.com/office/drawing/2014/main" id="{00000000-0008-0000-0300-000002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20</xdr:row>
          <xdr:rowOff>152400</xdr:rowOff>
        </xdr:from>
        <xdr:to>
          <xdr:col>17</xdr:col>
          <xdr:colOff>69850</xdr:colOff>
          <xdr:row>22</xdr:row>
          <xdr:rowOff>25400</xdr:rowOff>
        </xdr:to>
        <xdr:sp macro="" textlink="">
          <xdr:nvSpPr>
            <xdr:cNvPr id="646147" name="Check Box 3" hidden="1">
              <a:extLst>
                <a:ext uri="{63B3BB69-23CF-44E3-9099-C40C66FF867C}">
                  <a14:compatExt spid="_x0000_s646147"/>
                </a:ext>
                <a:ext uri="{FF2B5EF4-FFF2-40B4-BE49-F238E27FC236}">
                  <a16:creationId xmlns:a16="http://schemas.microsoft.com/office/drawing/2014/main" id="{00000000-0008-0000-0300-000003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19</xdr:row>
          <xdr:rowOff>165100</xdr:rowOff>
        </xdr:from>
        <xdr:to>
          <xdr:col>17</xdr:col>
          <xdr:colOff>69850</xdr:colOff>
          <xdr:row>21</xdr:row>
          <xdr:rowOff>31750</xdr:rowOff>
        </xdr:to>
        <xdr:sp macro="" textlink="">
          <xdr:nvSpPr>
            <xdr:cNvPr id="646148" name="Check Box 4" hidden="1">
              <a:extLst>
                <a:ext uri="{63B3BB69-23CF-44E3-9099-C40C66FF867C}">
                  <a14:compatExt spid="_x0000_s646148"/>
                </a:ext>
                <a:ext uri="{FF2B5EF4-FFF2-40B4-BE49-F238E27FC236}">
                  <a16:creationId xmlns:a16="http://schemas.microsoft.com/office/drawing/2014/main" id="{00000000-0008-0000-0300-000004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27</xdr:row>
          <xdr:rowOff>0</xdr:rowOff>
        </xdr:from>
        <xdr:to>
          <xdr:col>31</xdr:col>
          <xdr:colOff>0</xdr:colOff>
          <xdr:row>28</xdr:row>
          <xdr:rowOff>30150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3701640" y="4457700"/>
              <a:ext cx="1168810" cy="201600"/>
              <a:chOff x="3257627" y="6411094"/>
              <a:chExt cx="1162053" cy="209646"/>
            </a:xfrm>
          </xdr:grpSpPr>
          <xdr:sp macro="" textlink="">
            <xdr:nvSpPr>
              <xdr:cNvPr id="646149" name="Check Box 5" hidden="1">
                <a:extLst>
                  <a:ext uri="{63B3BB69-23CF-44E3-9099-C40C66FF867C}">
                    <a14:compatExt spid="_x0000_s646149"/>
                  </a:ext>
                  <a:ext uri="{FF2B5EF4-FFF2-40B4-BE49-F238E27FC236}">
                    <a16:creationId xmlns:a16="http://schemas.microsoft.com/office/drawing/2014/main" id="{00000000-0008-0000-0300-000005DC0900}"/>
                  </a:ext>
                </a:extLst>
              </xdr:cNvPr>
              <xdr:cNvSpPr/>
            </xdr:nvSpPr>
            <xdr:spPr bwMode="auto">
              <a:xfrm>
                <a:off x="3257627" y="6411200"/>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0" name="Check Box 6" hidden="1">
                <a:extLst>
                  <a:ext uri="{63B3BB69-23CF-44E3-9099-C40C66FF867C}">
                    <a14:compatExt spid="_x0000_s646150"/>
                  </a:ext>
                  <a:ext uri="{FF2B5EF4-FFF2-40B4-BE49-F238E27FC236}">
                    <a16:creationId xmlns:a16="http://schemas.microsoft.com/office/drawing/2014/main" id="{00000000-0008-0000-0300-000006DC0900}"/>
                  </a:ext>
                </a:extLst>
              </xdr:cNvPr>
              <xdr:cNvSpPr/>
            </xdr:nvSpPr>
            <xdr:spPr bwMode="auto">
              <a:xfrm>
                <a:off x="3867224" y="6411094"/>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29</xdr:row>
          <xdr:rowOff>0</xdr:rowOff>
        </xdr:from>
        <xdr:to>
          <xdr:col>31</xdr:col>
          <xdr:colOff>0</xdr:colOff>
          <xdr:row>30</xdr:row>
          <xdr:rowOff>30150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3701640" y="4800600"/>
              <a:ext cx="1168810" cy="201600"/>
              <a:chOff x="3257627" y="6411060"/>
              <a:chExt cx="1162053" cy="209626"/>
            </a:xfrm>
          </xdr:grpSpPr>
          <xdr:sp macro="" textlink="">
            <xdr:nvSpPr>
              <xdr:cNvPr id="646151" name="Check Box 7" hidden="1">
                <a:extLst>
                  <a:ext uri="{63B3BB69-23CF-44E3-9099-C40C66FF867C}">
                    <a14:compatExt spid="_x0000_s646151"/>
                  </a:ext>
                  <a:ext uri="{FF2B5EF4-FFF2-40B4-BE49-F238E27FC236}">
                    <a16:creationId xmlns:a16="http://schemas.microsoft.com/office/drawing/2014/main" id="{00000000-0008-0000-0300-000007DC0900}"/>
                  </a:ext>
                </a:extLst>
              </xdr:cNvPr>
              <xdr:cNvSpPr/>
            </xdr:nvSpPr>
            <xdr:spPr bwMode="auto">
              <a:xfrm>
                <a:off x="3257627" y="6411141"/>
                <a:ext cx="590558"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2" name="Check Box 8" hidden="1">
                <a:extLst>
                  <a:ext uri="{63B3BB69-23CF-44E3-9099-C40C66FF867C}">
                    <a14:compatExt spid="_x0000_s646152"/>
                  </a:ext>
                  <a:ext uri="{FF2B5EF4-FFF2-40B4-BE49-F238E27FC236}">
                    <a16:creationId xmlns:a16="http://schemas.microsoft.com/office/drawing/2014/main" id="{00000000-0008-0000-0300-000008DC0900}"/>
                  </a:ext>
                </a:extLst>
              </xdr:cNvPr>
              <xdr:cNvSpPr/>
            </xdr:nvSpPr>
            <xdr:spPr bwMode="auto">
              <a:xfrm>
                <a:off x="3867224" y="6411060"/>
                <a:ext cx="552456" cy="2000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31</xdr:row>
          <xdr:rowOff>0</xdr:rowOff>
        </xdr:from>
        <xdr:to>
          <xdr:col>31</xdr:col>
          <xdr:colOff>0</xdr:colOff>
          <xdr:row>32</xdr:row>
          <xdr:rowOff>30150</xdr:rowOff>
        </xdr:to>
        <xdr:grpSp>
          <xdr:nvGrpSpPr>
            <xdr:cNvPr id="13" name="グループ化 12">
              <a:extLst>
                <a:ext uri="{FF2B5EF4-FFF2-40B4-BE49-F238E27FC236}">
                  <a16:creationId xmlns:a16="http://schemas.microsoft.com/office/drawing/2014/main" id="{00000000-0008-0000-0300-00000D000000}"/>
                </a:ext>
              </a:extLst>
            </xdr:cNvPr>
            <xdr:cNvGrpSpPr/>
          </xdr:nvGrpSpPr>
          <xdr:grpSpPr>
            <a:xfrm>
              <a:off x="3701640" y="5143500"/>
              <a:ext cx="1168810" cy="201600"/>
              <a:chOff x="3257627" y="6411094"/>
              <a:chExt cx="1162053" cy="209646"/>
            </a:xfrm>
          </xdr:grpSpPr>
          <xdr:sp macro="" textlink="">
            <xdr:nvSpPr>
              <xdr:cNvPr id="646153" name="Check Box 9" hidden="1">
                <a:extLst>
                  <a:ext uri="{63B3BB69-23CF-44E3-9099-C40C66FF867C}">
                    <a14:compatExt spid="_x0000_s646153"/>
                  </a:ext>
                  <a:ext uri="{FF2B5EF4-FFF2-40B4-BE49-F238E27FC236}">
                    <a16:creationId xmlns:a16="http://schemas.microsoft.com/office/drawing/2014/main" id="{00000000-0008-0000-0300-000009DC0900}"/>
                  </a:ext>
                </a:extLst>
              </xdr:cNvPr>
              <xdr:cNvSpPr/>
            </xdr:nvSpPr>
            <xdr:spPr bwMode="auto">
              <a:xfrm>
                <a:off x="3257627" y="6411200"/>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6154" name="Check Box 10" hidden="1">
                <a:extLst>
                  <a:ext uri="{63B3BB69-23CF-44E3-9099-C40C66FF867C}">
                    <a14:compatExt spid="_x0000_s646154"/>
                  </a:ext>
                  <a:ext uri="{FF2B5EF4-FFF2-40B4-BE49-F238E27FC236}">
                    <a16:creationId xmlns:a16="http://schemas.microsoft.com/office/drawing/2014/main" id="{00000000-0008-0000-0300-00000ADC0900}"/>
                  </a:ext>
                </a:extLst>
              </xdr:cNvPr>
              <xdr:cNvSpPr/>
            </xdr:nvSpPr>
            <xdr:spPr bwMode="auto">
              <a:xfrm>
                <a:off x="3867224" y="6411094"/>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34</xdr:row>
          <xdr:rowOff>0</xdr:rowOff>
        </xdr:from>
        <xdr:to>
          <xdr:col>31</xdr:col>
          <xdr:colOff>0</xdr:colOff>
          <xdr:row>35</xdr:row>
          <xdr:rowOff>30150</xdr:rowOff>
        </xdr:to>
        <xdr:grpSp>
          <xdr:nvGrpSpPr>
            <xdr:cNvPr id="16" name="グループ化 15">
              <a:extLst>
                <a:ext uri="{FF2B5EF4-FFF2-40B4-BE49-F238E27FC236}">
                  <a16:creationId xmlns:a16="http://schemas.microsoft.com/office/drawing/2014/main" id="{00000000-0008-0000-0300-000010000000}"/>
                </a:ext>
              </a:extLst>
            </xdr:cNvPr>
            <xdr:cNvGrpSpPr/>
          </xdr:nvGrpSpPr>
          <xdr:grpSpPr>
            <a:xfrm>
              <a:off x="3701640" y="5657850"/>
              <a:ext cx="1168810" cy="201600"/>
              <a:chOff x="3257627" y="6411111"/>
              <a:chExt cx="1162053" cy="209730"/>
            </a:xfrm>
          </xdr:grpSpPr>
          <xdr:sp macro="" textlink="">
            <xdr:nvSpPr>
              <xdr:cNvPr id="646155" name="Check Box 11" hidden="1">
                <a:extLst>
                  <a:ext uri="{63B3BB69-23CF-44E3-9099-C40C66FF867C}">
                    <a14:compatExt spid="_x0000_s646155"/>
                  </a:ext>
                  <a:ext uri="{FF2B5EF4-FFF2-40B4-BE49-F238E27FC236}">
                    <a16:creationId xmlns:a16="http://schemas.microsoft.com/office/drawing/2014/main" id="{00000000-0008-0000-0300-00000BDC0900}"/>
                  </a:ext>
                </a:extLst>
              </xdr:cNvPr>
              <xdr:cNvSpPr/>
            </xdr:nvSpPr>
            <xdr:spPr bwMode="auto">
              <a:xfrm>
                <a:off x="3257627" y="6411295"/>
                <a:ext cx="59055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6" name="Check Box 12" hidden="1">
                <a:extLst>
                  <a:ext uri="{63B3BB69-23CF-44E3-9099-C40C66FF867C}">
                    <a14:compatExt spid="_x0000_s646156"/>
                  </a:ext>
                  <a:ext uri="{FF2B5EF4-FFF2-40B4-BE49-F238E27FC236}">
                    <a16:creationId xmlns:a16="http://schemas.microsoft.com/office/drawing/2014/main" id="{00000000-0008-0000-0300-00000CDC0900}"/>
                  </a:ext>
                </a:extLst>
              </xdr:cNvPr>
              <xdr:cNvSpPr/>
            </xdr:nvSpPr>
            <xdr:spPr bwMode="auto">
              <a:xfrm>
                <a:off x="3867224" y="6411111"/>
                <a:ext cx="552456"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35</xdr:row>
          <xdr:rowOff>168991</xdr:rowOff>
        </xdr:from>
        <xdr:to>
          <xdr:col>31</xdr:col>
          <xdr:colOff>0</xdr:colOff>
          <xdr:row>37</xdr:row>
          <xdr:rowOff>30150</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3701640" y="5998291"/>
              <a:ext cx="1168810" cy="204059"/>
              <a:chOff x="3257627" y="6410788"/>
              <a:chExt cx="1162053" cy="209546"/>
            </a:xfrm>
          </xdr:grpSpPr>
          <xdr:sp macro="" textlink="">
            <xdr:nvSpPr>
              <xdr:cNvPr id="646157" name="Check Box 13" hidden="1">
                <a:extLst>
                  <a:ext uri="{63B3BB69-23CF-44E3-9099-C40C66FF867C}">
                    <a14:compatExt spid="_x0000_s646157"/>
                  </a:ext>
                  <a:ext uri="{FF2B5EF4-FFF2-40B4-BE49-F238E27FC236}">
                    <a16:creationId xmlns:a16="http://schemas.microsoft.com/office/drawing/2014/main" id="{00000000-0008-0000-0300-00000DDC0900}"/>
                  </a:ext>
                </a:extLst>
              </xdr:cNvPr>
              <xdr:cNvSpPr/>
            </xdr:nvSpPr>
            <xdr:spPr bwMode="auto">
              <a:xfrm>
                <a:off x="3257627" y="6410788"/>
                <a:ext cx="59055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8" name="Check Box 14" hidden="1">
                <a:extLst>
                  <a:ext uri="{63B3BB69-23CF-44E3-9099-C40C66FF867C}">
                    <a14:compatExt spid="_x0000_s646158"/>
                  </a:ext>
                  <a:ext uri="{FF2B5EF4-FFF2-40B4-BE49-F238E27FC236}">
                    <a16:creationId xmlns:a16="http://schemas.microsoft.com/office/drawing/2014/main" id="{00000000-0008-0000-0300-00000EDC0900}"/>
                  </a:ext>
                </a:extLst>
              </xdr:cNvPr>
              <xdr:cNvSpPr/>
            </xdr:nvSpPr>
            <xdr:spPr bwMode="auto">
              <a:xfrm>
                <a:off x="3867224" y="6411345"/>
                <a:ext cx="5524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39</xdr:row>
          <xdr:rowOff>0</xdr:rowOff>
        </xdr:from>
        <xdr:to>
          <xdr:col>31</xdr:col>
          <xdr:colOff>0</xdr:colOff>
          <xdr:row>40</xdr:row>
          <xdr:rowOff>30150</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3701640" y="6515100"/>
              <a:ext cx="1168810" cy="201600"/>
              <a:chOff x="3257627" y="6411171"/>
              <a:chExt cx="1162053" cy="209648"/>
            </a:xfrm>
          </xdr:grpSpPr>
          <xdr:sp macro="" textlink="">
            <xdr:nvSpPr>
              <xdr:cNvPr id="646159" name="Check Box 15" hidden="1">
                <a:extLst>
                  <a:ext uri="{63B3BB69-23CF-44E3-9099-C40C66FF867C}">
                    <a14:compatExt spid="_x0000_s646159"/>
                  </a:ext>
                  <a:ext uri="{FF2B5EF4-FFF2-40B4-BE49-F238E27FC236}">
                    <a16:creationId xmlns:a16="http://schemas.microsoft.com/office/drawing/2014/main" id="{00000000-0008-0000-0300-00000FDC0900}"/>
                  </a:ext>
                </a:extLst>
              </xdr:cNvPr>
              <xdr:cNvSpPr/>
            </xdr:nvSpPr>
            <xdr:spPr bwMode="auto">
              <a:xfrm>
                <a:off x="3257627" y="6411277"/>
                <a:ext cx="590558"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0" name="Check Box 16" hidden="1">
                <a:extLst>
                  <a:ext uri="{63B3BB69-23CF-44E3-9099-C40C66FF867C}">
                    <a14:compatExt spid="_x0000_s646160"/>
                  </a:ext>
                  <a:ext uri="{FF2B5EF4-FFF2-40B4-BE49-F238E27FC236}">
                    <a16:creationId xmlns:a16="http://schemas.microsoft.com/office/drawing/2014/main" id="{00000000-0008-0000-0300-000010DC0900}"/>
                  </a:ext>
                </a:extLst>
              </xdr:cNvPr>
              <xdr:cNvSpPr/>
            </xdr:nvSpPr>
            <xdr:spPr bwMode="auto">
              <a:xfrm>
                <a:off x="3867224" y="6411171"/>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43</xdr:row>
          <xdr:rowOff>0</xdr:rowOff>
        </xdr:from>
        <xdr:to>
          <xdr:col>31</xdr:col>
          <xdr:colOff>0</xdr:colOff>
          <xdr:row>44</xdr:row>
          <xdr:rowOff>30150</xdr:rowOff>
        </xdr:to>
        <xdr:grpSp>
          <xdr:nvGrpSpPr>
            <xdr:cNvPr id="25" name="グループ化 24">
              <a:extLst>
                <a:ext uri="{FF2B5EF4-FFF2-40B4-BE49-F238E27FC236}">
                  <a16:creationId xmlns:a16="http://schemas.microsoft.com/office/drawing/2014/main" id="{00000000-0008-0000-0300-000019000000}"/>
                </a:ext>
              </a:extLst>
            </xdr:cNvPr>
            <xdr:cNvGrpSpPr/>
          </xdr:nvGrpSpPr>
          <xdr:grpSpPr>
            <a:xfrm>
              <a:off x="3701640" y="7200900"/>
              <a:ext cx="1168810" cy="201600"/>
              <a:chOff x="3257627" y="6411171"/>
              <a:chExt cx="1162053" cy="209648"/>
            </a:xfrm>
          </xdr:grpSpPr>
          <xdr:sp macro="" textlink="">
            <xdr:nvSpPr>
              <xdr:cNvPr id="646161" name="Check Box 17" hidden="1">
                <a:extLst>
                  <a:ext uri="{63B3BB69-23CF-44E3-9099-C40C66FF867C}">
                    <a14:compatExt spid="_x0000_s646161"/>
                  </a:ext>
                  <a:ext uri="{FF2B5EF4-FFF2-40B4-BE49-F238E27FC236}">
                    <a16:creationId xmlns:a16="http://schemas.microsoft.com/office/drawing/2014/main" id="{00000000-0008-0000-0300-000011DC0900}"/>
                  </a:ext>
                </a:extLst>
              </xdr:cNvPr>
              <xdr:cNvSpPr/>
            </xdr:nvSpPr>
            <xdr:spPr bwMode="auto">
              <a:xfrm>
                <a:off x="3257627" y="6411277"/>
                <a:ext cx="590558"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2" name="Check Box 18" hidden="1">
                <a:extLst>
                  <a:ext uri="{63B3BB69-23CF-44E3-9099-C40C66FF867C}">
                    <a14:compatExt spid="_x0000_s646162"/>
                  </a:ext>
                  <a:ext uri="{FF2B5EF4-FFF2-40B4-BE49-F238E27FC236}">
                    <a16:creationId xmlns:a16="http://schemas.microsoft.com/office/drawing/2014/main" id="{00000000-0008-0000-0300-000012DC0900}"/>
                  </a:ext>
                </a:extLst>
              </xdr:cNvPr>
              <xdr:cNvSpPr/>
            </xdr:nvSpPr>
            <xdr:spPr bwMode="auto">
              <a:xfrm>
                <a:off x="3867224" y="6411171"/>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46</xdr:row>
          <xdr:rowOff>0</xdr:rowOff>
        </xdr:from>
        <xdr:to>
          <xdr:col>31</xdr:col>
          <xdr:colOff>0</xdr:colOff>
          <xdr:row>47</xdr:row>
          <xdr:rowOff>30150</xdr:rowOff>
        </xdr:to>
        <xdr:grpSp>
          <xdr:nvGrpSpPr>
            <xdr:cNvPr id="28" name="グループ化 27">
              <a:extLst>
                <a:ext uri="{FF2B5EF4-FFF2-40B4-BE49-F238E27FC236}">
                  <a16:creationId xmlns:a16="http://schemas.microsoft.com/office/drawing/2014/main" id="{00000000-0008-0000-0300-00001C000000}"/>
                </a:ext>
              </a:extLst>
            </xdr:cNvPr>
            <xdr:cNvGrpSpPr/>
          </xdr:nvGrpSpPr>
          <xdr:grpSpPr>
            <a:xfrm>
              <a:off x="3701640" y="7715250"/>
              <a:ext cx="1168810" cy="201600"/>
              <a:chOff x="3257627" y="6411094"/>
              <a:chExt cx="1162053" cy="209646"/>
            </a:xfrm>
          </xdr:grpSpPr>
          <xdr:sp macro="" textlink="">
            <xdr:nvSpPr>
              <xdr:cNvPr id="646163" name="Check Box 19" hidden="1">
                <a:extLst>
                  <a:ext uri="{63B3BB69-23CF-44E3-9099-C40C66FF867C}">
                    <a14:compatExt spid="_x0000_s646163"/>
                  </a:ext>
                  <a:ext uri="{FF2B5EF4-FFF2-40B4-BE49-F238E27FC236}">
                    <a16:creationId xmlns:a16="http://schemas.microsoft.com/office/drawing/2014/main" id="{00000000-0008-0000-0300-000013DC0900}"/>
                  </a:ext>
                </a:extLst>
              </xdr:cNvPr>
              <xdr:cNvSpPr/>
            </xdr:nvSpPr>
            <xdr:spPr bwMode="auto">
              <a:xfrm>
                <a:off x="3257627" y="6411200"/>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4" name="Check Box 20" hidden="1">
                <a:extLst>
                  <a:ext uri="{63B3BB69-23CF-44E3-9099-C40C66FF867C}">
                    <a14:compatExt spid="_x0000_s646164"/>
                  </a:ext>
                  <a:ext uri="{FF2B5EF4-FFF2-40B4-BE49-F238E27FC236}">
                    <a16:creationId xmlns:a16="http://schemas.microsoft.com/office/drawing/2014/main" id="{00000000-0008-0000-0300-000014DC0900}"/>
                  </a:ext>
                </a:extLst>
              </xdr:cNvPr>
              <xdr:cNvSpPr/>
            </xdr:nvSpPr>
            <xdr:spPr bwMode="auto">
              <a:xfrm>
                <a:off x="3867224" y="6411094"/>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50</xdr:row>
          <xdr:rowOff>0</xdr:rowOff>
        </xdr:from>
        <xdr:to>
          <xdr:col>31</xdr:col>
          <xdr:colOff>0</xdr:colOff>
          <xdr:row>51</xdr:row>
          <xdr:rowOff>30150</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3701640" y="8401050"/>
              <a:ext cx="1168810" cy="201600"/>
              <a:chOff x="3257627" y="6410969"/>
              <a:chExt cx="1162053" cy="209843"/>
            </a:xfrm>
          </xdr:grpSpPr>
          <xdr:sp macro="" textlink="">
            <xdr:nvSpPr>
              <xdr:cNvPr id="646165" name="Check Box 21" hidden="1">
                <a:extLst>
                  <a:ext uri="{63B3BB69-23CF-44E3-9099-C40C66FF867C}">
                    <a14:compatExt spid="_x0000_s646165"/>
                  </a:ext>
                  <a:ext uri="{FF2B5EF4-FFF2-40B4-BE49-F238E27FC236}">
                    <a16:creationId xmlns:a16="http://schemas.microsoft.com/office/drawing/2014/main" id="{00000000-0008-0000-0300-000015DC0900}"/>
                  </a:ext>
                </a:extLst>
              </xdr:cNvPr>
              <xdr:cNvSpPr/>
            </xdr:nvSpPr>
            <xdr:spPr bwMode="auto">
              <a:xfrm>
                <a:off x="3257627" y="6411271"/>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6" name="Check Box 22" hidden="1">
                <a:extLst>
                  <a:ext uri="{63B3BB69-23CF-44E3-9099-C40C66FF867C}">
                    <a14:compatExt spid="_x0000_s646166"/>
                  </a:ext>
                  <a:ext uri="{FF2B5EF4-FFF2-40B4-BE49-F238E27FC236}">
                    <a16:creationId xmlns:a16="http://schemas.microsoft.com/office/drawing/2014/main" id="{00000000-0008-0000-0300-000016DC0900}"/>
                  </a:ext>
                </a:extLst>
              </xdr:cNvPr>
              <xdr:cNvSpPr/>
            </xdr:nvSpPr>
            <xdr:spPr bwMode="auto">
              <a:xfrm>
                <a:off x="3867224" y="6410969"/>
                <a:ext cx="552456" cy="2000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59</xdr:row>
          <xdr:rowOff>0</xdr:rowOff>
        </xdr:from>
        <xdr:to>
          <xdr:col>31</xdr:col>
          <xdr:colOff>0</xdr:colOff>
          <xdr:row>62</xdr:row>
          <xdr:rowOff>0</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3701640" y="9944100"/>
              <a:ext cx="1168810" cy="514350"/>
              <a:chOff x="3257627" y="6411191"/>
              <a:chExt cx="1162053" cy="209588"/>
            </a:xfrm>
          </xdr:grpSpPr>
          <xdr:sp macro="" textlink="">
            <xdr:nvSpPr>
              <xdr:cNvPr id="646169" name="Check Box 25" hidden="1">
                <a:extLst>
                  <a:ext uri="{63B3BB69-23CF-44E3-9099-C40C66FF867C}">
                    <a14:compatExt spid="_x0000_s646169"/>
                  </a:ext>
                  <a:ext uri="{FF2B5EF4-FFF2-40B4-BE49-F238E27FC236}">
                    <a16:creationId xmlns:a16="http://schemas.microsoft.com/office/drawing/2014/main" id="{00000000-0008-0000-0300-000019DC0900}"/>
                  </a:ext>
                </a:extLst>
              </xdr:cNvPr>
              <xdr:cNvSpPr/>
            </xdr:nvSpPr>
            <xdr:spPr bwMode="auto">
              <a:xfrm>
                <a:off x="3257627" y="6411231"/>
                <a:ext cx="590558"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70" name="Check Box 26" hidden="1">
                <a:extLst>
                  <a:ext uri="{63B3BB69-23CF-44E3-9099-C40C66FF867C}">
                    <a14:compatExt spid="_x0000_s646170"/>
                  </a:ext>
                  <a:ext uri="{FF2B5EF4-FFF2-40B4-BE49-F238E27FC236}">
                    <a16:creationId xmlns:a16="http://schemas.microsoft.com/office/drawing/2014/main" id="{00000000-0008-0000-0300-00001ADC0900}"/>
                  </a:ext>
                </a:extLst>
              </xdr:cNvPr>
              <xdr:cNvSpPr/>
            </xdr:nvSpPr>
            <xdr:spPr bwMode="auto">
              <a:xfrm>
                <a:off x="3867224" y="6411191"/>
                <a:ext cx="552456"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63</xdr:row>
          <xdr:rowOff>0</xdr:rowOff>
        </xdr:from>
        <xdr:to>
          <xdr:col>31</xdr:col>
          <xdr:colOff>0</xdr:colOff>
          <xdr:row>64</xdr:row>
          <xdr:rowOff>30150</xdr:rowOff>
        </xdr:to>
        <xdr:grpSp>
          <xdr:nvGrpSpPr>
            <xdr:cNvPr id="40" name="グループ化 39">
              <a:extLst>
                <a:ext uri="{FF2B5EF4-FFF2-40B4-BE49-F238E27FC236}">
                  <a16:creationId xmlns:a16="http://schemas.microsoft.com/office/drawing/2014/main" id="{00000000-0008-0000-0300-000028000000}"/>
                </a:ext>
              </a:extLst>
            </xdr:cNvPr>
            <xdr:cNvGrpSpPr/>
          </xdr:nvGrpSpPr>
          <xdr:grpSpPr>
            <a:xfrm>
              <a:off x="3701640" y="10629900"/>
              <a:ext cx="1168810" cy="201600"/>
              <a:chOff x="3257627" y="6411063"/>
              <a:chExt cx="1162053" cy="209798"/>
            </a:xfrm>
          </xdr:grpSpPr>
          <xdr:sp macro="" textlink="">
            <xdr:nvSpPr>
              <xdr:cNvPr id="646171" name="Check Box 27" hidden="1">
                <a:extLst>
                  <a:ext uri="{63B3BB69-23CF-44E3-9099-C40C66FF867C}">
                    <a14:compatExt spid="_x0000_s646171"/>
                  </a:ext>
                  <a:ext uri="{FF2B5EF4-FFF2-40B4-BE49-F238E27FC236}">
                    <a16:creationId xmlns:a16="http://schemas.microsoft.com/office/drawing/2014/main" id="{00000000-0008-0000-0300-00001BDC0900}"/>
                  </a:ext>
                </a:extLst>
              </xdr:cNvPr>
              <xdr:cNvSpPr/>
            </xdr:nvSpPr>
            <xdr:spPr bwMode="auto">
              <a:xfrm>
                <a:off x="3257627" y="6411320"/>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2" name="Check Box 28" hidden="1">
                <a:extLst>
                  <a:ext uri="{63B3BB69-23CF-44E3-9099-C40C66FF867C}">
                    <a14:compatExt spid="_x0000_s646172"/>
                  </a:ext>
                  <a:ext uri="{FF2B5EF4-FFF2-40B4-BE49-F238E27FC236}">
                    <a16:creationId xmlns:a16="http://schemas.microsoft.com/office/drawing/2014/main" id="{00000000-0008-0000-0300-00001CDC0900}"/>
                  </a:ext>
                </a:extLst>
              </xdr:cNvPr>
              <xdr:cNvSpPr/>
            </xdr:nvSpPr>
            <xdr:spPr bwMode="auto">
              <a:xfrm>
                <a:off x="3867224" y="6411063"/>
                <a:ext cx="552456"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66</xdr:row>
          <xdr:rowOff>0</xdr:rowOff>
        </xdr:from>
        <xdr:to>
          <xdr:col>31</xdr:col>
          <xdr:colOff>0</xdr:colOff>
          <xdr:row>67</xdr:row>
          <xdr:rowOff>0</xdr:rowOff>
        </xdr:to>
        <xdr:grpSp>
          <xdr:nvGrpSpPr>
            <xdr:cNvPr id="43" name="グループ化 42">
              <a:extLst>
                <a:ext uri="{FF2B5EF4-FFF2-40B4-BE49-F238E27FC236}">
                  <a16:creationId xmlns:a16="http://schemas.microsoft.com/office/drawing/2014/main" id="{00000000-0008-0000-0300-00002B000000}"/>
                </a:ext>
              </a:extLst>
            </xdr:cNvPr>
            <xdr:cNvGrpSpPr/>
          </xdr:nvGrpSpPr>
          <xdr:grpSpPr>
            <a:xfrm>
              <a:off x="3701640" y="11144250"/>
              <a:ext cx="1168810" cy="171450"/>
              <a:chOff x="3257627" y="6411012"/>
              <a:chExt cx="1162053" cy="209543"/>
            </a:xfrm>
          </xdr:grpSpPr>
          <xdr:sp macro="" textlink="">
            <xdr:nvSpPr>
              <xdr:cNvPr id="646173" name="Check Box 29" hidden="1">
                <a:extLst>
                  <a:ext uri="{63B3BB69-23CF-44E3-9099-C40C66FF867C}">
                    <a14:compatExt spid="_x0000_s646173"/>
                  </a:ext>
                  <a:ext uri="{FF2B5EF4-FFF2-40B4-BE49-F238E27FC236}">
                    <a16:creationId xmlns:a16="http://schemas.microsoft.com/office/drawing/2014/main" id="{00000000-0008-0000-0300-00001DDC0900}"/>
                  </a:ext>
                </a:extLst>
              </xdr:cNvPr>
              <xdr:cNvSpPr/>
            </xdr:nvSpPr>
            <xdr:spPr bwMode="auto">
              <a:xfrm>
                <a:off x="3257627" y="6411012"/>
                <a:ext cx="590558"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4" name="Check Box 30" hidden="1">
                <a:extLst>
                  <a:ext uri="{63B3BB69-23CF-44E3-9099-C40C66FF867C}">
                    <a14:compatExt spid="_x0000_s646174"/>
                  </a:ext>
                  <a:ext uri="{FF2B5EF4-FFF2-40B4-BE49-F238E27FC236}">
                    <a16:creationId xmlns:a16="http://schemas.microsoft.com/office/drawing/2014/main" id="{00000000-0008-0000-0300-00001EDC0900}"/>
                  </a:ext>
                </a:extLst>
              </xdr:cNvPr>
              <xdr:cNvSpPr/>
            </xdr:nvSpPr>
            <xdr:spPr bwMode="auto">
              <a:xfrm>
                <a:off x="3867224" y="6411272"/>
                <a:ext cx="552456"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41367</xdr:colOff>
          <xdr:row>25</xdr:row>
          <xdr:rowOff>48072</xdr:rowOff>
        </xdr:from>
        <xdr:to>
          <xdr:col>36</xdr:col>
          <xdr:colOff>73367</xdr:colOff>
          <xdr:row>27</xdr:row>
          <xdr:rowOff>114516</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311367" y="4150172"/>
              <a:ext cx="4362700" cy="422044"/>
              <a:chOff x="1432248" y="3782963"/>
              <a:chExt cx="4940519" cy="403564"/>
            </a:xfrm>
          </xdr:grpSpPr>
          <xdr:grpSp>
            <xdr:nvGrpSpPr>
              <xdr:cNvPr id="62" name="グループ化 61">
                <a:extLst>
                  <a:ext uri="{FF2B5EF4-FFF2-40B4-BE49-F238E27FC236}">
                    <a16:creationId xmlns:a16="http://schemas.microsoft.com/office/drawing/2014/main" id="{00000000-0008-0000-0300-00003E000000}"/>
                  </a:ext>
                </a:extLst>
              </xdr:cNvPr>
              <xdr:cNvGrpSpPr/>
            </xdr:nvGrpSpPr>
            <xdr:grpSpPr>
              <a:xfrm>
                <a:off x="1432248" y="3783121"/>
                <a:ext cx="760911" cy="205834"/>
                <a:chOff x="1322409" y="2457338"/>
                <a:chExt cx="741722" cy="204702"/>
              </a:xfrm>
            </xdr:grpSpPr>
            <xdr:sp macro="" textlink="">
              <xdr:nvSpPr>
                <xdr:cNvPr id="646185" name="Check Box 41" hidden="1">
                  <a:extLst>
                    <a:ext uri="{63B3BB69-23CF-44E3-9099-C40C66FF867C}">
                      <a14:compatExt spid="_x0000_s646185"/>
                    </a:ext>
                    <a:ext uri="{FF2B5EF4-FFF2-40B4-BE49-F238E27FC236}">
                      <a16:creationId xmlns:a16="http://schemas.microsoft.com/office/drawing/2014/main" id="{00000000-0008-0000-0300-000029DC0900}"/>
                    </a:ext>
                  </a:extLst>
                </xdr:cNvPr>
                <xdr:cNvSpPr/>
              </xdr:nvSpPr>
              <xdr:spPr bwMode="auto">
                <a:xfrm>
                  <a:off x="1322409" y="2457338"/>
                  <a:ext cx="333963" cy="201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6" name="Check Box 42" hidden="1">
                  <a:extLst>
                    <a:ext uri="{63B3BB69-23CF-44E3-9099-C40C66FF867C}">
                      <a14:compatExt spid="_x0000_s646186"/>
                    </a:ext>
                    <a:ext uri="{FF2B5EF4-FFF2-40B4-BE49-F238E27FC236}">
                      <a16:creationId xmlns:a16="http://schemas.microsoft.com/office/drawing/2014/main" id="{00000000-0008-0000-0300-00002ADC0900}"/>
                    </a:ext>
                  </a:extLst>
                </xdr:cNvPr>
                <xdr:cNvSpPr/>
              </xdr:nvSpPr>
              <xdr:spPr bwMode="auto">
                <a:xfrm>
                  <a:off x="1802375" y="2460431"/>
                  <a:ext cx="261756" cy="2016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1432260" y="4014008"/>
                <a:ext cx="760923" cy="172398"/>
                <a:chOff x="1322427" y="2632000"/>
                <a:chExt cx="741734" cy="171450"/>
              </a:xfrm>
            </xdr:grpSpPr>
            <xdr:sp macro="" textlink="">
              <xdr:nvSpPr>
                <xdr:cNvPr id="646187" name="Check Box 43" hidden="1">
                  <a:extLst>
                    <a:ext uri="{63B3BB69-23CF-44E3-9099-C40C66FF867C}">
                      <a14:compatExt spid="_x0000_s646187"/>
                    </a:ext>
                    <a:ext uri="{FF2B5EF4-FFF2-40B4-BE49-F238E27FC236}">
                      <a16:creationId xmlns:a16="http://schemas.microsoft.com/office/drawing/2014/main" id="{00000000-0008-0000-0300-00002BDC0900}"/>
                    </a:ext>
                  </a:extLst>
                </xdr:cNvPr>
                <xdr:cNvSpPr/>
              </xdr:nvSpPr>
              <xdr:spPr bwMode="auto">
                <a:xfrm>
                  <a:off x="1322427" y="2632000"/>
                  <a:ext cx="33373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8" name="Check Box 44" hidden="1">
                  <a:extLst>
                    <a:ext uri="{63B3BB69-23CF-44E3-9099-C40C66FF867C}">
                      <a14:compatExt spid="_x0000_s646188"/>
                    </a:ext>
                    <a:ext uri="{FF2B5EF4-FFF2-40B4-BE49-F238E27FC236}">
                      <a16:creationId xmlns:a16="http://schemas.microsoft.com/office/drawing/2014/main" id="{00000000-0008-0000-0300-00002CDC0900}"/>
                    </a:ext>
                  </a:extLst>
                </xdr:cNvPr>
                <xdr:cNvSpPr/>
              </xdr:nvSpPr>
              <xdr:spPr bwMode="auto">
                <a:xfrm>
                  <a:off x="1802396" y="2632000"/>
                  <a:ext cx="26176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4" name="グループ化 63">
                <a:extLst>
                  <a:ext uri="{FF2B5EF4-FFF2-40B4-BE49-F238E27FC236}">
                    <a16:creationId xmlns:a16="http://schemas.microsoft.com/office/drawing/2014/main" id="{00000000-0008-0000-0300-000040000000}"/>
                  </a:ext>
                </a:extLst>
              </xdr:cNvPr>
              <xdr:cNvGrpSpPr/>
            </xdr:nvGrpSpPr>
            <xdr:grpSpPr>
              <a:xfrm>
                <a:off x="3554920" y="3782963"/>
                <a:ext cx="749866" cy="205853"/>
                <a:chOff x="3334863" y="2457183"/>
                <a:chExt cx="730950" cy="204721"/>
              </a:xfrm>
            </xdr:grpSpPr>
            <xdr:sp macro="" textlink="">
              <xdr:nvSpPr>
                <xdr:cNvPr id="646189" name="Check Box 45" hidden="1">
                  <a:extLst>
                    <a:ext uri="{63B3BB69-23CF-44E3-9099-C40C66FF867C}">
                      <a14:compatExt spid="_x0000_s646189"/>
                    </a:ext>
                    <a:ext uri="{FF2B5EF4-FFF2-40B4-BE49-F238E27FC236}">
                      <a16:creationId xmlns:a16="http://schemas.microsoft.com/office/drawing/2014/main" id="{00000000-0008-0000-0300-00002DDC0900}"/>
                    </a:ext>
                  </a:extLst>
                </xdr:cNvPr>
                <xdr:cNvSpPr/>
              </xdr:nvSpPr>
              <xdr:spPr bwMode="auto">
                <a:xfrm>
                  <a:off x="3334863" y="2457183"/>
                  <a:ext cx="333488" cy="2047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0" name="Check Box 46" hidden="1">
                  <a:extLst>
                    <a:ext uri="{63B3BB69-23CF-44E3-9099-C40C66FF867C}">
                      <a14:compatExt spid="_x0000_s646190"/>
                    </a:ext>
                    <a:ext uri="{FF2B5EF4-FFF2-40B4-BE49-F238E27FC236}">
                      <a16:creationId xmlns:a16="http://schemas.microsoft.com/office/drawing/2014/main" id="{00000000-0008-0000-0300-00002EDC0900}"/>
                    </a:ext>
                  </a:extLst>
                </xdr:cNvPr>
                <xdr:cNvSpPr/>
              </xdr:nvSpPr>
              <xdr:spPr bwMode="auto">
                <a:xfrm>
                  <a:off x="3803702" y="2460503"/>
                  <a:ext cx="262111" cy="198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5" name="グループ化 64">
                <a:extLst>
                  <a:ext uri="{FF2B5EF4-FFF2-40B4-BE49-F238E27FC236}">
                    <a16:creationId xmlns:a16="http://schemas.microsoft.com/office/drawing/2014/main" id="{00000000-0008-0000-0300-000041000000}"/>
                  </a:ext>
                </a:extLst>
              </xdr:cNvPr>
              <xdr:cNvGrpSpPr/>
            </xdr:nvGrpSpPr>
            <xdr:grpSpPr>
              <a:xfrm>
                <a:off x="3549191" y="4007490"/>
                <a:ext cx="759346" cy="179037"/>
                <a:chOff x="3338721" y="2625614"/>
                <a:chExt cx="740193" cy="178059"/>
              </a:xfrm>
            </xdr:grpSpPr>
            <xdr:sp macro="" textlink="">
              <xdr:nvSpPr>
                <xdr:cNvPr id="646191" name="Check Box 47" hidden="1">
                  <a:extLst>
                    <a:ext uri="{63B3BB69-23CF-44E3-9099-C40C66FF867C}">
                      <a14:compatExt spid="_x0000_s646191"/>
                    </a:ext>
                    <a:ext uri="{FF2B5EF4-FFF2-40B4-BE49-F238E27FC236}">
                      <a16:creationId xmlns:a16="http://schemas.microsoft.com/office/drawing/2014/main" id="{00000000-0008-0000-0300-00002FDC0900}"/>
                    </a:ext>
                  </a:extLst>
                </xdr:cNvPr>
                <xdr:cNvSpPr/>
              </xdr:nvSpPr>
              <xdr:spPr bwMode="auto">
                <a:xfrm>
                  <a:off x="3338721" y="2625614"/>
                  <a:ext cx="334452" cy="1688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2" name="Check Box 48" hidden="1">
                  <a:extLst>
                    <a:ext uri="{63B3BB69-23CF-44E3-9099-C40C66FF867C}">
                      <a14:compatExt spid="_x0000_s646192"/>
                    </a:ext>
                    <a:ext uri="{FF2B5EF4-FFF2-40B4-BE49-F238E27FC236}">
                      <a16:creationId xmlns:a16="http://schemas.microsoft.com/office/drawing/2014/main" id="{00000000-0008-0000-0300-000030DC0900}"/>
                    </a:ext>
                  </a:extLst>
                </xdr:cNvPr>
                <xdr:cNvSpPr/>
              </xdr:nvSpPr>
              <xdr:spPr bwMode="auto">
                <a:xfrm>
                  <a:off x="3817159" y="2629535"/>
                  <a:ext cx="261755" cy="1741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5567134" y="3813222"/>
                <a:ext cx="805633" cy="175500"/>
                <a:chOff x="5149737" y="2457338"/>
                <a:chExt cx="785310" cy="174535"/>
              </a:xfrm>
            </xdr:grpSpPr>
            <xdr:sp macro="" textlink="">
              <xdr:nvSpPr>
                <xdr:cNvPr id="646193" name="Check Box 49" hidden="1">
                  <a:extLst>
                    <a:ext uri="{63B3BB69-23CF-44E3-9099-C40C66FF867C}">
                      <a14:compatExt spid="_x0000_s646193"/>
                    </a:ext>
                    <a:ext uri="{FF2B5EF4-FFF2-40B4-BE49-F238E27FC236}">
                      <a16:creationId xmlns:a16="http://schemas.microsoft.com/office/drawing/2014/main" id="{00000000-0008-0000-0300-000031DC0900}"/>
                    </a:ext>
                  </a:extLst>
                </xdr:cNvPr>
                <xdr:cNvSpPr/>
              </xdr:nvSpPr>
              <xdr:spPr bwMode="auto">
                <a:xfrm>
                  <a:off x="5149737" y="2460432"/>
                  <a:ext cx="333245"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4" name="Check Box 50" hidden="1">
                  <a:extLst>
                    <a:ext uri="{63B3BB69-23CF-44E3-9099-C40C66FF867C}">
                      <a14:compatExt spid="_x0000_s646194"/>
                    </a:ext>
                    <a:ext uri="{FF2B5EF4-FFF2-40B4-BE49-F238E27FC236}">
                      <a16:creationId xmlns:a16="http://schemas.microsoft.com/office/drawing/2014/main" id="{00000000-0008-0000-0300-000032DC0900}"/>
                    </a:ext>
                  </a:extLst>
                </xdr:cNvPr>
                <xdr:cNvSpPr/>
              </xdr:nvSpPr>
              <xdr:spPr bwMode="auto">
                <a:xfrm>
                  <a:off x="5673098" y="2457338"/>
                  <a:ext cx="261949" cy="1714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xdr:twoCellAnchor>
    <xdr:from>
      <xdr:col>5</xdr:col>
      <xdr:colOff>133350</xdr:colOff>
      <xdr:row>14</xdr:row>
      <xdr:rowOff>142876</xdr:rowOff>
    </xdr:from>
    <xdr:to>
      <xdr:col>9</xdr:col>
      <xdr:colOff>133351</xdr:colOff>
      <xdr:row>16</xdr:row>
      <xdr:rowOff>19050</xdr:rowOff>
    </xdr:to>
    <xdr:sp macro="" textlink="">
      <xdr:nvSpPr>
        <xdr:cNvPr id="77" name="大かっこ 76">
          <a:extLst>
            <a:ext uri="{FF2B5EF4-FFF2-40B4-BE49-F238E27FC236}">
              <a16:creationId xmlns:a16="http://schemas.microsoft.com/office/drawing/2014/main" id="{00000000-0008-0000-0300-00004D000000}"/>
            </a:ext>
          </a:extLst>
        </xdr:cNvPr>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31340</xdr:colOff>
          <xdr:row>57</xdr:row>
          <xdr:rowOff>0</xdr:rowOff>
        </xdr:from>
        <xdr:to>
          <xdr:col>31</xdr:col>
          <xdr:colOff>0</xdr:colOff>
          <xdr:row>58</xdr:row>
          <xdr:rowOff>30150</xdr:rowOff>
        </xdr:to>
        <xdr:grpSp>
          <xdr:nvGrpSpPr>
            <xdr:cNvPr id="78" name="グループ化 77">
              <a:extLst>
                <a:ext uri="{FF2B5EF4-FFF2-40B4-BE49-F238E27FC236}">
                  <a16:creationId xmlns:a16="http://schemas.microsoft.com/office/drawing/2014/main" id="{00000000-0008-0000-0300-00004E000000}"/>
                </a:ext>
              </a:extLst>
            </xdr:cNvPr>
            <xdr:cNvGrpSpPr/>
          </xdr:nvGrpSpPr>
          <xdr:grpSpPr>
            <a:xfrm>
              <a:off x="3701640" y="9601200"/>
              <a:ext cx="1168810" cy="201600"/>
              <a:chOff x="3257627" y="6411094"/>
              <a:chExt cx="1162053" cy="209646"/>
            </a:xfrm>
          </xdr:grpSpPr>
          <xdr:sp macro="" textlink="">
            <xdr:nvSpPr>
              <xdr:cNvPr id="646195" name="Check Box 51" hidden="1">
                <a:extLst>
                  <a:ext uri="{63B3BB69-23CF-44E3-9099-C40C66FF867C}">
                    <a14:compatExt spid="_x0000_s646195"/>
                  </a:ext>
                  <a:ext uri="{FF2B5EF4-FFF2-40B4-BE49-F238E27FC236}">
                    <a16:creationId xmlns:a16="http://schemas.microsoft.com/office/drawing/2014/main" id="{00000000-0008-0000-0300-000033DC0900}"/>
                  </a:ext>
                </a:extLst>
              </xdr:cNvPr>
              <xdr:cNvSpPr/>
            </xdr:nvSpPr>
            <xdr:spPr bwMode="auto">
              <a:xfrm>
                <a:off x="3257627" y="6411200"/>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96" name="Check Box 52" hidden="1">
                <a:extLst>
                  <a:ext uri="{63B3BB69-23CF-44E3-9099-C40C66FF867C}">
                    <a14:compatExt spid="_x0000_s646196"/>
                  </a:ext>
                  <a:ext uri="{FF2B5EF4-FFF2-40B4-BE49-F238E27FC236}">
                    <a16:creationId xmlns:a16="http://schemas.microsoft.com/office/drawing/2014/main" id="{00000000-0008-0000-0300-000034DC0900}"/>
                  </a:ext>
                </a:extLst>
              </xdr:cNvPr>
              <xdr:cNvSpPr/>
            </xdr:nvSpPr>
            <xdr:spPr bwMode="auto">
              <a:xfrm>
                <a:off x="3867224" y="6411094"/>
                <a:ext cx="552456"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49</xdr:col>
      <xdr:colOff>47625</xdr:colOff>
      <xdr:row>13</xdr:row>
      <xdr:rowOff>9525</xdr:rowOff>
    </xdr:from>
    <xdr:to>
      <xdr:col>49</xdr:col>
      <xdr:colOff>161925</xdr:colOff>
      <xdr:row>16</xdr:row>
      <xdr:rowOff>114300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667625" y="58102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24</xdr:col>
          <xdr:colOff>31340</xdr:colOff>
          <xdr:row>53</xdr:row>
          <xdr:rowOff>9525</xdr:rowOff>
        </xdr:from>
        <xdr:to>
          <xdr:col>31</xdr:col>
          <xdr:colOff>0</xdr:colOff>
          <xdr:row>54</xdr:row>
          <xdr:rowOff>39675</xdr:rowOff>
        </xdr:to>
        <xdr:grpSp>
          <xdr:nvGrpSpPr>
            <xdr:cNvPr id="72" name="グループ化 71">
              <a:extLst>
                <a:ext uri="{FF2B5EF4-FFF2-40B4-BE49-F238E27FC236}">
                  <a16:creationId xmlns:a16="http://schemas.microsoft.com/office/drawing/2014/main" id="{00000000-0008-0000-0300-000048000000}"/>
                </a:ext>
              </a:extLst>
            </xdr:cNvPr>
            <xdr:cNvGrpSpPr/>
          </xdr:nvGrpSpPr>
          <xdr:grpSpPr>
            <a:xfrm>
              <a:off x="3701640" y="8924925"/>
              <a:ext cx="1168810" cy="201600"/>
              <a:chOff x="3257627" y="6410840"/>
              <a:chExt cx="1162053" cy="209802"/>
            </a:xfrm>
          </xdr:grpSpPr>
          <xdr:sp macro="" textlink="">
            <xdr:nvSpPr>
              <xdr:cNvPr id="646204" name="Check Box 60" hidden="1">
                <a:extLst>
                  <a:ext uri="{63B3BB69-23CF-44E3-9099-C40C66FF867C}">
                    <a14:compatExt spid="_x0000_s646204"/>
                  </a:ext>
                  <a:ext uri="{FF2B5EF4-FFF2-40B4-BE49-F238E27FC236}">
                    <a16:creationId xmlns:a16="http://schemas.microsoft.com/office/drawing/2014/main" id="{00000000-0008-0000-0300-00003CDC0900}"/>
                  </a:ext>
                </a:extLst>
              </xdr:cNvPr>
              <xdr:cNvSpPr/>
            </xdr:nvSpPr>
            <xdr:spPr bwMode="auto">
              <a:xfrm>
                <a:off x="3257627" y="6411093"/>
                <a:ext cx="59055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205" name="Check Box 61" hidden="1">
                <a:extLst>
                  <a:ext uri="{63B3BB69-23CF-44E3-9099-C40C66FF867C}">
                    <a14:compatExt spid="_x0000_s646205"/>
                  </a:ext>
                  <a:ext uri="{FF2B5EF4-FFF2-40B4-BE49-F238E27FC236}">
                    <a16:creationId xmlns:a16="http://schemas.microsoft.com/office/drawing/2014/main" id="{00000000-0008-0000-0300-00003DDC0900}"/>
                  </a:ext>
                </a:extLst>
              </xdr:cNvPr>
              <xdr:cNvSpPr/>
            </xdr:nvSpPr>
            <xdr:spPr bwMode="auto">
              <a:xfrm>
                <a:off x="3867224" y="6410840"/>
                <a:ext cx="552456" cy="2000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95249</xdr:colOff>
      <xdr:row>63</xdr:row>
      <xdr:rowOff>171450</xdr:rowOff>
    </xdr:from>
    <xdr:to>
      <xdr:col>25</xdr:col>
      <xdr:colOff>76200</xdr:colOff>
      <xdr:row>66</xdr:row>
      <xdr:rowOff>85725</xdr:rowOff>
    </xdr:to>
    <xdr:sp macro="" textlink="">
      <xdr:nvSpPr>
        <xdr:cNvPr id="35" name="大かっこ 34">
          <a:extLst>
            <a:ext uri="{FF2B5EF4-FFF2-40B4-BE49-F238E27FC236}">
              <a16:creationId xmlns:a16="http://schemas.microsoft.com/office/drawing/2014/main" id="{00000000-0008-0000-1800-000023000000}"/>
            </a:ext>
          </a:extLst>
        </xdr:cNvPr>
        <xdr:cNvSpPr/>
      </xdr:nvSpPr>
      <xdr:spPr>
        <a:xfrm>
          <a:off x="468312" y="11061700"/>
          <a:ext cx="3473451" cy="461963"/>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46</xdr:row>
      <xdr:rowOff>171451</xdr:rowOff>
    </xdr:from>
    <xdr:to>
      <xdr:col>25</xdr:col>
      <xdr:colOff>76200</xdr:colOff>
      <xdr:row>50</xdr:row>
      <xdr:rowOff>38102</xdr:rowOff>
    </xdr:to>
    <xdr:sp macro="" textlink="">
      <xdr:nvSpPr>
        <xdr:cNvPr id="50" name="大かっこ 49">
          <a:extLst>
            <a:ext uri="{FF2B5EF4-FFF2-40B4-BE49-F238E27FC236}">
              <a16:creationId xmlns:a16="http://schemas.microsoft.com/office/drawing/2014/main" id="{00000000-0008-0000-1800-000032000000}"/>
            </a:ext>
          </a:extLst>
        </xdr:cNvPr>
        <xdr:cNvSpPr/>
      </xdr:nvSpPr>
      <xdr:spPr>
        <a:xfrm>
          <a:off x="468312" y="7958139"/>
          <a:ext cx="3473451" cy="596901"/>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153343</xdr:colOff>
          <xdr:row>28</xdr:row>
          <xdr:rowOff>152404</xdr:rowOff>
        </xdr:from>
        <xdr:to>
          <xdr:col>21</xdr:col>
          <xdr:colOff>76201</xdr:colOff>
          <xdr:row>35</xdr:row>
          <xdr:rowOff>40930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534343" y="4946654"/>
              <a:ext cx="2923233" cy="729901"/>
              <a:chOff x="572622" y="4876800"/>
              <a:chExt cx="3180227" cy="568989"/>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800-000021B00300}"/>
                  </a:ext>
                </a:extLst>
              </xdr:cNvPr>
              <xdr:cNvSpPr/>
            </xdr:nvSpPr>
            <xdr:spPr bwMode="auto">
              <a:xfrm>
                <a:off x="1496550" y="4876800"/>
                <a:ext cx="590549"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800-000022B00300}"/>
                  </a:ext>
                </a:extLst>
              </xdr:cNvPr>
              <xdr:cNvSpPr/>
            </xdr:nvSpPr>
            <xdr:spPr bwMode="auto">
              <a:xfrm>
                <a:off x="2209800" y="4876800"/>
                <a:ext cx="676271"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800-000023B00300}"/>
                  </a:ext>
                </a:extLst>
              </xdr:cNvPr>
              <xdr:cNvSpPr/>
            </xdr:nvSpPr>
            <xdr:spPr bwMode="auto">
              <a:xfrm>
                <a:off x="3000376" y="4876800"/>
                <a:ext cx="752473"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800-000024B00300}"/>
                  </a:ext>
                </a:extLst>
              </xdr:cNvPr>
              <xdr:cNvSpPr/>
            </xdr:nvSpPr>
            <xdr:spPr bwMode="auto">
              <a:xfrm>
                <a:off x="582151" y="4876800"/>
                <a:ext cx="752476"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800-000026B00300}"/>
                  </a:ext>
                </a:extLst>
              </xdr:cNvPr>
              <xdr:cNvSpPr/>
            </xdr:nvSpPr>
            <xdr:spPr bwMode="auto">
              <a:xfrm>
                <a:off x="1487025" y="5064846"/>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800-000027B00300}"/>
                  </a:ext>
                </a:extLst>
              </xdr:cNvPr>
              <xdr:cNvSpPr/>
            </xdr:nvSpPr>
            <xdr:spPr bwMode="auto">
              <a:xfrm>
                <a:off x="582151" y="5074372"/>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800-000025B00300}"/>
                  </a:ext>
                </a:extLst>
              </xdr:cNvPr>
              <xdr:cNvSpPr/>
            </xdr:nvSpPr>
            <xdr:spPr bwMode="auto">
              <a:xfrm>
                <a:off x="572622" y="5251571"/>
                <a:ext cx="752473"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54</xdr:row>
          <xdr:rowOff>19051</xdr:rowOff>
        </xdr:from>
        <xdr:to>
          <xdr:col>25</xdr:col>
          <xdr:colOff>212716</xdr:colOff>
          <xdr:row>55</xdr:row>
          <xdr:rowOff>38101</xdr:rowOff>
        </xdr:to>
        <xdr:grpSp>
          <xdr:nvGrpSpPr>
            <xdr:cNvPr id="78" name="グループ化 77">
              <a:extLst>
                <a:ext uri="{FF2B5EF4-FFF2-40B4-BE49-F238E27FC236}">
                  <a16:creationId xmlns:a16="http://schemas.microsoft.com/office/drawing/2014/main" id="{00000000-0008-0000-1800-00004E000000}"/>
                </a:ext>
              </a:extLst>
            </xdr:cNvPr>
            <xdr:cNvGrpSpPr/>
          </xdr:nvGrpSpPr>
          <xdr:grpSpPr>
            <a:xfrm>
              <a:off x="2725729" y="8972551"/>
              <a:ext cx="1535112" cy="193675"/>
              <a:chOff x="3105164" y="1085850"/>
              <a:chExt cx="1447823" cy="209550"/>
            </a:xfrm>
          </xdr:grpSpPr>
          <xdr:sp macro="" textlink="">
            <xdr:nvSpPr>
              <xdr:cNvPr id="241714" name="Check Box 50" hidden="1">
                <a:extLst>
                  <a:ext uri="{63B3BB69-23CF-44E3-9099-C40C66FF867C}">
                    <a14:compatExt spid="_x0000_s241714"/>
                  </a:ext>
                  <a:ext uri="{FF2B5EF4-FFF2-40B4-BE49-F238E27FC236}">
                    <a16:creationId xmlns:a16="http://schemas.microsoft.com/office/drawing/2014/main" id="{00000000-0008-0000-1800-000032B00300}"/>
                  </a:ext>
                </a:extLst>
              </xdr:cNvPr>
              <xdr:cNvSpPr/>
            </xdr:nvSpPr>
            <xdr:spPr bwMode="auto">
              <a:xfrm>
                <a:off x="3105164"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5" name="Check Box 51" hidden="1">
                <a:extLst>
                  <a:ext uri="{63B3BB69-23CF-44E3-9099-C40C66FF867C}">
                    <a14:compatExt spid="_x0000_s241715"/>
                  </a:ext>
                  <a:ext uri="{FF2B5EF4-FFF2-40B4-BE49-F238E27FC236}">
                    <a16:creationId xmlns:a16="http://schemas.microsoft.com/office/drawing/2014/main" id="{00000000-0008-0000-1800-000033B00300}"/>
                  </a:ext>
                </a:extLst>
              </xdr:cNvPr>
              <xdr:cNvSpPr/>
            </xdr:nvSpPr>
            <xdr:spPr bwMode="auto">
              <a:xfrm>
                <a:off x="387670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3170</xdr:colOff>
          <xdr:row>57</xdr:row>
          <xdr:rowOff>7938</xdr:rowOff>
        </xdr:from>
        <xdr:to>
          <xdr:col>25</xdr:col>
          <xdr:colOff>217482</xdr:colOff>
          <xdr:row>58</xdr:row>
          <xdr:rowOff>36513</xdr:rowOff>
        </xdr:to>
        <xdr:grpSp>
          <xdr:nvGrpSpPr>
            <xdr:cNvPr id="81" name="グループ化 80">
              <a:extLst>
                <a:ext uri="{FF2B5EF4-FFF2-40B4-BE49-F238E27FC236}">
                  <a16:creationId xmlns:a16="http://schemas.microsoft.com/office/drawing/2014/main" id="{00000000-0008-0000-1800-000051000000}"/>
                </a:ext>
              </a:extLst>
            </xdr:cNvPr>
            <xdr:cNvGrpSpPr/>
          </xdr:nvGrpSpPr>
          <xdr:grpSpPr>
            <a:xfrm>
              <a:off x="2717795" y="9485313"/>
              <a:ext cx="1547812" cy="203200"/>
              <a:chOff x="3105100" y="1085850"/>
              <a:chExt cx="1447800" cy="209550"/>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id="{00000000-0008-0000-1800-000034B00300}"/>
                  </a:ext>
                </a:extLst>
              </xdr:cNvPr>
              <xdr:cNvSpPr/>
            </xdr:nvSpPr>
            <xdr:spPr bwMode="auto">
              <a:xfrm>
                <a:off x="3105100"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id="{00000000-0008-0000-1800-000035B00300}"/>
                  </a:ext>
                </a:extLst>
              </xdr:cNvPr>
              <xdr:cNvSpPr/>
            </xdr:nvSpPr>
            <xdr:spPr bwMode="auto">
              <a:xfrm>
                <a:off x="3876621"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59</xdr:row>
          <xdr:rowOff>30164</xdr:rowOff>
        </xdr:from>
        <xdr:to>
          <xdr:col>25</xdr:col>
          <xdr:colOff>201603</xdr:colOff>
          <xdr:row>60</xdr:row>
          <xdr:rowOff>30164</xdr:rowOff>
        </xdr:to>
        <xdr:grpSp>
          <xdr:nvGrpSpPr>
            <xdr:cNvPr id="84" name="グループ化 83">
              <a:extLst>
                <a:ext uri="{FF2B5EF4-FFF2-40B4-BE49-F238E27FC236}">
                  <a16:creationId xmlns:a16="http://schemas.microsoft.com/office/drawing/2014/main" id="{00000000-0008-0000-1800-000054000000}"/>
                </a:ext>
              </a:extLst>
            </xdr:cNvPr>
            <xdr:cNvGrpSpPr/>
          </xdr:nvGrpSpPr>
          <xdr:grpSpPr>
            <a:xfrm>
              <a:off x="2706679" y="9856789"/>
              <a:ext cx="1543049" cy="174625"/>
              <a:chOff x="3105142" y="1085850"/>
              <a:chExt cx="1447796"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id="{00000000-0008-0000-1800-000036B00300}"/>
                  </a:ext>
                </a:extLst>
              </xdr:cNvPr>
              <xdr:cNvSpPr/>
            </xdr:nvSpPr>
            <xdr:spPr bwMode="auto">
              <a:xfrm>
                <a:off x="3105142"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1800-000037B00300}"/>
                  </a:ext>
                </a:extLst>
              </xdr:cNvPr>
              <xdr:cNvSpPr/>
            </xdr:nvSpPr>
            <xdr:spPr bwMode="auto">
              <a:xfrm>
                <a:off x="387666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44</xdr:row>
          <xdr:rowOff>11122</xdr:rowOff>
        </xdr:from>
        <xdr:to>
          <xdr:col>25</xdr:col>
          <xdr:colOff>204778</xdr:colOff>
          <xdr:row>45</xdr:row>
          <xdr:rowOff>28573</xdr:rowOff>
        </xdr:to>
        <xdr:grpSp>
          <xdr:nvGrpSpPr>
            <xdr:cNvPr id="90" name="グループ化 89">
              <a:extLst>
                <a:ext uri="{FF2B5EF4-FFF2-40B4-BE49-F238E27FC236}">
                  <a16:creationId xmlns:a16="http://schemas.microsoft.com/office/drawing/2014/main" id="{00000000-0008-0000-1800-00005A000000}"/>
                </a:ext>
              </a:extLst>
            </xdr:cNvPr>
            <xdr:cNvGrpSpPr/>
          </xdr:nvGrpSpPr>
          <xdr:grpSpPr>
            <a:xfrm>
              <a:off x="2706679" y="7218372"/>
              <a:ext cx="1546224" cy="192076"/>
              <a:chOff x="3105161" y="1085850"/>
              <a:chExt cx="1447802" cy="209550"/>
            </a:xfrm>
          </xdr:grpSpPr>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1800-00003AB00300}"/>
                  </a:ext>
                </a:extLst>
              </xdr:cNvPr>
              <xdr:cNvSpPr/>
            </xdr:nvSpPr>
            <xdr:spPr bwMode="auto">
              <a:xfrm>
                <a:off x="310516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3" name="Check Box 59" hidden="1">
                <a:extLst>
                  <a:ext uri="{63B3BB69-23CF-44E3-9099-C40C66FF867C}">
                    <a14:compatExt spid="_x0000_s241723"/>
                  </a:ext>
                  <a:ext uri="{FF2B5EF4-FFF2-40B4-BE49-F238E27FC236}">
                    <a16:creationId xmlns:a16="http://schemas.microsoft.com/office/drawing/2014/main" id="{00000000-0008-0000-1800-00003BB00300}"/>
                  </a:ext>
                </a:extLst>
              </xdr:cNvPr>
              <xdr:cNvSpPr/>
            </xdr:nvSpPr>
            <xdr:spPr bwMode="auto">
              <a:xfrm>
                <a:off x="3876685"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40</xdr:row>
          <xdr:rowOff>19051</xdr:rowOff>
        </xdr:from>
        <xdr:to>
          <xdr:col>25</xdr:col>
          <xdr:colOff>207958</xdr:colOff>
          <xdr:row>41</xdr:row>
          <xdr:rowOff>38101</xdr:rowOff>
        </xdr:to>
        <xdr:grpSp>
          <xdr:nvGrpSpPr>
            <xdr:cNvPr id="93" name="グループ化 92">
              <a:extLst>
                <a:ext uri="{FF2B5EF4-FFF2-40B4-BE49-F238E27FC236}">
                  <a16:creationId xmlns:a16="http://schemas.microsoft.com/office/drawing/2014/main" id="{00000000-0008-0000-1800-00005D000000}"/>
                </a:ext>
              </a:extLst>
            </xdr:cNvPr>
            <xdr:cNvGrpSpPr/>
          </xdr:nvGrpSpPr>
          <xdr:grpSpPr>
            <a:xfrm>
              <a:off x="2700334" y="6527801"/>
              <a:ext cx="1555749" cy="193675"/>
              <a:chOff x="3105194" y="1085850"/>
              <a:chExt cx="1447797" cy="209550"/>
            </a:xfrm>
          </xdr:grpSpPr>
          <xdr:sp macro="" textlink="">
            <xdr:nvSpPr>
              <xdr:cNvPr id="241724" name="Check Box 60" hidden="1">
                <a:extLst>
                  <a:ext uri="{63B3BB69-23CF-44E3-9099-C40C66FF867C}">
                    <a14:compatExt spid="_x0000_s241724"/>
                  </a:ext>
                  <a:ext uri="{FF2B5EF4-FFF2-40B4-BE49-F238E27FC236}">
                    <a16:creationId xmlns:a16="http://schemas.microsoft.com/office/drawing/2014/main" id="{00000000-0008-0000-1800-00003CB00300}"/>
                  </a:ext>
                </a:extLst>
              </xdr:cNvPr>
              <xdr:cNvSpPr/>
            </xdr:nvSpPr>
            <xdr:spPr bwMode="auto">
              <a:xfrm>
                <a:off x="31051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1800-00003DB00300}"/>
                  </a:ext>
                </a:extLst>
              </xdr:cNvPr>
              <xdr:cNvSpPr/>
            </xdr:nvSpPr>
            <xdr:spPr bwMode="auto">
              <a:xfrm>
                <a:off x="387671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27</xdr:row>
          <xdr:rowOff>31750</xdr:rowOff>
        </xdr:from>
        <xdr:to>
          <xdr:col>25</xdr:col>
          <xdr:colOff>204778</xdr:colOff>
          <xdr:row>28</xdr:row>
          <xdr:rowOff>31750</xdr:rowOff>
        </xdr:to>
        <xdr:grpSp>
          <xdr:nvGrpSpPr>
            <xdr:cNvPr id="96" name="グループ化 95">
              <a:extLst>
                <a:ext uri="{FF2B5EF4-FFF2-40B4-BE49-F238E27FC236}">
                  <a16:creationId xmlns:a16="http://schemas.microsoft.com/office/drawing/2014/main" id="{00000000-0008-0000-1800-000060000000}"/>
                </a:ext>
              </a:extLst>
            </xdr:cNvPr>
            <xdr:cNvGrpSpPr/>
          </xdr:nvGrpSpPr>
          <xdr:grpSpPr>
            <a:xfrm>
              <a:off x="2706679" y="4651375"/>
              <a:ext cx="1546224" cy="174625"/>
              <a:chOff x="3105161" y="1085850"/>
              <a:chExt cx="1447802" cy="209550"/>
            </a:xfrm>
          </xdr:grpSpPr>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1800-00003EB00300}"/>
                  </a:ext>
                </a:extLst>
              </xdr:cNvPr>
              <xdr:cNvSpPr/>
            </xdr:nvSpPr>
            <xdr:spPr bwMode="auto">
              <a:xfrm>
                <a:off x="310516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1800-00003FB00300}"/>
                  </a:ext>
                </a:extLst>
              </xdr:cNvPr>
              <xdr:cNvSpPr/>
            </xdr:nvSpPr>
            <xdr:spPr bwMode="auto">
              <a:xfrm>
                <a:off x="3876685"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3166</xdr:colOff>
          <xdr:row>17</xdr:row>
          <xdr:rowOff>11113</xdr:rowOff>
        </xdr:from>
        <xdr:to>
          <xdr:col>25</xdr:col>
          <xdr:colOff>204778</xdr:colOff>
          <xdr:row>18</xdr:row>
          <xdr:rowOff>11113</xdr:rowOff>
        </xdr:to>
        <xdr:grpSp>
          <xdr:nvGrpSpPr>
            <xdr:cNvPr id="105" name="グループ化 104">
              <a:extLst>
                <a:ext uri="{FF2B5EF4-FFF2-40B4-BE49-F238E27FC236}">
                  <a16:creationId xmlns:a16="http://schemas.microsoft.com/office/drawing/2014/main" id="{00000000-0008-0000-1800-000069000000}"/>
                </a:ext>
              </a:extLst>
            </xdr:cNvPr>
            <xdr:cNvGrpSpPr/>
          </xdr:nvGrpSpPr>
          <xdr:grpSpPr>
            <a:xfrm>
              <a:off x="2717791" y="2852738"/>
              <a:ext cx="1535112" cy="190500"/>
              <a:chOff x="3105207" y="1600200"/>
              <a:chExt cx="1447763"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id="{00000000-0008-0000-1800-000044B00300}"/>
                  </a:ext>
                </a:extLst>
              </xdr:cNvPr>
              <xdr:cNvSpPr/>
            </xdr:nvSpPr>
            <xdr:spPr bwMode="auto">
              <a:xfrm>
                <a:off x="3105207" y="160020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id="{00000000-0008-0000-1800-000045B00300}"/>
                  </a:ext>
                </a:extLst>
              </xdr:cNvPr>
              <xdr:cNvSpPr/>
            </xdr:nvSpPr>
            <xdr:spPr bwMode="auto">
              <a:xfrm>
                <a:off x="3876692" y="160020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8</xdr:row>
          <xdr:rowOff>0</xdr:rowOff>
        </xdr:from>
        <xdr:to>
          <xdr:col>25</xdr:col>
          <xdr:colOff>215900</xdr:colOff>
          <xdr:row>9</xdr:row>
          <xdr:rowOff>0</xdr:rowOff>
        </xdr:to>
        <xdr:grpSp>
          <xdr:nvGrpSpPr>
            <xdr:cNvPr id="111" name="グループ化 110">
              <a:extLst>
                <a:ext uri="{FF2B5EF4-FFF2-40B4-BE49-F238E27FC236}">
                  <a16:creationId xmlns:a16="http://schemas.microsoft.com/office/drawing/2014/main" id="{00000000-0008-0000-1800-00006F000000}"/>
                </a:ext>
              </a:extLst>
            </xdr:cNvPr>
            <xdr:cNvGrpSpPr/>
          </xdr:nvGrpSpPr>
          <xdr:grpSpPr>
            <a:xfrm>
              <a:off x="2724150" y="1198563"/>
              <a:ext cx="1539875" cy="174625"/>
              <a:chOff x="3105110" y="1085850"/>
              <a:chExt cx="1447728"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id="{00000000-0008-0000-1800-000048B00300}"/>
                  </a:ext>
                </a:extLst>
              </xdr:cNvPr>
              <xdr:cNvSpPr/>
            </xdr:nvSpPr>
            <xdr:spPr bwMode="auto">
              <a:xfrm>
                <a:off x="310511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id="{00000000-0008-0000-1800-000049B00300}"/>
                  </a:ext>
                </a:extLst>
              </xdr:cNvPr>
              <xdr:cNvSpPr/>
            </xdr:nvSpPr>
            <xdr:spPr bwMode="auto">
              <a:xfrm>
                <a:off x="387656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19049</xdr:colOff>
          <xdr:row>51</xdr:row>
          <xdr:rowOff>182558</xdr:rowOff>
        </xdr:from>
        <xdr:to>
          <xdr:col>25</xdr:col>
          <xdr:colOff>207954</xdr:colOff>
          <xdr:row>53</xdr:row>
          <xdr:rowOff>31505</xdr:rowOff>
        </xdr:to>
        <xdr:grpSp>
          <xdr:nvGrpSpPr>
            <xdr:cNvPr id="59" name="グループ化 58">
              <a:extLst>
                <a:ext uri="{FF2B5EF4-FFF2-40B4-BE49-F238E27FC236}">
                  <a16:creationId xmlns:a16="http://schemas.microsoft.com/office/drawing/2014/main" id="{00000000-0008-0000-1800-00003B000000}"/>
                </a:ext>
              </a:extLst>
            </xdr:cNvPr>
            <xdr:cNvGrpSpPr/>
          </xdr:nvGrpSpPr>
          <xdr:grpSpPr>
            <a:xfrm>
              <a:off x="2733674" y="8605833"/>
              <a:ext cx="1522405" cy="204547"/>
              <a:chOff x="3105165" y="1085721"/>
              <a:chExt cx="1420227" cy="209550"/>
            </a:xfrm>
          </xdr:grpSpPr>
          <xdr:sp macro="" textlink="">
            <xdr:nvSpPr>
              <xdr:cNvPr id="241738" name="Check Box 74" hidden="1">
                <a:extLst>
                  <a:ext uri="{63B3BB69-23CF-44E3-9099-C40C66FF867C}">
                    <a14:compatExt spid="_x0000_s241738"/>
                  </a:ext>
                  <a:ext uri="{FF2B5EF4-FFF2-40B4-BE49-F238E27FC236}">
                    <a16:creationId xmlns:a16="http://schemas.microsoft.com/office/drawing/2014/main" id="{00000000-0008-0000-1800-00004AB00300}"/>
                  </a:ext>
                </a:extLst>
              </xdr:cNvPr>
              <xdr:cNvSpPr/>
            </xdr:nvSpPr>
            <xdr:spPr bwMode="auto">
              <a:xfrm>
                <a:off x="3105165" y="1085721"/>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9" name="Check Box 75" hidden="1">
                <a:extLst>
                  <a:ext uri="{63B3BB69-23CF-44E3-9099-C40C66FF867C}">
                    <a14:compatExt spid="_x0000_s241739"/>
                  </a:ext>
                  <a:ext uri="{FF2B5EF4-FFF2-40B4-BE49-F238E27FC236}">
                    <a16:creationId xmlns:a16="http://schemas.microsoft.com/office/drawing/2014/main" id="{00000000-0008-0000-1800-00004BB00300}"/>
                  </a:ext>
                </a:extLst>
              </xdr:cNvPr>
              <xdr:cNvSpPr/>
            </xdr:nvSpPr>
            <xdr:spPr bwMode="auto">
              <a:xfrm>
                <a:off x="3853690" y="1085850"/>
                <a:ext cx="671702" cy="2066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61</xdr:row>
          <xdr:rowOff>30164</xdr:rowOff>
        </xdr:from>
        <xdr:to>
          <xdr:col>25</xdr:col>
          <xdr:colOff>206366</xdr:colOff>
          <xdr:row>62</xdr:row>
          <xdr:rowOff>49214</xdr:rowOff>
        </xdr:to>
        <xdr:grpSp>
          <xdr:nvGrpSpPr>
            <xdr:cNvPr id="62" name="グループ化 61">
              <a:extLst>
                <a:ext uri="{FF2B5EF4-FFF2-40B4-BE49-F238E27FC236}">
                  <a16:creationId xmlns:a16="http://schemas.microsoft.com/office/drawing/2014/main" id="{00000000-0008-0000-1800-00003E000000}"/>
                </a:ext>
              </a:extLst>
            </xdr:cNvPr>
            <xdr:cNvGrpSpPr/>
          </xdr:nvGrpSpPr>
          <xdr:grpSpPr>
            <a:xfrm>
              <a:off x="2725729" y="10206039"/>
              <a:ext cx="1528762" cy="193675"/>
              <a:chOff x="3105125" y="1085850"/>
              <a:chExt cx="1447766"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800-00004CB00300}"/>
                  </a:ext>
                </a:extLst>
              </xdr:cNvPr>
              <xdr:cNvSpPr/>
            </xdr:nvSpPr>
            <xdr:spPr bwMode="auto">
              <a:xfrm>
                <a:off x="3105125"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800-00004DB00300}"/>
                  </a:ext>
                </a:extLst>
              </xdr:cNvPr>
              <xdr:cNvSpPr/>
            </xdr:nvSpPr>
            <xdr:spPr bwMode="auto">
              <a:xfrm>
                <a:off x="387661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13</xdr:row>
          <xdr:rowOff>0</xdr:rowOff>
        </xdr:from>
        <xdr:to>
          <xdr:col>20</xdr:col>
          <xdr:colOff>30460</xdr:colOff>
          <xdr:row>15</xdr:row>
          <xdr:rowOff>28575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1390650" y="2119313"/>
              <a:ext cx="1854498" cy="369887"/>
              <a:chOff x="1495844" y="2041071"/>
              <a:chExt cx="1978271" cy="373988"/>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800-000019B00300}"/>
                  </a:ext>
                </a:extLst>
              </xdr:cNvPr>
              <xdr:cNvSpPr/>
            </xdr:nvSpPr>
            <xdr:spPr bwMode="auto">
              <a:xfrm>
                <a:off x="1495844" y="2041071"/>
                <a:ext cx="796047"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800-00001AB00300}"/>
                  </a:ext>
                </a:extLst>
              </xdr:cNvPr>
              <xdr:cNvSpPr/>
            </xdr:nvSpPr>
            <xdr:spPr bwMode="auto">
              <a:xfrm>
                <a:off x="2338715" y="2041071"/>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800-00001BB00300}"/>
                  </a:ext>
                </a:extLst>
              </xdr:cNvPr>
              <xdr:cNvSpPr/>
            </xdr:nvSpPr>
            <xdr:spPr bwMode="auto">
              <a:xfrm>
                <a:off x="1495844"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800-00001CB00300}"/>
                  </a:ext>
                </a:extLst>
              </xdr:cNvPr>
              <xdr:cNvSpPr/>
            </xdr:nvSpPr>
            <xdr:spPr bwMode="auto">
              <a:xfrm>
                <a:off x="2338715"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800-00004FB00300}"/>
                  </a:ext>
                </a:extLst>
              </xdr:cNvPr>
              <xdr:cNvSpPr/>
            </xdr:nvSpPr>
            <xdr:spPr bwMode="auto">
              <a:xfrm>
                <a:off x="2895708" y="2041072"/>
                <a:ext cx="578407" cy="20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153981</xdr:colOff>
          <xdr:row>37</xdr:row>
          <xdr:rowOff>38104</xdr:rowOff>
        </xdr:from>
        <xdr:to>
          <xdr:col>24</xdr:col>
          <xdr:colOff>153981</xdr:colOff>
          <xdr:row>38</xdr:row>
          <xdr:rowOff>68266</xdr:rowOff>
        </xdr:to>
        <xdr:grpSp>
          <xdr:nvGrpSpPr>
            <xdr:cNvPr id="57" name="グループ化 56">
              <a:extLst>
                <a:ext uri="{FF2B5EF4-FFF2-40B4-BE49-F238E27FC236}">
                  <a16:creationId xmlns:a16="http://schemas.microsoft.com/office/drawing/2014/main" id="{00000000-0008-0000-1800-000039000000}"/>
                </a:ext>
              </a:extLst>
            </xdr:cNvPr>
            <xdr:cNvGrpSpPr/>
          </xdr:nvGrpSpPr>
          <xdr:grpSpPr>
            <a:xfrm>
              <a:off x="2701919" y="6022979"/>
              <a:ext cx="1333500" cy="204787"/>
              <a:chOff x="3105068" y="1085850"/>
              <a:chExt cx="1447975"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800-000052B00300}"/>
                  </a:ext>
                </a:extLst>
              </xdr:cNvPr>
              <xdr:cNvSpPr/>
            </xdr:nvSpPr>
            <xdr:spPr bwMode="auto">
              <a:xfrm>
                <a:off x="3105068"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800-000053B00300}"/>
                  </a:ext>
                </a:extLst>
              </xdr:cNvPr>
              <xdr:cNvSpPr/>
            </xdr:nvSpPr>
            <xdr:spPr bwMode="auto">
              <a:xfrm>
                <a:off x="3876773"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10</xdr:row>
          <xdr:rowOff>20934</xdr:rowOff>
        </xdr:from>
        <xdr:to>
          <xdr:col>25</xdr:col>
          <xdr:colOff>208094</xdr:colOff>
          <xdr:row>11</xdr:row>
          <xdr:rowOff>0</xdr:rowOff>
        </xdr:to>
        <xdr:grpSp>
          <xdr:nvGrpSpPr>
            <xdr:cNvPr id="60" name="グループ化 59">
              <a:extLst>
                <a:ext uri="{FF2B5EF4-FFF2-40B4-BE49-F238E27FC236}">
                  <a16:creationId xmlns:a16="http://schemas.microsoft.com/office/drawing/2014/main" id="{00000000-0008-0000-1800-00003C000000}"/>
                </a:ext>
              </a:extLst>
            </xdr:cNvPr>
            <xdr:cNvGrpSpPr/>
          </xdr:nvGrpSpPr>
          <xdr:grpSpPr>
            <a:xfrm>
              <a:off x="2725729" y="1568747"/>
              <a:ext cx="1530490" cy="169566"/>
              <a:chOff x="3105103" y="1085850"/>
              <a:chExt cx="1447756"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800-000054B00300}"/>
                  </a:ext>
                </a:extLst>
              </xdr:cNvPr>
              <xdr:cNvSpPr/>
            </xdr:nvSpPr>
            <xdr:spPr bwMode="auto">
              <a:xfrm>
                <a:off x="3105103"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800-000055B00300}"/>
                  </a:ext>
                </a:extLst>
              </xdr:cNvPr>
              <xdr:cNvSpPr/>
            </xdr:nvSpPr>
            <xdr:spPr bwMode="auto">
              <a:xfrm>
                <a:off x="387658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146539</xdr:colOff>
      <xdr:row>10</xdr:row>
      <xdr:rowOff>0</xdr:rowOff>
    </xdr:from>
    <xdr:to>
      <xdr:col>25</xdr:col>
      <xdr:colOff>272143</xdr:colOff>
      <xdr:row>11</xdr:row>
      <xdr:rowOff>31401</xdr:rowOff>
    </xdr:to>
    <xdr:sp macro="" textlink="">
      <xdr:nvSpPr>
        <xdr:cNvPr id="2" name="正方形/長方形 1">
          <a:extLst>
            <a:ext uri="{FF2B5EF4-FFF2-40B4-BE49-F238E27FC236}">
              <a16:creationId xmlns:a16="http://schemas.microsoft.com/office/drawing/2014/main" id="{00000000-0008-0000-1800-000002000000}"/>
            </a:ext>
          </a:extLst>
        </xdr:cNvPr>
        <xdr:cNvSpPr/>
      </xdr:nvSpPr>
      <xdr:spPr>
        <a:xfrm>
          <a:off x="3056374" y="1475852"/>
          <a:ext cx="1549121" cy="2198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15</xdr:col>
          <xdr:colOff>70356</xdr:colOff>
          <xdr:row>20</xdr:row>
          <xdr:rowOff>131319</xdr:rowOff>
        </xdr:from>
        <xdr:to>
          <xdr:col>25</xdr:col>
          <xdr:colOff>317935</xdr:colOff>
          <xdr:row>22</xdr:row>
          <xdr:rowOff>27280</xdr:rowOff>
        </xdr:to>
        <xdr:grpSp>
          <xdr:nvGrpSpPr>
            <xdr:cNvPr id="64" name="グループ化 63">
              <a:extLst>
                <a:ext uri="{FF2B5EF4-FFF2-40B4-BE49-F238E27FC236}">
                  <a16:creationId xmlns:a16="http://schemas.microsoft.com/office/drawing/2014/main" id="{00000000-0008-0000-1800-000040000000}"/>
                </a:ext>
              </a:extLst>
            </xdr:cNvPr>
            <xdr:cNvGrpSpPr>
              <a:grpSpLocks noChangeAspect="1"/>
            </xdr:cNvGrpSpPr>
          </xdr:nvGrpSpPr>
          <xdr:grpSpPr>
            <a:xfrm>
              <a:off x="2451606" y="3528569"/>
              <a:ext cx="1914454" cy="245211"/>
              <a:chOff x="2761716" y="3349545"/>
              <a:chExt cx="2200267" cy="238128"/>
            </a:xfrm>
          </xdr:grpSpPr>
          <xdr:grpSp>
            <xdr:nvGrpSpPr>
              <xdr:cNvPr id="65" name="グループ化 64">
                <a:extLst>
                  <a:ext uri="{FF2B5EF4-FFF2-40B4-BE49-F238E27FC236}">
                    <a16:creationId xmlns:a16="http://schemas.microsoft.com/office/drawing/2014/main" id="{00000000-0008-0000-1800-000041000000}"/>
                  </a:ext>
                </a:extLst>
              </xdr:cNvPr>
              <xdr:cNvGrpSpPr/>
            </xdr:nvGrpSpPr>
            <xdr:grpSpPr>
              <a:xfrm>
                <a:off x="2761716" y="3389330"/>
                <a:ext cx="1355288" cy="173041"/>
                <a:chOff x="2771224" y="1491347"/>
                <a:chExt cx="1355310" cy="211487"/>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800-000056B00300}"/>
                    </a:ext>
                  </a:extLst>
                </xdr:cNvPr>
                <xdr:cNvSpPr/>
              </xdr:nvSpPr>
              <xdr:spPr bwMode="auto">
                <a:xfrm>
                  <a:off x="2771224" y="1493290"/>
                  <a:ext cx="666751"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800-000057B00300}"/>
                    </a:ext>
                  </a:extLst>
                </xdr:cNvPr>
                <xdr:cNvSpPr/>
              </xdr:nvSpPr>
              <xdr:spPr bwMode="auto">
                <a:xfrm>
                  <a:off x="3450246" y="1491347"/>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800-000058B00300}"/>
                  </a:ext>
                </a:extLst>
              </xdr:cNvPr>
              <xdr:cNvSpPr/>
            </xdr:nvSpPr>
            <xdr:spPr bwMode="auto">
              <a:xfrm>
                <a:off x="4209507" y="3349545"/>
                <a:ext cx="752476" cy="2381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該当なし</a:t>
                </a:r>
              </a:p>
            </xdr:txBody>
          </xdr:sp>
        </xdr:grpSp>
        <xdr:clientData/>
      </xdr:twoCellAnchor>
    </mc:Choice>
    <mc:Fallback/>
  </mc:AlternateContent>
  <xdr:twoCellAnchor>
    <xdr:from>
      <xdr:col>14</xdr:col>
      <xdr:colOff>167473</xdr:colOff>
      <xdr:row>20</xdr:row>
      <xdr:rowOff>31401</xdr:rowOff>
    </xdr:from>
    <xdr:to>
      <xdr:col>25</xdr:col>
      <xdr:colOff>345412</xdr:colOff>
      <xdr:row>21</xdr:row>
      <xdr:rowOff>115137</xdr:rowOff>
    </xdr:to>
    <xdr:sp macro="" textlink="">
      <xdr:nvSpPr>
        <xdr:cNvPr id="69" name="正方形/長方形 68">
          <a:extLst>
            <a:ext uri="{FF2B5EF4-FFF2-40B4-BE49-F238E27FC236}">
              <a16:creationId xmlns:a16="http://schemas.microsoft.com/office/drawing/2014/main" id="{00000000-0008-0000-1800-000045000000}"/>
            </a:ext>
          </a:extLst>
        </xdr:cNvPr>
        <xdr:cNvSpPr/>
      </xdr:nvSpPr>
      <xdr:spPr>
        <a:xfrm>
          <a:off x="2543489" y="3338983"/>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10467</xdr:colOff>
          <xdr:row>23</xdr:row>
          <xdr:rowOff>1</xdr:rowOff>
        </xdr:from>
        <xdr:to>
          <xdr:col>25</xdr:col>
          <xdr:colOff>51165</xdr:colOff>
          <xdr:row>24</xdr:row>
          <xdr:rowOff>11646</xdr:rowOff>
        </xdr:to>
        <xdr:grpSp>
          <xdr:nvGrpSpPr>
            <xdr:cNvPr id="70" name="グループ化 69">
              <a:extLst>
                <a:ext uri="{FF2B5EF4-FFF2-40B4-BE49-F238E27FC236}">
                  <a16:creationId xmlns:a16="http://schemas.microsoft.com/office/drawing/2014/main" id="{00000000-0008-0000-1800-000046000000}"/>
                </a:ext>
              </a:extLst>
            </xdr:cNvPr>
            <xdr:cNvGrpSpPr/>
          </xdr:nvGrpSpPr>
          <xdr:grpSpPr>
            <a:xfrm>
              <a:off x="2391717" y="3921126"/>
              <a:ext cx="1707573" cy="186270"/>
              <a:chOff x="2385061" y="3497817"/>
              <a:chExt cx="1820129" cy="179118"/>
            </a:xfrm>
          </xdr:grpSpPr>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800-000059B00300}"/>
                  </a:ext>
                </a:extLst>
              </xdr:cNvPr>
              <xdr:cNvSpPr/>
            </xdr:nvSpPr>
            <xdr:spPr bwMode="auto">
              <a:xfrm>
                <a:off x="2385061" y="3497817"/>
                <a:ext cx="481950" cy="1791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1800-00005AB00300}"/>
                  </a:ext>
                </a:extLst>
              </xdr:cNvPr>
              <xdr:cNvSpPr/>
            </xdr:nvSpPr>
            <xdr:spPr bwMode="auto">
              <a:xfrm>
                <a:off x="3620117" y="3505785"/>
                <a:ext cx="585073" cy="142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146540</xdr:colOff>
      <xdr:row>22</xdr:row>
      <xdr:rowOff>146539</xdr:rowOff>
    </xdr:from>
    <xdr:to>
      <xdr:col>25</xdr:col>
      <xdr:colOff>324479</xdr:colOff>
      <xdr:row>24</xdr:row>
      <xdr:rowOff>62802</xdr:rowOff>
    </xdr:to>
    <xdr:sp macro="" textlink="">
      <xdr:nvSpPr>
        <xdr:cNvPr id="73" name="正方形/長方形 72">
          <a:extLst>
            <a:ext uri="{FF2B5EF4-FFF2-40B4-BE49-F238E27FC236}">
              <a16:creationId xmlns:a16="http://schemas.microsoft.com/office/drawing/2014/main" id="{00000000-0008-0000-1800-000049000000}"/>
            </a:ext>
          </a:extLst>
        </xdr:cNvPr>
        <xdr:cNvSpPr/>
      </xdr:nvSpPr>
      <xdr:spPr>
        <a:xfrm>
          <a:off x="2522556" y="3789066"/>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133350</xdr:colOff>
          <xdr:row>6</xdr:row>
          <xdr:rowOff>161925</xdr:rowOff>
        </xdr:from>
        <xdr:to>
          <xdr:col>25</xdr:col>
          <xdr:colOff>133350</xdr:colOff>
          <xdr:row>7</xdr:row>
          <xdr:rowOff>161925</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2825750" y="1025525"/>
              <a:ext cx="1320800" cy="177800"/>
              <a:chOff x="3105107" y="10172700"/>
              <a:chExt cx="1447753"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900-000001B40300}"/>
                  </a:ext>
                </a:extLst>
              </xdr:cNvPr>
              <xdr:cNvSpPr/>
            </xdr:nvSpPr>
            <xdr:spPr bwMode="auto">
              <a:xfrm>
                <a:off x="3105107" y="1017270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900-000002B40300}"/>
                  </a:ext>
                </a:extLst>
              </xdr:cNvPr>
              <xdr:cNvSpPr/>
            </xdr:nvSpPr>
            <xdr:spPr bwMode="auto">
              <a:xfrm>
                <a:off x="3876585"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8</xdr:row>
          <xdr:rowOff>142875</xdr:rowOff>
        </xdr:from>
        <xdr:to>
          <xdr:col>25</xdr:col>
          <xdr:colOff>133350</xdr:colOff>
          <xdr:row>10</xdr:row>
          <xdr:rowOff>0</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2825750" y="1362075"/>
              <a:ext cx="1320800" cy="212725"/>
              <a:chOff x="3105107" y="1085850"/>
              <a:chExt cx="1447753"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900-000003B40300}"/>
                  </a:ext>
                </a:extLst>
              </xdr:cNvPr>
              <xdr:cNvSpPr/>
            </xdr:nvSpPr>
            <xdr:spPr bwMode="auto">
              <a:xfrm>
                <a:off x="3105107"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900-000004B40300}"/>
                  </a:ext>
                </a:extLst>
              </xdr:cNvPr>
              <xdr:cNvSpPr/>
            </xdr:nvSpPr>
            <xdr:spPr bwMode="auto">
              <a:xfrm>
                <a:off x="387658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20</xdr:row>
          <xdr:rowOff>19050</xdr:rowOff>
        </xdr:from>
        <xdr:to>
          <xdr:col>25</xdr:col>
          <xdr:colOff>142875</xdr:colOff>
          <xdr:row>21</xdr:row>
          <xdr:rowOff>19050</xdr:rowOff>
        </xdr:to>
        <xdr:grpSp>
          <xdr:nvGrpSpPr>
            <xdr:cNvPr id="8" name="グループ化 7">
              <a:extLst>
                <a:ext uri="{FF2B5EF4-FFF2-40B4-BE49-F238E27FC236}">
                  <a16:creationId xmlns:a16="http://schemas.microsoft.com/office/drawing/2014/main" id="{00000000-0008-0000-1900-000008000000}"/>
                </a:ext>
              </a:extLst>
            </xdr:cNvPr>
            <xdr:cNvGrpSpPr/>
          </xdr:nvGrpSpPr>
          <xdr:grpSpPr>
            <a:xfrm>
              <a:off x="2835275" y="3371850"/>
              <a:ext cx="1320800" cy="177800"/>
              <a:chOff x="3105107" y="1085850"/>
              <a:chExt cx="1447753"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900-000005B40300}"/>
                  </a:ext>
                </a:extLst>
              </xdr:cNvPr>
              <xdr:cNvSpPr/>
            </xdr:nvSpPr>
            <xdr:spPr bwMode="auto">
              <a:xfrm>
                <a:off x="3105107"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900-000006B40300}"/>
                  </a:ext>
                </a:extLst>
              </xdr:cNvPr>
              <xdr:cNvSpPr/>
            </xdr:nvSpPr>
            <xdr:spPr bwMode="auto">
              <a:xfrm>
                <a:off x="387658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19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12700</xdr:rowOff>
        </xdr:from>
        <xdr:to>
          <xdr:col>13</xdr:col>
          <xdr:colOff>177800</xdr:colOff>
          <xdr:row>12</xdr:row>
          <xdr:rowOff>50800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9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177800</xdr:colOff>
          <xdr:row>13</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9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9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177800</xdr:colOff>
          <xdr:row>16</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9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9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177800</xdr:colOff>
          <xdr:row>14</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9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27</xdr:row>
          <xdr:rowOff>11676</xdr:rowOff>
        </xdr:from>
        <xdr:to>
          <xdr:col>16</xdr:col>
          <xdr:colOff>111125</xdr:colOff>
          <xdr:row>28</xdr:row>
          <xdr:rowOff>10933</xdr:rowOff>
        </xdr:to>
        <xdr:grpSp>
          <xdr:nvGrpSpPr>
            <xdr:cNvPr id="15" name="グループ化 14">
              <a:extLst>
                <a:ext uri="{FF2B5EF4-FFF2-40B4-BE49-F238E27FC236}">
                  <a16:creationId xmlns:a16="http://schemas.microsoft.com/office/drawing/2014/main" id="{00000000-0008-0000-1900-00000F000000}"/>
                </a:ext>
              </a:extLst>
            </xdr:cNvPr>
            <xdr:cNvGrpSpPr/>
          </xdr:nvGrpSpPr>
          <xdr:grpSpPr>
            <a:xfrm>
              <a:off x="504825" y="4609076"/>
              <a:ext cx="2133600" cy="177057"/>
              <a:chOff x="600105" y="8213969"/>
              <a:chExt cx="2335003" cy="194748"/>
            </a:xfrm>
          </xdr:grpSpPr>
          <xdr:sp macro="" textlink="">
            <xdr:nvSpPr>
              <xdr:cNvPr id="242768" name="Check Box 80" hidden="1">
                <a:extLst>
                  <a:ext uri="{63B3BB69-23CF-44E3-9099-C40C66FF867C}">
                    <a14:compatExt spid="_x0000_s242768"/>
                  </a:ext>
                  <a:ext uri="{FF2B5EF4-FFF2-40B4-BE49-F238E27FC236}">
                    <a16:creationId xmlns:a16="http://schemas.microsoft.com/office/drawing/2014/main" id="{00000000-0008-0000-1900-000050B40300}"/>
                  </a:ext>
                </a:extLst>
              </xdr:cNvPr>
              <xdr:cNvSpPr/>
            </xdr:nvSpPr>
            <xdr:spPr bwMode="auto">
              <a:xfrm>
                <a:off x="600105" y="8234599"/>
                <a:ext cx="842224" cy="137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紙で配布・</a:t>
                </a:r>
              </a:p>
            </xdr:txBody>
          </xdr:sp>
          <xdr:sp macro="" textlink="">
            <xdr:nvSpPr>
              <xdr:cNvPr id="242769" name="Check Box 81" hidden="1">
                <a:extLst>
                  <a:ext uri="{63B3BB69-23CF-44E3-9099-C40C66FF867C}">
                    <a14:compatExt spid="_x0000_s242769"/>
                  </a:ext>
                  <a:ext uri="{FF2B5EF4-FFF2-40B4-BE49-F238E27FC236}">
                    <a16:creationId xmlns:a16="http://schemas.microsoft.com/office/drawing/2014/main" id="{00000000-0008-0000-1900-000051B40300}"/>
                  </a:ext>
                </a:extLst>
              </xdr:cNvPr>
              <xdr:cNvSpPr/>
            </xdr:nvSpPr>
            <xdr:spPr bwMode="auto">
              <a:xfrm>
                <a:off x="1424828" y="8213969"/>
                <a:ext cx="676275" cy="177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sp macro="" textlink="">
            <xdr:nvSpPr>
              <xdr:cNvPr id="242770" name="Check Box 82" hidden="1">
                <a:extLst>
                  <a:ext uri="{63B3BB69-23CF-44E3-9099-C40C66FF867C}">
                    <a14:compatExt spid="_x0000_s242770"/>
                  </a:ext>
                  <a:ext uri="{FF2B5EF4-FFF2-40B4-BE49-F238E27FC236}">
                    <a16:creationId xmlns:a16="http://schemas.microsoft.com/office/drawing/2014/main" id="{00000000-0008-0000-1900-000052B40300}"/>
                  </a:ext>
                </a:extLst>
              </xdr:cNvPr>
              <xdr:cNvSpPr/>
            </xdr:nvSpPr>
            <xdr:spPr bwMode="auto">
              <a:xfrm>
                <a:off x="2260854" y="8218547"/>
                <a:ext cx="674254" cy="1901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139700</xdr:colOff>
          <xdr:row>24</xdr:row>
          <xdr:rowOff>0</xdr:rowOff>
        </xdr:from>
        <xdr:to>
          <xdr:col>25</xdr:col>
          <xdr:colOff>139700</xdr:colOff>
          <xdr:row>25</xdr:row>
          <xdr:rowOff>0</xdr:rowOff>
        </xdr:to>
        <xdr:grpSp>
          <xdr:nvGrpSpPr>
            <xdr:cNvPr id="3" name="グループ化 2">
              <a:extLst>
                <a:ext uri="{FF2B5EF4-FFF2-40B4-BE49-F238E27FC236}">
                  <a16:creationId xmlns:a16="http://schemas.microsoft.com/office/drawing/2014/main" id="{00000000-0008-0000-1900-000003000000}"/>
                </a:ext>
              </a:extLst>
            </xdr:cNvPr>
            <xdr:cNvGrpSpPr/>
          </xdr:nvGrpSpPr>
          <xdr:grpSpPr>
            <a:xfrm>
              <a:off x="2832100" y="4064000"/>
              <a:ext cx="1320800" cy="177800"/>
              <a:chOff x="3105107" y="1085850"/>
              <a:chExt cx="1447753" cy="209550"/>
            </a:xfrm>
          </xdr:grpSpPr>
          <xdr:sp macro="" textlink="">
            <xdr:nvSpPr>
              <xdr:cNvPr id="242771" name="Check Box 83" hidden="1">
                <a:extLst>
                  <a:ext uri="{63B3BB69-23CF-44E3-9099-C40C66FF867C}">
                    <a14:compatExt spid="_x0000_s242771"/>
                  </a:ext>
                  <a:ext uri="{FF2B5EF4-FFF2-40B4-BE49-F238E27FC236}">
                    <a16:creationId xmlns:a16="http://schemas.microsoft.com/office/drawing/2014/main" id="{00000000-0008-0000-1900-000053B40300}"/>
                  </a:ext>
                </a:extLst>
              </xdr:cNvPr>
              <xdr:cNvSpPr/>
            </xdr:nvSpPr>
            <xdr:spPr bwMode="auto">
              <a:xfrm>
                <a:off x="3105107"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2" name="Check Box 84" hidden="1">
                <a:extLst>
                  <a:ext uri="{63B3BB69-23CF-44E3-9099-C40C66FF867C}">
                    <a14:compatExt spid="_x0000_s242772"/>
                  </a:ext>
                  <a:ext uri="{FF2B5EF4-FFF2-40B4-BE49-F238E27FC236}">
                    <a16:creationId xmlns:a16="http://schemas.microsoft.com/office/drawing/2014/main" id="{00000000-0008-0000-1900-000054B40300}"/>
                  </a:ext>
                </a:extLst>
              </xdr:cNvPr>
              <xdr:cNvSpPr/>
            </xdr:nvSpPr>
            <xdr:spPr bwMode="auto">
              <a:xfrm>
                <a:off x="387658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0</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2857500" y="5664200"/>
              <a:ext cx="1320800" cy="177800"/>
              <a:chOff x="3105107" y="1085850"/>
              <a:chExt cx="1447753" cy="209550"/>
            </a:xfrm>
          </xdr:grpSpPr>
          <xdr:sp macro="" textlink="">
            <xdr:nvSpPr>
              <xdr:cNvPr id="242773" name="Check Box 85" hidden="1">
                <a:extLst>
                  <a:ext uri="{63B3BB69-23CF-44E3-9099-C40C66FF867C}">
                    <a14:compatExt spid="_x0000_s242773"/>
                  </a:ext>
                  <a:ext uri="{FF2B5EF4-FFF2-40B4-BE49-F238E27FC236}">
                    <a16:creationId xmlns:a16="http://schemas.microsoft.com/office/drawing/2014/main" id="{00000000-0008-0000-1900-000055B40300}"/>
                  </a:ext>
                </a:extLst>
              </xdr:cNvPr>
              <xdr:cNvSpPr/>
            </xdr:nvSpPr>
            <xdr:spPr bwMode="auto">
              <a:xfrm>
                <a:off x="3105107"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4" name="Check Box 86" hidden="1">
                <a:extLst>
                  <a:ext uri="{63B3BB69-23CF-44E3-9099-C40C66FF867C}">
                    <a14:compatExt spid="_x0000_s242774"/>
                  </a:ext>
                  <a:ext uri="{FF2B5EF4-FFF2-40B4-BE49-F238E27FC236}">
                    <a16:creationId xmlns:a16="http://schemas.microsoft.com/office/drawing/2014/main" id="{00000000-0008-0000-1900-000056B40300}"/>
                  </a:ext>
                </a:extLst>
              </xdr:cNvPr>
              <xdr:cNvSpPr/>
            </xdr:nvSpPr>
            <xdr:spPr bwMode="auto">
              <a:xfrm>
                <a:off x="387658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0</xdr:colOff>
      <xdr:row>37</xdr:row>
      <xdr:rowOff>0</xdr:rowOff>
    </xdr:from>
    <xdr:to>
      <xdr:col>24</xdr:col>
      <xdr:colOff>0</xdr:colOff>
      <xdr:row>40</xdr:row>
      <xdr:rowOff>19050</xdr:rowOff>
    </xdr:to>
    <xdr:grpSp>
      <xdr:nvGrpSpPr>
        <xdr:cNvPr id="13" name="グループ化 12">
          <a:extLst>
            <a:ext uri="{FF2B5EF4-FFF2-40B4-BE49-F238E27FC236}">
              <a16:creationId xmlns:a16="http://schemas.microsoft.com/office/drawing/2014/main" id="{00000000-0008-0000-1900-00000D000000}"/>
            </a:ext>
          </a:extLst>
        </xdr:cNvPr>
        <xdr:cNvGrpSpPr/>
      </xdr:nvGrpSpPr>
      <xdr:grpSpPr>
        <a:xfrm>
          <a:off x="546100" y="6375400"/>
          <a:ext cx="3302000" cy="552450"/>
          <a:chOff x="600075" y="8201025"/>
          <a:chExt cx="3619502" cy="533496"/>
        </a:xfrm>
      </xdr:grpSpPr>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 uri="{FF2B5EF4-FFF2-40B4-BE49-F238E27FC236}">
                    <a16:creationId xmlns:a16="http://schemas.microsoft.com/office/drawing/2014/main" id="{00000000-0008-0000-1900-000057B40300}"/>
                  </a:ext>
                </a:extLst>
              </xdr:cNvPr>
              <xdr:cNvSpPr/>
            </xdr:nvSpPr>
            <xdr:spPr bwMode="auto">
              <a:xfrm>
                <a:off x="600075" y="820102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 uri="{FF2B5EF4-FFF2-40B4-BE49-F238E27FC236}">
                    <a16:creationId xmlns:a16="http://schemas.microsoft.com/office/drawing/2014/main" id="{00000000-0008-0000-1900-000058B40300}"/>
                  </a:ext>
                </a:extLst>
              </xdr:cNvPr>
              <xdr:cNvSpPr/>
            </xdr:nvSpPr>
            <xdr:spPr bwMode="auto">
              <a:xfrm>
                <a:off x="971550"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7" name="Check Box 89" hidden="1">
                <a:extLst>
                  <a:ext uri="{63B3BB69-23CF-44E3-9099-C40C66FF867C}">
                    <a14:compatExt spid="_x0000_s242777"/>
                  </a:ext>
                  <a:ext uri="{FF2B5EF4-FFF2-40B4-BE49-F238E27FC236}">
                    <a16:creationId xmlns:a16="http://schemas.microsoft.com/office/drawing/2014/main" id="{00000000-0008-0000-1900-000059B40300}"/>
                  </a:ext>
                </a:extLst>
              </xdr:cNvPr>
              <xdr:cNvSpPr/>
            </xdr:nvSpPr>
            <xdr:spPr bwMode="auto">
              <a:xfrm>
                <a:off x="971550" y="8524968"/>
                <a:ext cx="17526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714375" y="8343900"/>
            <a:ext cx="185250" cy="185250"/>
            <a:chOff x="666750" y="1000125"/>
            <a:chExt cx="185250" cy="185250"/>
          </a:xfrm>
        </xdr:grpSpPr>
        <xdr:cxnSp macro="">
          <xdr:nvCxnSpPr>
            <xdr:cNvPr id="16" name="直線コネクタ 15">
              <a:extLst>
                <a:ext uri="{FF2B5EF4-FFF2-40B4-BE49-F238E27FC236}">
                  <a16:creationId xmlns:a16="http://schemas.microsoft.com/office/drawing/2014/main" id="{00000000-0008-0000-1900-000010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1900-000011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8" name="Check Box 90" hidden="1">
                <a:extLst>
                  <a:ext uri="{63B3BB69-23CF-44E3-9099-C40C66FF867C}">
                    <a14:compatExt spid="_x0000_s242778"/>
                  </a:ext>
                  <a:ext uri="{FF2B5EF4-FFF2-40B4-BE49-F238E27FC236}">
                    <a16:creationId xmlns:a16="http://schemas.microsoft.com/office/drawing/2014/main" id="{00000000-0008-0000-1900-00005AB40300}"/>
                  </a:ext>
                </a:extLst>
              </xdr:cNvPr>
              <xdr:cNvSpPr/>
            </xdr:nvSpPr>
            <xdr:spPr bwMode="auto">
              <a:xfrm>
                <a:off x="2638426"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9" name="Check Box 91" hidden="1">
                <a:extLst>
                  <a:ext uri="{63B3BB69-23CF-44E3-9099-C40C66FF867C}">
                    <a14:compatExt spid="_x0000_s242779"/>
                  </a:ext>
                  <a:ext uri="{FF2B5EF4-FFF2-40B4-BE49-F238E27FC236}">
                    <a16:creationId xmlns:a16="http://schemas.microsoft.com/office/drawing/2014/main" id="{00000000-0008-0000-1900-00005BB40300}"/>
                  </a:ext>
                </a:extLst>
              </xdr:cNvPr>
              <xdr:cNvSpPr/>
            </xdr:nvSpPr>
            <xdr:spPr bwMode="auto">
              <a:xfrm>
                <a:off x="3543302" y="82010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4</xdr:col>
          <xdr:colOff>6350</xdr:colOff>
          <xdr:row>43</xdr:row>
          <xdr:rowOff>50800</xdr:rowOff>
        </xdr:from>
        <xdr:to>
          <xdr:col>10</xdr:col>
          <xdr:colOff>0</xdr:colOff>
          <xdr:row>44</xdr:row>
          <xdr:rowOff>101600</xdr:rowOff>
        </xdr:to>
        <xdr:sp macro="" textlink="">
          <xdr:nvSpPr>
            <xdr:cNvPr id="242780" name="Check Box 92" hidden="1">
              <a:extLst>
                <a:ext uri="{63B3BB69-23CF-44E3-9099-C40C66FF867C}">
                  <a14:compatExt spid="_x0000_s242780"/>
                </a:ext>
                <a:ext uri="{FF2B5EF4-FFF2-40B4-BE49-F238E27FC236}">
                  <a16:creationId xmlns:a16="http://schemas.microsoft.com/office/drawing/2014/main" id="{00000000-0008-0000-1900-00005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44</xdr:row>
          <xdr:rowOff>127000</xdr:rowOff>
        </xdr:from>
        <xdr:to>
          <xdr:col>13</xdr:col>
          <xdr:colOff>101600</xdr:colOff>
          <xdr:row>45</xdr:row>
          <xdr:rowOff>177800</xdr:rowOff>
        </xdr:to>
        <xdr:sp macro="" textlink="">
          <xdr:nvSpPr>
            <xdr:cNvPr id="242781" name="Check Box 93" hidden="1">
              <a:extLst>
                <a:ext uri="{63B3BB69-23CF-44E3-9099-C40C66FF867C}">
                  <a14:compatExt spid="_x0000_s242781"/>
                </a:ext>
                <a:ext uri="{FF2B5EF4-FFF2-40B4-BE49-F238E27FC236}">
                  <a16:creationId xmlns:a16="http://schemas.microsoft.com/office/drawing/2014/main" id="{00000000-0008-0000-1900-00005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4</xdr:col>
      <xdr:colOff>109904</xdr:colOff>
      <xdr:row>45</xdr:row>
      <xdr:rowOff>133350</xdr:rowOff>
    </xdr:from>
    <xdr:to>
      <xdr:col>25</xdr:col>
      <xdr:colOff>37367</xdr:colOff>
      <xdr:row>50</xdr:row>
      <xdr:rowOff>34925</xdr:rowOff>
    </xdr:to>
    <xdr:grpSp>
      <xdr:nvGrpSpPr>
        <xdr:cNvPr id="18" name="グループ化 17">
          <a:extLst>
            <a:ext uri="{FF2B5EF4-FFF2-40B4-BE49-F238E27FC236}">
              <a16:creationId xmlns:a16="http://schemas.microsoft.com/office/drawing/2014/main" id="{00000000-0008-0000-1900-000012000000}"/>
            </a:ext>
          </a:extLst>
        </xdr:cNvPr>
        <xdr:cNvGrpSpPr/>
      </xdr:nvGrpSpPr>
      <xdr:grpSpPr>
        <a:xfrm>
          <a:off x="656004" y="7931150"/>
          <a:ext cx="3394563" cy="790575"/>
          <a:chOff x="714375" y="9372600"/>
          <a:chExt cx="3752850" cy="904875"/>
        </a:xfrm>
      </xdr:grpSpPr>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714375" y="9372600"/>
            <a:ext cx="185250" cy="90000"/>
            <a:chOff x="666750" y="1000125"/>
            <a:chExt cx="185250" cy="185250"/>
          </a:xfrm>
        </xdr:grpSpPr>
        <xdr:cxnSp macro="">
          <xdr:nvCxnSpPr>
            <xdr:cNvPr id="24" name="直線コネクタ 23">
              <a:extLst>
                <a:ext uri="{FF2B5EF4-FFF2-40B4-BE49-F238E27FC236}">
                  <a16:creationId xmlns:a16="http://schemas.microsoft.com/office/drawing/2014/main" id="{00000000-0008-0000-1900-000018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1900-000019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大かっこ 19">
            <a:extLst>
              <a:ext uri="{FF2B5EF4-FFF2-40B4-BE49-F238E27FC236}">
                <a16:creationId xmlns:a16="http://schemas.microsoft.com/office/drawing/2014/main" id="{00000000-0008-0000-1900-000014000000}"/>
              </a:ext>
            </a:extLst>
          </xdr:cNvPr>
          <xdr:cNvSpPr/>
        </xdr:nvSpPr>
        <xdr:spPr>
          <a:xfrm>
            <a:off x="904875" y="9572625"/>
            <a:ext cx="3562350" cy="7048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12</xdr:row>
          <xdr:rowOff>0</xdr:rowOff>
        </xdr:from>
        <xdr:to>
          <xdr:col>25</xdr:col>
          <xdr:colOff>152400</xdr:colOff>
          <xdr:row>13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17850" y="2019300"/>
              <a:ext cx="1473200" cy="177800"/>
              <a:chOff x="3105148" y="1085850"/>
              <a:chExt cx="1447809" cy="209550"/>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1A00-000020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1A00-000021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26</xdr:col>
          <xdr:colOff>0</xdr:colOff>
          <xdr:row>5</xdr:row>
          <xdr:rowOff>38100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149600" y="596900"/>
              <a:ext cx="1473200" cy="215900"/>
              <a:chOff x="3105148" y="1085850"/>
              <a:chExt cx="1447809"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1A00-000022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1A00-000023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9</xdr:col>
          <xdr:colOff>165100</xdr:colOff>
          <xdr:row>17</xdr:row>
          <xdr:rowOff>50800</xdr:rowOff>
        </xdr:to>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1A00-00002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14</xdr:col>
          <xdr:colOff>165100</xdr:colOff>
          <xdr:row>17</xdr:row>
          <xdr:rowOff>50800</xdr:rowOff>
        </xdr:to>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1A00-00002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25</xdr:col>
          <xdr:colOff>38100</xdr:colOff>
          <xdr:row>17</xdr:row>
          <xdr:rowOff>50800</xdr:rowOff>
        </xdr:to>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1A00-00002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133350</xdr:rowOff>
        </xdr:from>
        <xdr:to>
          <xdr:col>26</xdr:col>
          <xdr:colOff>0</xdr:colOff>
          <xdr:row>24</xdr:row>
          <xdr:rowOff>0</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149600" y="3752850"/>
              <a:ext cx="1473200" cy="400050"/>
              <a:chOff x="3105148" y="1085850"/>
              <a:chExt cx="1447809" cy="209550"/>
            </a:xfrm>
          </xdr:grpSpPr>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1A00-000027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2" name="Check Box 40" hidden="1">
                <a:extLst>
                  <a:ext uri="{63B3BB69-23CF-44E3-9099-C40C66FF867C}">
                    <a14:compatExt spid="_x0000_s243752"/>
                  </a:ext>
                  <a:ext uri="{FF2B5EF4-FFF2-40B4-BE49-F238E27FC236}">
                    <a16:creationId xmlns:a16="http://schemas.microsoft.com/office/drawing/2014/main" id="{00000000-0008-0000-1A00-000028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26</xdr:col>
          <xdr:colOff>0</xdr:colOff>
          <xdr:row>25</xdr:row>
          <xdr:rowOff>38100</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149600" y="4152900"/>
              <a:ext cx="1473200" cy="215900"/>
              <a:chOff x="3105148" y="1085850"/>
              <a:chExt cx="1447809" cy="209550"/>
            </a:xfrm>
          </xdr:grpSpPr>
          <xdr:sp macro="" textlink="">
            <xdr:nvSpPr>
              <xdr:cNvPr id="243753" name="Check Box 41" hidden="1">
                <a:extLst>
                  <a:ext uri="{63B3BB69-23CF-44E3-9099-C40C66FF867C}">
                    <a14:compatExt spid="_x0000_s243753"/>
                  </a:ext>
                  <a:ext uri="{FF2B5EF4-FFF2-40B4-BE49-F238E27FC236}">
                    <a16:creationId xmlns:a16="http://schemas.microsoft.com/office/drawing/2014/main" id="{00000000-0008-0000-1A00-000029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4" name="Check Box 42" hidden="1">
                <a:extLst>
                  <a:ext uri="{63B3BB69-23CF-44E3-9099-C40C66FF867C}">
                    <a14:compatExt spid="_x0000_s243754"/>
                  </a:ext>
                  <a:ext uri="{FF2B5EF4-FFF2-40B4-BE49-F238E27FC236}">
                    <a16:creationId xmlns:a16="http://schemas.microsoft.com/office/drawing/2014/main" id="{00000000-0008-0000-1A00-00002A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42</xdr:row>
          <xdr:rowOff>0</xdr:rowOff>
        </xdr:from>
        <xdr:to>
          <xdr:col>25</xdr:col>
          <xdr:colOff>180975</xdr:colOff>
          <xdr:row>43</xdr:row>
          <xdr:rowOff>26975</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146425" y="7353300"/>
              <a:ext cx="1473200" cy="204775"/>
              <a:chOff x="3105148" y="1085850"/>
              <a:chExt cx="1447809" cy="209550"/>
            </a:xfrm>
          </xdr:grpSpPr>
          <xdr:sp macro="" textlink="">
            <xdr:nvSpPr>
              <xdr:cNvPr id="243755" name="Check Box 43" hidden="1">
                <a:extLst>
                  <a:ext uri="{63B3BB69-23CF-44E3-9099-C40C66FF867C}">
                    <a14:compatExt spid="_x0000_s243755"/>
                  </a:ext>
                  <a:ext uri="{FF2B5EF4-FFF2-40B4-BE49-F238E27FC236}">
                    <a16:creationId xmlns:a16="http://schemas.microsoft.com/office/drawing/2014/main" id="{00000000-0008-0000-1A00-00002B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6" name="Check Box 44" hidden="1">
                <a:extLst>
                  <a:ext uri="{63B3BB69-23CF-44E3-9099-C40C66FF867C}">
                    <a14:compatExt spid="_x0000_s243756"/>
                  </a:ext>
                  <a:ext uri="{FF2B5EF4-FFF2-40B4-BE49-F238E27FC236}">
                    <a16:creationId xmlns:a16="http://schemas.microsoft.com/office/drawing/2014/main" id="{00000000-0008-0000-1A00-00002C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133350</xdr:rowOff>
        </xdr:from>
        <xdr:to>
          <xdr:col>26</xdr:col>
          <xdr:colOff>0</xdr:colOff>
          <xdr:row>35</xdr:row>
          <xdr:rowOff>0</xdr:rowOff>
        </xdr:to>
        <xdr:grpSp>
          <xdr:nvGrpSpPr>
            <xdr:cNvPr id="9" name="グループ化 8">
              <a:extLst>
                <a:ext uri="{FF2B5EF4-FFF2-40B4-BE49-F238E27FC236}">
                  <a16:creationId xmlns:a16="http://schemas.microsoft.com/office/drawing/2014/main" id="{00000000-0008-0000-1A00-000009000000}"/>
                </a:ext>
              </a:extLst>
            </xdr:cNvPr>
            <xdr:cNvGrpSpPr/>
          </xdr:nvGrpSpPr>
          <xdr:grpSpPr>
            <a:xfrm>
              <a:off x="3149600" y="5886450"/>
              <a:ext cx="1473200" cy="222250"/>
              <a:chOff x="3105148" y="1085850"/>
              <a:chExt cx="1447809" cy="209550"/>
            </a:xfrm>
          </xdr:grpSpPr>
          <xdr:sp macro="" textlink="">
            <xdr:nvSpPr>
              <xdr:cNvPr id="243757" name="Check Box 45" hidden="1">
                <a:extLst>
                  <a:ext uri="{63B3BB69-23CF-44E3-9099-C40C66FF867C}">
                    <a14:compatExt spid="_x0000_s243757"/>
                  </a:ext>
                  <a:ext uri="{FF2B5EF4-FFF2-40B4-BE49-F238E27FC236}">
                    <a16:creationId xmlns:a16="http://schemas.microsoft.com/office/drawing/2014/main" id="{00000000-0008-0000-1A00-00002D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8" name="Check Box 46" hidden="1">
                <a:extLst>
                  <a:ext uri="{63B3BB69-23CF-44E3-9099-C40C66FF867C}">
                    <a14:compatExt spid="_x0000_s243758"/>
                  </a:ext>
                  <a:ext uri="{FF2B5EF4-FFF2-40B4-BE49-F238E27FC236}">
                    <a16:creationId xmlns:a16="http://schemas.microsoft.com/office/drawing/2014/main" id="{00000000-0008-0000-1A00-00002E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0" name="グループ化 9">
              <a:extLst>
                <a:ext uri="{FF2B5EF4-FFF2-40B4-BE49-F238E27FC236}">
                  <a16:creationId xmlns:a16="http://schemas.microsoft.com/office/drawing/2014/main" id="{00000000-0008-0000-1A00-00000A000000}"/>
                </a:ext>
              </a:extLst>
            </xdr:cNvPr>
            <xdr:cNvGrpSpPr/>
          </xdr:nvGrpSpPr>
          <xdr:grpSpPr>
            <a:xfrm>
              <a:off x="3149600" y="6108700"/>
              <a:ext cx="1473200" cy="215900"/>
              <a:chOff x="3105148" y="1085850"/>
              <a:chExt cx="1447809" cy="209550"/>
            </a:xfrm>
          </xdr:grpSpPr>
          <xdr:sp macro="" textlink="">
            <xdr:nvSpPr>
              <xdr:cNvPr id="243759" name="Check Box 47" hidden="1">
                <a:extLst>
                  <a:ext uri="{63B3BB69-23CF-44E3-9099-C40C66FF867C}">
                    <a14:compatExt spid="_x0000_s243759"/>
                  </a:ext>
                  <a:ext uri="{FF2B5EF4-FFF2-40B4-BE49-F238E27FC236}">
                    <a16:creationId xmlns:a16="http://schemas.microsoft.com/office/drawing/2014/main" id="{00000000-0008-0000-1A00-00002F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0" name="Check Box 48" hidden="1">
                <a:extLst>
                  <a:ext uri="{63B3BB69-23CF-44E3-9099-C40C66FF867C}">
                    <a14:compatExt spid="_x0000_s243760"/>
                  </a:ext>
                  <a:ext uri="{FF2B5EF4-FFF2-40B4-BE49-F238E27FC236}">
                    <a16:creationId xmlns:a16="http://schemas.microsoft.com/office/drawing/2014/main" id="{00000000-0008-0000-1A00-000030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26</xdr:col>
          <xdr:colOff>0</xdr:colOff>
          <xdr:row>39</xdr:row>
          <xdr:rowOff>0</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149600" y="6642100"/>
              <a:ext cx="1473200" cy="177800"/>
              <a:chOff x="3105148" y="1085850"/>
              <a:chExt cx="1447809" cy="209550"/>
            </a:xfrm>
          </xdr:grpSpPr>
          <xdr:sp macro="" textlink="">
            <xdr:nvSpPr>
              <xdr:cNvPr id="243761" name="Check Box 49" hidden="1">
                <a:extLst>
                  <a:ext uri="{63B3BB69-23CF-44E3-9099-C40C66FF867C}">
                    <a14:compatExt spid="_x0000_s243761"/>
                  </a:ext>
                  <a:ext uri="{FF2B5EF4-FFF2-40B4-BE49-F238E27FC236}">
                    <a16:creationId xmlns:a16="http://schemas.microsoft.com/office/drawing/2014/main" id="{00000000-0008-0000-1A00-000031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2" name="Check Box 50" hidden="1">
                <a:extLst>
                  <a:ext uri="{63B3BB69-23CF-44E3-9099-C40C66FF867C}">
                    <a14:compatExt spid="_x0000_s243762"/>
                  </a:ext>
                  <a:ext uri="{FF2B5EF4-FFF2-40B4-BE49-F238E27FC236}">
                    <a16:creationId xmlns:a16="http://schemas.microsoft.com/office/drawing/2014/main" id="{00000000-0008-0000-1A00-000032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0</xdr:rowOff>
        </xdr:from>
        <xdr:to>
          <xdr:col>26</xdr:col>
          <xdr:colOff>0</xdr:colOff>
          <xdr:row>29</xdr:row>
          <xdr:rowOff>38100</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149600" y="4686300"/>
              <a:ext cx="1473200" cy="393700"/>
              <a:chOff x="3105148" y="1085850"/>
              <a:chExt cx="1447809" cy="209550"/>
            </a:xfrm>
          </xdr:grpSpPr>
          <xdr:sp macro="" textlink="">
            <xdr:nvSpPr>
              <xdr:cNvPr id="243763" name="Check Box 51" hidden="1">
                <a:extLst>
                  <a:ext uri="{63B3BB69-23CF-44E3-9099-C40C66FF867C}">
                    <a14:compatExt spid="_x0000_s243763"/>
                  </a:ext>
                  <a:ext uri="{FF2B5EF4-FFF2-40B4-BE49-F238E27FC236}">
                    <a16:creationId xmlns:a16="http://schemas.microsoft.com/office/drawing/2014/main" id="{00000000-0008-0000-1A00-000033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4" name="Check Box 52" hidden="1">
                <a:extLst>
                  <a:ext uri="{63B3BB69-23CF-44E3-9099-C40C66FF867C}">
                    <a14:compatExt spid="_x0000_s243764"/>
                  </a:ext>
                  <a:ext uri="{FF2B5EF4-FFF2-40B4-BE49-F238E27FC236}">
                    <a16:creationId xmlns:a16="http://schemas.microsoft.com/office/drawing/2014/main" id="{00000000-0008-0000-1A00-000034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44</xdr:row>
          <xdr:rowOff>38100</xdr:rowOff>
        </xdr:from>
        <xdr:to>
          <xdr:col>25</xdr:col>
          <xdr:colOff>180975</xdr:colOff>
          <xdr:row>45</xdr:row>
          <xdr:rowOff>65075</xdr:rowOff>
        </xdr:to>
        <xdr:grpSp>
          <xdr:nvGrpSpPr>
            <xdr:cNvPr id="13" name="グループ化 12">
              <a:extLst>
                <a:ext uri="{FF2B5EF4-FFF2-40B4-BE49-F238E27FC236}">
                  <a16:creationId xmlns:a16="http://schemas.microsoft.com/office/drawing/2014/main" id="{00000000-0008-0000-1A00-00000D000000}"/>
                </a:ext>
              </a:extLst>
            </xdr:cNvPr>
            <xdr:cNvGrpSpPr/>
          </xdr:nvGrpSpPr>
          <xdr:grpSpPr>
            <a:xfrm>
              <a:off x="3146425" y="7747000"/>
              <a:ext cx="1473200" cy="204775"/>
              <a:chOff x="3105148" y="1085850"/>
              <a:chExt cx="1447809" cy="209550"/>
            </a:xfrm>
          </xdr:grpSpPr>
          <xdr:sp macro="" textlink="">
            <xdr:nvSpPr>
              <xdr:cNvPr id="243765" name="Check Box 53" hidden="1">
                <a:extLst>
                  <a:ext uri="{63B3BB69-23CF-44E3-9099-C40C66FF867C}">
                    <a14:compatExt spid="_x0000_s243765"/>
                  </a:ext>
                  <a:ext uri="{FF2B5EF4-FFF2-40B4-BE49-F238E27FC236}">
                    <a16:creationId xmlns:a16="http://schemas.microsoft.com/office/drawing/2014/main" id="{00000000-0008-0000-1A00-000035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6" name="Check Box 54" hidden="1">
                <a:extLst>
                  <a:ext uri="{63B3BB69-23CF-44E3-9099-C40C66FF867C}">
                    <a14:compatExt spid="_x0000_s243766"/>
                  </a:ext>
                  <a:ext uri="{FF2B5EF4-FFF2-40B4-BE49-F238E27FC236}">
                    <a16:creationId xmlns:a16="http://schemas.microsoft.com/office/drawing/2014/main" id="{00000000-0008-0000-1A00-000036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123825</xdr:colOff>
      <xdr:row>44</xdr:row>
      <xdr:rowOff>19050</xdr:rowOff>
    </xdr:from>
    <xdr:to>
      <xdr:col>25</xdr:col>
      <xdr:colOff>76200</xdr:colOff>
      <xdr:row>45</xdr:row>
      <xdr:rowOff>104775</xdr:rowOff>
    </xdr:to>
    <xdr:sp macro="" textlink="">
      <xdr:nvSpPr>
        <xdr:cNvPr id="15" name="正方形/長方形 14">
          <a:extLst>
            <a:ext uri="{FF2B5EF4-FFF2-40B4-BE49-F238E27FC236}">
              <a16:creationId xmlns:a16="http://schemas.microsoft.com/office/drawing/2014/main" id="{00000000-0008-0000-1A00-00000F000000}"/>
            </a:ext>
          </a:extLst>
        </xdr:cNvPr>
        <xdr:cNvSpPr/>
      </xdr:nvSpPr>
      <xdr:spPr>
        <a:xfrm>
          <a:off x="3056082" y="7907482"/>
          <a:ext cx="1410277" cy="264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23</xdr:row>
          <xdr:rowOff>10432</xdr:rowOff>
        </xdr:from>
        <xdr:to>
          <xdr:col>31</xdr:col>
          <xdr:colOff>0</xdr:colOff>
          <xdr:row>24</xdr:row>
          <xdr:rowOff>20480</xdr:rowOff>
        </xdr:to>
        <xdr:grpSp>
          <xdr:nvGrpSpPr>
            <xdr:cNvPr id="79" name="グループ化 78">
              <a:extLst>
                <a:ext uri="{FF2B5EF4-FFF2-40B4-BE49-F238E27FC236}">
                  <a16:creationId xmlns:a16="http://schemas.microsoft.com/office/drawing/2014/main" id="{00000000-0008-0000-1B00-00004F000000}"/>
                </a:ext>
              </a:extLst>
            </xdr:cNvPr>
            <xdr:cNvGrpSpPr/>
          </xdr:nvGrpSpPr>
          <xdr:grpSpPr>
            <a:xfrm>
              <a:off x="2641247" y="4046210"/>
              <a:ext cx="2191809" cy="186437"/>
              <a:chOff x="3105169" y="1085850"/>
              <a:chExt cx="1447821"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1B00-00003ABC0300}"/>
                  </a:ext>
                </a:extLst>
              </xdr:cNvPr>
              <xdr:cNvSpPr/>
            </xdr:nvSpPr>
            <xdr:spPr bwMode="auto">
              <a:xfrm>
                <a:off x="3105169"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1B00-00003BBC0300}"/>
                  </a:ext>
                </a:extLst>
              </xdr:cNvPr>
              <xdr:cNvSpPr/>
            </xdr:nvSpPr>
            <xdr:spPr bwMode="auto">
              <a:xfrm>
                <a:off x="387671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xdr:row>
          <xdr:rowOff>21199</xdr:rowOff>
        </xdr:from>
        <xdr:to>
          <xdr:col>31</xdr:col>
          <xdr:colOff>9525</xdr:colOff>
          <xdr:row>34</xdr:row>
          <xdr:rowOff>43424</xdr:rowOff>
        </xdr:to>
        <xdr:grpSp>
          <xdr:nvGrpSpPr>
            <xdr:cNvPr id="50" name="グループ化 49">
              <a:extLst>
                <a:ext uri="{FF2B5EF4-FFF2-40B4-BE49-F238E27FC236}">
                  <a16:creationId xmlns:a16="http://schemas.microsoft.com/office/drawing/2014/main" id="{00000000-0008-0000-1B00-000032000000}"/>
                </a:ext>
              </a:extLst>
            </xdr:cNvPr>
            <xdr:cNvGrpSpPr/>
          </xdr:nvGrpSpPr>
          <xdr:grpSpPr>
            <a:xfrm>
              <a:off x="2641247" y="6074866"/>
              <a:ext cx="2201334" cy="198614"/>
              <a:chOff x="3105173" y="1085850"/>
              <a:chExt cx="1447811" cy="209550"/>
            </a:xfrm>
          </xdr:grpSpPr>
          <xdr:sp macro="" textlink="">
            <xdr:nvSpPr>
              <xdr:cNvPr id="244805" name="Check Box 69" hidden="1">
                <a:extLst>
                  <a:ext uri="{63B3BB69-23CF-44E3-9099-C40C66FF867C}">
                    <a14:compatExt spid="_x0000_s244805"/>
                  </a:ext>
                  <a:ext uri="{FF2B5EF4-FFF2-40B4-BE49-F238E27FC236}">
                    <a16:creationId xmlns:a16="http://schemas.microsoft.com/office/drawing/2014/main" id="{00000000-0008-0000-1B00-000045BC0300}"/>
                  </a:ext>
                </a:extLst>
              </xdr:cNvPr>
              <xdr:cNvSpPr/>
            </xdr:nvSpPr>
            <xdr:spPr bwMode="auto">
              <a:xfrm>
                <a:off x="310517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6" name="Check Box 70" hidden="1">
                <a:extLst>
                  <a:ext uri="{63B3BB69-23CF-44E3-9099-C40C66FF867C}">
                    <a14:compatExt spid="_x0000_s244806"/>
                  </a:ext>
                  <a:ext uri="{FF2B5EF4-FFF2-40B4-BE49-F238E27FC236}">
                    <a16:creationId xmlns:a16="http://schemas.microsoft.com/office/drawing/2014/main" id="{00000000-0008-0000-1B00-000046BC0300}"/>
                  </a:ext>
                </a:extLst>
              </xdr:cNvPr>
              <xdr:cNvSpPr/>
            </xdr:nvSpPr>
            <xdr:spPr bwMode="auto">
              <a:xfrm>
                <a:off x="387670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8603</xdr:colOff>
          <xdr:row>10</xdr:row>
          <xdr:rowOff>165101</xdr:rowOff>
        </xdr:from>
        <xdr:to>
          <xdr:col>26</xdr:col>
          <xdr:colOff>124177</xdr:colOff>
          <xdr:row>13</xdr:row>
          <xdr:rowOff>134408</xdr:rowOff>
        </xdr:to>
        <xdr:grpSp>
          <xdr:nvGrpSpPr>
            <xdr:cNvPr id="4" name="グループ化 3">
              <a:extLst>
                <a:ext uri="{FF2B5EF4-FFF2-40B4-BE49-F238E27FC236}">
                  <a16:creationId xmlns:a16="http://schemas.microsoft.com/office/drawing/2014/main" id="{00000000-0008-0000-1B00-000004000000}"/>
                </a:ext>
              </a:extLst>
            </xdr:cNvPr>
            <xdr:cNvGrpSpPr/>
          </xdr:nvGrpSpPr>
          <xdr:grpSpPr>
            <a:xfrm>
              <a:off x="530714" y="1731434"/>
              <a:ext cx="3685685" cy="498474"/>
              <a:chOff x="445451" y="1257611"/>
              <a:chExt cx="2996116" cy="312620"/>
            </a:xfrm>
            <a:noFill/>
            <a:effectLst>
              <a:glow rad="127000">
                <a:schemeClr val="tx1"/>
              </a:glow>
            </a:effectLst>
          </xdr:grpSpPr>
          <xdr:grpSp>
            <xdr:nvGrpSpPr>
              <xdr:cNvPr id="71" name="グループ化 70">
                <a:extLst>
                  <a:ext uri="{FF2B5EF4-FFF2-40B4-BE49-F238E27FC236}">
                    <a16:creationId xmlns:a16="http://schemas.microsoft.com/office/drawing/2014/main" id="{00000000-0008-0000-1B00-000047000000}"/>
                  </a:ext>
                </a:extLst>
              </xdr:cNvPr>
              <xdr:cNvGrpSpPr/>
            </xdr:nvGrpSpPr>
            <xdr:grpSpPr>
              <a:xfrm>
                <a:off x="445451" y="1302511"/>
                <a:ext cx="1783913" cy="218086"/>
                <a:chOff x="445451" y="6665092"/>
                <a:chExt cx="1783913" cy="218088"/>
              </a:xfrm>
              <a:grpFill/>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B00-000033BC0300}"/>
                    </a:ext>
                  </a:extLst>
                </xdr:cNvPr>
                <xdr:cNvSpPr/>
              </xdr:nvSpPr>
              <xdr:spPr bwMode="auto">
                <a:xfrm>
                  <a:off x="445451" y="6673623"/>
                  <a:ext cx="1104902"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B00-000034BC0300}"/>
                    </a:ext>
                  </a:extLst>
                </xdr:cNvPr>
                <xdr:cNvSpPr/>
              </xdr:nvSpPr>
              <xdr:spPr bwMode="auto">
                <a:xfrm>
                  <a:off x="1442660" y="6665092"/>
                  <a:ext cx="786704" cy="20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grpSp>
          <xdr:sp macro="" textlink="">
            <xdr:nvSpPr>
              <xdr:cNvPr id="244812" name="Check Box 76" hidden="1">
                <a:extLst>
                  <a:ext uri="{63B3BB69-23CF-44E3-9099-C40C66FF867C}">
                    <a14:compatExt spid="_x0000_s244812"/>
                  </a:ext>
                  <a:ext uri="{FF2B5EF4-FFF2-40B4-BE49-F238E27FC236}">
                    <a16:creationId xmlns:a16="http://schemas.microsoft.com/office/drawing/2014/main" id="{00000000-0008-0000-1B00-00004CBC0300}"/>
                  </a:ext>
                </a:extLst>
              </xdr:cNvPr>
              <xdr:cNvSpPr/>
            </xdr:nvSpPr>
            <xdr:spPr bwMode="auto">
              <a:xfrm>
                <a:off x="2342395" y="1257611"/>
                <a:ext cx="1099172" cy="312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1569</xdr:colOff>
          <xdr:row>36</xdr:row>
          <xdr:rowOff>20395</xdr:rowOff>
        </xdr:from>
        <xdr:to>
          <xdr:col>28</xdr:col>
          <xdr:colOff>31750</xdr:colOff>
          <xdr:row>37</xdr:row>
          <xdr:rowOff>63500</xdr:rowOff>
        </xdr:to>
        <xdr:grpSp>
          <xdr:nvGrpSpPr>
            <xdr:cNvPr id="48" name="グループ化 47">
              <a:extLst>
                <a:ext uri="{FF2B5EF4-FFF2-40B4-BE49-F238E27FC236}">
                  <a16:creationId xmlns:a16="http://schemas.microsoft.com/office/drawing/2014/main" id="{00000000-0008-0000-1B00-000030000000}"/>
                </a:ext>
              </a:extLst>
            </xdr:cNvPr>
            <xdr:cNvGrpSpPr/>
          </xdr:nvGrpSpPr>
          <xdr:grpSpPr>
            <a:xfrm>
              <a:off x="2633291" y="6603228"/>
              <a:ext cx="1787015" cy="219494"/>
              <a:chOff x="3105159" y="1085848"/>
              <a:chExt cx="1187159" cy="196674"/>
            </a:xfrm>
          </xdr:grpSpPr>
          <xdr:sp macro="" textlink="">
            <xdr:nvSpPr>
              <xdr:cNvPr id="244814" name="Check Box 78" hidden="1">
                <a:extLst>
                  <a:ext uri="{63B3BB69-23CF-44E3-9099-C40C66FF867C}">
                    <a14:compatExt spid="_x0000_s244814"/>
                  </a:ext>
                  <a:ext uri="{FF2B5EF4-FFF2-40B4-BE49-F238E27FC236}">
                    <a16:creationId xmlns:a16="http://schemas.microsoft.com/office/drawing/2014/main" id="{00000000-0008-0000-1B00-00004EBC0300}"/>
                  </a:ext>
                </a:extLst>
              </xdr:cNvPr>
              <xdr:cNvSpPr/>
            </xdr:nvSpPr>
            <xdr:spPr bwMode="auto">
              <a:xfrm>
                <a:off x="3105159" y="1085851"/>
                <a:ext cx="452907" cy="187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5" name="Check Box 79" hidden="1">
                <a:extLst>
                  <a:ext uri="{63B3BB69-23CF-44E3-9099-C40C66FF867C}">
                    <a14:compatExt spid="_x0000_s244815"/>
                  </a:ext>
                  <a:ext uri="{FF2B5EF4-FFF2-40B4-BE49-F238E27FC236}">
                    <a16:creationId xmlns:a16="http://schemas.microsoft.com/office/drawing/2014/main" id="{00000000-0008-0000-1B00-00004FBC0300}"/>
                  </a:ext>
                </a:extLst>
              </xdr:cNvPr>
              <xdr:cNvSpPr/>
            </xdr:nvSpPr>
            <xdr:spPr bwMode="auto">
              <a:xfrm>
                <a:off x="3863338" y="1085848"/>
                <a:ext cx="428980" cy="1966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489</xdr:colOff>
          <xdr:row>41</xdr:row>
          <xdr:rowOff>137584</xdr:rowOff>
        </xdr:from>
        <xdr:to>
          <xdr:col>28</xdr:col>
          <xdr:colOff>116413</xdr:colOff>
          <xdr:row>43</xdr:row>
          <xdr:rowOff>21166</xdr:rowOff>
        </xdr:to>
        <xdr:grpSp>
          <xdr:nvGrpSpPr>
            <xdr:cNvPr id="51" name="グループ化 50">
              <a:extLst>
                <a:ext uri="{FF2B5EF4-FFF2-40B4-BE49-F238E27FC236}">
                  <a16:creationId xmlns:a16="http://schemas.microsoft.com/office/drawing/2014/main" id="{00000000-0008-0000-1B00-000033000000}"/>
                </a:ext>
              </a:extLst>
            </xdr:cNvPr>
            <xdr:cNvGrpSpPr/>
          </xdr:nvGrpSpPr>
          <xdr:grpSpPr>
            <a:xfrm>
              <a:off x="2632211" y="7602362"/>
              <a:ext cx="1872758" cy="236360"/>
              <a:chOff x="3089328" y="1085850"/>
              <a:chExt cx="1703470" cy="209550"/>
            </a:xfrm>
          </xdr:grpSpPr>
          <xdr:sp macro="" textlink="">
            <xdr:nvSpPr>
              <xdr:cNvPr id="244816" name="Check Box 80" hidden="1">
                <a:extLst>
                  <a:ext uri="{63B3BB69-23CF-44E3-9099-C40C66FF867C}">
                    <a14:compatExt spid="_x0000_s244816"/>
                  </a:ext>
                  <a:ext uri="{FF2B5EF4-FFF2-40B4-BE49-F238E27FC236}">
                    <a16:creationId xmlns:a16="http://schemas.microsoft.com/office/drawing/2014/main" id="{00000000-0008-0000-1B00-000050BC0300}"/>
                  </a:ext>
                </a:extLst>
              </xdr:cNvPr>
              <xdr:cNvSpPr/>
            </xdr:nvSpPr>
            <xdr:spPr bwMode="auto">
              <a:xfrm>
                <a:off x="308932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7" name="Check Box 81" hidden="1">
                <a:extLst>
                  <a:ext uri="{63B3BB69-23CF-44E3-9099-C40C66FF867C}">
                    <a14:compatExt spid="_x0000_s244817"/>
                  </a:ext>
                  <a:ext uri="{FF2B5EF4-FFF2-40B4-BE49-F238E27FC236}">
                    <a16:creationId xmlns:a16="http://schemas.microsoft.com/office/drawing/2014/main" id="{00000000-0008-0000-1B00-000051BC0300}"/>
                  </a:ext>
                </a:extLst>
              </xdr:cNvPr>
              <xdr:cNvSpPr/>
            </xdr:nvSpPr>
            <xdr:spPr bwMode="auto">
              <a:xfrm>
                <a:off x="4118617" y="1085850"/>
                <a:ext cx="6741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483</xdr:colOff>
          <xdr:row>46</xdr:row>
          <xdr:rowOff>86642</xdr:rowOff>
        </xdr:from>
        <xdr:to>
          <xdr:col>28</xdr:col>
          <xdr:colOff>52898</xdr:colOff>
          <xdr:row>47</xdr:row>
          <xdr:rowOff>169334</xdr:rowOff>
        </xdr:to>
        <xdr:grpSp>
          <xdr:nvGrpSpPr>
            <xdr:cNvPr id="55" name="グループ化 54">
              <a:extLst>
                <a:ext uri="{FF2B5EF4-FFF2-40B4-BE49-F238E27FC236}">
                  <a16:creationId xmlns:a16="http://schemas.microsoft.com/office/drawing/2014/main" id="{00000000-0008-0000-1B00-000037000000}"/>
                </a:ext>
              </a:extLst>
            </xdr:cNvPr>
            <xdr:cNvGrpSpPr/>
          </xdr:nvGrpSpPr>
          <xdr:grpSpPr>
            <a:xfrm>
              <a:off x="2632205" y="8433364"/>
              <a:ext cx="1809249" cy="259081"/>
              <a:chOff x="3089569" y="1085863"/>
              <a:chExt cx="1639266" cy="270934"/>
            </a:xfrm>
          </xdr:grpSpPr>
          <xdr:sp macro="" textlink="">
            <xdr:nvSpPr>
              <xdr:cNvPr id="244818" name="Check Box 82" hidden="1">
                <a:extLst>
                  <a:ext uri="{63B3BB69-23CF-44E3-9099-C40C66FF867C}">
                    <a14:compatExt spid="_x0000_s244818"/>
                  </a:ext>
                  <a:ext uri="{FF2B5EF4-FFF2-40B4-BE49-F238E27FC236}">
                    <a16:creationId xmlns:a16="http://schemas.microsoft.com/office/drawing/2014/main" id="{00000000-0008-0000-1B00-000052BC0300}"/>
                  </a:ext>
                </a:extLst>
              </xdr:cNvPr>
              <xdr:cNvSpPr/>
            </xdr:nvSpPr>
            <xdr:spPr bwMode="auto">
              <a:xfrm>
                <a:off x="3089569" y="1085863"/>
                <a:ext cx="472028" cy="2076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9" name="Check Box 83" hidden="1">
                <a:extLst>
                  <a:ext uri="{63B3BB69-23CF-44E3-9099-C40C66FF867C}">
                    <a14:compatExt spid="_x0000_s244819"/>
                  </a:ext>
                  <a:ext uri="{FF2B5EF4-FFF2-40B4-BE49-F238E27FC236}">
                    <a16:creationId xmlns:a16="http://schemas.microsoft.com/office/drawing/2014/main" id="{00000000-0008-0000-1B00-000053BC0300}"/>
                  </a:ext>
                </a:extLst>
              </xdr:cNvPr>
              <xdr:cNvSpPr/>
            </xdr:nvSpPr>
            <xdr:spPr bwMode="auto">
              <a:xfrm>
                <a:off x="4108126" y="1089500"/>
                <a:ext cx="620709" cy="2672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35</xdr:colOff>
          <xdr:row>37</xdr:row>
          <xdr:rowOff>52916</xdr:rowOff>
        </xdr:from>
        <xdr:to>
          <xdr:col>31</xdr:col>
          <xdr:colOff>13568</xdr:colOff>
          <xdr:row>39</xdr:row>
          <xdr:rowOff>10583</xdr:rowOff>
        </xdr:to>
        <xdr:grpSp>
          <xdr:nvGrpSpPr>
            <xdr:cNvPr id="60" name="グループ化 59">
              <a:extLst>
                <a:ext uri="{FF2B5EF4-FFF2-40B4-BE49-F238E27FC236}">
                  <a16:creationId xmlns:a16="http://schemas.microsoft.com/office/drawing/2014/main" id="{00000000-0008-0000-1B00-00003C000000}"/>
                </a:ext>
              </a:extLst>
            </xdr:cNvPr>
            <xdr:cNvGrpSpPr/>
          </xdr:nvGrpSpPr>
          <xdr:grpSpPr>
            <a:xfrm>
              <a:off x="2631757" y="6812138"/>
              <a:ext cx="2214867" cy="310445"/>
              <a:chOff x="3119327" y="1081240"/>
              <a:chExt cx="1429904" cy="214168"/>
            </a:xfrm>
          </xdr:grpSpPr>
          <xdr:sp macro="" textlink="">
            <xdr:nvSpPr>
              <xdr:cNvPr id="244820" name="Check Box 84" hidden="1">
                <a:extLst>
                  <a:ext uri="{63B3BB69-23CF-44E3-9099-C40C66FF867C}">
                    <a14:compatExt spid="_x0000_s244820"/>
                  </a:ext>
                  <a:ext uri="{FF2B5EF4-FFF2-40B4-BE49-F238E27FC236}">
                    <a16:creationId xmlns:a16="http://schemas.microsoft.com/office/drawing/2014/main" id="{00000000-0008-0000-1B00-000054BC0300}"/>
                  </a:ext>
                </a:extLst>
              </xdr:cNvPr>
              <xdr:cNvSpPr/>
            </xdr:nvSpPr>
            <xdr:spPr bwMode="auto">
              <a:xfrm>
                <a:off x="3119327" y="1085857"/>
                <a:ext cx="66673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821" name="Check Box 85" hidden="1">
                <a:extLst>
                  <a:ext uri="{63B3BB69-23CF-44E3-9099-C40C66FF867C}">
                    <a14:compatExt spid="_x0000_s244821"/>
                  </a:ext>
                  <a:ext uri="{FF2B5EF4-FFF2-40B4-BE49-F238E27FC236}">
                    <a16:creationId xmlns:a16="http://schemas.microsoft.com/office/drawing/2014/main" id="{00000000-0008-0000-1B00-000055BC0300}"/>
                  </a:ext>
                </a:extLst>
              </xdr:cNvPr>
              <xdr:cNvSpPr/>
            </xdr:nvSpPr>
            <xdr:spPr bwMode="auto">
              <a:xfrm>
                <a:off x="3870041" y="1081240"/>
                <a:ext cx="679190" cy="21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xdr:colOff>
          <xdr:row>18</xdr:row>
          <xdr:rowOff>134850</xdr:rowOff>
        </xdr:from>
        <xdr:to>
          <xdr:col>29</xdr:col>
          <xdr:colOff>19058</xdr:colOff>
          <xdr:row>21</xdr:row>
          <xdr:rowOff>51845</xdr:rowOff>
        </xdr:to>
        <xdr:grpSp>
          <xdr:nvGrpSpPr>
            <xdr:cNvPr id="5" name="グループ化 4">
              <a:extLst>
                <a:ext uri="{FF2B5EF4-FFF2-40B4-BE49-F238E27FC236}">
                  <a16:creationId xmlns:a16="http://schemas.microsoft.com/office/drawing/2014/main" id="{00000000-0008-0000-1B00-000005000000}"/>
                </a:ext>
              </a:extLst>
            </xdr:cNvPr>
            <xdr:cNvGrpSpPr/>
          </xdr:nvGrpSpPr>
          <xdr:grpSpPr>
            <a:xfrm>
              <a:off x="2631727" y="3253406"/>
              <a:ext cx="1924053" cy="481439"/>
              <a:chOff x="3052287" y="1059536"/>
              <a:chExt cx="1763411" cy="271869"/>
            </a:xfrm>
          </xdr:grpSpPr>
          <xdr:sp macro="" textlink="">
            <xdr:nvSpPr>
              <xdr:cNvPr id="244827" name="Check Box 91" hidden="1">
                <a:extLst>
                  <a:ext uri="{63B3BB69-23CF-44E3-9099-C40C66FF867C}">
                    <a14:compatExt spid="_x0000_s244827"/>
                  </a:ext>
                  <a:ext uri="{FF2B5EF4-FFF2-40B4-BE49-F238E27FC236}">
                    <a16:creationId xmlns:a16="http://schemas.microsoft.com/office/drawing/2014/main" id="{00000000-0008-0000-1B00-00005BBC0300}"/>
                  </a:ext>
                </a:extLst>
              </xdr:cNvPr>
              <xdr:cNvSpPr/>
            </xdr:nvSpPr>
            <xdr:spPr bwMode="auto">
              <a:xfrm>
                <a:off x="3052287" y="1085851"/>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28" name="Check Box 92" hidden="1">
                <a:extLst>
                  <a:ext uri="{63B3BB69-23CF-44E3-9099-C40C66FF867C}">
                    <a14:compatExt spid="_x0000_s244828"/>
                  </a:ext>
                  <a:ext uri="{FF2B5EF4-FFF2-40B4-BE49-F238E27FC236}">
                    <a16:creationId xmlns:a16="http://schemas.microsoft.com/office/drawing/2014/main" id="{00000000-0008-0000-1B00-00005CBC0300}"/>
                  </a:ext>
                </a:extLst>
              </xdr:cNvPr>
              <xdr:cNvSpPr/>
            </xdr:nvSpPr>
            <xdr:spPr bwMode="auto">
              <a:xfrm>
                <a:off x="4127898" y="1059536"/>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120650</xdr:colOff>
          <xdr:row>8</xdr:row>
          <xdr:rowOff>6350</xdr:rowOff>
        </xdr:from>
        <xdr:to>
          <xdr:col>10</xdr:col>
          <xdr:colOff>76200</xdr:colOff>
          <xdr:row>9</xdr:row>
          <xdr:rowOff>19050</xdr:rowOff>
        </xdr:to>
        <xdr:sp macro="" textlink="">
          <xdr:nvSpPr>
            <xdr:cNvPr id="244829" name="Check Box 93" hidden="1">
              <a:extLst>
                <a:ext uri="{63B3BB69-23CF-44E3-9099-C40C66FF867C}">
                  <a14:compatExt spid="_x0000_s244829"/>
                </a:ext>
                <a:ext uri="{FF2B5EF4-FFF2-40B4-BE49-F238E27FC236}">
                  <a16:creationId xmlns:a16="http://schemas.microsoft.com/office/drawing/2014/main" id="{00000000-0008-0000-1B00-00005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8</xdr:row>
          <xdr:rowOff>25400</xdr:rowOff>
        </xdr:from>
        <xdr:to>
          <xdr:col>18</xdr:col>
          <xdr:colOff>95250</xdr:colOff>
          <xdr:row>9</xdr:row>
          <xdr:rowOff>63500</xdr:rowOff>
        </xdr:to>
        <xdr:sp macro="" textlink="">
          <xdr:nvSpPr>
            <xdr:cNvPr id="244830" name="Check Box 94" hidden="1">
              <a:extLst>
                <a:ext uri="{63B3BB69-23CF-44E3-9099-C40C66FF867C}">
                  <a14:compatExt spid="_x0000_s244830"/>
                </a:ext>
                <a:ext uri="{FF2B5EF4-FFF2-40B4-BE49-F238E27FC236}">
                  <a16:creationId xmlns:a16="http://schemas.microsoft.com/office/drawing/2014/main" id="{00000000-0008-0000-1B00-00005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101600</xdr:colOff>
          <xdr:row>8</xdr:row>
          <xdr:rowOff>31750</xdr:rowOff>
        </xdr:from>
        <xdr:to>
          <xdr:col>29</xdr:col>
          <xdr:colOff>95250</xdr:colOff>
          <xdr:row>9</xdr:row>
          <xdr:rowOff>63500</xdr:rowOff>
        </xdr:to>
        <xdr:sp macro="" textlink="">
          <xdr:nvSpPr>
            <xdr:cNvPr id="244831" name="Check Box 95" hidden="1">
              <a:extLst>
                <a:ext uri="{63B3BB69-23CF-44E3-9099-C40C66FF867C}">
                  <a14:compatExt spid="_x0000_s244831"/>
                </a:ext>
                <a:ext uri="{FF2B5EF4-FFF2-40B4-BE49-F238E27FC236}">
                  <a16:creationId xmlns:a16="http://schemas.microsoft.com/office/drawing/2014/main" id="{00000000-0008-0000-1B00-00005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101600</xdr:colOff>
          <xdr:row>7</xdr:row>
          <xdr:rowOff>31750</xdr:rowOff>
        </xdr:from>
        <xdr:to>
          <xdr:col>29</xdr:col>
          <xdr:colOff>114300</xdr:colOff>
          <xdr:row>8</xdr:row>
          <xdr:rowOff>31750</xdr:rowOff>
        </xdr:to>
        <xdr:sp macro="" textlink="">
          <xdr:nvSpPr>
            <xdr:cNvPr id="244832" name="Check Box 96" hidden="1">
              <a:extLst>
                <a:ext uri="{63B3BB69-23CF-44E3-9099-C40C66FF867C}">
                  <a14:compatExt spid="_x0000_s244832"/>
                </a:ext>
                <a:ext uri="{FF2B5EF4-FFF2-40B4-BE49-F238E27FC236}">
                  <a16:creationId xmlns:a16="http://schemas.microsoft.com/office/drawing/2014/main" id="{00000000-0008-0000-1B00-00006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xdr:row>
          <xdr:rowOff>12700</xdr:rowOff>
        </xdr:from>
        <xdr:to>
          <xdr:col>10</xdr:col>
          <xdr:colOff>158750</xdr:colOff>
          <xdr:row>8</xdr:row>
          <xdr:rowOff>44450</xdr:rowOff>
        </xdr:to>
        <xdr:sp macro="" textlink="">
          <xdr:nvSpPr>
            <xdr:cNvPr id="244833" name="Check Box 97" hidden="1">
              <a:extLst>
                <a:ext uri="{63B3BB69-23CF-44E3-9099-C40C66FF867C}">
                  <a14:compatExt spid="_x0000_s244833"/>
                </a:ext>
                <a:ext uri="{FF2B5EF4-FFF2-40B4-BE49-F238E27FC236}">
                  <a16:creationId xmlns:a16="http://schemas.microsoft.com/office/drawing/2014/main" id="{00000000-0008-0000-1B00-00006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7</xdr:row>
          <xdr:rowOff>12700</xdr:rowOff>
        </xdr:from>
        <xdr:to>
          <xdr:col>18</xdr:col>
          <xdr:colOff>31750</xdr:colOff>
          <xdr:row>8</xdr:row>
          <xdr:rowOff>19050</xdr:rowOff>
        </xdr:to>
        <xdr:sp macro="" textlink="">
          <xdr:nvSpPr>
            <xdr:cNvPr id="244834" name="Check Box 98" hidden="1">
              <a:extLst>
                <a:ext uri="{63B3BB69-23CF-44E3-9099-C40C66FF867C}">
                  <a14:compatExt spid="_x0000_s244834"/>
                </a:ext>
                <a:ext uri="{FF2B5EF4-FFF2-40B4-BE49-F238E27FC236}">
                  <a16:creationId xmlns:a16="http://schemas.microsoft.com/office/drawing/2014/main" id="{00000000-0008-0000-1B00-00006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xdr:row>
          <xdr:rowOff>139700</xdr:rowOff>
        </xdr:from>
        <xdr:to>
          <xdr:col>15</xdr:col>
          <xdr:colOff>12700</xdr:colOff>
          <xdr:row>13</xdr:row>
          <xdr:rowOff>171450</xdr:rowOff>
        </xdr:to>
        <xdr:sp macro="" textlink="">
          <xdr:nvSpPr>
            <xdr:cNvPr id="244835" name="Check Box 99" hidden="1">
              <a:extLst>
                <a:ext uri="{63B3BB69-23CF-44E3-9099-C40C66FF867C}">
                  <a14:compatExt spid="_x0000_s244835"/>
                </a:ext>
                <a:ext uri="{FF2B5EF4-FFF2-40B4-BE49-F238E27FC236}">
                  <a16:creationId xmlns:a16="http://schemas.microsoft.com/office/drawing/2014/main" id="{00000000-0008-0000-1B00-00006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xdr:twoCellAnchor>
    <xdr:from>
      <xdr:col>2</xdr:col>
      <xdr:colOff>160110</xdr:colOff>
      <xdr:row>51</xdr:row>
      <xdr:rowOff>166460</xdr:rowOff>
    </xdr:from>
    <xdr:to>
      <xdr:col>30</xdr:col>
      <xdr:colOff>20410</xdr:colOff>
      <xdr:row>54</xdr:row>
      <xdr:rowOff>24039</xdr:rowOff>
    </xdr:to>
    <xdr:sp macro="" textlink="">
      <xdr:nvSpPr>
        <xdr:cNvPr id="2" name="AutoShape 5">
          <a:extLst>
            <a:ext uri="{FF2B5EF4-FFF2-40B4-BE49-F238E27FC236}">
              <a16:creationId xmlns:a16="http://schemas.microsoft.com/office/drawing/2014/main" id="{00000000-0008-0000-1B00-000002000000}"/>
            </a:ext>
          </a:extLst>
        </xdr:cNvPr>
        <xdr:cNvSpPr>
          <a:spLocks noChangeArrowheads="1"/>
        </xdr:cNvSpPr>
      </xdr:nvSpPr>
      <xdr:spPr bwMode="auto">
        <a:xfrm>
          <a:off x="364217" y="8691335"/>
          <a:ext cx="4350657" cy="40866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142875</xdr:colOff>
      <xdr:row>55</xdr:row>
      <xdr:rowOff>142876</xdr:rowOff>
    </xdr:from>
    <xdr:to>
      <xdr:col>20</xdr:col>
      <xdr:colOff>74083</xdr:colOff>
      <xdr:row>57</xdr:row>
      <xdr:rowOff>21167</xdr:rowOff>
    </xdr:to>
    <xdr:sp macro="" textlink="">
      <xdr:nvSpPr>
        <xdr:cNvPr id="3" name="正方形/長方形 2">
          <a:extLst>
            <a:ext uri="{FF2B5EF4-FFF2-40B4-BE49-F238E27FC236}">
              <a16:creationId xmlns:a16="http://schemas.microsoft.com/office/drawing/2014/main" id="{00000000-0008-0000-1B00-000003000000}"/>
            </a:ext>
          </a:extLst>
        </xdr:cNvPr>
        <xdr:cNvSpPr/>
      </xdr:nvSpPr>
      <xdr:spPr>
        <a:xfrm>
          <a:off x="2725208" y="9752543"/>
          <a:ext cx="608542" cy="2381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xdr:colOff>
          <xdr:row>50</xdr:row>
          <xdr:rowOff>0</xdr:rowOff>
        </xdr:from>
        <xdr:to>
          <xdr:col>30</xdr:col>
          <xdr:colOff>80130</xdr:colOff>
          <xdr:row>51</xdr:row>
          <xdr:rowOff>44904</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2631723" y="9052278"/>
              <a:ext cx="2133296" cy="221293"/>
              <a:chOff x="3105075" y="1085850"/>
              <a:chExt cx="1422589" cy="209550"/>
            </a:xfrm>
          </xdr:grpSpPr>
          <xdr:sp macro="" textlink="">
            <xdr:nvSpPr>
              <xdr:cNvPr id="244836" name="Check Box 100" hidden="1">
                <a:extLst>
                  <a:ext uri="{63B3BB69-23CF-44E3-9099-C40C66FF867C}">
                    <a14:compatExt spid="_x0000_s244836"/>
                  </a:ext>
                  <a:ext uri="{FF2B5EF4-FFF2-40B4-BE49-F238E27FC236}">
                    <a16:creationId xmlns:a16="http://schemas.microsoft.com/office/drawing/2014/main" id="{00000000-0008-0000-1B00-000064BC0300}"/>
                  </a:ext>
                </a:extLst>
              </xdr:cNvPr>
              <xdr:cNvSpPr/>
            </xdr:nvSpPr>
            <xdr:spPr bwMode="auto">
              <a:xfrm>
                <a:off x="3105075" y="108585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7" name="Check Box 101" hidden="1">
                <a:extLst>
                  <a:ext uri="{63B3BB69-23CF-44E3-9099-C40C66FF867C}">
                    <a14:compatExt spid="_x0000_s244837"/>
                  </a:ext>
                  <a:ext uri="{FF2B5EF4-FFF2-40B4-BE49-F238E27FC236}">
                    <a16:creationId xmlns:a16="http://schemas.microsoft.com/office/drawing/2014/main" id="{00000000-0008-0000-1B00-000065BC0300}"/>
                  </a:ext>
                </a:extLst>
              </xdr:cNvPr>
              <xdr:cNvSpPr/>
            </xdr:nvSpPr>
            <xdr:spPr bwMode="auto">
              <a:xfrm>
                <a:off x="3850388" y="1085850"/>
                <a:ext cx="6772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7248</xdr:colOff>
          <xdr:row>56</xdr:row>
          <xdr:rowOff>0</xdr:rowOff>
        </xdr:from>
        <xdr:to>
          <xdr:col>30</xdr:col>
          <xdr:colOff>102052</xdr:colOff>
          <xdr:row>57</xdr:row>
          <xdr:rowOff>44903</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2638970" y="10110611"/>
              <a:ext cx="2147971" cy="221292"/>
              <a:chOff x="3105074" y="1085850"/>
              <a:chExt cx="1451990" cy="209550"/>
            </a:xfrm>
          </xdr:grpSpPr>
          <xdr:sp macro="" textlink="">
            <xdr:nvSpPr>
              <xdr:cNvPr id="244838" name="Check Box 102" hidden="1">
                <a:extLst>
                  <a:ext uri="{63B3BB69-23CF-44E3-9099-C40C66FF867C}">
                    <a14:compatExt spid="_x0000_s244838"/>
                  </a:ext>
                  <a:ext uri="{FF2B5EF4-FFF2-40B4-BE49-F238E27FC236}">
                    <a16:creationId xmlns:a16="http://schemas.microsoft.com/office/drawing/2014/main" id="{00000000-0008-0000-1B00-000066BC0300}"/>
                  </a:ext>
                </a:extLst>
              </xdr:cNvPr>
              <xdr:cNvSpPr/>
            </xdr:nvSpPr>
            <xdr:spPr bwMode="auto">
              <a:xfrm>
                <a:off x="3105074"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9" name="Check Box 103" hidden="1">
                <a:extLst>
                  <a:ext uri="{63B3BB69-23CF-44E3-9099-C40C66FF867C}">
                    <a14:compatExt spid="_x0000_s244839"/>
                  </a:ext>
                  <a:ext uri="{FF2B5EF4-FFF2-40B4-BE49-F238E27FC236}">
                    <a16:creationId xmlns:a16="http://schemas.microsoft.com/office/drawing/2014/main" id="{00000000-0008-0000-1B00-000067BC0300}"/>
                  </a:ext>
                </a:extLst>
              </xdr:cNvPr>
              <xdr:cNvSpPr/>
            </xdr:nvSpPr>
            <xdr:spPr bwMode="auto">
              <a:xfrm>
                <a:off x="3878854" y="1085850"/>
                <a:ext cx="67821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58</xdr:row>
      <xdr:rowOff>0</xdr:rowOff>
    </xdr:from>
    <xdr:to>
      <xdr:col>30</xdr:col>
      <xdr:colOff>20411</xdr:colOff>
      <xdr:row>60</xdr:row>
      <xdr:rowOff>47625</xdr:rowOff>
    </xdr:to>
    <xdr:sp macro="" textlink="">
      <xdr:nvSpPr>
        <xdr:cNvPr id="8" name="AutoShape 5">
          <a:extLst>
            <a:ext uri="{FF2B5EF4-FFF2-40B4-BE49-F238E27FC236}">
              <a16:creationId xmlns:a16="http://schemas.microsoft.com/office/drawing/2014/main" id="{00000000-0008-0000-1B00-000008000000}"/>
            </a:ext>
          </a:extLst>
        </xdr:cNvPr>
        <xdr:cNvSpPr>
          <a:spLocks noChangeArrowheads="1"/>
        </xdr:cNvSpPr>
      </xdr:nvSpPr>
      <xdr:spPr bwMode="auto">
        <a:xfrm>
          <a:off x="367393" y="9810750"/>
          <a:ext cx="4347482" cy="41501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16</xdr:row>
          <xdr:rowOff>95250</xdr:rowOff>
        </xdr:from>
        <xdr:to>
          <xdr:col>29</xdr:col>
          <xdr:colOff>19053</xdr:colOff>
          <xdr:row>18</xdr:row>
          <xdr:rowOff>96912</xdr:rowOff>
        </xdr:to>
        <xdr:grpSp>
          <xdr:nvGrpSpPr>
            <xdr:cNvPr id="14" name="グループ化 13">
              <a:extLst>
                <a:ext uri="{FF2B5EF4-FFF2-40B4-BE49-F238E27FC236}">
                  <a16:creationId xmlns:a16="http://schemas.microsoft.com/office/drawing/2014/main" id="{00000000-0008-0000-1B00-00000E000000}"/>
                </a:ext>
              </a:extLst>
            </xdr:cNvPr>
            <xdr:cNvGrpSpPr/>
          </xdr:nvGrpSpPr>
          <xdr:grpSpPr>
            <a:xfrm>
              <a:off x="2631722" y="2790472"/>
              <a:ext cx="1924053" cy="424996"/>
              <a:chOff x="3052287" y="1059518"/>
              <a:chExt cx="1763411" cy="271869"/>
            </a:xfrm>
          </xdr:grpSpPr>
          <xdr:sp macro="" textlink="">
            <xdr:nvSpPr>
              <xdr:cNvPr id="244842" name="Check Box 106" hidden="1">
                <a:extLst>
                  <a:ext uri="{63B3BB69-23CF-44E3-9099-C40C66FF867C}">
                    <a14:compatExt spid="_x0000_s244842"/>
                  </a:ext>
                  <a:ext uri="{FF2B5EF4-FFF2-40B4-BE49-F238E27FC236}">
                    <a16:creationId xmlns:a16="http://schemas.microsoft.com/office/drawing/2014/main" id="{00000000-0008-0000-1B00-00006ABC0300}"/>
                  </a:ext>
                </a:extLst>
              </xdr:cNvPr>
              <xdr:cNvSpPr/>
            </xdr:nvSpPr>
            <xdr:spPr bwMode="auto">
              <a:xfrm>
                <a:off x="3052287" y="1085851"/>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43" name="Check Box 107" hidden="1">
                <a:extLst>
                  <a:ext uri="{63B3BB69-23CF-44E3-9099-C40C66FF867C}">
                    <a14:compatExt spid="_x0000_s244843"/>
                  </a:ext>
                  <a:ext uri="{FF2B5EF4-FFF2-40B4-BE49-F238E27FC236}">
                    <a16:creationId xmlns:a16="http://schemas.microsoft.com/office/drawing/2014/main" id="{00000000-0008-0000-1B00-00006BBC0300}"/>
                  </a:ext>
                </a:extLst>
              </xdr:cNvPr>
              <xdr:cNvSpPr/>
            </xdr:nvSpPr>
            <xdr:spPr bwMode="auto">
              <a:xfrm>
                <a:off x="4127898" y="1059518"/>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135713</xdr:colOff>
          <xdr:row>44</xdr:row>
          <xdr:rowOff>68915</xdr:rowOff>
        </xdr:from>
        <xdr:to>
          <xdr:col>24</xdr:col>
          <xdr:colOff>184380</xdr:colOff>
          <xdr:row>45</xdr:row>
          <xdr:rowOff>110072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2683651" y="7458728"/>
              <a:ext cx="1382167" cy="215782"/>
              <a:chOff x="3105127" y="1085850"/>
              <a:chExt cx="1342836"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1C00-000001C00300}"/>
                  </a:ext>
                </a:extLst>
              </xdr:cNvPr>
              <xdr:cNvSpPr/>
            </xdr:nvSpPr>
            <xdr:spPr bwMode="auto">
              <a:xfrm>
                <a:off x="310512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1C00-000002C00300}"/>
                  </a:ext>
                </a:extLst>
              </xdr:cNvPr>
              <xdr:cNvSpPr/>
            </xdr:nvSpPr>
            <xdr:spPr bwMode="auto">
              <a:xfrm>
                <a:off x="3773185" y="1085850"/>
                <a:ext cx="6747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135746</xdr:colOff>
          <xdr:row>41</xdr:row>
          <xdr:rowOff>150964</xdr:rowOff>
        </xdr:from>
        <xdr:to>
          <xdr:col>24</xdr:col>
          <xdr:colOff>185140</xdr:colOff>
          <xdr:row>43</xdr:row>
          <xdr:rowOff>17496</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2683684" y="7016902"/>
              <a:ext cx="1382894" cy="215782"/>
              <a:chOff x="3105149" y="1085850"/>
              <a:chExt cx="1343538"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1C00-000003C00300}"/>
                  </a:ext>
                </a:extLst>
              </xdr:cNvPr>
              <xdr:cNvSpPr/>
            </xdr:nvSpPr>
            <xdr:spPr bwMode="auto">
              <a:xfrm>
                <a:off x="3105149"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1C00-000004C00300}"/>
                  </a:ext>
                </a:extLst>
              </xdr:cNvPr>
              <xdr:cNvSpPr/>
            </xdr:nvSpPr>
            <xdr:spPr bwMode="auto">
              <a:xfrm>
                <a:off x="3773905" y="1085850"/>
                <a:ext cx="6747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135716</xdr:colOff>
          <xdr:row>39</xdr:row>
          <xdr:rowOff>39682</xdr:rowOff>
        </xdr:from>
        <xdr:to>
          <xdr:col>24</xdr:col>
          <xdr:colOff>185180</xdr:colOff>
          <xdr:row>40</xdr:row>
          <xdr:rowOff>80839</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2683654" y="6556370"/>
              <a:ext cx="1382964" cy="215782"/>
              <a:chOff x="3105130" y="1085850"/>
              <a:chExt cx="1343633"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1C00-000005C00300}"/>
                  </a:ext>
                </a:extLst>
              </xdr:cNvPr>
              <xdr:cNvSpPr/>
            </xdr:nvSpPr>
            <xdr:spPr bwMode="auto">
              <a:xfrm>
                <a:off x="310513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1C00-000006C00300}"/>
                  </a:ext>
                </a:extLst>
              </xdr:cNvPr>
              <xdr:cNvSpPr/>
            </xdr:nvSpPr>
            <xdr:spPr bwMode="auto">
              <a:xfrm>
                <a:off x="3770982" y="1085850"/>
                <a:ext cx="677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97625</xdr:colOff>
          <xdr:row>13</xdr:row>
          <xdr:rowOff>48422</xdr:rowOff>
        </xdr:from>
        <xdr:to>
          <xdr:col>24</xdr:col>
          <xdr:colOff>431000</xdr:colOff>
          <xdr:row>17</xdr:row>
          <xdr:rowOff>107156</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2978938" y="2120110"/>
              <a:ext cx="1333500" cy="757234"/>
              <a:chOff x="3105053" y="1085850"/>
              <a:chExt cx="1447765"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1C00-000009C00300}"/>
                  </a:ext>
                </a:extLst>
              </xdr:cNvPr>
              <xdr:cNvSpPr/>
            </xdr:nvSpPr>
            <xdr:spPr bwMode="auto">
              <a:xfrm>
                <a:off x="3105053"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1C00-00000AC00300}"/>
                  </a:ext>
                </a:extLst>
              </xdr:cNvPr>
              <xdr:cNvSpPr/>
            </xdr:nvSpPr>
            <xdr:spPr bwMode="auto">
              <a:xfrm>
                <a:off x="387654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107153</xdr:colOff>
          <xdr:row>13</xdr:row>
          <xdr:rowOff>0</xdr:rowOff>
        </xdr:from>
        <xdr:to>
          <xdr:col>24</xdr:col>
          <xdr:colOff>434178</xdr:colOff>
          <xdr:row>14</xdr:row>
          <xdr:rowOff>38100</xdr:rowOff>
        </xdr:to>
        <xdr:grpSp>
          <xdr:nvGrpSpPr>
            <xdr:cNvPr id="16" name="グループ化 15">
              <a:extLst>
                <a:ext uri="{FF2B5EF4-FFF2-40B4-BE49-F238E27FC236}">
                  <a16:creationId xmlns:a16="http://schemas.microsoft.com/office/drawing/2014/main" id="{00000000-0008-0000-1C00-000010000000}"/>
                </a:ext>
              </a:extLst>
            </xdr:cNvPr>
            <xdr:cNvGrpSpPr/>
          </xdr:nvGrpSpPr>
          <xdr:grpSpPr>
            <a:xfrm>
              <a:off x="2988466" y="2071688"/>
              <a:ext cx="1327150" cy="212725"/>
              <a:chOff x="3105029" y="1085850"/>
              <a:chExt cx="1447765"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1C00-00000BC00300}"/>
                  </a:ext>
                </a:extLst>
              </xdr:cNvPr>
              <xdr:cNvSpPr/>
            </xdr:nvSpPr>
            <xdr:spPr bwMode="auto">
              <a:xfrm>
                <a:off x="3105029"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1C00-00000CC00300}"/>
                  </a:ext>
                </a:extLst>
              </xdr:cNvPr>
              <xdr:cNvSpPr/>
            </xdr:nvSpPr>
            <xdr:spPr bwMode="auto">
              <a:xfrm>
                <a:off x="387651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95246</xdr:colOff>
          <xdr:row>5</xdr:row>
          <xdr:rowOff>152400</xdr:rowOff>
        </xdr:from>
        <xdr:to>
          <xdr:col>4</xdr:col>
          <xdr:colOff>31746</xdr:colOff>
          <xdr:row>9</xdr:row>
          <xdr:rowOff>0</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309559" y="827088"/>
              <a:ext cx="269875" cy="546100"/>
              <a:chOff x="609600" y="2266928"/>
              <a:chExt cx="304800" cy="552491"/>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1C00-00000FC00300}"/>
                  </a:ext>
                </a:extLst>
              </xdr:cNvPr>
              <xdr:cNvSpPr/>
            </xdr:nvSpPr>
            <xdr:spPr bwMode="auto">
              <a:xfrm>
                <a:off x="609600" y="2266928"/>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1C00-000010C00300}"/>
                  </a:ext>
                </a:extLst>
              </xdr:cNvPr>
              <xdr:cNvSpPr/>
            </xdr:nvSpPr>
            <xdr:spPr bwMode="auto">
              <a:xfrm>
                <a:off x="609600" y="2609866"/>
                <a:ext cx="3048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1C00-000011C00300}"/>
                  </a:ext>
                </a:extLst>
              </xdr:cNvPr>
              <xdr:cNvSpPr/>
            </xdr:nvSpPr>
            <xdr:spPr bwMode="auto">
              <a:xfrm>
                <a:off x="609600" y="2447926"/>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103184</xdr:colOff>
          <xdr:row>32</xdr:row>
          <xdr:rowOff>169859</xdr:rowOff>
        </xdr:from>
        <xdr:to>
          <xdr:col>15</xdr:col>
          <xdr:colOff>103184</xdr:colOff>
          <xdr:row>37</xdr:row>
          <xdr:rowOff>7937</xdr:rowOff>
        </xdr:to>
        <xdr:grpSp>
          <xdr:nvGrpSpPr>
            <xdr:cNvPr id="30" name="グループ化 29">
              <a:extLst>
                <a:ext uri="{FF2B5EF4-FFF2-40B4-BE49-F238E27FC236}">
                  <a16:creationId xmlns:a16="http://schemas.microsoft.com/office/drawing/2014/main" id="{00000000-0008-0000-1C00-00001E000000}"/>
                </a:ext>
              </a:extLst>
            </xdr:cNvPr>
            <xdr:cNvGrpSpPr/>
          </xdr:nvGrpSpPr>
          <xdr:grpSpPr>
            <a:xfrm>
              <a:off x="317497" y="5559422"/>
              <a:ext cx="2166937" cy="615953"/>
              <a:chOff x="7267575" y="4543396"/>
              <a:chExt cx="2343150" cy="533418"/>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1C00-000014C00300}"/>
                  </a:ext>
                </a:extLst>
              </xdr:cNvPr>
              <xdr:cNvSpPr/>
            </xdr:nvSpPr>
            <xdr:spPr bwMode="auto">
              <a:xfrm>
                <a:off x="7267575" y="4543396"/>
                <a:ext cx="23431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1C00-000015C00300}"/>
                  </a:ext>
                </a:extLst>
              </xdr:cNvPr>
              <xdr:cNvSpPr/>
            </xdr:nvSpPr>
            <xdr:spPr bwMode="auto">
              <a:xfrm>
                <a:off x="7267575" y="4708417"/>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1C00-000016C00300}"/>
                  </a:ext>
                </a:extLst>
              </xdr:cNvPr>
              <xdr:cNvSpPr/>
            </xdr:nvSpPr>
            <xdr:spPr bwMode="auto">
              <a:xfrm>
                <a:off x="7267575" y="4867261"/>
                <a:ext cx="723901"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157941</xdr:colOff>
          <xdr:row>27</xdr:row>
          <xdr:rowOff>9683</xdr:rowOff>
        </xdr:from>
        <xdr:to>
          <xdr:col>24</xdr:col>
          <xdr:colOff>240507</xdr:colOff>
          <xdr:row>28</xdr:row>
          <xdr:rowOff>71591</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2205816" y="4526121"/>
              <a:ext cx="1916129" cy="236533"/>
              <a:chOff x="2161366" y="4601427"/>
              <a:chExt cx="1912952" cy="206372"/>
            </a:xfrm>
          </xdr:grpSpPr>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2161366" y="4601427"/>
                <a:ext cx="1767699" cy="206372"/>
                <a:chOff x="2164541" y="4604602"/>
                <a:chExt cx="1764524" cy="206372"/>
              </a:xfrm>
            </xdr:grpSpPr>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1C00-000007C00300}"/>
                    </a:ext>
                  </a:extLst>
                </xdr:cNvPr>
                <xdr:cNvSpPr/>
              </xdr:nvSpPr>
              <xdr:spPr bwMode="auto">
                <a:xfrm>
                  <a:off x="2164541" y="4619625"/>
                  <a:ext cx="609599"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1C00-000008C00300}"/>
                    </a:ext>
                  </a:extLst>
                </xdr:cNvPr>
                <xdr:cNvSpPr/>
              </xdr:nvSpPr>
              <xdr:spPr bwMode="auto">
                <a:xfrm>
                  <a:off x="2726530" y="4604602"/>
                  <a:ext cx="1202535" cy="2063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1C00-000017C00300}"/>
                  </a:ext>
                </a:extLst>
              </xdr:cNvPr>
              <xdr:cNvSpPr/>
            </xdr:nvSpPr>
            <xdr:spPr bwMode="auto">
              <a:xfrm>
                <a:off x="3402806" y="4619625"/>
                <a:ext cx="671512"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36512</xdr:colOff>
      <xdr:row>26</xdr:row>
      <xdr:rowOff>161926</xdr:rowOff>
    </xdr:from>
    <xdr:to>
      <xdr:col>24</xdr:col>
      <xdr:colOff>127000</xdr:colOff>
      <xdr:row>30</xdr:row>
      <xdr:rowOff>23813</xdr:rowOff>
    </xdr:to>
    <xdr:sp macro="" textlink="">
      <xdr:nvSpPr>
        <xdr:cNvPr id="36" name="AutoShape 5">
          <a:extLst>
            <a:ext uri="{FF2B5EF4-FFF2-40B4-BE49-F238E27FC236}">
              <a16:creationId xmlns:a16="http://schemas.microsoft.com/office/drawing/2014/main" id="{00000000-0008-0000-1C00-000024000000}"/>
            </a:ext>
          </a:extLst>
        </xdr:cNvPr>
        <xdr:cNvSpPr>
          <a:spLocks noChangeArrowheads="1"/>
        </xdr:cNvSpPr>
      </xdr:nvSpPr>
      <xdr:spPr bwMode="auto">
        <a:xfrm>
          <a:off x="250825" y="4511676"/>
          <a:ext cx="3582988" cy="59213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114290</xdr:colOff>
          <xdr:row>17</xdr:row>
          <xdr:rowOff>62707</xdr:rowOff>
        </xdr:from>
        <xdr:to>
          <xdr:col>24</xdr:col>
          <xdr:colOff>152390</xdr:colOff>
          <xdr:row>20</xdr:row>
          <xdr:rowOff>43657</xdr:rowOff>
        </xdr:to>
        <xdr:grpSp>
          <xdr:nvGrpSpPr>
            <xdr:cNvPr id="42" name="グループ化 41">
              <a:extLst>
                <a:ext uri="{FF2B5EF4-FFF2-40B4-BE49-F238E27FC236}">
                  <a16:creationId xmlns:a16="http://schemas.microsoft.com/office/drawing/2014/main" id="{00000000-0008-0000-1C00-00002A000000}"/>
                </a:ext>
              </a:extLst>
            </xdr:cNvPr>
            <xdr:cNvGrpSpPr/>
          </xdr:nvGrpSpPr>
          <xdr:grpSpPr>
            <a:xfrm>
              <a:off x="2162165" y="2832895"/>
              <a:ext cx="1871663" cy="504825"/>
              <a:chOff x="5181613" y="3571875"/>
              <a:chExt cx="1971668" cy="209550"/>
            </a:xfrm>
          </xdr:grpSpPr>
          <xdr:sp macro="" textlink="">
            <xdr:nvSpPr>
              <xdr:cNvPr id="245788" name="Check Box 28" hidden="1">
                <a:extLst>
                  <a:ext uri="{63B3BB69-23CF-44E3-9099-C40C66FF867C}">
                    <a14:compatExt spid="_x0000_s245788"/>
                  </a:ext>
                  <a:ext uri="{FF2B5EF4-FFF2-40B4-BE49-F238E27FC236}">
                    <a16:creationId xmlns:a16="http://schemas.microsoft.com/office/drawing/2014/main" id="{00000000-0008-0000-1C00-00001CC00300}"/>
                  </a:ext>
                </a:extLst>
              </xdr:cNvPr>
              <xdr:cNvSpPr/>
            </xdr:nvSpPr>
            <xdr:spPr bwMode="auto">
              <a:xfrm>
                <a:off x="5181613" y="3571875"/>
                <a:ext cx="666690" cy="2082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5789" name="Check Box 29" hidden="1">
                <a:extLst>
                  <a:ext uri="{63B3BB69-23CF-44E3-9099-C40C66FF867C}">
                    <a14:compatExt spid="_x0000_s245789"/>
                  </a:ext>
                  <a:ext uri="{FF2B5EF4-FFF2-40B4-BE49-F238E27FC236}">
                    <a16:creationId xmlns:a16="http://schemas.microsoft.com/office/drawing/2014/main" id="{00000000-0008-0000-1C00-00001DC00300}"/>
                  </a:ext>
                </a:extLst>
              </xdr:cNvPr>
              <xdr:cNvSpPr/>
            </xdr:nvSpPr>
            <xdr:spPr bwMode="auto">
              <a:xfrm>
                <a:off x="5753134" y="3571875"/>
                <a:ext cx="6762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45790" name="Check Box 30" hidden="1">
                <a:extLst>
                  <a:ext uri="{63B3BB69-23CF-44E3-9099-C40C66FF867C}">
                    <a14:compatExt spid="_x0000_s245790"/>
                  </a:ext>
                  <a:ext uri="{FF2B5EF4-FFF2-40B4-BE49-F238E27FC236}">
                    <a16:creationId xmlns:a16="http://schemas.microsoft.com/office/drawing/2014/main" id="{00000000-0008-0000-1C00-00001EC00300}"/>
                  </a:ext>
                </a:extLst>
              </xdr:cNvPr>
              <xdr:cNvSpPr/>
            </xdr:nvSpPr>
            <xdr:spPr bwMode="auto">
              <a:xfrm>
                <a:off x="6477010" y="3571875"/>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15</xdr:col>
      <xdr:colOff>47625</xdr:colOff>
      <xdr:row>18</xdr:row>
      <xdr:rowOff>19050</xdr:rowOff>
    </xdr:from>
    <xdr:to>
      <xdr:col>24</xdr:col>
      <xdr:colOff>561975</xdr:colOff>
      <xdr:row>20</xdr:row>
      <xdr:rowOff>0</xdr:rowOff>
    </xdr:to>
    <xdr:sp macro="" textlink="">
      <xdr:nvSpPr>
        <xdr:cNvPr id="46" name="正方形/長方形 45">
          <a:extLst>
            <a:ext uri="{FF2B5EF4-FFF2-40B4-BE49-F238E27FC236}">
              <a16:creationId xmlns:a16="http://schemas.microsoft.com/office/drawing/2014/main" id="{00000000-0008-0000-1C00-00002E000000}"/>
            </a:ext>
          </a:extLst>
        </xdr:cNvPr>
        <xdr:cNvSpPr/>
      </xdr:nvSpPr>
      <xdr:spPr>
        <a:xfrm>
          <a:off x="2638425" y="6162675"/>
          <a:ext cx="2143125"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152379</xdr:colOff>
          <xdr:row>20</xdr:row>
          <xdr:rowOff>142088</xdr:rowOff>
        </xdr:from>
        <xdr:to>
          <xdr:col>24</xdr:col>
          <xdr:colOff>165082</xdr:colOff>
          <xdr:row>22</xdr:row>
          <xdr:rowOff>163513</xdr:rowOff>
        </xdr:to>
        <xdr:grpSp>
          <xdr:nvGrpSpPr>
            <xdr:cNvPr id="48" name="グループ化 47">
              <a:extLst>
                <a:ext uri="{FF2B5EF4-FFF2-40B4-BE49-F238E27FC236}">
                  <a16:creationId xmlns:a16="http://schemas.microsoft.com/office/drawing/2014/main" id="{00000000-0008-0000-1C00-000030000000}"/>
                </a:ext>
              </a:extLst>
            </xdr:cNvPr>
            <xdr:cNvGrpSpPr/>
          </xdr:nvGrpSpPr>
          <xdr:grpSpPr>
            <a:xfrm>
              <a:off x="2700317" y="3436151"/>
              <a:ext cx="1346203" cy="370675"/>
              <a:chOff x="3495676" y="5800608"/>
              <a:chExt cx="1413258" cy="209663"/>
            </a:xfrm>
          </xdr:grpSpPr>
          <xdr:sp macro="" textlink="">
            <xdr:nvSpPr>
              <xdr:cNvPr id="245791" name="Check Box 31" hidden="1">
                <a:extLst>
                  <a:ext uri="{63B3BB69-23CF-44E3-9099-C40C66FF867C}">
                    <a14:compatExt spid="_x0000_s245791"/>
                  </a:ext>
                  <a:ext uri="{FF2B5EF4-FFF2-40B4-BE49-F238E27FC236}">
                    <a16:creationId xmlns:a16="http://schemas.microsoft.com/office/drawing/2014/main" id="{00000000-0008-0000-1C00-00001FC00300}"/>
                  </a:ext>
                </a:extLst>
              </xdr:cNvPr>
              <xdr:cNvSpPr/>
            </xdr:nvSpPr>
            <xdr:spPr bwMode="auto">
              <a:xfrm>
                <a:off x="3495676" y="5800723"/>
                <a:ext cx="666698"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1C00-000020C00300}"/>
                  </a:ext>
                </a:extLst>
              </xdr:cNvPr>
              <xdr:cNvSpPr/>
            </xdr:nvSpPr>
            <xdr:spPr bwMode="auto">
              <a:xfrm>
                <a:off x="4238289" y="5800608"/>
                <a:ext cx="670645" cy="2065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28575</xdr:colOff>
      <xdr:row>20</xdr:row>
      <xdr:rowOff>19050</xdr:rowOff>
    </xdr:from>
    <xdr:to>
      <xdr:col>24</xdr:col>
      <xdr:colOff>561975</xdr:colOff>
      <xdr:row>22</xdr:row>
      <xdr:rowOff>47625</xdr:rowOff>
    </xdr:to>
    <xdr:sp macro="" textlink="">
      <xdr:nvSpPr>
        <xdr:cNvPr id="51" name="正方形/長方形 50">
          <a:extLst>
            <a:ext uri="{FF2B5EF4-FFF2-40B4-BE49-F238E27FC236}">
              <a16:creationId xmlns:a16="http://schemas.microsoft.com/office/drawing/2014/main" id="{00000000-0008-0000-1C00-000033000000}"/>
            </a:ext>
          </a:extLst>
        </xdr:cNvPr>
        <xdr:cNvSpPr/>
      </xdr:nvSpPr>
      <xdr:spPr>
        <a:xfrm>
          <a:off x="3524250" y="6505575"/>
          <a:ext cx="12573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1375</xdr:colOff>
          <xdr:row>57</xdr:row>
          <xdr:rowOff>6350</xdr:rowOff>
        </xdr:from>
        <xdr:to>
          <xdr:col>23</xdr:col>
          <xdr:colOff>98215</xdr:colOff>
          <xdr:row>58</xdr:row>
          <xdr:rowOff>0</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2716000" y="9666288"/>
              <a:ext cx="1096965" cy="168275"/>
              <a:chOff x="2914650" y="1133569"/>
              <a:chExt cx="1154677" cy="209548"/>
            </a:xfrm>
          </xdr:grpSpPr>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1C00-000021C00300}"/>
                  </a:ext>
                </a:extLst>
              </xdr:cNvPr>
              <xdr:cNvSpPr/>
            </xdr:nvSpPr>
            <xdr:spPr bwMode="auto">
              <a:xfrm>
                <a:off x="2914650" y="1133569"/>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1C00-000022C00300}"/>
                  </a:ext>
                </a:extLst>
              </xdr:cNvPr>
              <xdr:cNvSpPr/>
            </xdr:nvSpPr>
            <xdr:spPr bwMode="auto">
              <a:xfrm>
                <a:off x="3613556" y="1137246"/>
                <a:ext cx="455771" cy="2057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55</xdr:row>
          <xdr:rowOff>0</xdr:rowOff>
        </xdr:from>
        <xdr:to>
          <xdr:col>24</xdr:col>
          <xdr:colOff>63500</xdr:colOff>
          <xdr:row>56</xdr:row>
          <xdr:rowOff>25400</xdr:rowOff>
        </xdr:to>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1C00-00002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0</xdr:rowOff>
        </xdr:from>
        <xdr:to>
          <xdr:col>6</xdr:col>
          <xdr:colOff>76200</xdr:colOff>
          <xdr:row>56</xdr:row>
          <xdr:rowOff>25400</xdr:rowOff>
        </xdr:to>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1C00-00002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57150</xdr:colOff>
      <xdr:row>63</xdr:row>
      <xdr:rowOff>158750</xdr:rowOff>
    </xdr:from>
    <xdr:to>
      <xdr:col>25</xdr:col>
      <xdr:colOff>57150</xdr:colOff>
      <xdr:row>67</xdr:row>
      <xdr:rowOff>0</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16983" y="11511139"/>
          <a:ext cx="3570111" cy="546805"/>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6</xdr:row>
          <xdr:rowOff>25400</xdr:rowOff>
        </xdr:from>
        <xdr:to>
          <xdr:col>25</xdr:col>
          <xdr:colOff>552450</xdr:colOff>
          <xdr:row>7</xdr:row>
          <xdr:rowOff>66675</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2784122" y="970844"/>
              <a:ext cx="1698272" cy="217664"/>
              <a:chOff x="3105155" y="1085850"/>
              <a:chExt cx="1447801"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1D00-000003C80300}"/>
                  </a:ext>
                </a:extLst>
              </xdr:cNvPr>
              <xdr:cNvSpPr/>
            </xdr:nvSpPr>
            <xdr:spPr bwMode="auto">
              <a:xfrm>
                <a:off x="310515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1D00-000004C80300}"/>
                  </a:ext>
                </a:extLst>
              </xdr:cNvPr>
              <xdr:cNvSpPr/>
            </xdr:nvSpPr>
            <xdr:spPr bwMode="auto">
              <a:xfrm>
                <a:off x="387667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101600</xdr:rowOff>
        </xdr:from>
        <xdr:to>
          <xdr:col>26</xdr:col>
          <xdr:colOff>0</xdr:colOff>
          <xdr:row>10</xdr:row>
          <xdr:rowOff>139700</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2794000" y="1576211"/>
              <a:ext cx="1693333" cy="214489"/>
              <a:chOff x="3105164" y="1085850"/>
              <a:chExt cx="1447794"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1D00-000005C80300}"/>
                  </a:ext>
                </a:extLst>
              </xdr:cNvPr>
              <xdr:cNvSpPr/>
            </xdr:nvSpPr>
            <xdr:spPr bwMode="auto">
              <a:xfrm>
                <a:off x="310516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1D00-000006C80300}"/>
                  </a:ext>
                </a:extLst>
              </xdr:cNvPr>
              <xdr:cNvSpPr/>
            </xdr:nvSpPr>
            <xdr:spPr bwMode="auto">
              <a:xfrm>
                <a:off x="387668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133350</xdr:rowOff>
        </xdr:from>
        <xdr:to>
          <xdr:col>26</xdr:col>
          <xdr:colOff>0</xdr:colOff>
          <xdr:row>15</xdr:row>
          <xdr:rowOff>171450</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794000" y="2489906"/>
              <a:ext cx="1693333" cy="214488"/>
              <a:chOff x="3105164" y="1085850"/>
              <a:chExt cx="1447794"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1D00-000009C80300}"/>
                  </a:ext>
                </a:extLst>
              </xdr:cNvPr>
              <xdr:cNvSpPr/>
            </xdr:nvSpPr>
            <xdr:spPr bwMode="auto">
              <a:xfrm>
                <a:off x="310516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1D00-00000AC80300}"/>
                  </a:ext>
                </a:extLst>
              </xdr:cNvPr>
              <xdr:cNvSpPr/>
            </xdr:nvSpPr>
            <xdr:spPr bwMode="auto">
              <a:xfrm>
                <a:off x="387668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xdr:colOff>
          <xdr:row>52</xdr:row>
          <xdr:rowOff>25400</xdr:rowOff>
        </xdr:from>
        <xdr:to>
          <xdr:col>25</xdr:col>
          <xdr:colOff>352777</xdr:colOff>
          <xdr:row>53</xdr:row>
          <xdr:rowOff>25400</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794003" y="9084733"/>
              <a:ext cx="1488718" cy="176389"/>
              <a:chOff x="3105160" y="1085850"/>
              <a:chExt cx="1272857"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1D00-00000BC8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1D00-00000CC80300}"/>
                  </a:ext>
                </a:extLst>
              </xdr:cNvPr>
              <xdr:cNvSpPr/>
            </xdr:nvSpPr>
            <xdr:spPr bwMode="auto">
              <a:xfrm>
                <a:off x="370174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177800</xdr:rowOff>
        </xdr:from>
        <xdr:to>
          <xdr:col>26</xdr:col>
          <xdr:colOff>0</xdr:colOff>
          <xdr:row>13</xdr:row>
          <xdr:rowOff>38100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2794000" y="2005189"/>
              <a:ext cx="1693333" cy="213078"/>
              <a:chOff x="3105164" y="1085850"/>
              <a:chExt cx="1447794"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1D00-00000DC80300}"/>
                  </a:ext>
                </a:extLst>
              </xdr:cNvPr>
              <xdr:cNvSpPr/>
            </xdr:nvSpPr>
            <xdr:spPr bwMode="auto">
              <a:xfrm>
                <a:off x="310516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1D00-00000EC80300}"/>
                  </a:ext>
                </a:extLst>
              </xdr:cNvPr>
              <xdr:cNvSpPr/>
            </xdr:nvSpPr>
            <xdr:spPr bwMode="auto">
              <a:xfrm>
                <a:off x="387668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1465</xdr:colOff>
          <xdr:row>44</xdr:row>
          <xdr:rowOff>24178</xdr:rowOff>
        </xdr:from>
        <xdr:to>
          <xdr:col>25</xdr:col>
          <xdr:colOff>167054</xdr:colOff>
          <xdr:row>45</xdr:row>
          <xdr:rowOff>27109</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2795465" y="7672400"/>
              <a:ext cx="1301533" cy="179320"/>
              <a:chOff x="3105099" y="1085850"/>
              <a:chExt cx="1447879" cy="209550"/>
            </a:xfrm>
          </xdr:grpSpPr>
          <xdr:sp macro="" textlink="">
            <xdr:nvSpPr>
              <xdr:cNvPr id="247825" name="Check Box 17" hidden="1">
                <a:extLst>
                  <a:ext uri="{63B3BB69-23CF-44E3-9099-C40C66FF867C}">
                    <a14:compatExt spid="_x0000_s247825"/>
                  </a:ext>
                  <a:ext uri="{FF2B5EF4-FFF2-40B4-BE49-F238E27FC236}">
                    <a16:creationId xmlns:a16="http://schemas.microsoft.com/office/drawing/2014/main" id="{00000000-0008-0000-1D00-000011C80300}"/>
                  </a:ext>
                </a:extLst>
              </xdr:cNvPr>
              <xdr:cNvSpPr/>
            </xdr:nvSpPr>
            <xdr:spPr bwMode="auto">
              <a:xfrm>
                <a:off x="3105099"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6" name="Check Box 18" hidden="1">
                <a:extLst>
                  <a:ext uri="{63B3BB69-23CF-44E3-9099-C40C66FF867C}">
                    <a14:compatExt spid="_x0000_s247826"/>
                  </a:ext>
                  <a:ext uri="{FF2B5EF4-FFF2-40B4-BE49-F238E27FC236}">
                    <a16:creationId xmlns:a16="http://schemas.microsoft.com/office/drawing/2014/main" id="{00000000-0008-0000-1D00-000012C80300}"/>
                  </a:ext>
                </a:extLst>
              </xdr:cNvPr>
              <xdr:cNvSpPr/>
            </xdr:nvSpPr>
            <xdr:spPr bwMode="auto">
              <a:xfrm>
                <a:off x="3876690"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51289</xdr:colOff>
      <xdr:row>44</xdr:row>
      <xdr:rowOff>14653</xdr:rowOff>
    </xdr:from>
    <xdr:to>
      <xdr:col>25</xdr:col>
      <xdr:colOff>186105</xdr:colOff>
      <xdr:row>45</xdr:row>
      <xdr:rowOff>46159</xdr:rowOff>
    </xdr:to>
    <xdr:sp macro="" textlink="">
      <xdr:nvSpPr>
        <xdr:cNvPr id="25" name="正方形/長方形 24">
          <a:extLst>
            <a:ext uri="{FF2B5EF4-FFF2-40B4-BE49-F238E27FC236}">
              <a16:creationId xmlns:a16="http://schemas.microsoft.com/office/drawing/2014/main" id="{00000000-0008-0000-1D00-000019000000}"/>
            </a:ext>
          </a:extLst>
        </xdr:cNvPr>
        <xdr:cNvSpPr/>
      </xdr:nvSpPr>
      <xdr:spPr>
        <a:xfrm>
          <a:off x="3033347" y="6308480"/>
          <a:ext cx="16002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87924</xdr:colOff>
      <xdr:row>47</xdr:row>
      <xdr:rowOff>17341</xdr:rowOff>
    </xdr:from>
    <xdr:to>
      <xdr:col>25</xdr:col>
      <xdr:colOff>58617</xdr:colOff>
      <xdr:row>50</xdr:row>
      <xdr:rowOff>17341</xdr:rowOff>
    </xdr:to>
    <xdr:sp macro="" textlink="">
      <xdr:nvSpPr>
        <xdr:cNvPr id="28" name="AutoShape 1">
          <a:extLst>
            <a:ext uri="{FF2B5EF4-FFF2-40B4-BE49-F238E27FC236}">
              <a16:creationId xmlns:a16="http://schemas.microsoft.com/office/drawing/2014/main" id="{00000000-0008-0000-1D00-00001C000000}"/>
            </a:ext>
          </a:extLst>
        </xdr:cNvPr>
        <xdr:cNvSpPr>
          <a:spLocks noChangeArrowheads="1"/>
        </xdr:cNvSpPr>
      </xdr:nvSpPr>
      <xdr:spPr bwMode="auto">
        <a:xfrm>
          <a:off x="459399" y="7865941"/>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59</xdr:row>
      <xdr:rowOff>9525</xdr:rowOff>
    </xdr:from>
    <xdr:to>
      <xdr:col>25</xdr:col>
      <xdr:colOff>56418</xdr:colOff>
      <xdr:row>62</xdr:row>
      <xdr:rowOff>0</xdr:rowOff>
    </xdr:to>
    <xdr:sp macro="" textlink="">
      <xdr:nvSpPr>
        <xdr:cNvPr id="2" name="AutoShape 1">
          <a:extLst>
            <a:ext uri="{FF2B5EF4-FFF2-40B4-BE49-F238E27FC236}">
              <a16:creationId xmlns:a16="http://schemas.microsoft.com/office/drawing/2014/main" id="{00000000-0008-0000-1D00-000002000000}"/>
            </a:ext>
          </a:extLst>
        </xdr:cNvPr>
        <xdr:cNvSpPr>
          <a:spLocks noChangeArrowheads="1"/>
        </xdr:cNvSpPr>
      </xdr:nvSpPr>
      <xdr:spPr bwMode="auto">
        <a:xfrm>
          <a:off x="457200" y="10029825"/>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30</xdr:row>
          <xdr:rowOff>0</xdr:rowOff>
        </xdr:from>
        <xdr:to>
          <xdr:col>25</xdr:col>
          <xdr:colOff>165589</xdr:colOff>
          <xdr:row>31</xdr:row>
          <xdr:rowOff>0</xdr:rowOff>
        </xdr:to>
        <xdr:grpSp>
          <xdr:nvGrpSpPr>
            <xdr:cNvPr id="4" name="グループ化 3">
              <a:extLst>
                <a:ext uri="{FF2B5EF4-FFF2-40B4-BE49-F238E27FC236}">
                  <a16:creationId xmlns:a16="http://schemas.microsoft.com/office/drawing/2014/main" id="{00000000-0008-0000-1D00-000004000000}"/>
                </a:ext>
              </a:extLst>
            </xdr:cNvPr>
            <xdr:cNvGrpSpPr/>
          </xdr:nvGrpSpPr>
          <xdr:grpSpPr>
            <a:xfrm>
              <a:off x="2794000" y="5178778"/>
              <a:ext cx="1301533" cy="176389"/>
              <a:chOff x="3105099" y="1085850"/>
              <a:chExt cx="1447879" cy="209550"/>
            </a:xfrm>
          </xdr:grpSpPr>
          <xdr:sp macro="" textlink="">
            <xdr:nvSpPr>
              <xdr:cNvPr id="247828" name="Check Box 20" hidden="1">
                <a:extLst>
                  <a:ext uri="{63B3BB69-23CF-44E3-9099-C40C66FF867C}">
                    <a14:compatExt spid="_x0000_s247828"/>
                  </a:ext>
                  <a:ext uri="{FF2B5EF4-FFF2-40B4-BE49-F238E27FC236}">
                    <a16:creationId xmlns:a16="http://schemas.microsoft.com/office/drawing/2014/main" id="{00000000-0008-0000-1D00-000014C80300}"/>
                  </a:ext>
                </a:extLst>
              </xdr:cNvPr>
              <xdr:cNvSpPr/>
            </xdr:nvSpPr>
            <xdr:spPr bwMode="auto">
              <a:xfrm>
                <a:off x="3105099"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9" name="Check Box 21" hidden="1">
                <a:extLst>
                  <a:ext uri="{63B3BB69-23CF-44E3-9099-C40C66FF867C}">
                    <a14:compatExt spid="_x0000_s247829"/>
                  </a:ext>
                  <a:ext uri="{FF2B5EF4-FFF2-40B4-BE49-F238E27FC236}">
                    <a16:creationId xmlns:a16="http://schemas.microsoft.com/office/drawing/2014/main" id="{00000000-0008-0000-1D00-000015C80300}"/>
                  </a:ext>
                </a:extLst>
              </xdr:cNvPr>
              <xdr:cNvSpPr/>
            </xdr:nvSpPr>
            <xdr:spPr bwMode="auto">
              <a:xfrm>
                <a:off x="3876690"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85725</xdr:colOff>
      <xdr:row>12</xdr:row>
      <xdr:rowOff>19049</xdr:rowOff>
    </xdr:from>
    <xdr:to>
      <xdr:col>25</xdr:col>
      <xdr:colOff>85725</xdr:colOff>
      <xdr:row>15</xdr:row>
      <xdr:rowOff>9524</xdr:rowOff>
    </xdr:to>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17</xdr:row>
          <xdr:rowOff>0</xdr:rowOff>
        </xdr:from>
        <xdr:to>
          <xdr:col>26</xdr:col>
          <xdr:colOff>0</xdr:colOff>
          <xdr:row>18</xdr:row>
          <xdr:rowOff>38100</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2844800" y="2819400"/>
              <a:ext cx="1631950" cy="215900"/>
              <a:chOff x="3105200" y="1085850"/>
              <a:chExt cx="1447784"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1E00-000003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1E00-000004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38100</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2844800" y="3352800"/>
              <a:ext cx="1631950" cy="215900"/>
              <a:chOff x="3105200" y="1085850"/>
              <a:chExt cx="1447784"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1E00-000005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1E00-000006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2844800" y="6013450"/>
              <a:ext cx="1631950" cy="215900"/>
              <a:chOff x="3105200" y="1085850"/>
              <a:chExt cx="1447784"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1E00-00000B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1E00-00000C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38100</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2844800" y="5480050"/>
              <a:ext cx="1631950" cy="215900"/>
              <a:chOff x="3105200" y="1085850"/>
              <a:chExt cx="1447784"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1E00-00000D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1E00-00000E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1E00-000019000000}"/>
            </a:ext>
          </a:extLst>
        </xdr:cNvPr>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28572</xdr:colOff>
          <xdr:row>52</xdr:row>
          <xdr:rowOff>139702</xdr:rowOff>
        </xdr:from>
        <xdr:to>
          <xdr:col>25</xdr:col>
          <xdr:colOff>266697</xdr:colOff>
          <xdr:row>54</xdr:row>
          <xdr:rowOff>123830</xdr:rowOff>
        </xdr:to>
        <xdr:grpSp>
          <xdr:nvGrpSpPr>
            <xdr:cNvPr id="29" name="グループ化 28">
              <a:extLst>
                <a:ext uri="{FF2B5EF4-FFF2-40B4-BE49-F238E27FC236}">
                  <a16:creationId xmlns:a16="http://schemas.microsoft.com/office/drawing/2014/main" id="{00000000-0008-0000-1E00-00001D000000}"/>
                </a:ext>
              </a:extLst>
            </xdr:cNvPr>
            <xdr:cNvGrpSpPr/>
          </xdr:nvGrpSpPr>
          <xdr:grpSpPr>
            <a:xfrm>
              <a:off x="2873372" y="9175752"/>
              <a:ext cx="1393825" cy="339728"/>
              <a:chOff x="3105190" y="1025185"/>
              <a:chExt cx="1650496" cy="326827"/>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1E00-000011CC0300}"/>
                  </a:ext>
                </a:extLst>
              </xdr:cNvPr>
              <xdr:cNvSpPr/>
            </xdr:nvSpPr>
            <xdr:spPr bwMode="auto">
              <a:xfrm>
                <a:off x="310519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1E00-000012CC0300}"/>
                  </a:ext>
                </a:extLst>
              </xdr:cNvPr>
              <xdr:cNvSpPr/>
            </xdr:nvSpPr>
            <xdr:spPr bwMode="auto">
              <a:xfrm>
                <a:off x="4095363" y="1025185"/>
                <a:ext cx="660323" cy="326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38</xdr:row>
      <xdr:rowOff>0</xdr:rowOff>
    </xdr:from>
    <xdr:to>
      <xdr:col>25</xdr:col>
      <xdr:colOff>76200</xdr:colOff>
      <xdr:row>42</xdr:row>
      <xdr:rowOff>9525</xdr:rowOff>
    </xdr:to>
    <xdr:sp macro="" textlink="">
      <xdr:nvSpPr>
        <xdr:cNvPr id="37" name="AutoShape 5">
          <a:extLst>
            <a:ext uri="{FF2B5EF4-FFF2-40B4-BE49-F238E27FC236}">
              <a16:creationId xmlns:a16="http://schemas.microsoft.com/office/drawing/2014/main" id="{00000000-0008-0000-1E00-000025000000}"/>
            </a:ext>
          </a:extLst>
        </xdr:cNvPr>
        <xdr:cNvSpPr>
          <a:spLocks noChangeArrowheads="1"/>
        </xdr:cNvSpPr>
      </xdr:nvSpPr>
      <xdr:spPr bwMode="auto">
        <a:xfrm>
          <a:off x="485775" y="7381875"/>
          <a:ext cx="3524250" cy="733425"/>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63</xdr:row>
      <xdr:rowOff>6350</xdr:rowOff>
    </xdr:from>
    <xdr:to>
      <xdr:col>25</xdr:col>
      <xdr:colOff>63500</xdr:colOff>
      <xdr:row>66</xdr:row>
      <xdr:rowOff>6350</xdr:rowOff>
    </xdr:to>
    <xdr:sp macro="" textlink="">
      <xdr:nvSpPr>
        <xdr:cNvPr id="46" name="AutoShape 5">
          <a:extLst>
            <a:ext uri="{FF2B5EF4-FFF2-40B4-BE49-F238E27FC236}">
              <a16:creationId xmlns:a16="http://schemas.microsoft.com/office/drawing/2014/main" id="{00000000-0008-0000-1E00-00002E000000}"/>
            </a:ext>
          </a:extLst>
        </xdr:cNvPr>
        <xdr:cNvSpPr>
          <a:spLocks noChangeArrowheads="1"/>
        </xdr:cNvSpPr>
      </xdr:nvSpPr>
      <xdr:spPr bwMode="auto">
        <a:xfrm>
          <a:off x="323850" y="11988800"/>
          <a:ext cx="3673475" cy="54292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11</xdr:col>
          <xdr:colOff>149082</xdr:colOff>
          <xdr:row>58</xdr:row>
          <xdr:rowOff>167111</xdr:rowOff>
        </xdr:from>
        <xdr:to>
          <xdr:col>13</xdr:col>
          <xdr:colOff>10621</xdr:colOff>
          <xdr:row>61</xdr:row>
          <xdr:rowOff>194590</xdr:rowOff>
        </xdr:to>
        <xdr:grpSp>
          <xdr:nvGrpSpPr>
            <xdr:cNvPr id="39" name="グループ化 38">
              <a:extLst>
                <a:ext uri="{FF2B5EF4-FFF2-40B4-BE49-F238E27FC236}">
                  <a16:creationId xmlns:a16="http://schemas.microsoft.com/office/drawing/2014/main" id="{00000000-0008-0000-1E00-000027000000}"/>
                </a:ext>
              </a:extLst>
            </xdr:cNvPr>
            <xdr:cNvGrpSpPr/>
          </xdr:nvGrpSpPr>
          <xdr:grpSpPr>
            <a:xfrm>
              <a:off x="1838182" y="10269961"/>
              <a:ext cx="191739" cy="637079"/>
              <a:chOff x="2871143" y="8713711"/>
              <a:chExt cx="322660" cy="792145"/>
            </a:xfrm>
          </xdr:grpSpPr>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1E00-00001DCC0300}"/>
                  </a:ext>
                </a:extLst>
              </xdr:cNvPr>
              <xdr:cNvSpPr/>
            </xdr:nvSpPr>
            <xdr:spPr bwMode="auto">
              <a:xfrm>
                <a:off x="2877713" y="8947723"/>
                <a:ext cx="307289" cy="338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41" name="グループ化 40">
                <a:extLst>
                  <a:ext uri="{FF2B5EF4-FFF2-40B4-BE49-F238E27FC236}">
                    <a16:creationId xmlns:a16="http://schemas.microsoft.com/office/drawing/2014/main" id="{00000000-0008-0000-1E00-000029000000}"/>
                  </a:ext>
                </a:extLst>
              </xdr:cNvPr>
              <xdr:cNvGrpSpPr/>
            </xdr:nvGrpSpPr>
            <xdr:grpSpPr>
              <a:xfrm>
                <a:off x="2871143" y="8713711"/>
                <a:ext cx="322660" cy="792145"/>
                <a:chOff x="1674305" y="8746841"/>
                <a:chExt cx="322660" cy="792145"/>
              </a:xfrm>
            </xdr:grpSpPr>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1E00-00001ECC0300}"/>
                    </a:ext>
                  </a:extLst>
                </xdr:cNvPr>
                <xdr:cNvSpPr/>
              </xdr:nvSpPr>
              <xdr:spPr bwMode="auto">
                <a:xfrm>
                  <a:off x="1674305" y="8746841"/>
                  <a:ext cx="312642" cy="3371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1E00-00001FCC0300}"/>
                    </a:ext>
                  </a:extLst>
                </xdr:cNvPr>
                <xdr:cNvSpPr/>
              </xdr:nvSpPr>
              <xdr:spPr bwMode="auto">
                <a:xfrm>
                  <a:off x="1680252" y="9200646"/>
                  <a:ext cx="316713" cy="338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26</xdr:col>
          <xdr:colOff>0</xdr:colOff>
          <xdr:row>30</xdr:row>
          <xdr:rowOff>37350</xdr:rowOff>
        </xdr:to>
        <xdr:grpSp>
          <xdr:nvGrpSpPr>
            <xdr:cNvPr id="42" name="グループ化 41">
              <a:extLst>
                <a:ext uri="{FF2B5EF4-FFF2-40B4-BE49-F238E27FC236}">
                  <a16:creationId xmlns:a16="http://schemas.microsoft.com/office/drawing/2014/main" id="{00000000-0008-0000-1E00-00002A000000}"/>
                </a:ext>
              </a:extLst>
            </xdr:cNvPr>
            <xdr:cNvGrpSpPr/>
          </xdr:nvGrpSpPr>
          <xdr:grpSpPr>
            <a:xfrm>
              <a:off x="2844800" y="4953000"/>
              <a:ext cx="1631950" cy="208800"/>
              <a:chOff x="3105200" y="1085850"/>
              <a:chExt cx="1447784" cy="209550"/>
            </a:xfrm>
          </xdr:grpSpPr>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1E00-000020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1E00-000021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47625</xdr:rowOff>
        </xdr:from>
        <xdr:to>
          <xdr:col>26</xdr:col>
          <xdr:colOff>9525</xdr:colOff>
          <xdr:row>46</xdr:row>
          <xdr:rowOff>85725</xdr:rowOff>
        </xdr:to>
        <xdr:grpSp>
          <xdr:nvGrpSpPr>
            <xdr:cNvPr id="35" name="グループ化 34">
              <a:extLst>
                <a:ext uri="{FF2B5EF4-FFF2-40B4-BE49-F238E27FC236}">
                  <a16:creationId xmlns:a16="http://schemas.microsoft.com/office/drawing/2014/main" id="{00000000-0008-0000-1E00-000023000000}"/>
                </a:ext>
              </a:extLst>
            </xdr:cNvPr>
            <xdr:cNvGrpSpPr/>
          </xdr:nvGrpSpPr>
          <xdr:grpSpPr>
            <a:xfrm>
              <a:off x="2854325" y="7839075"/>
              <a:ext cx="1631950" cy="215900"/>
              <a:chOff x="3105200" y="1085850"/>
              <a:chExt cx="1447784" cy="209550"/>
            </a:xfrm>
          </xdr:grpSpPr>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1E00-000022CC0300}"/>
                  </a:ext>
                </a:extLst>
              </xdr:cNvPr>
              <xdr:cNvSpPr/>
            </xdr:nvSpPr>
            <xdr:spPr bwMode="auto">
              <a:xfrm>
                <a:off x="310520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1E00-000023CC0300}"/>
                  </a:ext>
                </a:extLst>
              </xdr:cNvPr>
              <xdr:cNvSpPr/>
            </xdr:nvSpPr>
            <xdr:spPr bwMode="auto">
              <a:xfrm>
                <a:off x="3876704"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5</xdr:row>
          <xdr:rowOff>161925</xdr:rowOff>
        </xdr:from>
        <xdr:to>
          <xdr:col>26</xdr:col>
          <xdr:colOff>66675</xdr:colOff>
          <xdr:row>7</xdr:row>
          <xdr:rowOff>28575</xdr:rowOff>
        </xdr:to>
        <xdr:grpSp>
          <xdr:nvGrpSpPr>
            <xdr:cNvPr id="38" name="グループ化 37">
              <a:extLst>
                <a:ext uri="{FF2B5EF4-FFF2-40B4-BE49-F238E27FC236}">
                  <a16:creationId xmlns:a16="http://schemas.microsoft.com/office/drawing/2014/main" id="{00000000-0008-0000-1E00-000026000000}"/>
                </a:ext>
              </a:extLst>
            </xdr:cNvPr>
            <xdr:cNvGrpSpPr/>
          </xdr:nvGrpSpPr>
          <xdr:grpSpPr>
            <a:xfrm>
              <a:off x="2863850" y="847725"/>
              <a:ext cx="1679575" cy="222250"/>
              <a:chOff x="3105129" y="1085850"/>
              <a:chExt cx="1447846" cy="209550"/>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1E00-000024CC0300}"/>
                  </a:ext>
                </a:extLst>
              </xdr:cNvPr>
              <xdr:cNvSpPr/>
            </xdr:nvSpPr>
            <xdr:spPr bwMode="auto">
              <a:xfrm>
                <a:off x="310512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1E00-000025CC0300}"/>
                  </a:ext>
                </a:extLst>
              </xdr:cNvPr>
              <xdr:cNvSpPr/>
            </xdr:nvSpPr>
            <xdr:spPr bwMode="auto">
              <a:xfrm>
                <a:off x="387670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6</xdr:row>
      <xdr:rowOff>0</xdr:rowOff>
    </xdr:from>
    <xdr:to>
      <xdr:col>25</xdr:col>
      <xdr:colOff>428625</xdr:colOff>
      <xdr:row>7</xdr:row>
      <xdr:rowOff>28575</xdr:rowOff>
    </xdr:to>
    <xdr:sp macro="" textlink="">
      <xdr:nvSpPr>
        <xdr:cNvPr id="44" name="正方形/長方形 43">
          <a:extLst>
            <a:ext uri="{FF2B5EF4-FFF2-40B4-BE49-F238E27FC236}">
              <a16:creationId xmlns:a16="http://schemas.microsoft.com/office/drawing/2014/main" id="{00000000-0008-0000-1E00-00002C000000}"/>
            </a:ext>
          </a:extLst>
        </xdr:cNvPr>
        <xdr:cNvSpPr/>
      </xdr:nvSpPr>
      <xdr:spPr>
        <a:xfrm>
          <a:off x="3114675" y="8286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19050</xdr:colOff>
          <xdr:row>9</xdr:row>
          <xdr:rowOff>161925</xdr:rowOff>
        </xdr:from>
        <xdr:to>
          <xdr:col>26</xdr:col>
          <xdr:colOff>66675</xdr:colOff>
          <xdr:row>11</xdr:row>
          <xdr:rowOff>28575</xdr:rowOff>
        </xdr:to>
        <xdr:grpSp>
          <xdr:nvGrpSpPr>
            <xdr:cNvPr id="45" name="グループ化 44">
              <a:extLst>
                <a:ext uri="{FF2B5EF4-FFF2-40B4-BE49-F238E27FC236}">
                  <a16:creationId xmlns:a16="http://schemas.microsoft.com/office/drawing/2014/main" id="{00000000-0008-0000-1E00-00002D000000}"/>
                </a:ext>
              </a:extLst>
            </xdr:cNvPr>
            <xdr:cNvGrpSpPr/>
          </xdr:nvGrpSpPr>
          <xdr:grpSpPr>
            <a:xfrm>
              <a:off x="2863850" y="1558925"/>
              <a:ext cx="1679575" cy="222250"/>
              <a:chOff x="3105129" y="1085850"/>
              <a:chExt cx="1447846" cy="209550"/>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1E00-000026CC0300}"/>
                  </a:ext>
                </a:extLst>
              </xdr:cNvPr>
              <xdr:cNvSpPr/>
            </xdr:nvSpPr>
            <xdr:spPr bwMode="auto">
              <a:xfrm>
                <a:off x="310512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1E00-000027CC0300}"/>
                  </a:ext>
                </a:extLst>
              </xdr:cNvPr>
              <xdr:cNvSpPr/>
            </xdr:nvSpPr>
            <xdr:spPr bwMode="auto">
              <a:xfrm>
                <a:off x="387670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10</xdr:row>
      <xdr:rowOff>0</xdr:rowOff>
    </xdr:from>
    <xdr:to>
      <xdr:col>25</xdr:col>
      <xdr:colOff>428625</xdr:colOff>
      <xdr:row>11</xdr:row>
      <xdr:rowOff>28575</xdr:rowOff>
    </xdr:to>
    <xdr:sp macro="" textlink="">
      <xdr:nvSpPr>
        <xdr:cNvPr id="47" name="正方形/長方形 46">
          <a:extLst>
            <a:ext uri="{FF2B5EF4-FFF2-40B4-BE49-F238E27FC236}">
              <a16:creationId xmlns:a16="http://schemas.microsoft.com/office/drawing/2014/main" id="{00000000-0008-0000-1E00-00002F000000}"/>
            </a:ext>
          </a:extLst>
        </xdr:cNvPr>
        <xdr:cNvSpPr/>
      </xdr:nvSpPr>
      <xdr:spPr>
        <a:xfrm>
          <a:off x="3114675" y="15144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125638</xdr:colOff>
          <xdr:row>56</xdr:row>
          <xdr:rowOff>132896</xdr:rowOff>
        </xdr:from>
        <xdr:to>
          <xdr:col>25</xdr:col>
          <xdr:colOff>321581</xdr:colOff>
          <xdr:row>58</xdr:row>
          <xdr:rowOff>20410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3465738" y="9880146"/>
              <a:ext cx="856343" cy="243114"/>
              <a:chOff x="2914602" y="1130772"/>
              <a:chExt cx="1060443" cy="212194"/>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1E00-00002ACC0300}"/>
                  </a:ext>
                </a:extLst>
              </xdr:cNvPr>
              <xdr:cNvSpPr/>
            </xdr:nvSpPr>
            <xdr:spPr bwMode="auto">
              <a:xfrm>
                <a:off x="2914602" y="1133416"/>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1E00-00002BCC0300}"/>
                  </a:ext>
                </a:extLst>
              </xdr:cNvPr>
              <xdr:cNvSpPr/>
            </xdr:nvSpPr>
            <xdr:spPr bwMode="auto">
              <a:xfrm>
                <a:off x="3573884" y="1130772"/>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121273</xdr:colOff>
          <xdr:row>57</xdr:row>
          <xdr:rowOff>168841</xdr:rowOff>
        </xdr:from>
        <xdr:to>
          <xdr:col>25</xdr:col>
          <xdr:colOff>317216</xdr:colOff>
          <xdr:row>59</xdr:row>
          <xdr:rowOff>44676</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461373" y="10093891"/>
              <a:ext cx="856343" cy="256835"/>
              <a:chOff x="2914609" y="1130920"/>
              <a:chExt cx="1060466" cy="212193"/>
            </a:xfrm>
          </xdr:grpSpPr>
          <xdr:sp macro="" textlink="">
            <xdr:nvSpPr>
              <xdr:cNvPr id="248881" name="Check Box 49" hidden="1">
                <a:extLst>
                  <a:ext uri="{63B3BB69-23CF-44E3-9099-C40C66FF867C}">
                    <a14:compatExt spid="_x0000_s248881"/>
                  </a:ext>
                  <a:ext uri="{FF2B5EF4-FFF2-40B4-BE49-F238E27FC236}">
                    <a16:creationId xmlns:a16="http://schemas.microsoft.com/office/drawing/2014/main" id="{00000000-0008-0000-1E00-000031CC0300}"/>
                  </a:ext>
                </a:extLst>
              </xdr:cNvPr>
              <xdr:cNvSpPr/>
            </xdr:nvSpPr>
            <xdr:spPr bwMode="auto">
              <a:xfrm>
                <a:off x="2914609" y="1133475"/>
                <a:ext cx="423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2" name="Check Box 50" hidden="1">
                <a:extLst>
                  <a:ext uri="{63B3BB69-23CF-44E3-9099-C40C66FF867C}">
                    <a14:compatExt spid="_x0000_s248882"/>
                  </a:ext>
                  <a:ext uri="{FF2B5EF4-FFF2-40B4-BE49-F238E27FC236}">
                    <a16:creationId xmlns:a16="http://schemas.microsoft.com/office/drawing/2014/main" id="{00000000-0008-0000-1E00-000032CC0300}"/>
                  </a:ext>
                </a:extLst>
              </xdr:cNvPr>
              <xdr:cNvSpPr/>
            </xdr:nvSpPr>
            <xdr:spPr bwMode="auto">
              <a:xfrm>
                <a:off x="3573914" y="11309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121443</xdr:colOff>
          <xdr:row>59</xdr:row>
          <xdr:rowOff>2779</xdr:rowOff>
        </xdr:from>
        <xdr:to>
          <xdr:col>25</xdr:col>
          <xdr:colOff>326911</xdr:colOff>
          <xdr:row>60</xdr:row>
          <xdr:rowOff>54032</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461543" y="10308829"/>
              <a:ext cx="865868" cy="254453"/>
              <a:chOff x="2914654" y="1130829"/>
              <a:chExt cx="1060465" cy="212193"/>
            </a:xfrm>
          </xdr:grpSpPr>
          <xdr:sp macro="" textlink="">
            <xdr:nvSpPr>
              <xdr:cNvPr id="248883" name="Check Box 51" hidden="1">
                <a:extLst>
                  <a:ext uri="{63B3BB69-23CF-44E3-9099-C40C66FF867C}">
                    <a14:compatExt spid="_x0000_s248883"/>
                  </a:ext>
                  <a:ext uri="{FF2B5EF4-FFF2-40B4-BE49-F238E27FC236}">
                    <a16:creationId xmlns:a16="http://schemas.microsoft.com/office/drawing/2014/main" id="{00000000-0008-0000-1E00-000033CC0300}"/>
                  </a:ext>
                </a:extLst>
              </xdr:cNvPr>
              <xdr:cNvSpPr/>
            </xdr:nvSpPr>
            <xdr:spPr bwMode="auto">
              <a:xfrm>
                <a:off x="2914654" y="1133469"/>
                <a:ext cx="4237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4" name="Check Box 52" hidden="1">
                <a:extLst>
                  <a:ext uri="{63B3BB69-23CF-44E3-9099-C40C66FF867C}">
                    <a14:compatExt spid="_x0000_s248884"/>
                  </a:ext>
                  <a:ext uri="{FF2B5EF4-FFF2-40B4-BE49-F238E27FC236}">
                    <a16:creationId xmlns:a16="http://schemas.microsoft.com/office/drawing/2014/main" id="{00000000-0008-0000-1E00-000034CC0300}"/>
                  </a:ext>
                </a:extLst>
              </xdr:cNvPr>
              <xdr:cNvSpPr/>
            </xdr:nvSpPr>
            <xdr:spPr bwMode="auto">
              <a:xfrm>
                <a:off x="3573958" y="1130829"/>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123826</xdr:colOff>
          <xdr:row>60</xdr:row>
          <xdr:rowOff>2778</xdr:rowOff>
        </xdr:from>
        <xdr:to>
          <xdr:col>25</xdr:col>
          <xdr:colOff>315403</xdr:colOff>
          <xdr:row>61</xdr:row>
          <xdr:rowOff>57207</xdr:rowOff>
        </xdr:to>
        <xdr:grpSp>
          <xdr:nvGrpSpPr>
            <xdr:cNvPr id="11" name="グループ化 10">
              <a:extLst>
                <a:ext uri="{FF2B5EF4-FFF2-40B4-BE49-F238E27FC236}">
                  <a16:creationId xmlns:a16="http://schemas.microsoft.com/office/drawing/2014/main" id="{00000000-0008-0000-1E00-00000B000000}"/>
                </a:ext>
              </a:extLst>
            </xdr:cNvPr>
            <xdr:cNvGrpSpPr/>
          </xdr:nvGrpSpPr>
          <xdr:grpSpPr>
            <a:xfrm>
              <a:off x="3463926" y="10512028"/>
              <a:ext cx="851977" cy="257629"/>
              <a:chOff x="2914591" y="1130913"/>
              <a:chExt cx="1060484" cy="212193"/>
            </a:xfrm>
          </xdr:grpSpPr>
          <xdr:sp macro="" textlink="">
            <xdr:nvSpPr>
              <xdr:cNvPr id="248885" name="Check Box 53" hidden="1">
                <a:extLst>
                  <a:ext uri="{63B3BB69-23CF-44E3-9099-C40C66FF867C}">
                    <a14:compatExt spid="_x0000_s248885"/>
                  </a:ext>
                  <a:ext uri="{FF2B5EF4-FFF2-40B4-BE49-F238E27FC236}">
                    <a16:creationId xmlns:a16="http://schemas.microsoft.com/office/drawing/2014/main" id="{00000000-0008-0000-1E00-000035CC0300}"/>
                  </a:ext>
                </a:extLst>
              </xdr:cNvPr>
              <xdr:cNvSpPr/>
            </xdr:nvSpPr>
            <xdr:spPr bwMode="auto">
              <a:xfrm>
                <a:off x="2914591" y="1133475"/>
                <a:ext cx="4237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6" name="Check Box 54" hidden="1">
                <a:extLst>
                  <a:ext uri="{63B3BB69-23CF-44E3-9099-C40C66FF867C}">
                    <a14:compatExt spid="_x0000_s248886"/>
                  </a:ext>
                  <a:ext uri="{FF2B5EF4-FFF2-40B4-BE49-F238E27FC236}">
                    <a16:creationId xmlns:a16="http://schemas.microsoft.com/office/drawing/2014/main" id="{00000000-0008-0000-1E00-000036CC0300}"/>
                  </a:ext>
                </a:extLst>
              </xdr:cNvPr>
              <xdr:cNvSpPr/>
            </xdr:nvSpPr>
            <xdr:spPr bwMode="auto">
              <a:xfrm>
                <a:off x="3573914" y="1130913"/>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1581</xdr:colOff>
          <xdr:row>37</xdr:row>
          <xdr:rowOff>114300</xdr:rowOff>
        </xdr:from>
        <xdr:to>
          <xdr:col>26</xdr:col>
          <xdr:colOff>98415</xdr:colOff>
          <xdr:row>38</xdr:row>
          <xdr:rowOff>114300</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2732081" y="6682014"/>
              <a:ext cx="1566405" cy="181429"/>
              <a:chOff x="3105136" y="1085850"/>
              <a:chExt cx="1399776" cy="209550"/>
            </a:xfrm>
          </xdr:grpSpPr>
          <xdr:sp macro="" textlink="">
            <xdr:nvSpPr>
              <xdr:cNvPr id="871433" name="Check Box 9" hidden="1">
                <a:extLst>
                  <a:ext uri="{63B3BB69-23CF-44E3-9099-C40C66FF867C}">
                    <a14:compatExt spid="_x0000_s871433"/>
                  </a:ext>
                  <a:ext uri="{FF2B5EF4-FFF2-40B4-BE49-F238E27FC236}">
                    <a16:creationId xmlns:a16="http://schemas.microsoft.com/office/drawing/2014/main" id="{00000000-0008-0000-1F00-0000094C0D00}"/>
                  </a:ext>
                </a:extLst>
              </xdr:cNvPr>
              <xdr:cNvSpPr/>
            </xdr:nvSpPr>
            <xdr:spPr bwMode="auto">
              <a:xfrm>
                <a:off x="3105136"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4" name="Check Box 10" hidden="1">
                <a:extLst>
                  <a:ext uri="{63B3BB69-23CF-44E3-9099-C40C66FF867C}">
                    <a14:compatExt spid="_x0000_s871434"/>
                  </a:ext>
                  <a:ext uri="{FF2B5EF4-FFF2-40B4-BE49-F238E27FC236}">
                    <a16:creationId xmlns:a16="http://schemas.microsoft.com/office/drawing/2014/main" id="{00000000-0008-0000-1F00-00000A4C0D00}"/>
                  </a:ext>
                </a:extLst>
              </xdr:cNvPr>
              <xdr:cNvSpPr/>
            </xdr:nvSpPr>
            <xdr:spPr bwMode="auto">
              <a:xfrm>
                <a:off x="3827241" y="1085850"/>
                <a:ext cx="6776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3171</xdr:colOff>
          <xdr:row>45</xdr:row>
          <xdr:rowOff>171449</xdr:rowOff>
        </xdr:from>
        <xdr:to>
          <xdr:col>26</xdr:col>
          <xdr:colOff>104770</xdr:colOff>
          <xdr:row>47</xdr:row>
          <xdr:rowOff>82550</xdr:rowOff>
        </xdr:to>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2733671" y="8190592"/>
              <a:ext cx="1571170" cy="264887"/>
              <a:chOff x="3105131" y="1085850"/>
              <a:chExt cx="1406924" cy="209550"/>
            </a:xfrm>
          </xdr:grpSpPr>
          <xdr:sp macro="" textlink="">
            <xdr:nvSpPr>
              <xdr:cNvPr id="871437" name="Check Box 13" hidden="1">
                <a:extLst>
                  <a:ext uri="{63B3BB69-23CF-44E3-9099-C40C66FF867C}">
                    <a14:compatExt spid="_x0000_s871437"/>
                  </a:ext>
                  <a:ext uri="{FF2B5EF4-FFF2-40B4-BE49-F238E27FC236}">
                    <a16:creationId xmlns:a16="http://schemas.microsoft.com/office/drawing/2014/main" id="{00000000-0008-0000-1F00-00000D4C0D00}"/>
                  </a:ext>
                </a:extLst>
              </xdr:cNvPr>
              <xdr:cNvSpPr/>
            </xdr:nvSpPr>
            <xdr:spPr bwMode="auto">
              <a:xfrm>
                <a:off x="310513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8" name="Check Box 14" hidden="1">
                <a:extLst>
                  <a:ext uri="{63B3BB69-23CF-44E3-9099-C40C66FF867C}">
                    <a14:compatExt spid="_x0000_s871438"/>
                  </a:ext>
                  <a:ext uri="{FF2B5EF4-FFF2-40B4-BE49-F238E27FC236}">
                    <a16:creationId xmlns:a16="http://schemas.microsoft.com/office/drawing/2014/main" id="{00000000-0008-0000-1F00-00000E4C0D00}"/>
                  </a:ext>
                </a:extLst>
              </xdr:cNvPr>
              <xdr:cNvSpPr/>
            </xdr:nvSpPr>
            <xdr:spPr bwMode="auto">
              <a:xfrm>
                <a:off x="3833051" y="1085850"/>
                <a:ext cx="679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3172</xdr:colOff>
          <xdr:row>48</xdr:row>
          <xdr:rowOff>198435</xdr:rowOff>
        </xdr:from>
        <xdr:to>
          <xdr:col>26</xdr:col>
          <xdr:colOff>104771</xdr:colOff>
          <xdr:row>50</xdr:row>
          <xdr:rowOff>85724</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2733672" y="8761864"/>
              <a:ext cx="1571170" cy="268289"/>
              <a:chOff x="3105131" y="1080425"/>
              <a:chExt cx="1406924" cy="225099"/>
            </a:xfrm>
          </xdr:grpSpPr>
          <xdr:sp macro="" textlink="">
            <xdr:nvSpPr>
              <xdr:cNvPr id="871449" name="Check Box 25" hidden="1">
                <a:extLst>
                  <a:ext uri="{63B3BB69-23CF-44E3-9099-C40C66FF867C}">
                    <a14:compatExt spid="_x0000_s871449"/>
                  </a:ext>
                  <a:ext uri="{FF2B5EF4-FFF2-40B4-BE49-F238E27FC236}">
                    <a16:creationId xmlns:a16="http://schemas.microsoft.com/office/drawing/2014/main" id="{00000000-0008-0000-1F00-0000194C0D00}"/>
                  </a:ext>
                </a:extLst>
              </xdr:cNvPr>
              <xdr:cNvSpPr/>
            </xdr:nvSpPr>
            <xdr:spPr bwMode="auto">
              <a:xfrm>
                <a:off x="310513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50" name="Check Box 26" hidden="1">
                <a:extLst>
                  <a:ext uri="{63B3BB69-23CF-44E3-9099-C40C66FF867C}">
                    <a14:compatExt spid="_x0000_s871450"/>
                  </a:ext>
                  <a:ext uri="{FF2B5EF4-FFF2-40B4-BE49-F238E27FC236}">
                    <a16:creationId xmlns:a16="http://schemas.microsoft.com/office/drawing/2014/main" id="{00000000-0008-0000-1F00-00001A4C0D00}"/>
                  </a:ext>
                </a:extLst>
              </xdr:cNvPr>
              <xdr:cNvSpPr/>
            </xdr:nvSpPr>
            <xdr:spPr bwMode="auto">
              <a:xfrm>
                <a:off x="3833051" y="1080425"/>
                <a:ext cx="679004" cy="22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57150</xdr:colOff>
      <xdr:row>7</xdr:row>
      <xdr:rowOff>9525</xdr:rowOff>
    </xdr:from>
    <xdr:to>
      <xdr:col>25</xdr:col>
      <xdr:colOff>133350</xdr:colOff>
      <xdr:row>11</xdr:row>
      <xdr:rowOff>85725</xdr:rowOff>
    </xdr:to>
    <xdr:sp macro="" textlink="">
      <xdr:nvSpPr>
        <xdr:cNvPr id="19" name="正方形/長方形 18">
          <a:extLst>
            <a:ext uri="{FF2B5EF4-FFF2-40B4-BE49-F238E27FC236}">
              <a16:creationId xmlns:a16="http://schemas.microsoft.com/office/drawing/2014/main" id="{00000000-0008-0000-1F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76200</xdr:colOff>
      <xdr:row>53</xdr:row>
      <xdr:rowOff>114300</xdr:rowOff>
    </xdr:from>
    <xdr:to>
      <xdr:col>26</xdr:col>
      <xdr:colOff>152400</xdr:colOff>
      <xdr:row>54</xdr:row>
      <xdr:rowOff>139700</xdr:rowOff>
    </xdr:to>
    <xdr:sp macro="" textlink="">
      <xdr:nvSpPr>
        <xdr:cNvPr id="22" name="正方形/長方形 21">
          <a:extLst>
            <a:ext uri="{FF2B5EF4-FFF2-40B4-BE49-F238E27FC236}">
              <a16:creationId xmlns:a16="http://schemas.microsoft.com/office/drawing/2014/main" id="{00000000-0008-0000-1F00-000016000000}"/>
            </a:ext>
          </a:extLst>
        </xdr:cNvPr>
        <xdr:cNvSpPr/>
      </xdr:nvSpPr>
      <xdr:spPr>
        <a:xfrm>
          <a:off x="2781300" y="9077325"/>
          <a:ext cx="15335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152402</xdr:colOff>
          <xdr:row>14</xdr:row>
          <xdr:rowOff>0</xdr:rowOff>
        </xdr:from>
        <xdr:to>
          <xdr:col>26</xdr:col>
          <xdr:colOff>112713</xdr:colOff>
          <xdr:row>15</xdr:row>
          <xdr:rowOff>0</xdr:rowOff>
        </xdr:to>
        <xdr:grpSp>
          <xdr:nvGrpSpPr>
            <xdr:cNvPr id="51" name="グループ化 50">
              <a:extLst>
                <a:ext uri="{FF2B5EF4-FFF2-40B4-BE49-F238E27FC236}">
                  <a16:creationId xmlns:a16="http://schemas.microsoft.com/office/drawing/2014/main" id="{00000000-0008-0000-1F00-000033000000}"/>
                </a:ext>
              </a:extLst>
            </xdr:cNvPr>
            <xdr:cNvGrpSpPr/>
          </xdr:nvGrpSpPr>
          <xdr:grpSpPr>
            <a:xfrm>
              <a:off x="2719616" y="2422071"/>
              <a:ext cx="1593168" cy="181429"/>
              <a:chOff x="3105135" y="1085850"/>
              <a:chExt cx="1414521" cy="209550"/>
            </a:xfrm>
          </xdr:grpSpPr>
          <xdr:sp macro="" textlink="">
            <xdr:nvSpPr>
              <xdr:cNvPr id="871499" name="Check Box 75" hidden="1">
                <a:extLst>
                  <a:ext uri="{63B3BB69-23CF-44E3-9099-C40C66FF867C}">
                    <a14:compatExt spid="_x0000_s871499"/>
                  </a:ext>
                  <a:ext uri="{FF2B5EF4-FFF2-40B4-BE49-F238E27FC236}">
                    <a16:creationId xmlns:a16="http://schemas.microsoft.com/office/drawing/2014/main" id="{00000000-0008-0000-1F00-00004B4C0D00}"/>
                  </a:ext>
                </a:extLst>
              </xdr:cNvPr>
              <xdr:cNvSpPr/>
            </xdr:nvSpPr>
            <xdr:spPr bwMode="auto">
              <a:xfrm>
                <a:off x="310513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0" name="Check Box 76" hidden="1">
                <a:extLst>
                  <a:ext uri="{63B3BB69-23CF-44E3-9099-C40C66FF867C}">
                    <a14:compatExt spid="_x0000_s871500"/>
                  </a:ext>
                  <a:ext uri="{FF2B5EF4-FFF2-40B4-BE49-F238E27FC236}">
                    <a16:creationId xmlns:a16="http://schemas.microsoft.com/office/drawing/2014/main" id="{00000000-0008-0000-1F00-00004C4C0D00}"/>
                  </a:ext>
                </a:extLst>
              </xdr:cNvPr>
              <xdr:cNvSpPr/>
            </xdr:nvSpPr>
            <xdr:spPr bwMode="auto">
              <a:xfrm>
                <a:off x="3842025"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19</xdr:row>
          <xdr:rowOff>0</xdr:rowOff>
        </xdr:from>
        <xdr:to>
          <xdr:col>26</xdr:col>
          <xdr:colOff>96836</xdr:colOff>
          <xdr:row>20</xdr:row>
          <xdr:rowOff>0</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2719615" y="3329214"/>
              <a:ext cx="1577292" cy="181429"/>
              <a:chOff x="3105136" y="1085850"/>
              <a:chExt cx="1397139" cy="209550"/>
            </a:xfrm>
          </xdr:grpSpPr>
          <xdr:sp macro="" textlink="">
            <xdr:nvSpPr>
              <xdr:cNvPr id="871501" name="Check Box 77" hidden="1">
                <a:extLst>
                  <a:ext uri="{63B3BB69-23CF-44E3-9099-C40C66FF867C}">
                    <a14:compatExt spid="_x0000_s871501"/>
                  </a:ext>
                  <a:ext uri="{FF2B5EF4-FFF2-40B4-BE49-F238E27FC236}">
                    <a16:creationId xmlns:a16="http://schemas.microsoft.com/office/drawing/2014/main" id="{00000000-0008-0000-1F00-00004D4C0D00}"/>
                  </a:ext>
                </a:extLst>
              </xdr:cNvPr>
              <xdr:cNvSpPr/>
            </xdr:nvSpPr>
            <xdr:spPr bwMode="auto">
              <a:xfrm>
                <a:off x="3105136"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2" name="Check Box 78" hidden="1">
                <a:extLst>
                  <a:ext uri="{63B3BB69-23CF-44E3-9099-C40C66FF867C}">
                    <a14:compatExt spid="_x0000_s871502"/>
                  </a:ext>
                  <a:ext uri="{FF2B5EF4-FFF2-40B4-BE49-F238E27FC236}">
                    <a16:creationId xmlns:a16="http://schemas.microsoft.com/office/drawing/2014/main" id="{00000000-0008-0000-1F00-00004E4C0D00}"/>
                  </a:ext>
                </a:extLst>
              </xdr:cNvPr>
              <xdr:cNvSpPr/>
            </xdr:nvSpPr>
            <xdr:spPr bwMode="auto">
              <a:xfrm>
                <a:off x="3826038" y="1085850"/>
                <a:ext cx="6762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25</xdr:row>
          <xdr:rowOff>0</xdr:rowOff>
        </xdr:from>
        <xdr:to>
          <xdr:col>26</xdr:col>
          <xdr:colOff>104774</xdr:colOff>
          <xdr:row>26</xdr:row>
          <xdr:rowOff>0</xdr:rowOff>
        </xdr:to>
        <xdr:grpSp>
          <xdr:nvGrpSpPr>
            <xdr:cNvPr id="53" name="グループ化 52">
              <a:extLst>
                <a:ext uri="{FF2B5EF4-FFF2-40B4-BE49-F238E27FC236}">
                  <a16:creationId xmlns:a16="http://schemas.microsoft.com/office/drawing/2014/main" id="{00000000-0008-0000-1F00-000035000000}"/>
                </a:ext>
              </a:extLst>
            </xdr:cNvPr>
            <xdr:cNvGrpSpPr/>
          </xdr:nvGrpSpPr>
          <xdr:grpSpPr>
            <a:xfrm>
              <a:off x="2719615" y="4417786"/>
              <a:ext cx="1585230" cy="181428"/>
              <a:chOff x="3105116" y="1085850"/>
              <a:chExt cx="1407295" cy="209550"/>
            </a:xfrm>
          </xdr:grpSpPr>
          <xdr:sp macro="" textlink="">
            <xdr:nvSpPr>
              <xdr:cNvPr id="871503" name="Check Box 79" hidden="1">
                <a:extLst>
                  <a:ext uri="{63B3BB69-23CF-44E3-9099-C40C66FF867C}">
                    <a14:compatExt spid="_x0000_s871503"/>
                  </a:ext>
                  <a:ext uri="{FF2B5EF4-FFF2-40B4-BE49-F238E27FC236}">
                    <a16:creationId xmlns:a16="http://schemas.microsoft.com/office/drawing/2014/main" id="{00000000-0008-0000-1F00-00004F4C0D00}"/>
                  </a:ext>
                </a:extLst>
              </xdr:cNvPr>
              <xdr:cNvSpPr/>
            </xdr:nvSpPr>
            <xdr:spPr bwMode="auto">
              <a:xfrm>
                <a:off x="3105116"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4" name="Check Box 80" hidden="1">
                <a:extLst>
                  <a:ext uri="{63B3BB69-23CF-44E3-9099-C40C66FF867C}">
                    <a14:compatExt spid="_x0000_s871504"/>
                  </a:ext>
                  <a:ext uri="{FF2B5EF4-FFF2-40B4-BE49-F238E27FC236}">
                    <a16:creationId xmlns:a16="http://schemas.microsoft.com/office/drawing/2014/main" id="{00000000-0008-0000-1F00-0000504C0D00}"/>
                  </a:ext>
                </a:extLst>
              </xdr:cNvPr>
              <xdr:cNvSpPr/>
            </xdr:nvSpPr>
            <xdr:spPr bwMode="auto">
              <a:xfrm>
                <a:off x="3834780"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20</xdr:row>
      <xdr:rowOff>177800</xdr:rowOff>
    </xdr:from>
    <xdr:to>
      <xdr:col>26</xdr:col>
      <xdr:colOff>88899</xdr:colOff>
      <xdr:row>22</xdr:row>
      <xdr:rowOff>177800</xdr:rowOff>
    </xdr:to>
    <xdr:sp macro="" textlink="">
      <xdr:nvSpPr>
        <xdr:cNvPr id="54" name="AutoShape 11">
          <a:extLst>
            <a:ext uri="{FF2B5EF4-FFF2-40B4-BE49-F238E27FC236}">
              <a16:creationId xmlns:a16="http://schemas.microsoft.com/office/drawing/2014/main" id="{00000000-0008-0000-1F00-000036000000}"/>
            </a:ext>
          </a:extLst>
        </xdr:cNvPr>
        <xdr:cNvSpPr>
          <a:spLocks noChangeArrowheads="1"/>
        </xdr:cNvSpPr>
      </xdr:nvSpPr>
      <xdr:spPr bwMode="auto">
        <a:xfrm>
          <a:off x="371475" y="3502025"/>
          <a:ext cx="3879849" cy="3619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15</xdr:row>
      <xdr:rowOff>149226</xdr:rowOff>
    </xdr:from>
    <xdr:to>
      <xdr:col>26</xdr:col>
      <xdr:colOff>57151</xdr:colOff>
      <xdr:row>18</xdr:row>
      <xdr:rowOff>25401</xdr:rowOff>
    </xdr:to>
    <xdr:sp macro="" textlink="">
      <xdr:nvSpPr>
        <xdr:cNvPr id="55" name="AutoShape 11">
          <a:extLst>
            <a:ext uri="{FF2B5EF4-FFF2-40B4-BE49-F238E27FC236}">
              <a16:creationId xmlns:a16="http://schemas.microsoft.com/office/drawing/2014/main" id="{00000000-0008-0000-1F00-000037000000}"/>
            </a:ext>
          </a:extLst>
        </xdr:cNvPr>
        <xdr:cNvSpPr>
          <a:spLocks noChangeArrowheads="1"/>
        </xdr:cNvSpPr>
      </xdr:nvSpPr>
      <xdr:spPr bwMode="auto">
        <a:xfrm>
          <a:off x="381001" y="2206626"/>
          <a:ext cx="3838575" cy="41910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31</xdr:row>
      <xdr:rowOff>174625</xdr:rowOff>
    </xdr:from>
    <xdr:to>
      <xdr:col>26</xdr:col>
      <xdr:colOff>47626</xdr:colOff>
      <xdr:row>34</xdr:row>
      <xdr:rowOff>47626</xdr:rowOff>
    </xdr:to>
    <xdr:sp macro="" textlink="">
      <xdr:nvSpPr>
        <xdr:cNvPr id="56" name="AutoShape 11">
          <a:extLst>
            <a:ext uri="{FF2B5EF4-FFF2-40B4-BE49-F238E27FC236}">
              <a16:creationId xmlns:a16="http://schemas.microsoft.com/office/drawing/2014/main" id="{00000000-0008-0000-1F00-000038000000}"/>
            </a:ext>
          </a:extLst>
        </xdr:cNvPr>
        <xdr:cNvSpPr>
          <a:spLocks noChangeArrowheads="1"/>
        </xdr:cNvSpPr>
      </xdr:nvSpPr>
      <xdr:spPr bwMode="auto">
        <a:xfrm>
          <a:off x="381001" y="5099050"/>
          <a:ext cx="3829050" cy="415926"/>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88742</xdr:colOff>
          <xdr:row>26</xdr:row>
          <xdr:rowOff>36608</xdr:rowOff>
        </xdr:from>
        <xdr:to>
          <xdr:col>26</xdr:col>
          <xdr:colOff>142457</xdr:colOff>
          <xdr:row>27</xdr:row>
          <xdr:rowOff>30806</xdr:rowOff>
        </xdr:to>
        <xdr:grpSp>
          <xdr:nvGrpSpPr>
            <xdr:cNvPr id="57" name="グループ化 56">
              <a:extLst>
                <a:ext uri="{FF2B5EF4-FFF2-40B4-BE49-F238E27FC236}">
                  <a16:creationId xmlns:a16="http://schemas.microsoft.com/office/drawing/2014/main" id="{00000000-0008-0000-1F00-000039000000}"/>
                </a:ext>
              </a:extLst>
            </xdr:cNvPr>
            <xdr:cNvGrpSpPr/>
          </xdr:nvGrpSpPr>
          <xdr:grpSpPr>
            <a:xfrm>
              <a:off x="2329385" y="4635822"/>
              <a:ext cx="2013143" cy="175627"/>
              <a:chOff x="2238010" y="6299448"/>
              <a:chExt cx="2374384" cy="366624"/>
            </a:xfrm>
          </xdr:grpSpPr>
          <xdr:grpSp>
            <xdr:nvGrpSpPr>
              <xdr:cNvPr id="58" name="グループ化 57">
                <a:extLst>
                  <a:ext uri="{FF2B5EF4-FFF2-40B4-BE49-F238E27FC236}">
                    <a16:creationId xmlns:a16="http://schemas.microsoft.com/office/drawing/2014/main" id="{00000000-0008-0000-1F00-00003A000000}"/>
                  </a:ext>
                </a:extLst>
              </xdr:cNvPr>
              <xdr:cNvGrpSpPr/>
            </xdr:nvGrpSpPr>
            <xdr:grpSpPr>
              <a:xfrm>
                <a:off x="2238010" y="6314593"/>
                <a:ext cx="1433661" cy="301604"/>
                <a:chOff x="3085278" y="913918"/>
                <a:chExt cx="1472368" cy="301604"/>
              </a:xfrm>
            </xdr:grpSpPr>
            <xdr:sp macro="" textlink="">
              <xdr:nvSpPr>
                <xdr:cNvPr id="871505" name="Check Box 81" hidden="1">
                  <a:extLst>
                    <a:ext uri="{63B3BB69-23CF-44E3-9099-C40C66FF867C}">
                      <a14:compatExt spid="_x0000_s871505"/>
                    </a:ext>
                    <a:ext uri="{FF2B5EF4-FFF2-40B4-BE49-F238E27FC236}">
                      <a16:creationId xmlns:a16="http://schemas.microsoft.com/office/drawing/2014/main" id="{00000000-0008-0000-1F00-0000514C0D00}"/>
                    </a:ext>
                  </a:extLst>
                </xdr:cNvPr>
                <xdr:cNvSpPr/>
              </xdr:nvSpPr>
              <xdr:spPr bwMode="auto">
                <a:xfrm>
                  <a:off x="3085278" y="913918"/>
                  <a:ext cx="666743" cy="2827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6" name="Check Box 82" hidden="1">
                  <a:extLst>
                    <a:ext uri="{63B3BB69-23CF-44E3-9099-C40C66FF867C}">
                      <a14:compatExt spid="_x0000_s871506"/>
                    </a:ext>
                    <a:ext uri="{FF2B5EF4-FFF2-40B4-BE49-F238E27FC236}">
                      <a16:creationId xmlns:a16="http://schemas.microsoft.com/office/drawing/2014/main" id="{00000000-0008-0000-1F00-0000524C0D00}"/>
                    </a:ext>
                  </a:extLst>
                </xdr:cNvPr>
                <xdr:cNvSpPr/>
              </xdr:nvSpPr>
              <xdr:spPr bwMode="auto">
                <a:xfrm>
                  <a:off x="3879145" y="954700"/>
                  <a:ext cx="678501" cy="260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1507" name="Check Box 83" hidden="1">
                <a:extLst>
                  <a:ext uri="{63B3BB69-23CF-44E3-9099-C40C66FF867C}">
                    <a14:compatExt spid="_x0000_s871507"/>
                  </a:ext>
                  <a:ext uri="{FF2B5EF4-FFF2-40B4-BE49-F238E27FC236}">
                    <a16:creationId xmlns:a16="http://schemas.microsoft.com/office/drawing/2014/main" id="{00000000-0008-0000-1F00-0000534C0D00}"/>
                  </a:ext>
                </a:extLst>
              </xdr:cNvPr>
              <xdr:cNvSpPr/>
            </xdr:nvSpPr>
            <xdr:spPr bwMode="auto">
              <a:xfrm>
                <a:off x="3958453" y="6299448"/>
                <a:ext cx="653941" cy="366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2650</xdr:colOff>
          <xdr:row>6</xdr:row>
          <xdr:rowOff>163135</xdr:rowOff>
        </xdr:from>
        <xdr:to>
          <xdr:col>26</xdr:col>
          <xdr:colOff>113772</xdr:colOff>
          <xdr:row>8</xdr:row>
          <xdr:rowOff>60779</xdr:rowOff>
        </xdr:to>
        <xdr:grpSp>
          <xdr:nvGrpSpPr>
            <xdr:cNvPr id="59" name="グループ化 58">
              <a:extLst>
                <a:ext uri="{FF2B5EF4-FFF2-40B4-BE49-F238E27FC236}">
                  <a16:creationId xmlns:a16="http://schemas.microsoft.com/office/drawing/2014/main" id="{00000000-0008-0000-1F00-00003B000000}"/>
                </a:ext>
              </a:extLst>
            </xdr:cNvPr>
            <xdr:cNvGrpSpPr/>
          </xdr:nvGrpSpPr>
          <xdr:grpSpPr>
            <a:xfrm>
              <a:off x="2733150" y="1133778"/>
              <a:ext cx="1580693" cy="260501"/>
              <a:chOff x="3105152" y="1085850"/>
              <a:chExt cx="1398690" cy="209550"/>
            </a:xfrm>
          </xdr:grpSpPr>
          <xdr:sp macro="" textlink="">
            <xdr:nvSpPr>
              <xdr:cNvPr id="871508" name="Check Box 84" hidden="1">
                <a:extLst>
                  <a:ext uri="{63B3BB69-23CF-44E3-9099-C40C66FF867C}">
                    <a14:compatExt spid="_x0000_s871508"/>
                  </a:ext>
                  <a:ext uri="{FF2B5EF4-FFF2-40B4-BE49-F238E27FC236}">
                    <a16:creationId xmlns:a16="http://schemas.microsoft.com/office/drawing/2014/main" id="{00000000-0008-0000-1F00-0000544C0D00}"/>
                  </a:ext>
                </a:extLst>
              </xdr:cNvPr>
              <xdr:cNvSpPr/>
            </xdr:nvSpPr>
            <xdr:spPr bwMode="auto">
              <a:xfrm>
                <a:off x="3105152"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9" name="Check Box 85" hidden="1">
                <a:extLst>
                  <a:ext uri="{63B3BB69-23CF-44E3-9099-C40C66FF867C}">
                    <a14:compatExt spid="_x0000_s871509"/>
                  </a:ext>
                  <a:ext uri="{FF2B5EF4-FFF2-40B4-BE49-F238E27FC236}">
                    <a16:creationId xmlns:a16="http://schemas.microsoft.com/office/drawing/2014/main" id="{00000000-0008-0000-1F00-0000554C0D00}"/>
                  </a:ext>
                </a:extLst>
              </xdr:cNvPr>
              <xdr:cNvSpPr/>
            </xdr:nvSpPr>
            <xdr:spPr bwMode="auto">
              <a:xfrm>
                <a:off x="3830297" y="1085850"/>
                <a:ext cx="6735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41</xdr:row>
          <xdr:rowOff>1270</xdr:rowOff>
        </xdr:from>
        <xdr:to>
          <xdr:col>26</xdr:col>
          <xdr:colOff>96833</xdr:colOff>
          <xdr:row>42</xdr:row>
          <xdr:rowOff>7620</xdr:rowOff>
        </xdr:to>
        <xdr:grpSp>
          <xdr:nvGrpSpPr>
            <xdr:cNvPr id="63" name="グループ化 62">
              <a:extLst>
                <a:ext uri="{FF2B5EF4-FFF2-40B4-BE49-F238E27FC236}">
                  <a16:creationId xmlns:a16="http://schemas.microsoft.com/office/drawing/2014/main" id="{00000000-0008-0000-1F00-00003F000000}"/>
                </a:ext>
              </a:extLst>
            </xdr:cNvPr>
            <xdr:cNvGrpSpPr/>
          </xdr:nvGrpSpPr>
          <xdr:grpSpPr>
            <a:xfrm>
              <a:off x="2738120" y="7294699"/>
              <a:ext cx="1558784" cy="187778"/>
              <a:chOff x="3105151" y="1085850"/>
              <a:chExt cx="1399515" cy="209550"/>
            </a:xfrm>
          </xdr:grpSpPr>
          <xdr:sp macro="" textlink="">
            <xdr:nvSpPr>
              <xdr:cNvPr id="871516" name="Check Box 92" hidden="1">
                <a:extLst>
                  <a:ext uri="{63B3BB69-23CF-44E3-9099-C40C66FF867C}">
                    <a14:compatExt spid="_x0000_s871516"/>
                  </a:ext>
                  <a:ext uri="{FF2B5EF4-FFF2-40B4-BE49-F238E27FC236}">
                    <a16:creationId xmlns:a16="http://schemas.microsoft.com/office/drawing/2014/main" id="{00000000-0008-0000-1F00-00005C4C0D00}"/>
                  </a:ext>
                </a:extLst>
              </xdr:cNvPr>
              <xdr:cNvSpPr/>
            </xdr:nvSpPr>
            <xdr:spPr bwMode="auto">
              <a:xfrm>
                <a:off x="3105151"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7" name="Check Box 93" hidden="1">
                <a:extLst>
                  <a:ext uri="{63B3BB69-23CF-44E3-9099-C40C66FF867C}">
                    <a14:compatExt spid="_x0000_s871517"/>
                  </a:ext>
                  <a:ext uri="{FF2B5EF4-FFF2-40B4-BE49-F238E27FC236}">
                    <a16:creationId xmlns:a16="http://schemas.microsoft.com/office/drawing/2014/main" id="{00000000-0008-0000-1F00-00005D4C0D00}"/>
                  </a:ext>
                </a:extLst>
              </xdr:cNvPr>
              <xdr:cNvSpPr/>
            </xdr:nvSpPr>
            <xdr:spPr bwMode="auto">
              <a:xfrm>
                <a:off x="3827028" y="1085850"/>
                <a:ext cx="6776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152397</xdr:colOff>
          <xdr:row>43</xdr:row>
          <xdr:rowOff>7617</xdr:rowOff>
        </xdr:from>
        <xdr:to>
          <xdr:col>26</xdr:col>
          <xdr:colOff>111755</xdr:colOff>
          <xdr:row>44</xdr:row>
          <xdr:rowOff>50162</xdr:rowOff>
        </xdr:to>
        <xdr:grpSp>
          <xdr:nvGrpSpPr>
            <xdr:cNvPr id="871424" name="グループ化 871423">
              <a:extLst>
                <a:ext uri="{FF2B5EF4-FFF2-40B4-BE49-F238E27FC236}">
                  <a16:creationId xmlns:a16="http://schemas.microsoft.com/office/drawing/2014/main" id="{00000000-0008-0000-1F00-0000004C0D00}"/>
                </a:ext>
              </a:extLst>
            </xdr:cNvPr>
            <xdr:cNvGrpSpPr/>
          </xdr:nvGrpSpPr>
          <xdr:grpSpPr>
            <a:xfrm>
              <a:off x="2719611" y="7663903"/>
              <a:ext cx="1592215" cy="223973"/>
              <a:chOff x="3105184" y="1076694"/>
              <a:chExt cx="1418661" cy="218727"/>
            </a:xfrm>
          </xdr:grpSpPr>
          <xdr:sp macro="" textlink="">
            <xdr:nvSpPr>
              <xdr:cNvPr id="871518" name="Check Box 94" hidden="1">
                <a:extLst>
                  <a:ext uri="{63B3BB69-23CF-44E3-9099-C40C66FF867C}">
                    <a14:compatExt spid="_x0000_s871518"/>
                  </a:ext>
                  <a:ext uri="{FF2B5EF4-FFF2-40B4-BE49-F238E27FC236}">
                    <a16:creationId xmlns:a16="http://schemas.microsoft.com/office/drawing/2014/main" id="{00000000-0008-0000-1F00-00005E4C0D00}"/>
                  </a:ext>
                </a:extLst>
              </xdr:cNvPr>
              <xdr:cNvSpPr/>
            </xdr:nvSpPr>
            <xdr:spPr bwMode="auto">
              <a:xfrm>
                <a:off x="3105184" y="1085870"/>
                <a:ext cx="666749"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9" name="Check Box 95" hidden="1">
                <a:extLst>
                  <a:ext uri="{63B3BB69-23CF-44E3-9099-C40C66FF867C}">
                    <a14:compatExt spid="_x0000_s871519"/>
                  </a:ext>
                  <a:ext uri="{FF2B5EF4-FFF2-40B4-BE49-F238E27FC236}">
                    <a16:creationId xmlns:a16="http://schemas.microsoft.com/office/drawing/2014/main" id="{00000000-0008-0000-1F00-00005F4C0D00}"/>
                  </a:ext>
                </a:extLst>
              </xdr:cNvPr>
              <xdr:cNvSpPr/>
            </xdr:nvSpPr>
            <xdr:spPr bwMode="auto">
              <a:xfrm>
                <a:off x="3847577" y="1076694"/>
                <a:ext cx="676268" cy="2156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1901</xdr:colOff>
          <xdr:row>52</xdr:row>
          <xdr:rowOff>123189</xdr:rowOff>
        </xdr:from>
        <xdr:to>
          <xdr:col>26</xdr:col>
          <xdr:colOff>100639</xdr:colOff>
          <xdr:row>53</xdr:row>
          <xdr:rowOff>123189</xdr:rowOff>
        </xdr:to>
        <xdr:grpSp>
          <xdr:nvGrpSpPr>
            <xdr:cNvPr id="871520" name="グループ化 871519">
              <a:extLst>
                <a:ext uri="{FF2B5EF4-FFF2-40B4-BE49-F238E27FC236}">
                  <a16:creationId xmlns:a16="http://schemas.microsoft.com/office/drawing/2014/main" id="{00000000-0008-0000-1F00-0000604C0D00}"/>
                </a:ext>
              </a:extLst>
            </xdr:cNvPr>
            <xdr:cNvGrpSpPr/>
          </xdr:nvGrpSpPr>
          <xdr:grpSpPr>
            <a:xfrm>
              <a:off x="2732401" y="9448618"/>
              <a:ext cx="1568309" cy="199571"/>
              <a:chOff x="3105151" y="1071989"/>
              <a:chExt cx="1416957" cy="223415"/>
            </a:xfrm>
          </xdr:grpSpPr>
          <xdr:sp macro="" textlink="">
            <xdr:nvSpPr>
              <xdr:cNvPr id="2" name="Check Box 96" hidden="1">
                <a:extLst>
                  <a:ext uri="{63B3BB69-23CF-44E3-9099-C40C66FF867C}">
                    <a14:compatExt spid="_x0000_s871520"/>
                  </a:ext>
                  <a:ext uri="{FF2B5EF4-FFF2-40B4-BE49-F238E27FC236}">
                    <a16:creationId xmlns:a16="http://schemas.microsoft.com/office/drawing/2014/main" id="{00000000-0008-0000-1F00-000002000000}"/>
                  </a:ext>
                </a:extLst>
              </xdr:cNvPr>
              <xdr:cNvSpPr/>
            </xdr:nvSpPr>
            <xdr:spPr bwMode="auto">
              <a:xfrm>
                <a:off x="3105151" y="1085848"/>
                <a:ext cx="666754"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1" name="Check Box 97" hidden="1">
                <a:extLst>
                  <a:ext uri="{63B3BB69-23CF-44E3-9099-C40C66FF867C}">
                    <a14:compatExt spid="_x0000_s871521"/>
                  </a:ext>
                  <a:ext uri="{FF2B5EF4-FFF2-40B4-BE49-F238E27FC236}">
                    <a16:creationId xmlns:a16="http://schemas.microsoft.com/office/drawing/2014/main" id="{00000000-0008-0000-1F00-0000614C0D00}"/>
                  </a:ext>
                </a:extLst>
              </xdr:cNvPr>
              <xdr:cNvSpPr/>
            </xdr:nvSpPr>
            <xdr:spPr bwMode="auto">
              <a:xfrm>
                <a:off x="3843045" y="1071989"/>
                <a:ext cx="679063" cy="223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58</xdr:row>
          <xdr:rowOff>76200</xdr:rowOff>
        </xdr:from>
        <xdr:to>
          <xdr:col>26</xdr:col>
          <xdr:colOff>105090</xdr:colOff>
          <xdr:row>61</xdr:row>
          <xdr:rowOff>83820</xdr:rowOff>
        </xdr:to>
        <xdr:grpSp>
          <xdr:nvGrpSpPr>
            <xdr:cNvPr id="871523" name="グループ化 871522">
              <a:extLst>
                <a:ext uri="{FF2B5EF4-FFF2-40B4-BE49-F238E27FC236}">
                  <a16:creationId xmlns:a16="http://schemas.microsoft.com/office/drawing/2014/main" id="{00000000-0008-0000-1F00-0000634C0D00}"/>
                </a:ext>
              </a:extLst>
            </xdr:cNvPr>
            <xdr:cNvGrpSpPr/>
          </xdr:nvGrpSpPr>
          <xdr:grpSpPr>
            <a:xfrm>
              <a:off x="2730500" y="10526486"/>
              <a:ext cx="1574661" cy="506548"/>
              <a:chOff x="3105142" y="1085850"/>
              <a:chExt cx="1408425" cy="209550"/>
            </a:xfrm>
          </xdr:grpSpPr>
          <xdr:sp macro="" textlink="">
            <xdr:nvSpPr>
              <xdr:cNvPr id="871522" name="Check Box 98" hidden="1">
                <a:extLst>
                  <a:ext uri="{63B3BB69-23CF-44E3-9099-C40C66FF867C}">
                    <a14:compatExt spid="_x0000_s871522"/>
                  </a:ext>
                  <a:ext uri="{FF2B5EF4-FFF2-40B4-BE49-F238E27FC236}">
                    <a16:creationId xmlns:a16="http://schemas.microsoft.com/office/drawing/2014/main" id="{00000000-0008-0000-1F00-0000624C0D00}"/>
                  </a:ext>
                </a:extLst>
              </xdr:cNvPr>
              <xdr:cNvSpPr/>
            </xdr:nvSpPr>
            <xdr:spPr bwMode="auto">
              <a:xfrm>
                <a:off x="310514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 name="Check Box 99" hidden="1">
                <a:extLst>
                  <a:ext uri="{63B3BB69-23CF-44E3-9099-C40C66FF867C}">
                    <a14:compatExt spid="_x0000_s871523"/>
                  </a:ext>
                  <a:ext uri="{FF2B5EF4-FFF2-40B4-BE49-F238E27FC236}">
                    <a16:creationId xmlns:a16="http://schemas.microsoft.com/office/drawing/2014/main" id="{00000000-0008-0000-1F00-000003000000}"/>
                  </a:ext>
                </a:extLst>
              </xdr:cNvPr>
              <xdr:cNvSpPr/>
            </xdr:nvSpPr>
            <xdr:spPr bwMode="auto">
              <a:xfrm>
                <a:off x="3838665"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135730</xdr:rowOff>
        </xdr:from>
        <xdr:to>
          <xdr:col>26</xdr:col>
          <xdr:colOff>105090</xdr:colOff>
          <xdr:row>57</xdr:row>
          <xdr:rowOff>59530</xdr:rowOff>
        </xdr:to>
        <xdr:grpSp>
          <xdr:nvGrpSpPr>
            <xdr:cNvPr id="871526" name="グループ化 871525">
              <a:extLst>
                <a:ext uri="{FF2B5EF4-FFF2-40B4-BE49-F238E27FC236}">
                  <a16:creationId xmlns:a16="http://schemas.microsoft.com/office/drawing/2014/main" id="{00000000-0008-0000-1F00-0000664C0D00}"/>
                </a:ext>
              </a:extLst>
            </xdr:cNvPr>
            <xdr:cNvGrpSpPr/>
          </xdr:nvGrpSpPr>
          <xdr:grpSpPr>
            <a:xfrm>
              <a:off x="2730500" y="10041730"/>
              <a:ext cx="1574661" cy="286657"/>
              <a:chOff x="3105142" y="1085850"/>
              <a:chExt cx="1408425" cy="209550"/>
            </a:xfrm>
          </xdr:grpSpPr>
          <xdr:sp macro="" textlink="">
            <xdr:nvSpPr>
              <xdr:cNvPr id="871524" name="Check Box 100" hidden="1">
                <a:extLst>
                  <a:ext uri="{63B3BB69-23CF-44E3-9099-C40C66FF867C}">
                    <a14:compatExt spid="_x0000_s871524"/>
                  </a:ext>
                  <a:ext uri="{FF2B5EF4-FFF2-40B4-BE49-F238E27FC236}">
                    <a16:creationId xmlns:a16="http://schemas.microsoft.com/office/drawing/2014/main" id="{00000000-0008-0000-1F00-0000644C0D00}"/>
                  </a:ext>
                </a:extLst>
              </xdr:cNvPr>
              <xdr:cNvSpPr/>
            </xdr:nvSpPr>
            <xdr:spPr bwMode="auto">
              <a:xfrm>
                <a:off x="310514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5" name="Check Box 101" hidden="1">
                <a:extLst>
                  <a:ext uri="{63B3BB69-23CF-44E3-9099-C40C66FF867C}">
                    <a14:compatExt spid="_x0000_s871525"/>
                  </a:ext>
                  <a:ext uri="{FF2B5EF4-FFF2-40B4-BE49-F238E27FC236}">
                    <a16:creationId xmlns:a16="http://schemas.microsoft.com/office/drawing/2014/main" id="{00000000-0008-0000-1F00-0000654C0D00}"/>
                  </a:ext>
                </a:extLst>
              </xdr:cNvPr>
              <xdr:cNvSpPr/>
            </xdr:nvSpPr>
            <xdr:spPr bwMode="auto">
              <a:xfrm>
                <a:off x="3838665"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153984</xdr:colOff>
          <xdr:row>62</xdr:row>
          <xdr:rowOff>0</xdr:rowOff>
        </xdr:from>
        <xdr:to>
          <xdr:col>26</xdr:col>
          <xdr:colOff>93974</xdr:colOff>
          <xdr:row>65</xdr:row>
          <xdr:rowOff>45720</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2721198" y="11103429"/>
              <a:ext cx="1572847" cy="517434"/>
              <a:chOff x="3105180" y="1085850"/>
              <a:chExt cx="1408412" cy="209550"/>
            </a:xfrm>
          </xdr:grpSpPr>
          <xdr:sp macro="" textlink="">
            <xdr:nvSpPr>
              <xdr:cNvPr id="5" name="Check Box 102" hidden="1">
                <a:extLst>
                  <a:ext uri="{63B3BB69-23CF-44E3-9099-C40C66FF867C}">
                    <a14:compatExt spid="_x0000_s871526"/>
                  </a:ext>
                  <a:ext uri="{FF2B5EF4-FFF2-40B4-BE49-F238E27FC236}">
                    <a16:creationId xmlns:a16="http://schemas.microsoft.com/office/drawing/2014/main" id="{00000000-0008-0000-1F00-000005000000}"/>
                  </a:ext>
                </a:extLst>
              </xdr:cNvPr>
              <xdr:cNvSpPr/>
            </xdr:nvSpPr>
            <xdr:spPr bwMode="auto">
              <a:xfrm>
                <a:off x="310518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7" name="Check Box 103" hidden="1">
                <a:extLst>
                  <a:ext uri="{63B3BB69-23CF-44E3-9099-C40C66FF867C}">
                    <a14:compatExt spid="_x0000_s871527"/>
                  </a:ext>
                  <a:ext uri="{FF2B5EF4-FFF2-40B4-BE49-F238E27FC236}">
                    <a16:creationId xmlns:a16="http://schemas.microsoft.com/office/drawing/2014/main" id="{00000000-0008-0000-1F00-0000674C0D00}"/>
                  </a:ext>
                </a:extLst>
              </xdr:cNvPr>
              <xdr:cNvSpPr/>
            </xdr:nvSpPr>
            <xdr:spPr bwMode="auto">
              <a:xfrm>
                <a:off x="3838690"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101601</xdr:colOff>
      <xdr:row>8</xdr:row>
      <xdr:rowOff>173265</xdr:rowOff>
    </xdr:from>
    <xdr:to>
      <xdr:col>26</xdr:col>
      <xdr:colOff>57151</xdr:colOff>
      <xdr:row>11</xdr:row>
      <xdr:rowOff>58965</xdr:rowOff>
    </xdr:to>
    <xdr:sp macro="" textlink="">
      <xdr:nvSpPr>
        <xdr:cNvPr id="6" name="AutoShape 11">
          <a:extLst>
            <a:ext uri="{FF2B5EF4-FFF2-40B4-BE49-F238E27FC236}">
              <a16:creationId xmlns:a16="http://schemas.microsoft.com/office/drawing/2014/main" id="{00000000-0008-0000-1F00-000006000000}"/>
            </a:ext>
          </a:extLst>
        </xdr:cNvPr>
        <xdr:cNvSpPr>
          <a:spLocks noChangeArrowheads="1"/>
        </xdr:cNvSpPr>
      </xdr:nvSpPr>
      <xdr:spPr bwMode="auto">
        <a:xfrm>
          <a:off x="373744" y="1479551"/>
          <a:ext cx="3874407" cy="416378"/>
        </a:xfrm>
        <a:prstGeom prst="bracketPair">
          <a:avLst>
            <a:gd name="adj" fmla="val 1383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57150</xdr:colOff>
      <xdr:row>6</xdr:row>
      <xdr:rowOff>9525</xdr:rowOff>
    </xdr:from>
    <xdr:to>
      <xdr:col>25</xdr:col>
      <xdr:colOff>133350</xdr:colOff>
      <xdr:row>7</xdr:row>
      <xdr:rowOff>85725</xdr:rowOff>
    </xdr:to>
    <xdr:sp macro="" textlink="">
      <xdr:nvSpPr>
        <xdr:cNvPr id="19" name="正方形/長方形 18">
          <a:extLst>
            <a:ext uri="{FF2B5EF4-FFF2-40B4-BE49-F238E27FC236}">
              <a16:creationId xmlns:a16="http://schemas.microsoft.com/office/drawing/2014/main" id="{00000000-0008-0000-20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5</xdr:colOff>
          <xdr:row>23</xdr:row>
          <xdr:rowOff>0</xdr:rowOff>
        </xdr:from>
        <xdr:to>
          <xdr:col>26</xdr:col>
          <xdr:colOff>261939</xdr:colOff>
          <xdr:row>24</xdr:row>
          <xdr:rowOff>0</xdr:rowOff>
        </xdr:to>
        <xdr:grpSp>
          <xdr:nvGrpSpPr>
            <xdr:cNvPr id="23" name="グループ化 22">
              <a:extLst>
                <a:ext uri="{FF2B5EF4-FFF2-40B4-BE49-F238E27FC236}">
                  <a16:creationId xmlns:a16="http://schemas.microsoft.com/office/drawing/2014/main" id="{00000000-0008-0000-2000-000017000000}"/>
                </a:ext>
              </a:extLst>
            </xdr:cNvPr>
            <xdr:cNvGrpSpPr/>
          </xdr:nvGrpSpPr>
          <xdr:grpSpPr>
            <a:xfrm>
              <a:off x="2743205" y="3886200"/>
              <a:ext cx="1747834" cy="177800"/>
              <a:chOff x="3105211" y="1085850"/>
              <a:chExt cx="1311554" cy="209550"/>
            </a:xfrm>
          </xdr:grpSpPr>
          <xdr:sp macro="" textlink="">
            <xdr:nvSpPr>
              <xdr:cNvPr id="870433" name="Check Box 33" hidden="1">
                <a:extLst>
                  <a:ext uri="{63B3BB69-23CF-44E3-9099-C40C66FF867C}">
                    <a14:compatExt spid="_x0000_s870433"/>
                  </a:ext>
                  <a:ext uri="{FF2B5EF4-FFF2-40B4-BE49-F238E27FC236}">
                    <a16:creationId xmlns:a16="http://schemas.microsoft.com/office/drawing/2014/main" id="{00000000-0008-0000-2000-000021480D00}"/>
                  </a:ext>
                </a:extLst>
              </xdr:cNvPr>
              <xdr:cNvSpPr/>
            </xdr:nvSpPr>
            <xdr:spPr bwMode="auto">
              <a:xfrm>
                <a:off x="310521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4" name="Check Box 34" hidden="1">
                <a:extLst>
                  <a:ext uri="{63B3BB69-23CF-44E3-9099-C40C66FF867C}">
                    <a14:compatExt spid="_x0000_s870434"/>
                  </a:ext>
                  <a:ext uri="{FF2B5EF4-FFF2-40B4-BE49-F238E27FC236}">
                    <a16:creationId xmlns:a16="http://schemas.microsoft.com/office/drawing/2014/main" id="{00000000-0008-0000-2000-000022480D00}"/>
                  </a:ext>
                </a:extLst>
              </xdr:cNvPr>
              <xdr:cNvSpPr/>
            </xdr:nvSpPr>
            <xdr:spPr bwMode="auto">
              <a:xfrm>
                <a:off x="3737961" y="1085850"/>
                <a:ext cx="6788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xdr:colOff>
          <xdr:row>25</xdr:row>
          <xdr:rowOff>49205</xdr:rowOff>
        </xdr:from>
        <xdr:to>
          <xdr:col>26</xdr:col>
          <xdr:colOff>246060</xdr:colOff>
          <xdr:row>26</xdr:row>
          <xdr:rowOff>33329</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2743203" y="4291005"/>
              <a:ext cx="1731957" cy="161924"/>
              <a:chOff x="3105174" y="1085850"/>
              <a:chExt cx="1294400" cy="209550"/>
            </a:xfrm>
          </xdr:grpSpPr>
          <xdr:sp macro="" textlink="">
            <xdr:nvSpPr>
              <xdr:cNvPr id="870435" name="Check Box 35" hidden="1">
                <a:extLst>
                  <a:ext uri="{63B3BB69-23CF-44E3-9099-C40C66FF867C}">
                    <a14:compatExt spid="_x0000_s870435"/>
                  </a:ext>
                  <a:ext uri="{FF2B5EF4-FFF2-40B4-BE49-F238E27FC236}">
                    <a16:creationId xmlns:a16="http://schemas.microsoft.com/office/drawing/2014/main" id="{00000000-0008-0000-2000-000023480D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6" name="Check Box 36" hidden="1">
                <a:extLst>
                  <a:ext uri="{63B3BB69-23CF-44E3-9099-C40C66FF867C}">
                    <a14:compatExt spid="_x0000_s870436"/>
                  </a:ext>
                  <a:ext uri="{FF2B5EF4-FFF2-40B4-BE49-F238E27FC236}">
                    <a16:creationId xmlns:a16="http://schemas.microsoft.com/office/drawing/2014/main" id="{00000000-0008-0000-2000-000024480D00}"/>
                  </a:ext>
                </a:extLst>
              </xdr:cNvPr>
              <xdr:cNvSpPr/>
            </xdr:nvSpPr>
            <xdr:spPr bwMode="auto">
              <a:xfrm>
                <a:off x="3723292"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6</xdr:row>
          <xdr:rowOff>113665</xdr:rowOff>
        </xdr:from>
        <xdr:to>
          <xdr:col>26</xdr:col>
          <xdr:colOff>95883</xdr:colOff>
          <xdr:row>7</xdr:row>
          <xdr:rowOff>113664</xdr:rowOff>
        </xdr:to>
        <xdr:grpSp>
          <xdr:nvGrpSpPr>
            <xdr:cNvPr id="31" name="グループ化 30">
              <a:extLst>
                <a:ext uri="{FF2B5EF4-FFF2-40B4-BE49-F238E27FC236}">
                  <a16:creationId xmlns:a16="http://schemas.microsoft.com/office/drawing/2014/main" id="{00000000-0008-0000-2000-00001F000000}"/>
                </a:ext>
              </a:extLst>
            </xdr:cNvPr>
            <xdr:cNvGrpSpPr/>
          </xdr:nvGrpSpPr>
          <xdr:grpSpPr>
            <a:xfrm>
              <a:off x="2745105" y="977265"/>
              <a:ext cx="1579878" cy="177799"/>
              <a:chOff x="3105138" y="1085850"/>
              <a:chExt cx="1400985" cy="209550"/>
            </a:xfrm>
          </xdr:grpSpPr>
          <xdr:sp macro="" textlink="">
            <xdr:nvSpPr>
              <xdr:cNvPr id="870448" name="Check Box 48" hidden="1">
                <a:extLst>
                  <a:ext uri="{63B3BB69-23CF-44E3-9099-C40C66FF867C}">
                    <a14:compatExt spid="_x0000_s870448"/>
                  </a:ext>
                  <a:ext uri="{FF2B5EF4-FFF2-40B4-BE49-F238E27FC236}">
                    <a16:creationId xmlns:a16="http://schemas.microsoft.com/office/drawing/2014/main" id="{00000000-0008-0000-2000-000030480D00}"/>
                  </a:ext>
                </a:extLst>
              </xdr:cNvPr>
              <xdr:cNvSpPr/>
            </xdr:nvSpPr>
            <xdr:spPr bwMode="auto">
              <a:xfrm>
                <a:off x="3105138"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49" name="Check Box 49" hidden="1">
                <a:extLst>
                  <a:ext uri="{63B3BB69-23CF-44E3-9099-C40C66FF867C}">
                    <a14:compatExt spid="_x0000_s870449"/>
                  </a:ext>
                  <a:ext uri="{FF2B5EF4-FFF2-40B4-BE49-F238E27FC236}">
                    <a16:creationId xmlns:a16="http://schemas.microsoft.com/office/drawing/2014/main" id="{00000000-0008-0000-2000-000031480D00}"/>
                  </a:ext>
                </a:extLst>
              </xdr:cNvPr>
              <xdr:cNvSpPr/>
            </xdr:nvSpPr>
            <xdr:spPr bwMode="auto">
              <a:xfrm>
                <a:off x="3831254" y="1085850"/>
                <a:ext cx="6748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9</xdr:row>
          <xdr:rowOff>38100</xdr:rowOff>
        </xdr:from>
        <xdr:to>
          <xdr:col>26</xdr:col>
          <xdr:colOff>166691</xdr:colOff>
          <xdr:row>10</xdr:row>
          <xdr:rowOff>38100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730504" y="1435100"/>
              <a:ext cx="1665287" cy="177800"/>
              <a:chOff x="3105135" y="1085850"/>
              <a:chExt cx="1349966" cy="209550"/>
            </a:xfrm>
          </xdr:grpSpPr>
          <xdr:sp macro="" textlink="">
            <xdr:nvSpPr>
              <xdr:cNvPr id="870456" name="Check Box 56" hidden="1">
                <a:extLst>
                  <a:ext uri="{63B3BB69-23CF-44E3-9099-C40C66FF867C}">
                    <a14:compatExt spid="_x0000_s870456"/>
                  </a:ext>
                  <a:ext uri="{FF2B5EF4-FFF2-40B4-BE49-F238E27FC236}">
                    <a16:creationId xmlns:a16="http://schemas.microsoft.com/office/drawing/2014/main" id="{00000000-0008-0000-2000-000038480D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7" name="Check Box 57" hidden="1">
                <a:extLst>
                  <a:ext uri="{63B3BB69-23CF-44E3-9099-C40C66FF867C}">
                    <a14:compatExt spid="_x0000_s870457"/>
                  </a:ext>
                  <a:ext uri="{FF2B5EF4-FFF2-40B4-BE49-F238E27FC236}">
                    <a16:creationId xmlns:a16="http://schemas.microsoft.com/office/drawing/2014/main" id="{00000000-0008-0000-2000-000039480D00}"/>
                  </a:ext>
                </a:extLst>
              </xdr:cNvPr>
              <xdr:cNvSpPr/>
            </xdr:nvSpPr>
            <xdr:spPr bwMode="auto">
              <a:xfrm>
                <a:off x="3777641" y="1085850"/>
                <a:ext cx="6774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12</xdr:row>
          <xdr:rowOff>57150</xdr:rowOff>
        </xdr:from>
        <xdr:to>
          <xdr:col>26</xdr:col>
          <xdr:colOff>114293</xdr:colOff>
          <xdr:row>13</xdr:row>
          <xdr:rowOff>57150</xdr:rowOff>
        </xdr:to>
        <xdr:grpSp>
          <xdr:nvGrpSpPr>
            <xdr:cNvPr id="37" name="グループ化 36">
              <a:extLst>
                <a:ext uri="{FF2B5EF4-FFF2-40B4-BE49-F238E27FC236}">
                  <a16:creationId xmlns:a16="http://schemas.microsoft.com/office/drawing/2014/main" id="{00000000-0008-0000-2000-000025000000}"/>
                </a:ext>
              </a:extLst>
            </xdr:cNvPr>
            <xdr:cNvGrpSpPr/>
          </xdr:nvGrpSpPr>
          <xdr:grpSpPr>
            <a:xfrm>
              <a:off x="2730496" y="1987550"/>
              <a:ext cx="1612897" cy="177800"/>
              <a:chOff x="3105169" y="1085850"/>
              <a:chExt cx="1401792" cy="209550"/>
            </a:xfrm>
          </xdr:grpSpPr>
          <xdr:sp macro="" textlink="">
            <xdr:nvSpPr>
              <xdr:cNvPr id="870458" name="Check Box 58" hidden="1">
                <a:extLst>
                  <a:ext uri="{63B3BB69-23CF-44E3-9099-C40C66FF867C}">
                    <a14:compatExt spid="_x0000_s870458"/>
                  </a:ext>
                  <a:ext uri="{FF2B5EF4-FFF2-40B4-BE49-F238E27FC236}">
                    <a16:creationId xmlns:a16="http://schemas.microsoft.com/office/drawing/2014/main" id="{00000000-0008-0000-2000-00003A480D00}"/>
                  </a:ext>
                </a:extLst>
              </xdr:cNvPr>
              <xdr:cNvSpPr/>
            </xdr:nvSpPr>
            <xdr:spPr bwMode="auto">
              <a:xfrm>
                <a:off x="3105169"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9" name="Check Box 59" hidden="1">
                <a:extLst>
                  <a:ext uri="{63B3BB69-23CF-44E3-9099-C40C66FF867C}">
                    <a14:compatExt spid="_x0000_s870459"/>
                  </a:ext>
                  <a:ext uri="{FF2B5EF4-FFF2-40B4-BE49-F238E27FC236}">
                    <a16:creationId xmlns:a16="http://schemas.microsoft.com/office/drawing/2014/main" id="{00000000-0008-0000-2000-00003B480D00}"/>
                  </a:ext>
                </a:extLst>
              </xdr:cNvPr>
              <xdr:cNvSpPr/>
            </xdr:nvSpPr>
            <xdr:spPr bwMode="auto">
              <a:xfrm>
                <a:off x="3832033" y="1085850"/>
                <a:ext cx="6749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17448</xdr:colOff>
          <xdr:row>21</xdr:row>
          <xdr:rowOff>0</xdr:rowOff>
        </xdr:from>
        <xdr:to>
          <xdr:col>26</xdr:col>
          <xdr:colOff>192063</xdr:colOff>
          <xdr:row>22</xdr:row>
          <xdr:rowOff>0</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2760648" y="3530600"/>
              <a:ext cx="1660515" cy="177800"/>
              <a:chOff x="3105165" y="1085850"/>
              <a:chExt cx="1354009" cy="209550"/>
            </a:xfrm>
          </xdr:grpSpPr>
          <xdr:sp macro="" textlink="">
            <xdr:nvSpPr>
              <xdr:cNvPr id="870460" name="Check Box 60" hidden="1">
                <a:extLst>
                  <a:ext uri="{63B3BB69-23CF-44E3-9099-C40C66FF867C}">
                    <a14:compatExt spid="_x0000_s870460"/>
                  </a:ext>
                  <a:ext uri="{FF2B5EF4-FFF2-40B4-BE49-F238E27FC236}">
                    <a16:creationId xmlns:a16="http://schemas.microsoft.com/office/drawing/2014/main" id="{00000000-0008-0000-2000-00003C480D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61" name="Check Box 61" hidden="1">
                <a:extLst>
                  <a:ext uri="{63B3BB69-23CF-44E3-9099-C40C66FF867C}">
                    <a14:compatExt spid="_x0000_s870461"/>
                  </a:ext>
                  <a:ext uri="{FF2B5EF4-FFF2-40B4-BE49-F238E27FC236}">
                    <a16:creationId xmlns:a16="http://schemas.microsoft.com/office/drawing/2014/main" id="{00000000-0008-0000-2000-00003D480D00}"/>
                  </a:ext>
                </a:extLst>
              </xdr:cNvPr>
              <xdr:cNvSpPr/>
            </xdr:nvSpPr>
            <xdr:spPr bwMode="auto">
              <a:xfrm>
                <a:off x="3782844" y="1085850"/>
                <a:ext cx="6763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32322</xdr:colOff>
          <xdr:row>16</xdr:row>
          <xdr:rowOff>4352</xdr:rowOff>
        </xdr:from>
        <xdr:to>
          <xdr:col>25</xdr:col>
          <xdr:colOff>79754</xdr:colOff>
          <xdr:row>17</xdr:row>
          <xdr:rowOff>170287</xdr:rowOff>
        </xdr:to>
        <xdr:grpSp>
          <xdr:nvGrpSpPr>
            <xdr:cNvPr id="42" name="グループ化 41">
              <a:extLst>
                <a:ext uri="{FF2B5EF4-FFF2-40B4-BE49-F238E27FC236}">
                  <a16:creationId xmlns:a16="http://schemas.microsoft.com/office/drawing/2014/main" id="{00000000-0008-0000-2000-00002A000000}"/>
                </a:ext>
              </a:extLst>
            </xdr:cNvPr>
            <xdr:cNvGrpSpPr/>
          </xdr:nvGrpSpPr>
          <xdr:grpSpPr>
            <a:xfrm>
              <a:off x="2115122" y="2645952"/>
              <a:ext cx="2028632" cy="343735"/>
              <a:chOff x="3105165" y="3463131"/>
              <a:chExt cx="2093968" cy="228742"/>
            </a:xfrm>
          </xdr:grpSpPr>
          <xdr:grpSp>
            <xdr:nvGrpSpPr>
              <xdr:cNvPr id="43" name="グループ化 42">
                <a:extLst>
                  <a:ext uri="{FF2B5EF4-FFF2-40B4-BE49-F238E27FC236}">
                    <a16:creationId xmlns:a16="http://schemas.microsoft.com/office/drawing/2014/main" id="{00000000-0008-0000-2000-00002B000000}"/>
                  </a:ext>
                </a:extLst>
              </xdr:cNvPr>
              <xdr:cNvGrpSpPr/>
            </xdr:nvGrpSpPr>
            <xdr:grpSpPr>
              <a:xfrm>
                <a:off x="3105165" y="3463131"/>
                <a:ext cx="1692136" cy="228742"/>
                <a:chOff x="3105180" y="1062578"/>
                <a:chExt cx="971564" cy="205872"/>
              </a:xfrm>
            </xdr:grpSpPr>
            <xdr:sp macro="" textlink="">
              <xdr:nvSpPr>
                <xdr:cNvPr id="870468" name="Check Box 68" hidden="1">
                  <a:extLst>
                    <a:ext uri="{63B3BB69-23CF-44E3-9099-C40C66FF867C}">
                      <a14:compatExt spid="_x0000_s870468"/>
                    </a:ext>
                    <a:ext uri="{FF2B5EF4-FFF2-40B4-BE49-F238E27FC236}">
                      <a16:creationId xmlns:a16="http://schemas.microsoft.com/office/drawing/2014/main" id="{00000000-0008-0000-2000-000044480D00}"/>
                    </a:ext>
                  </a:extLst>
                </xdr:cNvPr>
                <xdr:cNvSpPr/>
              </xdr:nvSpPr>
              <xdr:spPr bwMode="auto">
                <a:xfrm>
                  <a:off x="3105180" y="1062578"/>
                  <a:ext cx="357469" cy="205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70469" name="Check Box 69" hidden="1">
                  <a:extLst>
                    <a:ext uri="{63B3BB69-23CF-44E3-9099-C40C66FF867C}">
                      <a14:compatExt spid="_x0000_s870469"/>
                    </a:ext>
                    <a:ext uri="{FF2B5EF4-FFF2-40B4-BE49-F238E27FC236}">
                      <a16:creationId xmlns:a16="http://schemas.microsoft.com/office/drawing/2014/main" id="{00000000-0008-0000-2000-000045480D00}"/>
                    </a:ext>
                  </a:extLst>
                </xdr:cNvPr>
                <xdr:cNvSpPr/>
              </xdr:nvSpPr>
              <xdr:spPr bwMode="auto">
                <a:xfrm>
                  <a:off x="3400473" y="1062634"/>
                  <a:ext cx="676271" cy="205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0470" name="Check Box 70" hidden="1">
                <a:extLst>
                  <a:ext uri="{63B3BB69-23CF-44E3-9099-C40C66FF867C}">
                    <a14:compatExt spid="_x0000_s870470"/>
                  </a:ext>
                  <a:ext uri="{FF2B5EF4-FFF2-40B4-BE49-F238E27FC236}">
                    <a16:creationId xmlns:a16="http://schemas.microsoft.com/office/drawing/2014/main" id="{00000000-0008-0000-2000-000046480D00}"/>
                  </a:ext>
                </a:extLst>
              </xdr:cNvPr>
              <xdr:cNvSpPr/>
            </xdr:nvSpPr>
            <xdr:spPr bwMode="auto">
              <a:xfrm>
                <a:off x="4433497" y="3463213"/>
                <a:ext cx="765636" cy="222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9519</xdr:colOff>
          <xdr:row>27</xdr:row>
          <xdr:rowOff>163503</xdr:rowOff>
        </xdr:from>
        <xdr:to>
          <xdr:col>26</xdr:col>
          <xdr:colOff>161911</xdr:colOff>
          <xdr:row>28</xdr:row>
          <xdr:rowOff>163503</xdr:rowOff>
        </xdr:to>
        <xdr:grpSp>
          <xdr:nvGrpSpPr>
            <xdr:cNvPr id="44" name="グループ化 43">
              <a:extLst>
                <a:ext uri="{FF2B5EF4-FFF2-40B4-BE49-F238E27FC236}">
                  <a16:creationId xmlns:a16="http://schemas.microsoft.com/office/drawing/2014/main" id="{00000000-0008-0000-2000-00002C000000}"/>
                </a:ext>
              </a:extLst>
            </xdr:cNvPr>
            <xdr:cNvGrpSpPr/>
          </xdr:nvGrpSpPr>
          <xdr:grpSpPr>
            <a:xfrm>
              <a:off x="2752719" y="4760903"/>
              <a:ext cx="1638292" cy="177800"/>
              <a:chOff x="3105157" y="1085850"/>
              <a:chExt cx="1323107" cy="209550"/>
            </a:xfrm>
          </xdr:grpSpPr>
          <xdr:sp macro="" textlink="">
            <xdr:nvSpPr>
              <xdr:cNvPr id="870471" name="Check Box 71" hidden="1">
                <a:extLst>
                  <a:ext uri="{63B3BB69-23CF-44E3-9099-C40C66FF867C}">
                    <a14:compatExt spid="_x0000_s870471"/>
                  </a:ext>
                  <a:ext uri="{FF2B5EF4-FFF2-40B4-BE49-F238E27FC236}">
                    <a16:creationId xmlns:a16="http://schemas.microsoft.com/office/drawing/2014/main" id="{00000000-0008-0000-2000-000047480D00}"/>
                  </a:ext>
                </a:extLst>
              </xdr:cNvPr>
              <xdr:cNvSpPr/>
            </xdr:nvSpPr>
            <xdr:spPr bwMode="auto">
              <a:xfrm>
                <a:off x="310515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2" name="Check Box 72" hidden="1">
                <a:extLst>
                  <a:ext uri="{63B3BB69-23CF-44E3-9099-C40C66FF867C}">
                    <a14:compatExt spid="_x0000_s870472"/>
                  </a:ext>
                  <a:ext uri="{FF2B5EF4-FFF2-40B4-BE49-F238E27FC236}">
                    <a16:creationId xmlns:a16="http://schemas.microsoft.com/office/drawing/2014/main" id="{00000000-0008-0000-2000-000048480D00}"/>
                  </a:ext>
                </a:extLst>
              </xdr:cNvPr>
              <xdr:cNvSpPr/>
            </xdr:nvSpPr>
            <xdr:spPr bwMode="auto">
              <a:xfrm>
                <a:off x="3754573" y="1085850"/>
                <a:ext cx="673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152406</xdr:colOff>
          <xdr:row>36</xdr:row>
          <xdr:rowOff>47634</xdr:rowOff>
        </xdr:from>
        <xdr:to>
          <xdr:col>26</xdr:col>
          <xdr:colOff>107952</xdr:colOff>
          <xdr:row>37</xdr:row>
          <xdr:rowOff>47634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2730506" y="6245234"/>
              <a:ext cx="1606546" cy="177800"/>
              <a:chOff x="3105156" y="1085832"/>
              <a:chExt cx="1393382" cy="240831"/>
            </a:xfrm>
          </xdr:grpSpPr>
          <xdr:sp macro="" textlink="">
            <xdr:nvSpPr>
              <xdr:cNvPr id="870473" name="Check Box 73" hidden="1">
                <a:extLst>
                  <a:ext uri="{63B3BB69-23CF-44E3-9099-C40C66FF867C}">
                    <a14:compatExt spid="_x0000_s870473"/>
                  </a:ext>
                  <a:ext uri="{FF2B5EF4-FFF2-40B4-BE49-F238E27FC236}">
                    <a16:creationId xmlns:a16="http://schemas.microsoft.com/office/drawing/2014/main" id="{00000000-0008-0000-2000-000049480D00}"/>
                  </a:ext>
                </a:extLst>
              </xdr:cNvPr>
              <xdr:cNvSpPr/>
            </xdr:nvSpPr>
            <xdr:spPr bwMode="auto">
              <a:xfrm>
                <a:off x="3105156" y="1085854"/>
                <a:ext cx="66675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4" name="Check Box 74" hidden="1">
                <a:extLst>
                  <a:ext uri="{63B3BB69-23CF-44E3-9099-C40C66FF867C}">
                    <a14:compatExt spid="_x0000_s870474"/>
                  </a:ext>
                  <a:ext uri="{FF2B5EF4-FFF2-40B4-BE49-F238E27FC236}">
                    <a16:creationId xmlns:a16="http://schemas.microsoft.com/office/drawing/2014/main" id="{00000000-0008-0000-2000-00004A480D00}"/>
                  </a:ext>
                </a:extLst>
              </xdr:cNvPr>
              <xdr:cNvSpPr/>
            </xdr:nvSpPr>
            <xdr:spPr bwMode="auto">
              <a:xfrm>
                <a:off x="3820887" y="1085832"/>
                <a:ext cx="677651" cy="2408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144473</xdr:colOff>
          <xdr:row>31</xdr:row>
          <xdr:rowOff>66681</xdr:rowOff>
        </xdr:from>
        <xdr:to>
          <xdr:col>26</xdr:col>
          <xdr:colOff>77795</xdr:colOff>
          <xdr:row>32</xdr:row>
          <xdr:rowOff>66681</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2722573" y="5375281"/>
              <a:ext cx="1584322" cy="177800"/>
              <a:chOff x="3105118" y="1085812"/>
              <a:chExt cx="1389893" cy="240830"/>
            </a:xfrm>
          </xdr:grpSpPr>
          <xdr:sp macro="" textlink="">
            <xdr:nvSpPr>
              <xdr:cNvPr id="870475" name="Check Box 75" hidden="1">
                <a:extLst>
                  <a:ext uri="{63B3BB69-23CF-44E3-9099-C40C66FF867C}">
                    <a14:compatExt spid="_x0000_s870475"/>
                  </a:ext>
                  <a:ext uri="{FF2B5EF4-FFF2-40B4-BE49-F238E27FC236}">
                    <a16:creationId xmlns:a16="http://schemas.microsoft.com/office/drawing/2014/main" id="{00000000-0008-0000-2000-00004B480D00}"/>
                  </a:ext>
                </a:extLst>
              </xdr:cNvPr>
              <xdr:cNvSpPr/>
            </xdr:nvSpPr>
            <xdr:spPr bwMode="auto">
              <a:xfrm>
                <a:off x="3105118" y="1085853"/>
                <a:ext cx="66675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6" name="Check Box 76" hidden="1">
                <a:extLst>
                  <a:ext uri="{63B3BB69-23CF-44E3-9099-C40C66FF867C}">
                    <a14:compatExt spid="_x0000_s870476"/>
                  </a:ext>
                  <a:ext uri="{FF2B5EF4-FFF2-40B4-BE49-F238E27FC236}">
                    <a16:creationId xmlns:a16="http://schemas.microsoft.com/office/drawing/2014/main" id="{00000000-0008-0000-2000-00004C480D00}"/>
                  </a:ext>
                </a:extLst>
              </xdr:cNvPr>
              <xdr:cNvSpPr/>
            </xdr:nvSpPr>
            <xdr:spPr bwMode="auto">
              <a:xfrm>
                <a:off x="3815955" y="1085812"/>
                <a:ext cx="679056" cy="2408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141298</xdr:colOff>
          <xdr:row>33</xdr:row>
          <xdr:rowOff>111127</xdr:rowOff>
        </xdr:from>
        <xdr:to>
          <xdr:col>26</xdr:col>
          <xdr:colOff>101607</xdr:colOff>
          <xdr:row>34</xdr:row>
          <xdr:rowOff>111127</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2719398" y="5775327"/>
              <a:ext cx="1611309" cy="177800"/>
              <a:chOff x="3105150" y="1085850"/>
              <a:chExt cx="1394855" cy="209550"/>
            </a:xfrm>
          </xdr:grpSpPr>
          <xdr:sp macro="" textlink="">
            <xdr:nvSpPr>
              <xdr:cNvPr id="870477" name="Check Box 77" hidden="1">
                <a:extLst>
                  <a:ext uri="{63B3BB69-23CF-44E3-9099-C40C66FF867C}">
                    <a14:compatExt spid="_x0000_s870477"/>
                  </a:ext>
                  <a:ext uri="{FF2B5EF4-FFF2-40B4-BE49-F238E27FC236}">
                    <a16:creationId xmlns:a16="http://schemas.microsoft.com/office/drawing/2014/main" id="{00000000-0008-0000-2000-00004D480D00}"/>
                  </a:ext>
                </a:extLst>
              </xdr:cNvPr>
              <xdr:cNvSpPr/>
            </xdr:nvSpPr>
            <xdr:spPr bwMode="auto">
              <a:xfrm>
                <a:off x="310515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8" name="Check Box 78" hidden="1">
                <a:extLst>
                  <a:ext uri="{63B3BB69-23CF-44E3-9099-C40C66FF867C}">
                    <a14:compatExt spid="_x0000_s870478"/>
                  </a:ext>
                  <a:ext uri="{FF2B5EF4-FFF2-40B4-BE49-F238E27FC236}">
                    <a16:creationId xmlns:a16="http://schemas.microsoft.com/office/drawing/2014/main" id="{00000000-0008-0000-2000-00004E480D00}"/>
                  </a:ext>
                </a:extLst>
              </xdr:cNvPr>
              <xdr:cNvSpPr/>
            </xdr:nvSpPr>
            <xdr:spPr bwMode="auto">
              <a:xfrm>
                <a:off x="3823725"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39</xdr:row>
          <xdr:rowOff>48867</xdr:rowOff>
        </xdr:from>
        <xdr:to>
          <xdr:col>26</xdr:col>
          <xdr:colOff>105573</xdr:colOff>
          <xdr:row>40</xdr:row>
          <xdr:rowOff>48867</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2730504" y="6779867"/>
              <a:ext cx="1604169" cy="177800"/>
              <a:chOff x="3105142" y="1085794"/>
              <a:chExt cx="1404351" cy="232600"/>
            </a:xfrm>
          </xdr:grpSpPr>
          <xdr:sp macro="" textlink="">
            <xdr:nvSpPr>
              <xdr:cNvPr id="870479" name="Check Box 79" hidden="1">
                <a:extLst>
                  <a:ext uri="{63B3BB69-23CF-44E3-9099-C40C66FF867C}">
                    <a14:compatExt spid="_x0000_s870479"/>
                  </a:ext>
                  <a:ext uri="{FF2B5EF4-FFF2-40B4-BE49-F238E27FC236}">
                    <a16:creationId xmlns:a16="http://schemas.microsoft.com/office/drawing/2014/main" id="{00000000-0008-0000-2000-00004F480D00}"/>
                  </a:ext>
                </a:extLst>
              </xdr:cNvPr>
              <xdr:cNvSpPr/>
            </xdr:nvSpPr>
            <xdr:spPr bwMode="auto">
              <a:xfrm>
                <a:off x="3105142" y="1085850"/>
                <a:ext cx="66674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80" name="Check Box 80" hidden="1">
                <a:extLst>
                  <a:ext uri="{63B3BB69-23CF-44E3-9099-C40C66FF867C}">
                    <a14:compatExt spid="_x0000_s870480"/>
                  </a:ext>
                  <a:ext uri="{FF2B5EF4-FFF2-40B4-BE49-F238E27FC236}">
                    <a16:creationId xmlns:a16="http://schemas.microsoft.com/office/drawing/2014/main" id="{00000000-0008-0000-2000-000050480D00}"/>
                  </a:ext>
                </a:extLst>
              </xdr:cNvPr>
              <xdr:cNvSpPr/>
            </xdr:nvSpPr>
            <xdr:spPr bwMode="auto">
              <a:xfrm>
                <a:off x="3833226" y="1085794"/>
                <a:ext cx="676267" cy="232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28</xdr:col>
          <xdr:colOff>0</xdr:colOff>
          <xdr:row>7</xdr:row>
          <xdr:rowOff>0</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2857500" y="863600"/>
              <a:ext cx="1987550" cy="177800"/>
              <a:chOff x="3105191" y="1085850"/>
              <a:chExt cx="1447765"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100-000005D40300}"/>
                  </a:ext>
                </a:extLst>
              </xdr:cNvPr>
              <xdr:cNvSpPr/>
            </xdr:nvSpPr>
            <xdr:spPr bwMode="auto">
              <a:xfrm>
                <a:off x="310519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100-000006D40300}"/>
                  </a:ext>
                </a:extLst>
              </xdr:cNvPr>
              <xdr:cNvSpPr/>
            </xdr:nvSpPr>
            <xdr:spPr bwMode="auto">
              <a:xfrm>
                <a:off x="387668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8</xdr:row>
          <xdr:rowOff>0</xdr:rowOff>
        </xdr:from>
        <xdr:to>
          <xdr:col>28</xdr:col>
          <xdr:colOff>0</xdr:colOff>
          <xdr:row>9</xdr:row>
          <xdr:rowOff>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857500" y="1219200"/>
              <a:ext cx="1987550" cy="177800"/>
              <a:chOff x="3105191" y="1085850"/>
              <a:chExt cx="1447765"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100-000007D40300}"/>
                  </a:ext>
                </a:extLst>
              </xdr:cNvPr>
              <xdr:cNvSpPr/>
            </xdr:nvSpPr>
            <xdr:spPr bwMode="auto">
              <a:xfrm>
                <a:off x="310519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100-000008D40300}"/>
                  </a:ext>
                </a:extLst>
              </xdr:cNvPr>
              <xdr:cNvSpPr/>
            </xdr:nvSpPr>
            <xdr:spPr bwMode="auto">
              <a:xfrm>
                <a:off x="387668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83415</xdr:rowOff>
        </xdr:from>
        <xdr:to>
          <xdr:col>28</xdr:col>
          <xdr:colOff>0</xdr:colOff>
          <xdr:row>12</xdr:row>
          <xdr:rowOff>83415</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2857500" y="1836015"/>
              <a:ext cx="1987550" cy="177800"/>
              <a:chOff x="3105191" y="1085850"/>
              <a:chExt cx="1447765"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100-000009D40300}"/>
                  </a:ext>
                </a:extLst>
              </xdr:cNvPr>
              <xdr:cNvSpPr/>
            </xdr:nvSpPr>
            <xdr:spPr bwMode="auto">
              <a:xfrm>
                <a:off x="310519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100-00000AD40300}"/>
                  </a:ext>
                </a:extLst>
              </xdr:cNvPr>
              <xdr:cNvSpPr/>
            </xdr:nvSpPr>
            <xdr:spPr bwMode="auto">
              <a:xfrm>
                <a:off x="387668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55539</xdr:rowOff>
        </xdr:from>
        <xdr:to>
          <xdr:col>28</xdr:col>
          <xdr:colOff>0</xdr:colOff>
          <xdr:row>36</xdr:row>
          <xdr:rowOff>55539</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2857500" y="6075339"/>
              <a:ext cx="1987550" cy="177800"/>
              <a:chOff x="3105191" y="1085850"/>
              <a:chExt cx="1447765"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100-00000BD40300}"/>
                  </a:ext>
                </a:extLst>
              </xdr:cNvPr>
              <xdr:cNvSpPr/>
            </xdr:nvSpPr>
            <xdr:spPr bwMode="auto">
              <a:xfrm>
                <a:off x="310519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100-00000CD40300}"/>
                  </a:ext>
                </a:extLst>
              </xdr:cNvPr>
              <xdr:cNvSpPr/>
            </xdr:nvSpPr>
            <xdr:spPr bwMode="auto">
              <a:xfrm>
                <a:off x="387668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21205</xdr:colOff>
          <xdr:row>44</xdr:row>
          <xdr:rowOff>121227</xdr:rowOff>
        </xdr:from>
        <xdr:to>
          <xdr:col>28</xdr:col>
          <xdr:colOff>21206</xdr:colOff>
          <xdr:row>45</xdr:row>
          <xdr:rowOff>121227</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2878705" y="7734877"/>
              <a:ext cx="1987551" cy="177800"/>
              <a:chOff x="3105174" y="1085850"/>
              <a:chExt cx="1447755"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100-000015D403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100-000016D40300}"/>
                  </a:ext>
                </a:extLst>
              </xdr:cNvPr>
              <xdr:cNvSpPr/>
            </xdr:nvSpPr>
            <xdr:spPr bwMode="auto">
              <a:xfrm>
                <a:off x="387665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19613</xdr:colOff>
          <xdr:row>57</xdr:row>
          <xdr:rowOff>27424</xdr:rowOff>
        </xdr:from>
        <xdr:to>
          <xdr:col>28</xdr:col>
          <xdr:colOff>19614</xdr:colOff>
          <xdr:row>58</xdr:row>
          <xdr:rowOff>27424</xdr:rowOff>
        </xdr:to>
        <xdr:grpSp>
          <xdr:nvGrpSpPr>
            <xdr:cNvPr id="35" name="グループ化 34">
              <a:extLst>
                <a:ext uri="{FF2B5EF4-FFF2-40B4-BE49-F238E27FC236}">
                  <a16:creationId xmlns:a16="http://schemas.microsoft.com/office/drawing/2014/main" id="{00000000-0008-0000-2100-000023000000}"/>
                </a:ext>
              </a:extLst>
            </xdr:cNvPr>
            <xdr:cNvGrpSpPr/>
          </xdr:nvGrpSpPr>
          <xdr:grpSpPr>
            <a:xfrm>
              <a:off x="2877113" y="9952474"/>
              <a:ext cx="1987551" cy="177800"/>
              <a:chOff x="3105174" y="1085850"/>
              <a:chExt cx="1447755"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100-000017D403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100-000018D40300}"/>
                  </a:ext>
                </a:extLst>
              </xdr:cNvPr>
              <xdr:cNvSpPr/>
            </xdr:nvSpPr>
            <xdr:spPr bwMode="auto">
              <a:xfrm>
                <a:off x="387665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10083</xdr:colOff>
          <xdr:row>48</xdr:row>
          <xdr:rowOff>127728</xdr:rowOff>
        </xdr:from>
        <xdr:to>
          <xdr:col>28</xdr:col>
          <xdr:colOff>10084</xdr:colOff>
          <xdr:row>49</xdr:row>
          <xdr:rowOff>127728</xdr:rowOff>
        </xdr:to>
        <xdr:grpSp>
          <xdr:nvGrpSpPr>
            <xdr:cNvPr id="38" name="グループ化 37">
              <a:extLst>
                <a:ext uri="{FF2B5EF4-FFF2-40B4-BE49-F238E27FC236}">
                  <a16:creationId xmlns:a16="http://schemas.microsoft.com/office/drawing/2014/main" id="{00000000-0008-0000-2100-000026000000}"/>
                </a:ext>
              </a:extLst>
            </xdr:cNvPr>
            <xdr:cNvGrpSpPr/>
          </xdr:nvGrpSpPr>
          <xdr:grpSpPr>
            <a:xfrm>
              <a:off x="2867583" y="8452578"/>
              <a:ext cx="1987551" cy="177800"/>
              <a:chOff x="3105174" y="1085850"/>
              <a:chExt cx="1447755"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100-000019D403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100-00001AD40300}"/>
                  </a:ext>
                </a:extLst>
              </xdr:cNvPr>
              <xdr:cNvSpPr/>
            </xdr:nvSpPr>
            <xdr:spPr bwMode="auto">
              <a:xfrm>
                <a:off x="387665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6909</xdr:colOff>
          <xdr:row>52</xdr:row>
          <xdr:rowOff>155005</xdr:rowOff>
        </xdr:from>
        <xdr:to>
          <xdr:col>28</xdr:col>
          <xdr:colOff>6910</xdr:colOff>
          <xdr:row>53</xdr:row>
          <xdr:rowOff>155005</xdr:rowOff>
        </xdr:to>
        <xdr:grpSp>
          <xdr:nvGrpSpPr>
            <xdr:cNvPr id="41" name="グループ化 40">
              <a:extLst>
                <a:ext uri="{FF2B5EF4-FFF2-40B4-BE49-F238E27FC236}">
                  <a16:creationId xmlns:a16="http://schemas.microsoft.com/office/drawing/2014/main" id="{00000000-0008-0000-2100-000029000000}"/>
                </a:ext>
              </a:extLst>
            </xdr:cNvPr>
            <xdr:cNvGrpSpPr/>
          </xdr:nvGrpSpPr>
          <xdr:grpSpPr>
            <a:xfrm>
              <a:off x="2864409" y="9191055"/>
              <a:ext cx="1987551" cy="177800"/>
              <a:chOff x="3105174" y="1085850"/>
              <a:chExt cx="1447755"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100-00001BD403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100-00001CD40300}"/>
                  </a:ext>
                </a:extLst>
              </xdr:cNvPr>
              <xdr:cNvSpPr/>
            </xdr:nvSpPr>
            <xdr:spPr bwMode="auto">
              <a:xfrm>
                <a:off x="387665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43066</xdr:colOff>
          <xdr:row>40</xdr:row>
          <xdr:rowOff>147865</xdr:rowOff>
        </xdr:from>
        <xdr:to>
          <xdr:col>24</xdr:col>
          <xdr:colOff>113797</xdr:colOff>
          <xdr:row>42</xdr:row>
          <xdr:rowOff>11046</xdr:rowOff>
        </xdr:to>
        <xdr:grpSp>
          <xdr:nvGrpSpPr>
            <xdr:cNvPr id="53" name="グループ化 52">
              <a:extLst>
                <a:ext uri="{FF2B5EF4-FFF2-40B4-BE49-F238E27FC236}">
                  <a16:creationId xmlns:a16="http://schemas.microsoft.com/office/drawing/2014/main" id="{00000000-0008-0000-2100-000035000000}"/>
                </a:ext>
              </a:extLst>
            </xdr:cNvPr>
            <xdr:cNvGrpSpPr/>
          </xdr:nvGrpSpPr>
          <xdr:grpSpPr>
            <a:xfrm>
              <a:off x="2075066" y="7050315"/>
              <a:ext cx="1886831" cy="218781"/>
              <a:chOff x="2048599" y="2877846"/>
              <a:chExt cx="2597072" cy="240472"/>
            </a:xfrm>
          </xdr:grpSpPr>
          <xdr:grpSp>
            <xdr:nvGrpSpPr>
              <xdr:cNvPr id="54" name="グループ化 53">
                <a:extLst>
                  <a:ext uri="{FF2B5EF4-FFF2-40B4-BE49-F238E27FC236}">
                    <a16:creationId xmlns:a16="http://schemas.microsoft.com/office/drawing/2014/main" id="{00000000-0008-0000-2100-000036000000}"/>
                  </a:ext>
                </a:extLst>
              </xdr:cNvPr>
              <xdr:cNvGrpSpPr/>
            </xdr:nvGrpSpPr>
            <xdr:grpSpPr>
              <a:xfrm>
                <a:off x="2048599" y="2911415"/>
                <a:ext cx="1438063" cy="170731"/>
                <a:chOff x="3104962" y="1085850"/>
                <a:chExt cx="1448130" cy="209550"/>
              </a:xfrm>
            </xdr:grpSpPr>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2100-000027D40300}"/>
                    </a:ext>
                  </a:extLst>
                </xdr:cNvPr>
                <xdr:cNvSpPr/>
              </xdr:nvSpPr>
              <xdr:spPr bwMode="auto">
                <a:xfrm>
                  <a:off x="3104962"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100-000028D40300}"/>
                    </a:ext>
                  </a:extLst>
                </xdr:cNvPr>
                <xdr:cNvSpPr/>
              </xdr:nvSpPr>
              <xdr:spPr bwMode="auto">
                <a:xfrm>
                  <a:off x="3876819"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100-000029D40300}"/>
                  </a:ext>
                </a:extLst>
              </xdr:cNvPr>
              <xdr:cNvSpPr/>
            </xdr:nvSpPr>
            <xdr:spPr bwMode="auto">
              <a:xfrm>
                <a:off x="3723372" y="2877846"/>
                <a:ext cx="922299" cy="2404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28</xdr:col>
          <xdr:colOff>0</xdr:colOff>
          <xdr:row>34</xdr:row>
          <xdr:rowOff>0</xdr:rowOff>
        </xdr:to>
        <xdr:grpSp>
          <xdr:nvGrpSpPr>
            <xdr:cNvPr id="50" name="グループ化 49">
              <a:extLst>
                <a:ext uri="{FF2B5EF4-FFF2-40B4-BE49-F238E27FC236}">
                  <a16:creationId xmlns:a16="http://schemas.microsoft.com/office/drawing/2014/main" id="{00000000-0008-0000-2100-000032000000}"/>
                </a:ext>
              </a:extLst>
            </xdr:cNvPr>
            <xdr:cNvGrpSpPr/>
          </xdr:nvGrpSpPr>
          <xdr:grpSpPr>
            <a:xfrm>
              <a:off x="2857500" y="5664200"/>
              <a:ext cx="1987550" cy="177800"/>
              <a:chOff x="3105191" y="1085850"/>
              <a:chExt cx="1447765" cy="209550"/>
            </a:xfrm>
          </xdr:grpSpPr>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2100-00002AD40300}"/>
                  </a:ext>
                </a:extLst>
              </xdr:cNvPr>
              <xdr:cNvSpPr/>
            </xdr:nvSpPr>
            <xdr:spPr bwMode="auto">
              <a:xfrm>
                <a:off x="310519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2100-00002BD40300}"/>
                  </a:ext>
                </a:extLst>
              </xdr:cNvPr>
              <xdr:cNvSpPr/>
            </xdr:nvSpPr>
            <xdr:spPr bwMode="auto">
              <a:xfrm>
                <a:off x="387668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19</xdr:col>
      <xdr:colOff>161584</xdr:colOff>
      <xdr:row>44</xdr:row>
      <xdr:rowOff>8504</xdr:rowOff>
    </xdr:from>
    <xdr:to>
      <xdr:col>27</xdr:col>
      <xdr:colOff>518772</xdr:colOff>
      <xdr:row>45</xdr:row>
      <xdr:rowOff>76540</xdr:rowOff>
    </xdr:to>
    <xdr:sp macro="" textlink="">
      <xdr:nvSpPr>
        <xdr:cNvPr id="55" name="正方形/長方形 54">
          <a:extLst>
            <a:ext uri="{FF2B5EF4-FFF2-40B4-BE49-F238E27FC236}">
              <a16:creationId xmlns:a16="http://schemas.microsoft.com/office/drawing/2014/main" id="{00000000-0008-0000-2100-000037000000}"/>
            </a:ext>
          </a:extLst>
        </xdr:cNvPr>
        <xdr:cNvSpPr/>
      </xdr:nvSpPr>
      <xdr:spPr>
        <a:xfrm>
          <a:off x="3435803" y="6786562"/>
          <a:ext cx="1785938"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50800</xdr:colOff>
          <xdr:row>15</xdr:row>
          <xdr:rowOff>0</xdr:rowOff>
        </xdr:from>
        <xdr:to>
          <xdr:col>5</xdr:col>
          <xdr:colOff>107950</xdr:colOff>
          <xdr:row>16</xdr:row>
          <xdr:rowOff>31750</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04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16</xdr:row>
          <xdr:rowOff>0</xdr:rowOff>
        </xdr:from>
        <xdr:to>
          <xdr:col>5</xdr:col>
          <xdr:colOff>107950</xdr:colOff>
          <xdr:row>17</xdr:row>
          <xdr:rowOff>31750</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4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31</xdr:row>
          <xdr:rowOff>133350</xdr:rowOff>
        </xdr:from>
        <xdr:to>
          <xdr:col>24</xdr:col>
          <xdr:colOff>142875</xdr:colOff>
          <xdr:row>32</xdr:row>
          <xdr:rowOff>160325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2646589" y="5558064"/>
              <a:ext cx="1306286" cy="208404"/>
              <a:chOff x="3105109" y="1085850"/>
              <a:chExt cx="1447932" cy="209550"/>
            </a:xfrm>
          </xdr:grpSpPr>
          <xdr:sp macro="" textlink="">
            <xdr:nvSpPr>
              <xdr:cNvPr id="645131" name="Check Box 11" hidden="1">
                <a:extLst>
                  <a:ext uri="{63B3BB69-23CF-44E3-9099-C40C66FF867C}">
                    <a14:compatExt spid="_x0000_s645131"/>
                  </a:ext>
                  <a:ext uri="{FF2B5EF4-FFF2-40B4-BE49-F238E27FC236}">
                    <a16:creationId xmlns:a16="http://schemas.microsoft.com/office/drawing/2014/main" id="{00000000-0008-0000-0400-00000BD80900}"/>
                  </a:ext>
                </a:extLst>
              </xdr:cNvPr>
              <xdr:cNvSpPr/>
            </xdr:nvSpPr>
            <xdr:spPr bwMode="auto">
              <a:xfrm>
                <a:off x="3105109"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2" name="Check Box 12" hidden="1">
                <a:extLst>
                  <a:ext uri="{63B3BB69-23CF-44E3-9099-C40C66FF867C}">
                    <a14:compatExt spid="_x0000_s645132"/>
                  </a:ext>
                  <a:ext uri="{FF2B5EF4-FFF2-40B4-BE49-F238E27FC236}">
                    <a16:creationId xmlns:a16="http://schemas.microsoft.com/office/drawing/2014/main" id="{00000000-0008-0000-0400-00000CD80900}"/>
                  </a:ext>
                </a:extLst>
              </xdr:cNvPr>
              <xdr:cNvSpPr/>
            </xdr:nvSpPr>
            <xdr:spPr bwMode="auto">
              <a:xfrm>
                <a:off x="3876749"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19</xdr:row>
          <xdr:rowOff>0</xdr:rowOff>
        </xdr:from>
        <xdr:to>
          <xdr:col>24</xdr:col>
          <xdr:colOff>152400</xdr:colOff>
          <xdr:row>20</xdr:row>
          <xdr:rowOff>38100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2656114" y="3247571"/>
              <a:ext cx="1306286" cy="219529"/>
              <a:chOff x="3105109" y="1085850"/>
              <a:chExt cx="1447932" cy="209550"/>
            </a:xfrm>
          </xdr:grpSpPr>
          <xdr:sp macro="" textlink="">
            <xdr:nvSpPr>
              <xdr:cNvPr id="645133" name="Check Box 13" hidden="1">
                <a:extLst>
                  <a:ext uri="{63B3BB69-23CF-44E3-9099-C40C66FF867C}">
                    <a14:compatExt spid="_x0000_s645133"/>
                  </a:ext>
                  <a:ext uri="{FF2B5EF4-FFF2-40B4-BE49-F238E27FC236}">
                    <a16:creationId xmlns:a16="http://schemas.microsoft.com/office/drawing/2014/main" id="{00000000-0008-0000-0400-00000DD80900}"/>
                  </a:ext>
                </a:extLst>
              </xdr:cNvPr>
              <xdr:cNvSpPr/>
            </xdr:nvSpPr>
            <xdr:spPr bwMode="auto">
              <a:xfrm>
                <a:off x="3105109"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4" name="Check Box 14" hidden="1">
                <a:extLst>
                  <a:ext uri="{63B3BB69-23CF-44E3-9099-C40C66FF867C}">
                    <a14:compatExt spid="_x0000_s645134"/>
                  </a:ext>
                  <a:ext uri="{FF2B5EF4-FFF2-40B4-BE49-F238E27FC236}">
                    <a16:creationId xmlns:a16="http://schemas.microsoft.com/office/drawing/2014/main" id="{00000000-0008-0000-0400-00000ED80900}"/>
                  </a:ext>
                </a:extLst>
              </xdr:cNvPr>
              <xdr:cNvSpPr/>
            </xdr:nvSpPr>
            <xdr:spPr bwMode="auto">
              <a:xfrm>
                <a:off x="3876749"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21</xdr:row>
          <xdr:rowOff>142875</xdr:rowOff>
        </xdr:from>
        <xdr:to>
          <xdr:col>15</xdr:col>
          <xdr:colOff>0</xdr:colOff>
          <xdr:row>24</xdr:row>
          <xdr:rowOff>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147207" y="3753304"/>
              <a:ext cx="193222" cy="401410"/>
              <a:chOff x="2257425" y="4429330"/>
              <a:chExt cx="228600" cy="371559"/>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400-00000FD80900}"/>
                  </a:ext>
                </a:extLst>
              </xdr:cNvPr>
              <xdr:cNvSpPr/>
            </xdr:nvSpPr>
            <xdr:spPr bwMode="auto">
              <a:xfrm>
                <a:off x="2257425" y="442933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400-000010D80900}"/>
                  </a:ext>
                </a:extLst>
              </xdr:cNvPr>
              <xdr:cNvSpPr/>
            </xdr:nvSpPr>
            <xdr:spPr bwMode="auto">
              <a:xfrm>
                <a:off x="2257425" y="460086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43</xdr:row>
          <xdr:rowOff>142875</xdr:rowOff>
        </xdr:from>
        <xdr:to>
          <xdr:col>24</xdr:col>
          <xdr:colOff>142875</xdr:colOff>
          <xdr:row>45</xdr:row>
          <xdr:rowOff>9525</xdr:rowOff>
        </xdr:to>
        <xdr:grpSp>
          <xdr:nvGrpSpPr>
            <xdr:cNvPr id="27" name="グループ化 26">
              <a:extLst>
                <a:ext uri="{FF2B5EF4-FFF2-40B4-BE49-F238E27FC236}">
                  <a16:creationId xmlns:a16="http://schemas.microsoft.com/office/drawing/2014/main" id="{00000000-0008-0000-0400-00001B000000}"/>
                </a:ext>
              </a:extLst>
            </xdr:cNvPr>
            <xdr:cNvGrpSpPr/>
          </xdr:nvGrpSpPr>
          <xdr:grpSpPr>
            <a:xfrm>
              <a:off x="2646589" y="7744732"/>
              <a:ext cx="1306286" cy="229507"/>
              <a:chOff x="3105109" y="1085850"/>
              <a:chExt cx="1447932" cy="209550"/>
            </a:xfrm>
          </xdr:grpSpPr>
          <xdr:sp macro="" textlink="">
            <xdr:nvSpPr>
              <xdr:cNvPr id="645137" name="Check Box 17" hidden="1">
                <a:extLst>
                  <a:ext uri="{63B3BB69-23CF-44E3-9099-C40C66FF867C}">
                    <a14:compatExt spid="_x0000_s645137"/>
                  </a:ext>
                  <a:ext uri="{FF2B5EF4-FFF2-40B4-BE49-F238E27FC236}">
                    <a16:creationId xmlns:a16="http://schemas.microsoft.com/office/drawing/2014/main" id="{00000000-0008-0000-0400-000011D80900}"/>
                  </a:ext>
                </a:extLst>
              </xdr:cNvPr>
              <xdr:cNvSpPr/>
            </xdr:nvSpPr>
            <xdr:spPr bwMode="auto">
              <a:xfrm>
                <a:off x="3105109"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8" name="Check Box 18" hidden="1">
                <a:extLst>
                  <a:ext uri="{63B3BB69-23CF-44E3-9099-C40C66FF867C}">
                    <a14:compatExt spid="_x0000_s645138"/>
                  </a:ext>
                  <a:ext uri="{FF2B5EF4-FFF2-40B4-BE49-F238E27FC236}">
                    <a16:creationId xmlns:a16="http://schemas.microsoft.com/office/drawing/2014/main" id="{00000000-0008-0000-0400-000012D80900}"/>
                  </a:ext>
                </a:extLst>
              </xdr:cNvPr>
              <xdr:cNvSpPr/>
            </xdr:nvSpPr>
            <xdr:spPr bwMode="auto">
              <a:xfrm>
                <a:off x="3876749"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158750</xdr:colOff>
          <xdr:row>33</xdr:row>
          <xdr:rowOff>139700</xdr:rowOff>
        </xdr:from>
        <xdr:to>
          <xdr:col>24</xdr:col>
          <xdr:colOff>158750</xdr:colOff>
          <xdr:row>35</xdr:row>
          <xdr:rowOff>1575</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2662464" y="5927271"/>
              <a:ext cx="1306286" cy="224733"/>
              <a:chOff x="2914601" y="3438525"/>
              <a:chExt cx="1447887" cy="201600"/>
            </a:xfrm>
          </xdr:grpSpPr>
          <xdr:sp macro="" textlink="">
            <xdr:nvSpPr>
              <xdr:cNvPr id="645139" name="Check Box 19" hidden="1">
                <a:extLst>
                  <a:ext uri="{63B3BB69-23CF-44E3-9099-C40C66FF867C}">
                    <a14:compatExt spid="_x0000_s645139"/>
                  </a:ext>
                  <a:ext uri="{FF2B5EF4-FFF2-40B4-BE49-F238E27FC236}">
                    <a16:creationId xmlns:a16="http://schemas.microsoft.com/office/drawing/2014/main" id="{00000000-0008-0000-0400-000013D80900}"/>
                  </a:ext>
                </a:extLst>
              </xdr:cNvPr>
              <xdr:cNvSpPr/>
            </xdr:nvSpPr>
            <xdr:spPr bwMode="auto">
              <a:xfrm>
                <a:off x="2914601" y="3438525"/>
                <a:ext cx="666751"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0" name="Check Box 20" hidden="1">
                <a:extLst>
                  <a:ext uri="{63B3BB69-23CF-44E3-9099-C40C66FF867C}">
                    <a14:compatExt spid="_x0000_s645140"/>
                  </a:ext>
                  <a:ext uri="{FF2B5EF4-FFF2-40B4-BE49-F238E27FC236}">
                    <a16:creationId xmlns:a16="http://schemas.microsoft.com/office/drawing/2014/main" id="{00000000-0008-0000-0400-000014D80900}"/>
                  </a:ext>
                </a:extLst>
              </xdr:cNvPr>
              <xdr:cNvSpPr/>
            </xdr:nvSpPr>
            <xdr:spPr bwMode="auto">
              <a:xfrm>
                <a:off x="3686217" y="3438525"/>
                <a:ext cx="676271"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54</xdr:row>
          <xdr:rowOff>0</xdr:rowOff>
        </xdr:from>
        <xdr:to>
          <xdr:col>25</xdr:col>
          <xdr:colOff>0</xdr:colOff>
          <xdr:row>55</xdr:row>
          <xdr:rowOff>30150</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2667000" y="9597571"/>
              <a:ext cx="1306286" cy="211579"/>
              <a:chOff x="3105124" y="1085850"/>
              <a:chExt cx="1447960" cy="209550"/>
            </a:xfrm>
          </xdr:grpSpPr>
          <xdr:sp macro="" textlink="">
            <xdr:nvSpPr>
              <xdr:cNvPr id="645141" name="Check Box 21" hidden="1">
                <a:extLst>
                  <a:ext uri="{63B3BB69-23CF-44E3-9099-C40C66FF867C}">
                    <a14:compatExt spid="_x0000_s645141"/>
                  </a:ext>
                  <a:ext uri="{FF2B5EF4-FFF2-40B4-BE49-F238E27FC236}">
                    <a16:creationId xmlns:a16="http://schemas.microsoft.com/office/drawing/2014/main" id="{00000000-0008-0000-0400-000015D80900}"/>
                  </a:ext>
                </a:extLst>
              </xdr:cNvPr>
              <xdr:cNvSpPr/>
            </xdr:nvSpPr>
            <xdr:spPr bwMode="auto">
              <a:xfrm>
                <a:off x="3105124"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2" name="Check Box 22" hidden="1">
                <a:extLst>
                  <a:ext uri="{63B3BB69-23CF-44E3-9099-C40C66FF867C}">
                    <a14:compatExt spid="_x0000_s645142"/>
                  </a:ext>
                  <a:ext uri="{FF2B5EF4-FFF2-40B4-BE49-F238E27FC236}">
                    <a16:creationId xmlns:a16="http://schemas.microsoft.com/office/drawing/2014/main" id="{00000000-0008-0000-0400-000016D80900}"/>
                  </a:ext>
                </a:extLst>
              </xdr:cNvPr>
              <xdr:cNvSpPr/>
            </xdr:nvSpPr>
            <xdr:spPr bwMode="auto">
              <a:xfrm>
                <a:off x="3876790" y="1085850"/>
                <a:ext cx="67629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50</xdr:row>
          <xdr:rowOff>0</xdr:rowOff>
        </xdr:from>
        <xdr:to>
          <xdr:col>18</xdr:col>
          <xdr:colOff>114300</xdr:colOff>
          <xdr:row>51</xdr:row>
          <xdr:rowOff>38100</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707571" y="8871857"/>
              <a:ext cx="2237015" cy="219529"/>
              <a:chOff x="781050" y="7886700"/>
              <a:chExt cx="2466961"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400-000017D80900}"/>
                  </a:ext>
                </a:extLst>
              </xdr:cNvPr>
              <xdr:cNvSpPr/>
            </xdr:nvSpPr>
            <xdr:spPr bwMode="auto">
              <a:xfrm>
                <a:off x="781050" y="7886700"/>
                <a:ext cx="1028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400-000018D80900}"/>
                  </a:ext>
                </a:extLst>
              </xdr:cNvPr>
              <xdr:cNvSpPr/>
            </xdr:nvSpPr>
            <xdr:spPr bwMode="auto">
              <a:xfrm>
                <a:off x="1657350" y="7886700"/>
                <a:ext cx="10382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400-000019D80900}"/>
                  </a:ext>
                </a:extLst>
              </xdr:cNvPr>
              <xdr:cNvSpPr/>
            </xdr:nvSpPr>
            <xdr:spPr bwMode="auto">
              <a:xfrm>
                <a:off x="2533638" y="7886700"/>
                <a:ext cx="7143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58</xdr:row>
          <xdr:rowOff>133350</xdr:rowOff>
        </xdr:from>
        <xdr:to>
          <xdr:col>23</xdr:col>
          <xdr:colOff>104775</xdr:colOff>
          <xdr:row>59</xdr:row>
          <xdr:rowOff>171450</xdr:rowOff>
        </xdr:to>
        <xdr:grpSp>
          <xdr:nvGrpSpPr>
            <xdr:cNvPr id="40" name="グループ化 39">
              <a:extLst>
                <a:ext uri="{FF2B5EF4-FFF2-40B4-BE49-F238E27FC236}">
                  <a16:creationId xmlns:a16="http://schemas.microsoft.com/office/drawing/2014/main" id="{00000000-0008-0000-0400-000028000000}"/>
                </a:ext>
              </a:extLst>
            </xdr:cNvPr>
            <xdr:cNvGrpSpPr/>
          </xdr:nvGrpSpPr>
          <xdr:grpSpPr>
            <a:xfrm>
              <a:off x="544286" y="10456636"/>
              <a:ext cx="3207203" cy="219528"/>
              <a:chOff x="600074" y="9258300"/>
              <a:chExt cx="3543297"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400-00001AD80900}"/>
                  </a:ext>
                </a:extLst>
              </xdr:cNvPr>
              <xdr:cNvSpPr/>
            </xdr:nvSpPr>
            <xdr:spPr bwMode="auto">
              <a:xfrm>
                <a:off x="600074" y="9258300"/>
                <a:ext cx="11715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4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400-00001CD80900}"/>
                  </a:ext>
                </a:extLst>
              </xdr:cNvPr>
              <xdr:cNvSpPr/>
            </xdr:nvSpPr>
            <xdr:spPr bwMode="auto">
              <a:xfrm>
                <a:off x="3428996"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61</xdr:row>
          <xdr:rowOff>0</xdr:rowOff>
        </xdr:from>
        <xdr:to>
          <xdr:col>26</xdr:col>
          <xdr:colOff>133350</xdr:colOff>
          <xdr:row>62</xdr:row>
          <xdr:rowOff>0</xdr:rowOff>
        </xdr:to>
        <xdr:grpSp>
          <xdr:nvGrpSpPr>
            <xdr:cNvPr id="44" name="グループ化 43">
              <a:extLst>
                <a:ext uri="{FF2B5EF4-FFF2-40B4-BE49-F238E27FC236}">
                  <a16:creationId xmlns:a16="http://schemas.microsoft.com/office/drawing/2014/main" id="{00000000-0008-0000-0400-00002C000000}"/>
                </a:ext>
              </a:extLst>
            </xdr:cNvPr>
            <xdr:cNvGrpSpPr/>
          </xdr:nvGrpSpPr>
          <xdr:grpSpPr>
            <a:xfrm>
              <a:off x="2800350" y="10867571"/>
              <a:ext cx="1469571" cy="154215"/>
              <a:chOff x="3105208" y="1085850"/>
              <a:chExt cx="1447789" cy="209550"/>
            </a:xfrm>
          </xdr:grpSpPr>
          <xdr:sp macro="" textlink="">
            <xdr:nvSpPr>
              <xdr:cNvPr id="645149" name="Check Box 29" hidden="1">
                <a:extLst>
                  <a:ext uri="{63B3BB69-23CF-44E3-9099-C40C66FF867C}">
                    <a14:compatExt spid="_x0000_s645149"/>
                  </a:ext>
                  <a:ext uri="{FF2B5EF4-FFF2-40B4-BE49-F238E27FC236}">
                    <a16:creationId xmlns:a16="http://schemas.microsoft.com/office/drawing/2014/main" id="{00000000-0008-0000-0400-00001DD80900}"/>
                  </a:ext>
                </a:extLst>
              </xdr:cNvPr>
              <xdr:cNvSpPr/>
            </xdr:nvSpPr>
            <xdr:spPr bwMode="auto">
              <a:xfrm>
                <a:off x="3105208" y="1085850"/>
                <a:ext cx="666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50" name="Check Box 30" hidden="1">
                <a:extLst>
                  <a:ext uri="{63B3BB69-23CF-44E3-9099-C40C66FF867C}">
                    <a14:compatExt spid="_x0000_s645150"/>
                  </a:ext>
                  <a:ext uri="{FF2B5EF4-FFF2-40B4-BE49-F238E27FC236}">
                    <a16:creationId xmlns:a16="http://schemas.microsoft.com/office/drawing/2014/main" id="{00000000-0008-0000-0400-00001ED80900}"/>
                  </a:ext>
                </a:extLst>
              </xdr:cNvPr>
              <xdr:cNvSpPr/>
            </xdr:nvSpPr>
            <xdr:spPr bwMode="auto">
              <a:xfrm>
                <a:off x="3876729"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46</xdr:row>
          <xdr:rowOff>14287</xdr:rowOff>
        </xdr:from>
        <xdr:to>
          <xdr:col>26</xdr:col>
          <xdr:colOff>19050</xdr:colOff>
          <xdr:row>47</xdr:row>
          <xdr:rowOff>128587</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2243818" y="8160430"/>
              <a:ext cx="1911803" cy="295728"/>
              <a:chOff x="1971661" y="6329362"/>
              <a:chExt cx="1943106" cy="285750"/>
            </a:xfrm>
          </xdr:grpSpPr>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0400-000003D80900}"/>
                  </a:ext>
                </a:extLst>
              </xdr:cNvPr>
              <xdr:cNvSpPr/>
            </xdr:nvSpPr>
            <xdr:spPr bwMode="auto">
              <a:xfrm>
                <a:off x="1971661" y="6329362"/>
                <a:ext cx="675519"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0400-000004D80900}"/>
                  </a:ext>
                </a:extLst>
              </xdr:cNvPr>
              <xdr:cNvSpPr/>
            </xdr:nvSpPr>
            <xdr:spPr bwMode="auto">
              <a:xfrm>
                <a:off x="2467602" y="6329362"/>
                <a:ext cx="6851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45161" name="Check Box 41" hidden="1">
                <a:extLst>
                  <a:ext uri="{63B3BB69-23CF-44E3-9099-C40C66FF867C}">
                    <a14:compatExt spid="_x0000_s645161"/>
                  </a:ext>
                  <a:ext uri="{FF2B5EF4-FFF2-40B4-BE49-F238E27FC236}">
                    <a16:creationId xmlns:a16="http://schemas.microsoft.com/office/drawing/2014/main" id="{00000000-0008-0000-0400-000029D80900}"/>
                  </a:ext>
                </a:extLst>
              </xdr:cNvPr>
              <xdr:cNvSpPr/>
            </xdr:nvSpPr>
            <xdr:spPr bwMode="auto">
              <a:xfrm>
                <a:off x="3238495" y="6329362"/>
                <a:ext cx="676272"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152400</xdr:colOff>
          <xdr:row>36</xdr:row>
          <xdr:rowOff>0</xdr:rowOff>
        </xdr:to>
        <xdr:sp macro="" textlink="">
          <xdr:nvSpPr>
            <xdr:cNvPr id="645162" name="Check Box 42" descr="ない" hidden="1">
              <a:extLst>
                <a:ext uri="{63B3BB69-23CF-44E3-9099-C40C66FF867C}">
                  <a14:compatExt spid="_x0000_s645162"/>
                </a:ext>
                <a:ext uri="{FF2B5EF4-FFF2-40B4-BE49-F238E27FC236}">
                  <a16:creationId xmlns:a16="http://schemas.microsoft.com/office/drawing/2014/main" id="{00000000-0008-0000-0400-00002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36</xdr:row>
          <xdr:rowOff>12700</xdr:rowOff>
        </xdr:from>
        <xdr:to>
          <xdr:col>11</xdr:col>
          <xdr:colOff>76200</xdr:colOff>
          <xdr:row>37</xdr:row>
          <xdr:rowOff>31750</xdr:rowOff>
        </xdr:to>
        <xdr:sp macro="" textlink="">
          <xdr:nvSpPr>
            <xdr:cNvPr id="645163" name="Check Box 43" descr="ない" hidden="1">
              <a:extLst>
                <a:ext uri="{63B3BB69-23CF-44E3-9099-C40C66FF867C}">
                  <a14:compatExt spid="_x0000_s645163"/>
                </a:ext>
                <a:ext uri="{FF2B5EF4-FFF2-40B4-BE49-F238E27FC236}">
                  <a16:creationId xmlns:a16="http://schemas.microsoft.com/office/drawing/2014/main" id="{00000000-0008-0000-0400-00002B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4</xdr:row>
          <xdr:rowOff>0</xdr:rowOff>
        </xdr:from>
        <xdr:to>
          <xdr:col>26</xdr:col>
          <xdr:colOff>263935</xdr:colOff>
          <xdr:row>5</xdr:row>
          <xdr:rowOff>30150</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3214007" y="598714"/>
              <a:ext cx="1161099" cy="202507"/>
              <a:chOff x="3257575" y="6411057"/>
              <a:chExt cx="1161997" cy="210588"/>
            </a:xfrm>
          </xdr:grpSpPr>
          <xdr:sp macro="" textlink="">
            <xdr:nvSpPr>
              <xdr:cNvPr id="645164" name="Check Box 44" hidden="1">
                <a:extLst>
                  <a:ext uri="{63B3BB69-23CF-44E3-9099-C40C66FF867C}">
                    <a14:compatExt spid="_x0000_s645164"/>
                  </a:ext>
                  <a:ext uri="{FF2B5EF4-FFF2-40B4-BE49-F238E27FC236}">
                    <a16:creationId xmlns:a16="http://schemas.microsoft.com/office/drawing/2014/main" id="{00000000-0008-0000-0400-00002CD80900}"/>
                  </a:ext>
                </a:extLst>
              </xdr:cNvPr>
              <xdr:cNvSpPr/>
            </xdr:nvSpPr>
            <xdr:spPr bwMode="auto">
              <a:xfrm>
                <a:off x="3257575" y="6412098"/>
                <a:ext cx="590557"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645165" name="Check Box 45" hidden="1">
                <a:extLst>
                  <a:ext uri="{63B3BB69-23CF-44E3-9099-C40C66FF867C}">
                    <a14:compatExt spid="_x0000_s645165"/>
                  </a:ext>
                  <a:ext uri="{FF2B5EF4-FFF2-40B4-BE49-F238E27FC236}">
                    <a16:creationId xmlns:a16="http://schemas.microsoft.com/office/drawing/2014/main" id="{00000000-0008-0000-0400-00002DD80900}"/>
                  </a:ext>
                </a:extLst>
              </xdr:cNvPr>
              <xdr:cNvSpPr/>
            </xdr:nvSpPr>
            <xdr:spPr bwMode="auto">
              <a:xfrm>
                <a:off x="3867124" y="6411057"/>
                <a:ext cx="552448" cy="2000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7</xdr:row>
          <xdr:rowOff>45167</xdr:rowOff>
        </xdr:from>
        <xdr:to>
          <xdr:col>27</xdr:col>
          <xdr:colOff>410</xdr:colOff>
          <xdr:row>8</xdr:row>
          <xdr:rowOff>74600</xdr:rowOff>
        </xdr:to>
        <xdr:grpSp>
          <xdr:nvGrpSpPr>
            <xdr:cNvPr id="42" name="グループ化 41">
              <a:extLst>
                <a:ext uri="{FF2B5EF4-FFF2-40B4-BE49-F238E27FC236}">
                  <a16:creationId xmlns:a16="http://schemas.microsoft.com/office/drawing/2014/main" id="{00000000-0008-0000-0400-00002A000000}"/>
                </a:ext>
              </a:extLst>
            </xdr:cNvPr>
            <xdr:cNvGrpSpPr/>
          </xdr:nvGrpSpPr>
          <xdr:grpSpPr>
            <a:xfrm>
              <a:off x="3214007" y="1160953"/>
              <a:ext cx="1167903" cy="201790"/>
              <a:chOff x="3257570" y="6411392"/>
              <a:chExt cx="1162016" cy="209753"/>
            </a:xfrm>
          </xdr:grpSpPr>
          <xdr:sp macro="" textlink="">
            <xdr:nvSpPr>
              <xdr:cNvPr id="645166" name="Check Box 46" hidden="1">
                <a:extLst>
                  <a:ext uri="{63B3BB69-23CF-44E3-9099-C40C66FF867C}">
                    <a14:compatExt spid="_x0000_s645166"/>
                  </a:ext>
                  <a:ext uri="{FF2B5EF4-FFF2-40B4-BE49-F238E27FC236}">
                    <a16:creationId xmlns:a16="http://schemas.microsoft.com/office/drawing/2014/main" id="{00000000-0008-0000-0400-00002ED80900}"/>
                  </a:ext>
                </a:extLst>
              </xdr:cNvPr>
              <xdr:cNvSpPr/>
            </xdr:nvSpPr>
            <xdr:spPr bwMode="auto">
              <a:xfrm>
                <a:off x="3257570" y="6411602"/>
                <a:ext cx="590558"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7" name="Check Box 47" hidden="1">
                <a:extLst>
                  <a:ext uri="{63B3BB69-23CF-44E3-9099-C40C66FF867C}">
                    <a14:compatExt spid="_x0000_s645167"/>
                  </a:ext>
                  <a:ext uri="{FF2B5EF4-FFF2-40B4-BE49-F238E27FC236}">
                    <a16:creationId xmlns:a16="http://schemas.microsoft.com/office/drawing/2014/main" id="{00000000-0008-0000-0400-00002FD80900}"/>
                  </a:ext>
                </a:extLst>
              </xdr:cNvPr>
              <xdr:cNvSpPr/>
            </xdr:nvSpPr>
            <xdr:spPr bwMode="auto">
              <a:xfrm>
                <a:off x="3867135" y="6411392"/>
                <a:ext cx="552451" cy="2000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10</xdr:row>
          <xdr:rowOff>61451</xdr:rowOff>
        </xdr:from>
        <xdr:to>
          <xdr:col>26</xdr:col>
          <xdr:colOff>263935</xdr:colOff>
          <xdr:row>11</xdr:row>
          <xdr:rowOff>61451</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214007" y="1694308"/>
              <a:ext cx="1161099" cy="172357"/>
              <a:chOff x="3257575" y="6410343"/>
              <a:chExt cx="1161997" cy="209543"/>
            </a:xfrm>
          </xdr:grpSpPr>
          <xdr:sp macro="" textlink="">
            <xdr:nvSpPr>
              <xdr:cNvPr id="645168" name="Check Box 48" hidden="1">
                <a:extLst>
                  <a:ext uri="{63B3BB69-23CF-44E3-9099-C40C66FF867C}">
                    <a14:compatExt spid="_x0000_s645168"/>
                  </a:ext>
                  <a:ext uri="{FF2B5EF4-FFF2-40B4-BE49-F238E27FC236}">
                    <a16:creationId xmlns:a16="http://schemas.microsoft.com/office/drawing/2014/main" id="{00000000-0008-0000-0400-000030D80900}"/>
                  </a:ext>
                </a:extLst>
              </xdr:cNvPr>
              <xdr:cNvSpPr/>
            </xdr:nvSpPr>
            <xdr:spPr bwMode="auto">
              <a:xfrm>
                <a:off x="3257575" y="6410343"/>
                <a:ext cx="590557"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9" name="Check Box 49" hidden="1">
                <a:extLst>
                  <a:ext uri="{63B3BB69-23CF-44E3-9099-C40C66FF867C}">
                    <a14:compatExt spid="_x0000_s645169"/>
                  </a:ext>
                  <a:ext uri="{FF2B5EF4-FFF2-40B4-BE49-F238E27FC236}">
                    <a16:creationId xmlns:a16="http://schemas.microsoft.com/office/drawing/2014/main" id="{00000000-0008-0000-0400-000031D80900}"/>
                  </a:ext>
                </a:extLst>
              </xdr:cNvPr>
              <xdr:cNvSpPr/>
            </xdr:nvSpPr>
            <xdr:spPr bwMode="auto">
              <a:xfrm>
                <a:off x="3867124" y="6410396"/>
                <a:ext cx="552448"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17</xdr:row>
          <xdr:rowOff>0</xdr:rowOff>
        </xdr:from>
        <xdr:to>
          <xdr:col>24</xdr:col>
          <xdr:colOff>152400</xdr:colOff>
          <xdr:row>18</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2679700" y="2908300"/>
              <a:ext cx="1320800" cy="177800"/>
              <a:chOff x="3105096" y="1085850"/>
              <a:chExt cx="1447816"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200-000001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200-000002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xdr:row>
          <xdr:rowOff>0</xdr:rowOff>
        </xdr:from>
        <xdr:to>
          <xdr:col>25</xdr:col>
          <xdr:colOff>0</xdr:colOff>
          <xdr:row>12</xdr:row>
          <xdr:rowOff>38100</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409575" y="1841500"/>
              <a:ext cx="3743325" cy="215900"/>
              <a:chOff x="447662" y="1152535"/>
              <a:chExt cx="3952921" cy="209568"/>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200-000003D80300}"/>
                  </a:ext>
                </a:extLst>
              </xdr:cNvPr>
              <xdr:cNvSpPr/>
            </xdr:nvSpPr>
            <xdr:spPr bwMode="auto">
              <a:xfrm>
                <a:off x="447662" y="1152552"/>
                <a:ext cx="48576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200-000004D80300}"/>
                  </a:ext>
                </a:extLst>
              </xdr:cNvPr>
              <xdr:cNvSpPr/>
            </xdr:nvSpPr>
            <xdr:spPr bwMode="auto">
              <a:xfrm>
                <a:off x="3724326" y="1152535"/>
                <a:ext cx="676257"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xdr:row>
          <xdr:rowOff>0</xdr:rowOff>
        </xdr:from>
        <xdr:to>
          <xdr:col>25</xdr:col>
          <xdr:colOff>0</xdr:colOff>
          <xdr:row>6</xdr:row>
          <xdr:rowOff>38100</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409575" y="774700"/>
              <a:ext cx="3743325" cy="215900"/>
              <a:chOff x="447662" y="1152535"/>
              <a:chExt cx="3952921" cy="209568"/>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200-000005D80300}"/>
                  </a:ext>
                </a:extLst>
              </xdr:cNvPr>
              <xdr:cNvSpPr/>
            </xdr:nvSpPr>
            <xdr:spPr bwMode="auto">
              <a:xfrm>
                <a:off x="447662" y="1152552"/>
                <a:ext cx="48576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200-000006D80300}"/>
                  </a:ext>
                </a:extLst>
              </xdr:cNvPr>
              <xdr:cNvSpPr/>
            </xdr:nvSpPr>
            <xdr:spPr bwMode="auto">
              <a:xfrm>
                <a:off x="3724326" y="1152535"/>
                <a:ext cx="676257"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39</xdr:row>
          <xdr:rowOff>0</xdr:rowOff>
        </xdr:from>
        <xdr:to>
          <xdr:col>24</xdr:col>
          <xdr:colOff>152400</xdr:colOff>
          <xdr:row>40</xdr:row>
          <xdr:rowOff>0</xdr:rowOff>
        </xdr:to>
        <xdr:grpSp>
          <xdr:nvGrpSpPr>
            <xdr:cNvPr id="60" name="グループ化 59">
              <a:extLst>
                <a:ext uri="{FF2B5EF4-FFF2-40B4-BE49-F238E27FC236}">
                  <a16:creationId xmlns:a16="http://schemas.microsoft.com/office/drawing/2014/main" id="{00000000-0008-0000-2200-00003C000000}"/>
                </a:ext>
              </a:extLst>
            </xdr:cNvPr>
            <xdr:cNvGrpSpPr/>
          </xdr:nvGrpSpPr>
          <xdr:grpSpPr>
            <a:xfrm>
              <a:off x="2679700" y="7581900"/>
              <a:ext cx="1320800" cy="177800"/>
              <a:chOff x="3105096" y="1085850"/>
              <a:chExt cx="1447816"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200-00002B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200-00002C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63" name="グループ化 62">
              <a:extLst>
                <a:ext uri="{FF2B5EF4-FFF2-40B4-BE49-F238E27FC236}">
                  <a16:creationId xmlns:a16="http://schemas.microsoft.com/office/drawing/2014/main" id="{00000000-0008-0000-2200-00003F000000}"/>
                </a:ext>
              </a:extLst>
            </xdr:cNvPr>
            <xdr:cNvGrpSpPr/>
          </xdr:nvGrpSpPr>
          <xdr:grpSpPr>
            <a:xfrm>
              <a:off x="2679700" y="8089900"/>
              <a:ext cx="1320800" cy="177800"/>
              <a:chOff x="3105096" y="1085850"/>
              <a:chExt cx="1447816"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200-00002D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200-00002E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45</xdr:row>
          <xdr:rowOff>0</xdr:rowOff>
        </xdr:from>
        <xdr:to>
          <xdr:col>24</xdr:col>
          <xdr:colOff>152400</xdr:colOff>
          <xdr:row>46</xdr:row>
          <xdr:rowOff>0</xdr:rowOff>
        </xdr:to>
        <xdr:grpSp>
          <xdr:nvGrpSpPr>
            <xdr:cNvPr id="66" name="グループ化 65">
              <a:extLst>
                <a:ext uri="{FF2B5EF4-FFF2-40B4-BE49-F238E27FC236}">
                  <a16:creationId xmlns:a16="http://schemas.microsoft.com/office/drawing/2014/main" id="{00000000-0008-0000-2200-000042000000}"/>
                </a:ext>
              </a:extLst>
            </xdr:cNvPr>
            <xdr:cNvGrpSpPr/>
          </xdr:nvGrpSpPr>
          <xdr:grpSpPr>
            <a:xfrm>
              <a:off x="2679700" y="8623300"/>
              <a:ext cx="1320800" cy="177800"/>
              <a:chOff x="3105096" y="1085850"/>
              <a:chExt cx="1447816"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200-00002F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200-000030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49</xdr:row>
          <xdr:rowOff>0</xdr:rowOff>
        </xdr:from>
        <xdr:to>
          <xdr:col>24</xdr:col>
          <xdr:colOff>152400</xdr:colOff>
          <xdr:row>50</xdr:row>
          <xdr:rowOff>0</xdr:rowOff>
        </xdr:to>
        <xdr:grpSp>
          <xdr:nvGrpSpPr>
            <xdr:cNvPr id="69" name="グループ化 68">
              <a:extLst>
                <a:ext uri="{FF2B5EF4-FFF2-40B4-BE49-F238E27FC236}">
                  <a16:creationId xmlns:a16="http://schemas.microsoft.com/office/drawing/2014/main" id="{00000000-0008-0000-2200-000045000000}"/>
                </a:ext>
              </a:extLst>
            </xdr:cNvPr>
            <xdr:cNvGrpSpPr/>
          </xdr:nvGrpSpPr>
          <xdr:grpSpPr>
            <a:xfrm>
              <a:off x="2679700" y="9334500"/>
              <a:ext cx="1320800" cy="177800"/>
              <a:chOff x="3105096" y="1085850"/>
              <a:chExt cx="1447816"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200-000031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200-000032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2239</xdr:rowOff>
        </xdr:from>
        <xdr:to>
          <xdr:col>22</xdr:col>
          <xdr:colOff>20999</xdr:colOff>
          <xdr:row>53</xdr:row>
          <xdr:rowOff>17120</xdr:rowOff>
        </xdr:to>
        <xdr:grpSp>
          <xdr:nvGrpSpPr>
            <xdr:cNvPr id="79" name="グループ化 78">
              <a:extLst>
                <a:ext uri="{FF2B5EF4-FFF2-40B4-BE49-F238E27FC236}">
                  <a16:creationId xmlns:a16="http://schemas.microsoft.com/office/drawing/2014/main" id="{00000000-0008-0000-2200-00004F000000}"/>
                </a:ext>
              </a:extLst>
            </xdr:cNvPr>
            <xdr:cNvGrpSpPr/>
          </xdr:nvGrpSpPr>
          <xdr:grpSpPr>
            <a:xfrm>
              <a:off x="2886420" y="9870139"/>
              <a:ext cx="652479" cy="192681"/>
              <a:chOff x="3152779" y="9764101"/>
              <a:chExt cx="1200136" cy="209540"/>
            </a:xfrm>
          </xdr:grpSpPr>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200-00003BD80300}"/>
                  </a:ext>
                </a:extLst>
              </xdr:cNvPr>
              <xdr:cNvSpPr/>
            </xdr:nvSpPr>
            <xdr:spPr bwMode="auto">
              <a:xfrm>
                <a:off x="3152779" y="9764101"/>
                <a:ext cx="523873"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200-00003CD80300}"/>
                  </a:ext>
                </a:extLst>
              </xdr:cNvPr>
              <xdr:cNvSpPr/>
            </xdr:nvSpPr>
            <xdr:spPr bwMode="auto">
              <a:xfrm>
                <a:off x="3676643"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154764</xdr:rowOff>
        </xdr:from>
        <xdr:to>
          <xdr:col>22</xdr:col>
          <xdr:colOff>20999</xdr:colOff>
          <xdr:row>53</xdr:row>
          <xdr:rowOff>169645</xdr:rowOff>
        </xdr:to>
        <xdr:grpSp>
          <xdr:nvGrpSpPr>
            <xdr:cNvPr id="80" name="グループ化 79">
              <a:extLst>
                <a:ext uri="{FF2B5EF4-FFF2-40B4-BE49-F238E27FC236}">
                  <a16:creationId xmlns:a16="http://schemas.microsoft.com/office/drawing/2014/main" id="{00000000-0008-0000-2200-000050000000}"/>
                </a:ext>
              </a:extLst>
            </xdr:cNvPr>
            <xdr:cNvGrpSpPr/>
          </xdr:nvGrpSpPr>
          <xdr:grpSpPr>
            <a:xfrm>
              <a:off x="2886420" y="10022664"/>
              <a:ext cx="652479" cy="192681"/>
              <a:chOff x="3152779" y="9764174"/>
              <a:chExt cx="1200136" cy="209540"/>
            </a:xfrm>
          </xdr:grpSpPr>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200-00003DD80300}"/>
                  </a:ext>
                </a:extLst>
              </xdr:cNvPr>
              <xdr:cNvSpPr/>
            </xdr:nvSpPr>
            <xdr:spPr bwMode="auto">
              <a:xfrm>
                <a:off x="3152779" y="9764174"/>
                <a:ext cx="523873"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200-00003ED80300}"/>
                  </a:ext>
                </a:extLst>
              </xdr:cNvPr>
              <xdr:cNvSpPr/>
            </xdr:nvSpPr>
            <xdr:spPr bwMode="auto">
              <a:xfrm>
                <a:off x="3676643"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145691</xdr:colOff>
          <xdr:row>25</xdr:row>
          <xdr:rowOff>98255</xdr:rowOff>
        </xdr:from>
        <xdr:to>
          <xdr:col>16</xdr:col>
          <xdr:colOff>161496</xdr:colOff>
          <xdr:row>37</xdr:row>
          <xdr:rowOff>6350</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1021991" y="4479755"/>
              <a:ext cx="1666805" cy="2651295"/>
              <a:chOff x="1152525" y="4033647"/>
              <a:chExt cx="1363230" cy="2684137"/>
            </a:xfrm>
          </xdr:grpSpPr>
          <xdr:grpSp>
            <xdr:nvGrpSpPr>
              <xdr:cNvPr id="4" name="グループ化 3">
                <a:extLst>
                  <a:ext uri="{FF2B5EF4-FFF2-40B4-BE49-F238E27FC236}">
                    <a16:creationId xmlns:a16="http://schemas.microsoft.com/office/drawing/2014/main" id="{00000000-0008-0000-2200-000004000000}"/>
                  </a:ext>
                </a:extLst>
              </xdr:cNvPr>
              <xdr:cNvGrpSpPr/>
            </xdr:nvGrpSpPr>
            <xdr:grpSpPr>
              <a:xfrm>
                <a:off x="1156989" y="4033647"/>
                <a:ext cx="1358766" cy="155059"/>
                <a:chOff x="1156989" y="4005072"/>
                <a:chExt cx="1358766" cy="155059"/>
              </a:xfrm>
            </xdr:grpSpPr>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200-000007D80300}"/>
                    </a:ext>
                  </a:extLst>
                </xdr:cNvPr>
                <xdr:cNvSpPr/>
              </xdr:nvSpPr>
              <xdr:spPr bwMode="auto">
                <a:xfrm>
                  <a:off x="1156989" y="4005072"/>
                  <a:ext cx="386360"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200-000008D80300}"/>
                    </a:ext>
                  </a:extLst>
                </xdr:cNvPr>
                <xdr:cNvSpPr/>
              </xdr:nvSpPr>
              <xdr:spPr bwMode="auto">
                <a:xfrm>
                  <a:off x="1641890" y="4005072"/>
                  <a:ext cx="386366"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200-000009D80300}"/>
                    </a:ext>
                  </a:extLst>
                </xdr:cNvPr>
                <xdr:cNvSpPr/>
              </xdr:nvSpPr>
              <xdr:spPr bwMode="auto">
                <a:xfrm>
                  <a:off x="2129394" y="4005072"/>
                  <a:ext cx="386361"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0" name="グループ化 89">
                <a:extLst>
                  <a:ext uri="{FF2B5EF4-FFF2-40B4-BE49-F238E27FC236}">
                    <a16:creationId xmlns:a16="http://schemas.microsoft.com/office/drawing/2014/main" id="{00000000-0008-0000-2200-00005A000000}"/>
                  </a:ext>
                </a:extLst>
              </xdr:cNvPr>
              <xdr:cNvGrpSpPr/>
            </xdr:nvGrpSpPr>
            <xdr:grpSpPr>
              <a:xfrm>
                <a:off x="1152525" y="4276725"/>
                <a:ext cx="1358765" cy="155059"/>
                <a:chOff x="1156991" y="4005072"/>
                <a:chExt cx="1358765" cy="155059"/>
              </a:xfrm>
            </xdr:grpSpPr>
            <xdr:sp macro="" textlink="">
              <xdr:nvSpPr>
                <xdr:cNvPr id="251969" name="Check Box 65" hidden="1">
                  <a:extLst>
                    <a:ext uri="{63B3BB69-23CF-44E3-9099-C40C66FF867C}">
                      <a14:compatExt spid="_x0000_s251969"/>
                    </a:ext>
                    <a:ext uri="{FF2B5EF4-FFF2-40B4-BE49-F238E27FC236}">
                      <a16:creationId xmlns:a16="http://schemas.microsoft.com/office/drawing/2014/main" id="{00000000-0008-0000-2200-000041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0" name="Check Box 66" hidden="1">
                  <a:extLst>
                    <a:ext uri="{63B3BB69-23CF-44E3-9099-C40C66FF867C}">
                      <a14:compatExt spid="_x0000_s251970"/>
                    </a:ext>
                    <a:ext uri="{FF2B5EF4-FFF2-40B4-BE49-F238E27FC236}">
                      <a16:creationId xmlns:a16="http://schemas.microsoft.com/office/drawing/2014/main" id="{00000000-0008-0000-2200-000042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id="{00000000-0008-0000-2200-000043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4" name="グループ化 93">
                <a:extLst>
                  <a:ext uri="{FF2B5EF4-FFF2-40B4-BE49-F238E27FC236}">
                    <a16:creationId xmlns:a16="http://schemas.microsoft.com/office/drawing/2014/main" id="{00000000-0008-0000-2200-00005E000000}"/>
                  </a:ext>
                </a:extLst>
              </xdr:cNvPr>
              <xdr:cNvGrpSpPr/>
            </xdr:nvGrpSpPr>
            <xdr:grpSpPr>
              <a:xfrm>
                <a:off x="1152525" y="4505325"/>
                <a:ext cx="1358765" cy="155059"/>
                <a:chOff x="1156991" y="4005072"/>
                <a:chExt cx="1358765" cy="155059"/>
              </a:xfrm>
            </xdr:grpSpPr>
            <xdr:sp macro="" textlink="">
              <xdr:nvSpPr>
                <xdr:cNvPr id="251972" name="Check Box 68" hidden="1">
                  <a:extLst>
                    <a:ext uri="{63B3BB69-23CF-44E3-9099-C40C66FF867C}">
                      <a14:compatExt spid="_x0000_s251972"/>
                    </a:ext>
                    <a:ext uri="{FF2B5EF4-FFF2-40B4-BE49-F238E27FC236}">
                      <a16:creationId xmlns:a16="http://schemas.microsoft.com/office/drawing/2014/main" id="{00000000-0008-0000-2200-000044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3" name="Check Box 69" hidden="1">
                  <a:extLst>
                    <a:ext uri="{63B3BB69-23CF-44E3-9099-C40C66FF867C}">
                      <a14:compatExt spid="_x0000_s251973"/>
                    </a:ext>
                    <a:ext uri="{FF2B5EF4-FFF2-40B4-BE49-F238E27FC236}">
                      <a16:creationId xmlns:a16="http://schemas.microsoft.com/office/drawing/2014/main" id="{00000000-0008-0000-2200-000045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id="{00000000-0008-0000-2200-000046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8" name="グループ化 97">
                <a:extLst>
                  <a:ext uri="{FF2B5EF4-FFF2-40B4-BE49-F238E27FC236}">
                    <a16:creationId xmlns:a16="http://schemas.microsoft.com/office/drawing/2014/main" id="{00000000-0008-0000-2200-000062000000}"/>
                  </a:ext>
                </a:extLst>
              </xdr:cNvPr>
              <xdr:cNvGrpSpPr/>
            </xdr:nvGrpSpPr>
            <xdr:grpSpPr>
              <a:xfrm>
                <a:off x="1152525" y="4733925"/>
                <a:ext cx="1358765" cy="155059"/>
                <a:chOff x="1156991" y="4005072"/>
                <a:chExt cx="1358765" cy="155059"/>
              </a:xfrm>
            </xdr:grpSpPr>
            <xdr:sp macro="" textlink="">
              <xdr:nvSpPr>
                <xdr:cNvPr id="251975" name="Check Box 71" hidden="1">
                  <a:extLst>
                    <a:ext uri="{63B3BB69-23CF-44E3-9099-C40C66FF867C}">
                      <a14:compatExt spid="_x0000_s251975"/>
                    </a:ext>
                    <a:ext uri="{FF2B5EF4-FFF2-40B4-BE49-F238E27FC236}">
                      <a16:creationId xmlns:a16="http://schemas.microsoft.com/office/drawing/2014/main" id="{00000000-0008-0000-2200-000047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6" name="Check Box 72" hidden="1">
                  <a:extLst>
                    <a:ext uri="{63B3BB69-23CF-44E3-9099-C40C66FF867C}">
                      <a14:compatExt spid="_x0000_s251976"/>
                    </a:ext>
                    <a:ext uri="{FF2B5EF4-FFF2-40B4-BE49-F238E27FC236}">
                      <a16:creationId xmlns:a16="http://schemas.microsoft.com/office/drawing/2014/main" id="{00000000-0008-0000-2200-000048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id="{00000000-0008-0000-2200-000049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2" name="グループ化 101">
                <a:extLst>
                  <a:ext uri="{FF2B5EF4-FFF2-40B4-BE49-F238E27FC236}">
                    <a16:creationId xmlns:a16="http://schemas.microsoft.com/office/drawing/2014/main" id="{00000000-0008-0000-2200-000066000000}"/>
                  </a:ext>
                </a:extLst>
              </xdr:cNvPr>
              <xdr:cNvGrpSpPr/>
            </xdr:nvGrpSpPr>
            <xdr:grpSpPr>
              <a:xfrm>
                <a:off x="1152525" y="4962525"/>
                <a:ext cx="1358765" cy="155059"/>
                <a:chOff x="1156991" y="4005072"/>
                <a:chExt cx="1358765" cy="155059"/>
              </a:xfrm>
            </xdr:grpSpPr>
            <xdr:sp macro="" textlink="">
              <xdr:nvSpPr>
                <xdr:cNvPr id="251978" name="Check Box 74" hidden="1">
                  <a:extLst>
                    <a:ext uri="{63B3BB69-23CF-44E3-9099-C40C66FF867C}">
                      <a14:compatExt spid="_x0000_s251978"/>
                    </a:ext>
                    <a:ext uri="{FF2B5EF4-FFF2-40B4-BE49-F238E27FC236}">
                      <a16:creationId xmlns:a16="http://schemas.microsoft.com/office/drawing/2014/main" id="{00000000-0008-0000-2200-00004A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9" name="Check Box 75" hidden="1">
                  <a:extLst>
                    <a:ext uri="{63B3BB69-23CF-44E3-9099-C40C66FF867C}">
                      <a14:compatExt spid="_x0000_s251979"/>
                    </a:ext>
                    <a:ext uri="{FF2B5EF4-FFF2-40B4-BE49-F238E27FC236}">
                      <a16:creationId xmlns:a16="http://schemas.microsoft.com/office/drawing/2014/main" id="{00000000-0008-0000-2200-00004B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id="{00000000-0008-0000-2200-00004C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6" name="グループ化 105">
                <a:extLst>
                  <a:ext uri="{FF2B5EF4-FFF2-40B4-BE49-F238E27FC236}">
                    <a16:creationId xmlns:a16="http://schemas.microsoft.com/office/drawing/2014/main" id="{00000000-0008-0000-2200-00006A000000}"/>
                  </a:ext>
                </a:extLst>
              </xdr:cNvPr>
              <xdr:cNvGrpSpPr/>
            </xdr:nvGrpSpPr>
            <xdr:grpSpPr>
              <a:xfrm>
                <a:off x="1152525" y="5181600"/>
                <a:ext cx="1358765" cy="155059"/>
                <a:chOff x="1156991" y="4005072"/>
                <a:chExt cx="1358765" cy="155059"/>
              </a:xfrm>
            </xdr:grpSpPr>
            <xdr:sp macro="" textlink="">
              <xdr:nvSpPr>
                <xdr:cNvPr id="251981" name="Check Box 77" hidden="1">
                  <a:extLst>
                    <a:ext uri="{63B3BB69-23CF-44E3-9099-C40C66FF867C}">
                      <a14:compatExt spid="_x0000_s251981"/>
                    </a:ext>
                    <a:ext uri="{FF2B5EF4-FFF2-40B4-BE49-F238E27FC236}">
                      <a16:creationId xmlns:a16="http://schemas.microsoft.com/office/drawing/2014/main" id="{00000000-0008-0000-2200-00004D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2" name="Check Box 78" hidden="1">
                  <a:extLst>
                    <a:ext uri="{63B3BB69-23CF-44E3-9099-C40C66FF867C}">
                      <a14:compatExt spid="_x0000_s251982"/>
                    </a:ext>
                    <a:ext uri="{FF2B5EF4-FFF2-40B4-BE49-F238E27FC236}">
                      <a16:creationId xmlns:a16="http://schemas.microsoft.com/office/drawing/2014/main" id="{00000000-0008-0000-2200-00004E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id="{00000000-0008-0000-2200-00004F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4" name="グループ化 113">
                <a:extLst>
                  <a:ext uri="{FF2B5EF4-FFF2-40B4-BE49-F238E27FC236}">
                    <a16:creationId xmlns:a16="http://schemas.microsoft.com/office/drawing/2014/main" id="{00000000-0008-0000-2200-000072000000}"/>
                  </a:ext>
                </a:extLst>
              </xdr:cNvPr>
              <xdr:cNvGrpSpPr/>
            </xdr:nvGrpSpPr>
            <xdr:grpSpPr>
              <a:xfrm>
                <a:off x="1152525" y="5419725"/>
                <a:ext cx="1358765" cy="155059"/>
                <a:chOff x="1156991" y="4005072"/>
                <a:chExt cx="1358765" cy="155059"/>
              </a:xfrm>
            </xdr:grpSpPr>
            <xdr:sp macro="" textlink="">
              <xdr:nvSpPr>
                <xdr:cNvPr id="251987" name="Check Box 83" hidden="1">
                  <a:extLst>
                    <a:ext uri="{63B3BB69-23CF-44E3-9099-C40C66FF867C}">
                      <a14:compatExt spid="_x0000_s251987"/>
                    </a:ext>
                    <a:ext uri="{FF2B5EF4-FFF2-40B4-BE49-F238E27FC236}">
                      <a16:creationId xmlns:a16="http://schemas.microsoft.com/office/drawing/2014/main" id="{00000000-0008-0000-2200-000053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8" name="Check Box 84" hidden="1">
                  <a:extLst>
                    <a:ext uri="{63B3BB69-23CF-44E3-9099-C40C66FF867C}">
                      <a14:compatExt spid="_x0000_s251988"/>
                    </a:ext>
                    <a:ext uri="{FF2B5EF4-FFF2-40B4-BE49-F238E27FC236}">
                      <a16:creationId xmlns:a16="http://schemas.microsoft.com/office/drawing/2014/main" id="{00000000-0008-0000-2200-000054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id="{00000000-0008-0000-2200-000055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8" name="グループ化 117">
                <a:extLst>
                  <a:ext uri="{FF2B5EF4-FFF2-40B4-BE49-F238E27FC236}">
                    <a16:creationId xmlns:a16="http://schemas.microsoft.com/office/drawing/2014/main" id="{00000000-0008-0000-2200-000076000000}"/>
                  </a:ext>
                </a:extLst>
              </xdr:cNvPr>
              <xdr:cNvGrpSpPr/>
            </xdr:nvGrpSpPr>
            <xdr:grpSpPr>
              <a:xfrm>
                <a:off x="1152525" y="5648325"/>
                <a:ext cx="1358765" cy="155059"/>
                <a:chOff x="1156991" y="4005072"/>
                <a:chExt cx="1358765" cy="155059"/>
              </a:xfrm>
            </xdr:grpSpPr>
            <xdr:sp macro="" textlink="">
              <xdr:nvSpPr>
                <xdr:cNvPr id="251990" name="Check Box 86" hidden="1">
                  <a:extLst>
                    <a:ext uri="{63B3BB69-23CF-44E3-9099-C40C66FF867C}">
                      <a14:compatExt spid="_x0000_s251990"/>
                    </a:ext>
                    <a:ext uri="{FF2B5EF4-FFF2-40B4-BE49-F238E27FC236}">
                      <a16:creationId xmlns:a16="http://schemas.microsoft.com/office/drawing/2014/main" id="{00000000-0008-0000-2200-000056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1" name="Check Box 87" hidden="1">
                  <a:extLst>
                    <a:ext uri="{63B3BB69-23CF-44E3-9099-C40C66FF867C}">
                      <a14:compatExt spid="_x0000_s251991"/>
                    </a:ext>
                    <a:ext uri="{FF2B5EF4-FFF2-40B4-BE49-F238E27FC236}">
                      <a16:creationId xmlns:a16="http://schemas.microsoft.com/office/drawing/2014/main" id="{00000000-0008-0000-2200-000057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id="{00000000-0008-0000-2200-000058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2" name="グループ化 121">
                <a:extLst>
                  <a:ext uri="{FF2B5EF4-FFF2-40B4-BE49-F238E27FC236}">
                    <a16:creationId xmlns:a16="http://schemas.microsoft.com/office/drawing/2014/main" id="{00000000-0008-0000-2200-00007A000000}"/>
                  </a:ext>
                </a:extLst>
              </xdr:cNvPr>
              <xdr:cNvGrpSpPr/>
            </xdr:nvGrpSpPr>
            <xdr:grpSpPr>
              <a:xfrm>
                <a:off x="1152525" y="5876925"/>
                <a:ext cx="1358765" cy="155059"/>
                <a:chOff x="1156991" y="4005072"/>
                <a:chExt cx="1358765" cy="155059"/>
              </a:xfrm>
            </xdr:grpSpPr>
            <xdr:sp macro="" textlink="">
              <xdr:nvSpPr>
                <xdr:cNvPr id="251993" name="Check Box 89" hidden="1">
                  <a:extLst>
                    <a:ext uri="{63B3BB69-23CF-44E3-9099-C40C66FF867C}">
                      <a14:compatExt spid="_x0000_s251993"/>
                    </a:ext>
                    <a:ext uri="{FF2B5EF4-FFF2-40B4-BE49-F238E27FC236}">
                      <a16:creationId xmlns:a16="http://schemas.microsoft.com/office/drawing/2014/main" id="{00000000-0008-0000-2200-000059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4" name="Check Box 90" hidden="1">
                  <a:extLst>
                    <a:ext uri="{63B3BB69-23CF-44E3-9099-C40C66FF867C}">
                      <a14:compatExt spid="_x0000_s251994"/>
                    </a:ext>
                    <a:ext uri="{FF2B5EF4-FFF2-40B4-BE49-F238E27FC236}">
                      <a16:creationId xmlns:a16="http://schemas.microsoft.com/office/drawing/2014/main" id="{00000000-0008-0000-2200-00005A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id="{00000000-0008-0000-2200-00005B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6" name="グループ化 125">
                <a:extLst>
                  <a:ext uri="{FF2B5EF4-FFF2-40B4-BE49-F238E27FC236}">
                    <a16:creationId xmlns:a16="http://schemas.microsoft.com/office/drawing/2014/main" id="{00000000-0008-0000-2200-00007E000000}"/>
                  </a:ext>
                </a:extLst>
              </xdr:cNvPr>
              <xdr:cNvGrpSpPr/>
            </xdr:nvGrpSpPr>
            <xdr:grpSpPr>
              <a:xfrm>
                <a:off x="1152525" y="6105525"/>
                <a:ext cx="1358765" cy="155059"/>
                <a:chOff x="1156991" y="4005072"/>
                <a:chExt cx="1358765" cy="155059"/>
              </a:xfrm>
            </xdr:grpSpPr>
            <xdr:sp macro="" textlink="">
              <xdr:nvSpPr>
                <xdr:cNvPr id="251996" name="Check Box 92" hidden="1">
                  <a:extLst>
                    <a:ext uri="{63B3BB69-23CF-44E3-9099-C40C66FF867C}">
                      <a14:compatExt spid="_x0000_s251996"/>
                    </a:ext>
                    <a:ext uri="{FF2B5EF4-FFF2-40B4-BE49-F238E27FC236}">
                      <a16:creationId xmlns:a16="http://schemas.microsoft.com/office/drawing/2014/main" id="{00000000-0008-0000-2200-00005C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7" name="Check Box 93" hidden="1">
                  <a:extLst>
                    <a:ext uri="{63B3BB69-23CF-44E3-9099-C40C66FF867C}">
                      <a14:compatExt spid="_x0000_s251997"/>
                    </a:ext>
                    <a:ext uri="{FF2B5EF4-FFF2-40B4-BE49-F238E27FC236}">
                      <a16:creationId xmlns:a16="http://schemas.microsoft.com/office/drawing/2014/main" id="{00000000-0008-0000-2200-00005D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id="{00000000-0008-0000-2200-00005E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0" name="グループ化 129">
                <a:extLst>
                  <a:ext uri="{FF2B5EF4-FFF2-40B4-BE49-F238E27FC236}">
                    <a16:creationId xmlns:a16="http://schemas.microsoft.com/office/drawing/2014/main" id="{00000000-0008-0000-2200-000082000000}"/>
                  </a:ext>
                </a:extLst>
              </xdr:cNvPr>
              <xdr:cNvGrpSpPr/>
            </xdr:nvGrpSpPr>
            <xdr:grpSpPr>
              <a:xfrm>
                <a:off x="1152525" y="6334125"/>
                <a:ext cx="1358765" cy="155059"/>
                <a:chOff x="1156991" y="4005072"/>
                <a:chExt cx="1358765" cy="155059"/>
              </a:xfrm>
            </xdr:grpSpPr>
            <xdr:sp macro="" textlink="">
              <xdr:nvSpPr>
                <xdr:cNvPr id="251999" name="Check Box 95" hidden="1">
                  <a:extLst>
                    <a:ext uri="{63B3BB69-23CF-44E3-9099-C40C66FF867C}">
                      <a14:compatExt spid="_x0000_s251999"/>
                    </a:ext>
                    <a:ext uri="{FF2B5EF4-FFF2-40B4-BE49-F238E27FC236}">
                      <a16:creationId xmlns:a16="http://schemas.microsoft.com/office/drawing/2014/main" id="{00000000-0008-0000-2200-00005F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0" name="Check Box 96" hidden="1">
                  <a:extLst>
                    <a:ext uri="{63B3BB69-23CF-44E3-9099-C40C66FF867C}">
                      <a14:compatExt spid="_x0000_s252000"/>
                    </a:ext>
                    <a:ext uri="{FF2B5EF4-FFF2-40B4-BE49-F238E27FC236}">
                      <a16:creationId xmlns:a16="http://schemas.microsoft.com/office/drawing/2014/main" id="{00000000-0008-0000-2200-000060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id="{00000000-0008-0000-2200-000061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4" name="グループ化 133">
                <a:extLst>
                  <a:ext uri="{FF2B5EF4-FFF2-40B4-BE49-F238E27FC236}">
                    <a16:creationId xmlns:a16="http://schemas.microsoft.com/office/drawing/2014/main" id="{00000000-0008-0000-2200-000086000000}"/>
                  </a:ext>
                </a:extLst>
              </xdr:cNvPr>
              <xdr:cNvGrpSpPr/>
            </xdr:nvGrpSpPr>
            <xdr:grpSpPr>
              <a:xfrm>
                <a:off x="1152525" y="6562725"/>
                <a:ext cx="1358765" cy="155059"/>
                <a:chOff x="1156991" y="4005072"/>
                <a:chExt cx="1358765" cy="155059"/>
              </a:xfrm>
            </xdr:grpSpPr>
            <xdr:sp macro="" textlink="">
              <xdr:nvSpPr>
                <xdr:cNvPr id="252002" name="Check Box 98" hidden="1">
                  <a:extLst>
                    <a:ext uri="{63B3BB69-23CF-44E3-9099-C40C66FF867C}">
                      <a14:compatExt spid="_x0000_s252002"/>
                    </a:ext>
                    <a:ext uri="{FF2B5EF4-FFF2-40B4-BE49-F238E27FC236}">
                      <a16:creationId xmlns:a16="http://schemas.microsoft.com/office/drawing/2014/main" id="{00000000-0008-0000-2200-000062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3" name="Check Box 99" hidden="1">
                  <a:extLst>
                    <a:ext uri="{63B3BB69-23CF-44E3-9099-C40C66FF867C}">
                      <a14:compatExt spid="_x0000_s252003"/>
                    </a:ext>
                    <a:ext uri="{FF2B5EF4-FFF2-40B4-BE49-F238E27FC236}">
                      <a16:creationId xmlns:a16="http://schemas.microsoft.com/office/drawing/2014/main" id="{00000000-0008-0000-2200-000063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id="{00000000-0008-0000-2200-000064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57</xdr:row>
          <xdr:rowOff>19050</xdr:rowOff>
        </xdr:from>
        <xdr:to>
          <xdr:col>24</xdr:col>
          <xdr:colOff>152400</xdr:colOff>
          <xdr:row>58</xdr:row>
          <xdr:rowOff>19050</xdr:rowOff>
        </xdr:to>
        <xdr:grpSp>
          <xdr:nvGrpSpPr>
            <xdr:cNvPr id="139" name="グループ化 138">
              <a:extLst>
                <a:ext uri="{FF2B5EF4-FFF2-40B4-BE49-F238E27FC236}">
                  <a16:creationId xmlns:a16="http://schemas.microsoft.com/office/drawing/2014/main" id="{00000000-0008-0000-2200-00008B000000}"/>
                </a:ext>
              </a:extLst>
            </xdr:cNvPr>
            <xdr:cNvGrpSpPr/>
          </xdr:nvGrpSpPr>
          <xdr:grpSpPr>
            <a:xfrm>
              <a:off x="2679700" y="10775950"/>
              <a:ext cx="1320800" cy="177800"/>
              <a:chOff x="3105096" y="1085850"/>
              <a:chExt cx="1447816" cy="209550"/>
            </a:xfrm>
          </xdr:grpSpPr>
          <xdr:sp macro="" textlink="">
            <xdr:nvSpPr>
              <xdr:cNvPr id="252005" name="Check Box 101" hidden="1">
                <a:extLst>
                  <a:ext uri="{63B3BB69-23CF-44E3-9099-C40C66FF867C}">
                    <a14:compatExt spid="_x0000_s252005"/>
                  </a:ext>
                  <a:ext uri="{FF2B5EF4-FFF2-40B4-BE49-F238E27FC236}">
                    <a16:creationId xmlns:a16="http://schemas.microsoft.com/office/drawing/2014/main" id="{00000000-0008-0000-2200-000065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6" name="Check Box 102" hidden="1">
                <a:extLst>
                  <a:ext uri="{63B3BB69-23CF-44E3-9099-C40C66FF867C}">
                    <a14:compatExt spid="_x0000_s252006"/>
                  </a:ext>
                  <a:ext uri="{FF2B5EF4-FFF2-40B4-BE49-F238E27FC236}">
                    <a16:creationId xmlns:a16="http://schemas.microsoft.com/office/drawing/2014/main" id="{00000000-0008-0000-2200-000066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55</xdr:row>
          <xdr:rowOff>19050</xdr:rowOff>
        </xdr:from>
        <xdr:to>
          <xdr:col>24</xdr:col>
          <xdr:colOff>152400</xdr:colOff>
          <xdr:row>56</xdr:row>
          <xdr:rowOff>19050</xdr:rowOff>
        </xdr:to>
        <xdr:grpSp>
          <xdr:nvGrpSpPr>
            <xdr:cNvPr id="142" name="グループ化 141">
              <a:extLst>
                <a:ext uri="{FF2B5EF4-FFF2-40B4-BE49-F238E27FC236}">
                  <a16:creationId xmlns:a16="http://schemas.microsoft.com/office/drawing/2014/main" id="{00000000-0008-0000-2200-00008E000000}"/>
                </a:ext>
              </a:extLst>
            </xdr:cNvPr>
            <xdr:cNvGrpSpPr/>
          </xdr:nvGrpSpPr>
          <xdr:grpSpPr>
            <a:xfrm>
              <a:off x="2679700" y="10420350"/>
              <a:ext cx="1320800" cy="177800"/>
              <a:chOff x="3105096" y="1085850"/>
              <a:chExt cx="1447816" cy="209550"/>
            </a:xfrm>
          </xdr:grpSpPr>
          <xdr:sp macro="" textlink="">
            <xdr:nvSpPr>
              <xdr:cNvPr id="252007" name="Check Box 103" hidden="1">
                <a:extLst>
                  <a:ext uri="{63B3BB69-23CF-44E3-9099-C40C66FF867C}">
                    <a14:compatExt spid="_x0000_s252007"/>
                  </a:ext>
                  <a:ext uri="{FF2B5EF4-FFF2-40B4-BE49-F238E27FC236}">
                    <a16:creationId xmlns:a16="http://schemas.microsoft.com/office/drawing/2014/main" id="{00000000-0008-0000-2200-000067D80300}"/>
                  </a:ext>
                </a:extLst>
              </xdr:cNvPr>
              <xdr:cNvSpPr/>
            </xdr:nvSpPr>
            <xdr:spPr bwMode="auto">
              <a:xfrm>
                <a:off x="310509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8" name="Check Box 104" hidden="1">
                <a:extLst>
                  <a:ext uri="{63B3BB69-23CF-44E3-9099-C40C66FF867C}">
                    <a14:compatExt spid="_x0000_s252008"/>
                  </a:ext>
                  <a:ext uri="{FF2B5EF4-FFF2-40B4-BE49-F238E27FC236}">
                    <a16:creationId xmlns:a16="http://schemas.microsoft.com/office/drawing/2014/main" id="{00000000-0008-0000-2200-000068D80300}"/>
                  </a:ext>
                </a:extLst>
              </xdr:cNvPr>
              <xdr:cNvSpPr/>
            </xdr:nvSpPr>
            <xdr:spPr bwMode="auto">
              <a:xfrm>
                <a:off x="387663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82550</xdr:colOff>
      <xdr:row>12</xdr:row>
      <xdr:rowOff>9518</xdr:rowOff>
    </xdr:from>
    <xdr:to>
      <xdr:col>24</xdr:col>
      <xdr:colOff>95250</xdr:colOff>
      <xdr:row>17</xdr:row>
      <xdr:rowOff>138116</xdr:rowOff>
    </xdr:to>
    <xdr:sp macro="" textlink="">
      <xdr:nvSpPr>
        <xdr:cNvPr id="2" name="AutoShape 5">
          <a:extLst>
            <a:ext uri="{FF2B5EF4-FFF2-40B4-BE49-F238E27FC236}">
              <a16:creationId xmlns:a16="http://schemas.microsoft.com/office/drawing/2014/main" id="{00000000-0008-0000-2300-000002000000}"/>
            </a:ext>
          </a:extLst>
        </xdr:cNvPr>
        <xdr:cNvSpPr>
          <a:spLocks noChangeArrowheads="1"/>
        </xdr:cNvSpPr>
      </xdr:nvSpPr>
      <xdr:spPr bwMode="auto">
        <a:xfrm>
          <a:off x="296863" y="2001831"/>
          <a:ext cx="3505200" cy="104141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25400</xdr:colOff>
          <xdr:row>7</xdr:row>
          <xdr:rowOff>177790</xdr:rowOff>
        </xdr:from>
        <xdr:to>
          <xdr:col>25</xdr:col>
          <xdr:colOff>66673</xdr:colOff>
          <xdr:row>9</xdr:row>
          <xdr:rowOff>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571500" y="1231890"/>
              <a:ext cx="4238623" cy="177810"/>
              <a:chOff x="628655" y="1190597"/>
              <a:chExt cx="3836247" cy="209570"/>
            </a:xfrm>
          </xdr:grpSpPr>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300-000001DC0300}"/>
                  </a:ext>
                </a:extLst>
              </xdr:cNvPr>
              <xdr:cNvSpPr/>
            </xdr:nvSpPr>
            <xdr:spPr bwMode="auto">
              <a:xfrm>
                <a:off x="628655" y="1190617"/>
                <a:ext cx="4857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300-000002DC0300}"/>
                  </a:ext>
                </a:extLst>
              </xdr:cNvPr>
              <xdr:cNvSpPr/>
            </xdr:nvSpPr>
            <xdr:spPr bwMode="auto">
              <a:xfrm>
                <a:off x="3788094" y="1190597"/>
                <a:ext cx="676808"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57150</xdr:colOff>
      <xdr:row>50</xdr:row>
      <xdr:rowOff>0</xdr:rowOff>
    </xdr:from>
    <xdr:to>
      <xdr:col>24</xdr:col>
      <xdr:colOff>114300</xdr:colOff>
      <xdr:row>53</xdr:row>
      <xdr:rowOff>19050</xdr:rowOff>
    </xdr:to>
    <xdr:sp macro="" textlink="">
      <xdr:nvSpPr>
        <xdr:cNvPr id="17" name="AutoShape 5">
          <a:extLst>
            <a:ext uri="{FF2B5EF4-FFF2-40B4-BE49-F238E27FC236}">
              <a16:creationId xmlns:a16="http://schemas.microsoft.com/office/drawing/2014/main" id="{00000000-0008-0000-23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56</xdr:row>
      <xdr:rowOff>0</xdr:rowOff>
    </xdr:from>
    <xdr:to>
      <xdr:col>24</xdr:col>
      <xdr:colOff>95250</xdr:colOff>
      <xdr:row>59</xdr:row>
      <xdr:rowOff>0</xdr:rowOff>
    </xdr:to>
    <xdr:sp macro="" textlink="">
      <xdr:nvSpPr>
        <xdr:cNvPr id="18" name="AutoShape 6">
          <a:extLst>
            <a:ext uri="{FF2B5EF4-FFF2-40B4-BE49-F238E27FC236}">
              <a16:creationId xmlns:a16="http://schemas.microsoft.com/office/drawing/2014/main" id="{00000000-0008-0000-2300-000012000000}"/>
            </a:ext>
          </a:extLst>
        </xdr:cNvPr>
        <xdr:cNvSpPr>
          <a:spLocks noChangeArrowheads="1"/>
        </xdr:cNvSpPr>
      </xdr:nvSpPr>
      <xdr:spPr bwMode="auto">
        <a:xfrm>
          <a:off x="476250" y="9591675"/>
          <a:ext cx="3838575" cy="5143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1602</xdr:colOff>
          <xdr:row>47</xdr:row>
          <xdr:rowOff>57143</xdr:rowOff>
        </xdr:from>
        <xdr:to>
          <xdr:col>24</xdr:col>
          <xdr:colOff>503252</xdr:colOff>
          <xdr:row>48</xdr:row>
          <xdr:rowOff>41267</xdr:rowOff>
        </xdr:to>
        <xdr:grpSp>
          <xdr:nvGrpSpPr>
            <xdr:cNvPr id="19" name="グループ化 18">
              <a:extLst>
                <a:ext uri="{FF2B5EF4-FFF2-40B4-BE49-F238E27FC236}">
                  <a16:creationId xmlns:a16="http://schemas.microsoft.com/office/drawing/2014/main" id="{00000000-0008-0000-2300-000013000000}"/>
                </a:ext>
              </a:extLst>
            </xdr:cNvPr>
            <xdr:cNvGrpSpPr/>
          </xdr:nvGrpSpPr>
          <xdr:grpSpPr>
            <a:xfrm>
              <a:off x="3024202" y="8223243"/>
              <a:ext cx="1327150" cy="161924"/>
              <a:chOff x="3105023" y="1085850"/>
              <a:chExt cx="1447866"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300-00000BDC0300}"/>
                  </a:ext>
                </a:extLst>
              </xdr:cNvPr>
              <xdr:cNvSpPr/>
            </xdr:nvSpPr>
            <xdr:spPr bwMode="auto">
              <a:xfrm>
                <a:off x="310502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300-00000CDC0300}"/>
                  </a:ext>
                </a:extLst>
              </xdr:cNvPr>
              <xdr:cNvSpPr/>
            </xdr:nvSpPr>
            <xdr:spPr bwMode="auto">
              <a:xfrm>
                <a:off x="3876599"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152403</xdr:colOff>
          <xdr:row>53</xdr:row>
          <xdr:rowOff>49205</xdr:rowOff>
        </xdr:from>
        <xdr:to>
          <xdr:col>24</xdr:col>
          <xdr:colOff>466728</xdr:colOff>
          <xdr:row>54</xdr:row>
          <xdr:rowOff>33329</xdr:rowOff>
        </xdr:to>
        <xdr:grpSp>
          <xdr:nvGrpSpPr>
            <xdr:cNvPr id="22" name="グループ化 21">
              <a:extLst>
                <a:ext uri="{FF2B5EF4-FFF2-40B4-BE49-F238E27FC236}">
                  <a16:creationId xmlns:a16="http://schemas.microsoft.com/office/drawing/2014/main" id="{00000000-0008-0000-2300-000016000000}"/>
                </a:ext>
              </a:extLst>
            </xdr:cNvPr>
            <xdr:cNvGrpSpPr/>
          </xdr:nvGrpSpPr>
          <xdr:grpSpPr>
            <a:xfrm>
              <a:off x="3009903" y="9282105"/>
              <a:ext cx="1304925" cy="161924"/>
              <a:chOff x="3104990" y="1085850"/>
              <a:chExt cx="1447882"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300-00000DDC0300}"/>
                  </a:ext>
                </a:extLst>
              </xdr:cNvPr>
              <xdr:cNvSpPr/>
            </xdr:nvSpPr>
            <xdr:spPr bwMode="auto">
              <a:xfrm>
                <a:off x="310499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300-00000EDC0300}"/>
                  </a:ext>
                </a:extLst>
              </xdr:cNvPr>
              <xdr:cNvSpPr/>
            </xdr:nvSpPr>
            <xdr:spPr bwMode="auto">
              <a:xfrm>
                <a:off x="3876581"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41</xdr:row>
      <xdr:rowOff>0</xdr:rowOff>
    </xdr:from>
    <xdr:to>
      <xdr:col>24</xdr:col>
      <xdr:colOff>114300</xdr:colOff>
      <xdr:row>45</xdr:row>
      <xdr:rowOff>152400</xdr:rowOff>
    </xdr:to>
    <xdr:sp macro="" textlink="">
      <xdr:nvSpPr>
        <xdr:cNvPr id="25" name="AutoShape 1">
          <a:extLst>
            <a:ext uri="{FF2B5EF4-FFF2-40B4-BE49-F238E27FC236}">
              <a16:creationId xmlns:a16="http://schemas.microsoft.com/office/drawing/2014/main" id="{00000000-0008-0000-23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18</xdr:row>
      <xdr:rowOff>176205</xdr:rowOff>
    </xdr:from>
    <xdr:to>
      <xdr:col>24</xdr:col>
      <xdr:colOff>76200</xdr:colOff>
      <xdr:row>24</xdr:row>
      <xdr:rowOff>176205</xdr:rowOff>
    </xdr:to>
    <xdr:sp macro="" textlink="">
      <xdr:nvSpPr>
        <xdr:cNvPr id="30" name="AutoShape 5">
          <a:extLst>
            <a:ext uri="{FF2B5EF4-FFF2-40B4-BE49-F238E27FC236}">
              <a16:creationId xmlns:a16="http://schemas.microsoft.com/office/drawing/2014/main" id="{00000000-0008-0000-2300-00001E000000}"/>
            </a:ext>
          </a:extLst>
        </xdr:cNvPr>
        <xdr:cNvSpPr>
          <a:spLocks noChangeArrowheads="1"/>
        </xdr:cNvSpPr>
      </xdr:nvSpPr>
      <xdr:spPr bwMode="auto">
        <a:xfrm>
          <a:off x="300038" y="3446455"/>
          <a:ext cx="3482975" cy="109537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35</xdr:row>
          <xdr:rowOff>106354</xdr:rowOff>
        </xdr:from>
        <xdr:to>
          <xdr:col>27</xdr:col>
          <xdr:colOff>0</xdr:colOff>
          <xdr:row>36</xdr:row>
          <xdr:rowOff>106353</xdr:rowOff>
        </xdr:to>
        <xdr:grpSp>
          <xdr:nvGrpSpPr>
            <xdr:cNvPr id="35" name="グループ化 34">
              <a:extLst>
                <a:ext uri="{FF2B5EF4-FFF2-40B4-BE49-F238E27FC236}">
                  <a16:creationId xmlns:a16="http://schemas.microsoft.com/office/drawing/2014/main" id="{00000000-0008-0000-2300-000023000000}"/>
                </a:ext>
              </a:extLst>
            </xdr:cNvPr>
            <xdr:cNvGrpSpPr/>
          </xdr:nvGrpSpPr>
          <xdr:grpSpPr>
            <a:xfrm>
              <a:off x="3022600" y="6138854"/>
              <a:ext cx="2051050" cy="177799"/>
              <a:chOff x="3104998" y="1085850"/>
              <a:chExt cx="1447816" cy="209550"/>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300-000013DC0300}"/>
                  </a:ext>
                </a:extLst>
              </xdr:cNvPr>
              <xdr:cNvSpPr/>
            </xdr:nvSpPr>
            <xdr:spPr bwMode="auto">
              <a:xfrm>
                <a:off x="310499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300-000014DC0300}"/>
                  </a:ext>
                </a:extLst>
              </xdr:cNvPr>
              <xdr:cNvSpPr/>
            </xdr:nvSpPr>
            <xdr:spPr bwMode="auto">
              <a:xfrm>
                <a:off x="387653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182560</xdr:rowOff>
        </xdr:from>
        <xdr:to>
          <xdr:col>27</xdr:col>
          <xdr:colOff>0</xdr:colOff>
          <xdr:row>38</xdr:row>
          <xdr:rowOff>182559</xdr:rowOff>
        </xdr:to>
        <xdr:grpSp>
          <xdr:nvGrpSpPr>
            <xdr:cNvPr id="38" name="グループ化 37">
              <a:extLst>
                <a:ext uri="{FF2B5EF4-FFF2-40B4-BE49-F238E27FC236}">
                  <a16:creationId xmlns:a16="http://schemas.microsoft.com/office/drawing/2014/main" id="{00000000-0008-0000-2300-000026000000}"/>
                </a:ext>
              </a:extLst>
            </xdr:cNvPr>
            <xdr:cNvGrpSpPr/>
          </xdr:nvGrpSpPr>
          <xdr:grpSpPr>
            <a:xfrm>
              <a:off x="3022600" y="6564310"/>
              <a:ext cx="2051050" cy="177799"/>
              <a:chOff x="3104998" y="1085850"/>
              <a:chExt cx="1447816" cy="209550"/>
            </a:xfrm>
          </xdr:grpSpPr>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2300-000015DC0300}"/>
                  </a:ext>
                </a:extLst>
              </xdr:cNvPr>
              <xdr:cNvSpPr/>
            </xdr:nvSpPr>
            <xdr:spPr bwMode="auto">
              <a:xfrm>
                <a:off x="310499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 uri="{FF2B5EF4-FFF2-40B4-BE49-F238E27FC236}">
                    <a16:creationId xmlns:a16="http://schemas.microsoft.com/office/drawing/2014/main" id="{00000000-0008-0000-2300-000016DC0300}"/>
                  </a:ext>
                </a:extLst>
              </xdr:cNvPr>
              <xdr:cNvSpPr/>
            </xdr:nvSpPr>
            <xdr:spPr bwMode="auto">
              <a:xfrm>
                <a:off x="387653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68255</xdr:rowOff>
        </xdr:from>
        <xdr:to>
          <xdr:col>27</xdr:col>
          <xdr:colOff>0</xdr:colOff>
          <xdr:row>31</xdr:row>
          <xdr:rowOff>68256</xdr:rowOff>
        </xdr:to>
        <xdr:grpSp>
          <xdr:nvGrpSpPr>
            <xdr:cNvPr id="41" name="グループ化 40">
              <a:extLst>
                <a:ext uri="{FF2B5EF4-FFF2-40B4-BE49-F238E27FC236}">
                  <a16:creationId xmlns:a16="http://schemas.microsoft.com/office/drawing/2014/main" id="{00000000-0008-0000-2300-000029000000}"/>
                </a:ext>
              </a:extLst>
            </xdr:cNvPr>
            <xdr:cNvGrpSpPr/>
          </xdr:nvGrpSpPr>
          <xdr:grpSpPr>
            <a:xfrm>
              <a:off x="3022600" y="5211755"/>
              <a:ext cx="2051050" cy="177801"/>
              <a:chOff x="3104998" y="1085850"/>
              <a:chExt cx="1447816" cy="209550"/>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300-000017DC0300}"/>
                  </a:ext>
                </a:extLst>
              </xdr:cNvPr>
              <xdr:cNvSpPr/>
            </xdr:nvSpPr>
            <xdr:spPr bwMode="auto">
              <a:xfrm>
                <a:off x="310499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300-000018DC0300}"/>
                  </a:ext>
                </a:extLst>
              </xdr:cNvPr>
              <xdr:cNvSpPr/>
            </xdr:nvSpPr>
            <xdr:spPr bwMode="auto">
              <a:xfrm>
                <a:off x="387653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xdr:colOff>
          <xdr:row>5</xdr:row>
          <xdr:rowOff>0</xdr:rowOff>
        </xdr:from>
        <xdr:to>
          <xdr:col>25</xdr:col>
          <xdr:colOff>66673</xdr:colOff>
          <xdr:row>6</xdr:row>
          <xdr:rowOff>9525</xdr:rowOff>
        </xdr:to>
        <xdr:grpSp>
          <xdr:nvGrpSpPr>
            <xdr:cNvPr id="39" name="グループ化 38">
              <a:extLst>
                <a:ext uri="{FF2B5EF4-FFF2-40B4-BE49-F238E27FC236}">
                  <a16:creationId xmlns:a16="http://schemas.microsoft.com/office/drawing/2014/main" id="{00000000-0008-0000-2300-000027000000}"/>
                </a:ext>
              </a:extLst>
            </xdr:cNvPr>
            <xdr:cNvGrpSpPr/>
          </xdr:nvGrpSpPr>
          <xdr:grpSpPr>
            <a:xfrm>
              <a:off x="561975" y="698500"/>
              <a:ext cx="4248148" cy="187325"/>
              <a:chOff x="628666" y="1190356"/>
              <a:chExt cx="3771878" cy="209551"/>
            </a:xfrm>
          </xdr:grpSpPr>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300-00001BDC0300}"/>
                  </a:ext>
                </a:extLst>
              </xdr:cNvPr>
              <xdr:cNvSpPr/>
            </xdr:nvSpPr>
            <xdr:spPr bwMode="auto">
              <a:xfrm>
                <a:off x="628666" y="1190356"/>
                <a:ext cx="48577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6" name="Check Box 28" hidden="1">
                <a:extLst>
                  <a:ext uri="{63B3BB69-23CF-44E3-9099-C40C66FF867C}">
                    <a14:compatExt spid="_x0000_s252956"/>
                  </a:ext>
                  <a:ext uri="{FF2B5EF4-FFF2-40B4-BE49-F238E27FC236}">
                    <a16:creationId xmlns:a16="http://schemas.microsoft.com/office/drawing/2014/main" id="{00000000-0008-0000-2300-00001CDC0300}"/>
                  </a:ext>
                </a:extLst>
              </xdr:cNvPr>
              <xdr:cNvSpPr/>
            </xdr:nvSpPr>
            <xdr:spPr bwMode="auto">
              <a:xfrm>
                <a:off x="3724272" y="1190638"/>
                <a:ext cx="676272"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7951</xdr:colOff>
          <xdr:row>9</xdr:row>
          <xdr:rowOff>96826</xdr:rowOff>
        </xdr:from>
        <xdr:to>
          <xdr:col>24</xdr:col>
          <xdr:colOff>284176</xdr:colOff>
          <xdr:row>10</xdr:row>
          <xdr:rowOff>155563</xdr:rowOff>
        </xdr:to>
        <xdr:grpSp>
          <xdr:nvGrpSpPr>
            <xdr:cNvPr id="40" name="グループ化 39">
              <a:extLst>
                <a:ext uri="{FF2B5EF4-FFF2-40B4-BE49-F238E27FC236}">
                  <a16:creationId xmlns:a16="http://schemas.microsoft.com/office/drawing/2014/main" id="{00000000-0008-0000-2300-000028000000}"/>
                </a:ext>
              </a:extLst>
            </xdr:cNvPr>
            <xdr:cNvGrpSpPr/>
          </xdr:nvGrpSpPr>
          <xdr:grpSpPr>
            <a:xfrm>
              <a:off x="2205051" y="1506526"/>
              <a:ext cx="1927225" cy="236537"/>
              <a:chOff x="3105065" y="1085850"/>
              <a:chExt cx="1447799"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300-000020DC0300}"/>
                  </a:ext>
                </a:extLst>
              </xdr:cNvPr>
              <xdr:cNvSpPr/>
            </xdr:nvSpPr>
            <xdr:spPr bwMode="auto">
              <a:xfrm>
                <a:off x="310506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300-000021DC0300}"/>
                  </a:ext>
                </a:extLst>
              </xdr:cNvPr>
              <xdr:cNvSpPr/>
            </xdr:nvSpPr>
            <xdr:spPr bwMode="auto">
              <a:xfrm>
                <a:off x="387658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95235</xdr:rowOff>
        </xdr:from>
        <xdr:to>
          <xdr:col>27</xdr:col>
          <xdr:colOff>0</xdr:colOff>
          <xdr:row>27</xdr:row>
          <xdr:rowOff>88885</xdr:rowOff>
        </xdr:to>
        <xdr:grpSp>
          <xdr:nvGrpSpPr>
            <xdr:cNvPr id="43" name="グループ化 42">
              <a:extLst>
                <a:ext uri="{FF2B5EF4-FFF2-40B4-BE49-F238E27FC236}">
                  <a16:creationId xmlns:a16="http://schemas.microsoft.com/office/drawing/2014/main" id="{00000000-0008-0000-2300-00002B000000}"/>
                </a:ext>
              </a:extLst>
            </xdr:cNvPr>
            <xdr:cNvGrpSpPr/>
          </xdr:nvGrpSpPr>
          <xdr:grpSpPr>
            <a:xfrm>
              <a:off x="3022600" y="4527535"/>
              <a:ext cx="2051050" cy="171450"/>
              <a:chOff x="3104998" y="1085850"/>
              <a:chExt cx="1447816"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300-000022DC0300}"/>
                  </a:ext>
                </a:extLst>
              </xdr:cNvPr>
              <xdr:cNvSpPr/>
            </xdr:nvSpPr>
            <xdr:spPr bwMode="auto">
              <a:xfrm>
                <a:off x="310499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300-000023DC0300}"/>
                  </a:ext>
                </a:extLst>
              </xdr:cNvPr>
              <xdr:cNvSpPr/>
            </xdr:nvSpPr>
            <xdr:spPr bwMode="auto">
              <a:xfrm>
                <a:off x="387653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46040</xdr:rowOff>
        </xdr:from>
        <xdr:to>
          <xdr:col>27</xdr:col>
          <xdr:colOff>0</xdr:colOff>
          <xdr:row>62</xdr:row>
          <xdr:rowOff>46040</xdr:rowOff>
        </xdr:to>
        <xdr:grpSp>
          <xdr:nvGrpSpPr>
            <xdr:cNvPr id="46" name="グループ化 45">
              <a:extLst>
                <a:ext uri="{FF2B5EF4-FFF2-40B4-BE49-F238E27FC236}">
                  <a16:creationId xmlns:a16="http://schemas.microsoft.com/office/drawing/2014/main" id="{00000000-0008-0000-2300-00002E000000}"/>
                </a:ext>
              </a:extLst>
            </xdr:cNvPr>
            <xdr:cNvGrpSpPr/>
          </xdr:nvGrpSpPr>
          <xdr:grpSpPr>
            <a:xfrm>
              <a:off x="3022600" y="10701340"/>
              <a:ext cx="2051050" cy="177800"/>
              <a:chOff x="3104998" y="1085850"/>
              <a:chExt cx="1447816"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300-000024DC0300}"/>
                  </a:ext>
                </a:extLst>
              </xdr:cNvPr>
              <xdr:cNvSpPr/>
            </xdr:nvSpPr>
            <xdr:spPr bwMode="auto">
              <a:xfrm>
                <a:off x="310499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300-000025DC0300}"/>
                  </a:ext>
                </a:extLst>
              </xdr:cNvPr>
              <xdr:cNvSpPr/>
            </xdr:nvSpPr>
            <xdr:spPr bwMode="auto">
              <a:xfrm>
                <a:off x="387653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33</xdr:row>
          <xdr:rowOff>40120</xdr:rowOff>
        </xdr:from>
        <xdr:to>
          <xdr:col>27</xdr:col>
          <xdr:colOff>152400</xdr:colOff>
          <xdr:row>34</xdr:row>
          <xdr:rowOff>40120</xdr:rowOff>
        </xdr:to>
        <xdr:grpSp>
          <xdr:nvGrpSpPr>
            <xdr:cNvPr id="3" name="グループ化 2">
              <a:extLst>
                <a:ext uri="{FF2B5EF4-FFF2-40B4-BE49-F238E27FC236}">
                  <a16:creationId xmlns:a16="http://schemas.microsoft.com/office/drawing/2014/main" id="{00000000-0008-0000-2400-000003000000}"/>
                </a:ext>
              </a:extLst>
            </xdr:cNvPr>
            <xdr:cNvGrpSpPr/>
          </xdr:nvGrpSpPr>
          <xdr:grpSpPr>
            <a:xfrm>
              <a:off x="2679700" y="5697970"/>
              <a:ext cx="2228850" cy="177800"/>
              <a:chOff x="3105109" y="1085850"/>
              <a:chExt cx="1447883"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400-000001E00300}"/>
                  </a:ext>
                </a:extLst>
              </xdr:cNvPr>
              <xdr:cNvSpPr/>
            </xdr:nvSpPr>
            <xdr:spPr bwMode="auto">
              <a:xfrm>
                <a:off x="310510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400-000002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36</xdr:row>
          <xdr:rowOff>152400</xdr:rowOff>
        </xdr:from>
        <xdr:to>
          <xdr:col>5</xdr:col>
          <xdr:colOff>107950</xdr:colOff>
          <xdr:row>38</xdr:row>
          <xdr:rowOff>25400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4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152400</xdr:rowOff>
        </xdr:from>
        <xdr:to>
          <xdr:col>5</xdr:col>
          <xdr:colOff>107950</xdr:colOff>
          <xdr:row>37</xdr:row>
          <xdr:rowOff>25400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4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152400</xdr:rowOff>
        </xdr:from>
        <xdr:to>
          <xdr:col>5</xdr:col>
          <xdr:colOff>107950</xdr:colOff>
          <xdr:row>39</xdr:row>
          <xdr:rowOff>25400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4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48779</xdr:rowOff>
        </xdr:from>
        <xdr:to>
          <xdr:col>27</xdr:col>
          <xdr:colOff>152400</xdr:colOff>
          <xdr:row>28</xdr:row>
          <xdr:rowOff>48779</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2679700" y="4639829"/>
              <a:ext cx="2228850" cy="177800"/>
              <a:chOff x="3105109" y="1085850"/>
              <a:chExt cx="1447883"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400-000007E00300}"/>
                  </a:ext>
                </a:extLst>
              </xdr:cNvPr>
              <xdr:cNvSpPr/>
            </xdr:nvSpPr>
            <xdr:spPr bwMode="auto">
              <a:xfrm>
                <a:off x="310510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400-000008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52</xdr:row>
          <xdr:rowOff>98426</xdr:rowOff>
        </xdr:from>
        <xdr:to>
          <xdr:col>27</xdr:col>
          <xdr:colOff>152400</xdr:colOff>
          <xdr:row>53</xdr:row>
          <xdr:rowOff>98426</xdr:rowOff>
        </xdr:to>
        <xdr:grpSp>
          <xdr:nvGrpSpPr>
            <xdr:cNvPr id="18" name="グループ化 17">
              <a:extLst>
                <a:ext uri="{FF2B5EF4-FFF2-40B4-BE49-F238E27FC236}">
                  <a16:creationId xmlns:a16="http://schemas.microsoft.com/office/drawing/2014/main" id="{00000000-0008-0000-2400-000012000000}"/>
                </a:ext>
              </a:extLst>
            </xdr:cNvPr>
            <xdr:cNvGrpSpPr/>
          </xdr:nvGrpSpPr>
          <xdr:grpSpPr>
            <a:xfrm>
              <a:off x="2679700" y="9109076"/>
              <a:ext cx="2228850" cy="177800"/>
              <a:chOff x="3105109" y="1085850"/>
              <a:chExt cx="1447883"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400-000009E00300}"/>
                  </a:ext>
                </a:extLst>
              </xdr:cNvPr>
              <xdr:cNvSpPr/>
            </xdr:nvSpPr>
            <xdr:spPr bwMode="auto">
              <a:xfrm>
                <a:off x="310510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400-00000A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34636</xdr:rowOff>
        </xdr:from>
        <xdr:to>
          <xdr:col>27</xdr:col>
          <xdr:colOff>152400</xdr:colOff>
          <xdr:row>9</xdr:row>
          <xdr:rowOff>34636</xdr:rowOff>
        </xdr:to>
        <xdr:grpSp>
          <xdr:nvGrpSpPr>
            <xdr:cNvPr id="22" name="グループ化 21">
              <a:extLst>
                <a:ext uri="{FF2B5EF4-FFF2-40B4-BE49-F238E27FC236}">
                  <a16:creationId xmlns:a16="http://schemas.microsoft.com/office/drawing/2014/main" id="{00000000-0008-0000-2400-000016000000}"/>
                </a:ext>
              </a:extLst>
            </xdr:cNvPr>
            <xdr:cNvGrpSpPr/>
          </xdr:nvGrpSpPr>
          <xdr:grpSpPr>
            <a:xfrm>
              <a:off x="2679700" y="1247486"/>
              <a:ext cx="2228850" cy="177800"/>
              <a:chOff x="3105109" y="1085850"/>
              <a:chExt cx="1447883"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400-00000BE00300}"/>
                  </a:ext>
                </a:extLst>
              </xdr:cNvPr>
              <xdr:cNvSpPr/>
            </xdr:nvSpPr>
            <xdr:spPr bwMode="auto">
              <a:xfrm>
                <a:off x="310510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400-00000C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22</xdr:row>
      <xdr:rowOff>171449</xdr:rowOff>
    </xdr:from>
    <xdr:to>
      <xdr:col>24</xdr:col>
      <xdr:colOff>95249</xdr:colOff>
      <xdr:row>25</xdr:row>
      <xdr:rowOff>0</xdr:rowOff>
    </xdr:to>
    <xdr:sp macro="" textlink="">
      <xdr:nvSpPr>
        <xdr:cNvPr id="4" name="AutoShape 2">
          <a:extLst>
            <a:ext uri="{FF2B5EF4-FFF2-40B4-BE49-F238E27FC236}">
              <a16:creationId xmlns:a16="http://schemas.microsoft.com/office/drawing/2014/main" id="{00000000-0008-0000-2400-000004000000}"/>
            </a:ext>
          </a:extLst>
        </xdr:cNvPr>
        <xdr:cNvSpPr>
          <a:spLocks noChangeArrowheads="1"/>
        </xdr:cNvSpPr>
      </xdr:nvSpPr>
      <xdr:spPr bwMode="auto">
        <a:xfrm>
          <a:off x="438149" y="3873499"/>
          <a:ext cx="3505200" cy="36195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33</xdr:row>
          <xdr:rowOff>0</xdr:rowOff>
        </xdr:from>
        <xdr:to>
          <xdr:col>24</xdr:col>
          <xdr:colOff>152400</xdr:colOff>
          <xdr:row>34</xdr:row>
          <xdr:rowOff>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2679700" y="5657850"/>
              <a:ext cx="1320800" cy="177800"/>
              <a:chOff x="3105095" y="1085850"/>
              <a:chExt cx="1447862" cy="209550"/>
            </a:xfrm>
          </xdr:grpSpPr>
          <xdr:sp macro="" textlink="">
            <xdr:nvSpPr>
              <xdr:cNvPr id="253965" name="Check Box 1" hidden="1">
                <a:extLst>
                  <a:ext uri="{63B3BB69-23CF-44E3-9099-C40C66FF867C}">
                    <a14:compatExt spid="_x0000_s253965"/>
                  </a:ext>
                  <a:ext uri="{FF2B5EF4-FFF2-40B4-BE49-F238E27FC236}">
                    <a16:creationId xmlns:a16="http://schemas.microsoft.com/office/drawing/2014/main" id="{00000000-0008-0000-2400-00000DE00300}"/>
                  </a:ext>
                </a:extLst>
              </xdr:cNvPr>
              <xdr:cNvSpPr/>
            </xdr:nvSpPr>
            <xdr:spPr bwMode="auto">
              <a:xfrm>
                <a:off x="3105095"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2" hidden="1">
                <a:extLst>
                  <a:ext uri="{63B3BB69-23CF-44E3-9099-C40C66FF867C}">
                    <a14:compatExt spid="_x0000_s253966"/>
                  </a:ext>
                  <a:ext uri="{FF2B5EF4-FFF2-40B4-BE49-F238E27FC236}">
                    <a16:creationId xmlns:a16="http://schemas.microsoft.com/office/drawing/2014/main" id="{00000000-0008-0000-2400-00000EE00300}"/>
                  </a:ext>
                </a:extLst>
              </xdr:cNvPr>
              <xdr:cNvSpPr/>
            </xdr:nvSpPr>
            <xdr:spPr bwMode="auto">
              <a:xfrm>
                <a:off x="387667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36</xdr:row>
      <xdr:rowOff>19050</xdr:rowOff>
    </xdr:from>
    <xdr:to>
      <xdr:col>24</xdr:col>
      <xdr:colOff>114300</xdr:colOff>
      <xdr:row>41</xdr:row>
      <xdr:rowOff>76200</xdr:rowOff>
    </xdr:to>
    <xdr:sp macro="" textlink="">
      <xdr:nvSpPr>
        <xdr:cNvPr id="8" name="AutoShape 10">
          <a:extLst>
            <a:ext uri="{FF2B5EF4-FFF2-40B4-BE49-F238E27FC236}">
              <a16:creationId xmlns:a16="http://schemas.microsoft.com/office/drawing/2014/main" id="{00000000-0008-0000-2400-000008000000}"/>
            </a:ext>
          </a:extLst>
        </xdr:cNvPr>
        <xdr:cNvSpPr>
          <a:spLocks noChangeArrowheads="1"/>
        </xdr:cNvSpPr>
      </xdr:nvSpPr>
      <xdr:spPr bwMode="auto">
        <a:xfrm>
          <a:off x="485775" y="6032500"/>
          <a:ext cx="3476625" cy="94615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9" name="AutoShape 10">
          <a:extLst>
            <a:ext uri="{FF2B5EF4-FFF2-40B4-BE49-F238E27FC236}">
              <a16:creationId xmlns:a16="http://schemas.microsoft.com/office/drawing/2014/main" id="{00000000-0008-0000-2400-000009000000}"/>
            </a:ext>
          </a:extLst>
        </xdr:cNvPr>
        <xdr:cNvSpPr>
          <a:spLocks noChangeArrowheads="1"/>
        </xdr:cNvSpPr>
      </xdr:nvSpPr>
      <xdr:spPr bwMode="auto">
        <a:xfrm>
          <a:off x="758824" y="6546850"/>
          <a:ext cx="3136900" cy="3651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165100</xdr:colOff>
          <xdr:row>36</xdr:row>
          <xdr:rowOff>152400</xdr:rowOff>
        </xdr:from>
        <xdr:to>
          <xdr:col>5</xdr:col>
          <xdr:colOff>114300</xdr:colOff>
          <xdr:row>38</xdr:row>
          <xdr:rowOff>12700</xdr:rowOff>
        </xdr:to>
        <xdr:sp macro="" textlink="">
          <xdr:nvSpPr>
            <xdr:cNvPr id="253967" name="Check Box 3" hidden="1">
              <a:extLst>
                <a:ext uri="{63B3BB69-23CF-44E3-9099-C40C66FF867C}">
                  <a14:compatExt spid="_x0000_s253967"/>
                </a:ext>
                <a:ext uri="{FF2B5EF4-FFF2-40B4-BE49-F238E27FC236}">
                  <a16:creationId xmlns:a16="http://schemas.microsoft.com/office/drawing/2014/main" id="{00000000-0008-0000-24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152400</xdr:rowOff>
        </xdr:from>
        <xdr:to>
          <xdr:col>5</xdr:col>
          <xdr:colOff>114300</xdr:colOff>
          <xdr:row>37</xdr:row>
          <xdr:rowOff>12700</xdr:rowOff>
        </xdr:to>
        <xdr:sp macro="" textlink="">
          <xdr:nvSpPr>
            <xdr:cNvPr id="253968" name="Check Box 4" hidden="1">
              <a:extLst>
                <a:ext uri="{63B3BB69-23CF-44E3-9099-C40C66FF867C}">
                  <a14:compatExt spid="_x0000_s253968"/>
                </a:ext>
                <a:ext uri="{FF2B5EF4-FFF2-40B4-BE49-F238E27FC236}">
                  <a16:creationId xmlns:a16="http://schemas.microsoft.com/office/drawing/2014/main" id="{00000000-0008-0000-24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152400</xdr:rowOff>
        </xdr:from>
        <xdr:to>
          <xdr:col>5</xdr:col>
          <xdr:colOff>114300</xdr:colOff>
          <xdr:row>39</xdr:row>
          <xdr:rowOff>12700</xdr:rowOff>
        </xdr:to>
        <xdr:sp macro="" textlink="">
          <xdr:nvSpPr>
            <xdr:cNvPr id="253969" name="Check Box 6" hidden="1">
              <a:extLst>
                <a:ext uri="{63B3BB69-23CF-44E3-9099-C40C66FF867C}">
                  <a14:compatExt spid="_x0000_s253969"/>
                </a:ext>
                <a:ext uri="{FF2B5EF4-FFF2-40B4-BE49-F238E27FC236}">
                  <a16:creationId xmlns:a16="http://schemas.microsoft.com/office/drawing/2014/main" id="{00000000-0008-0000-24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0</xdr:rowOff>
        </xdr:from>
        <xdr:to>
          <xdr:col>24</xdr:col>
          <xdr:colOff>152400</xdr:colOff>
          <xdr:row>28</xdr:row>
          <xdr:rowOff>0</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2679700" y="4591050"/>
              <a:ext cx="1320800" cy="177800"/>
              <a:chOff x="3105095" y="1085850"/>
              <a:chExt cx="1447862" cy="209550"/>
            </a:xfrm>
          </xdr:grpSpPr>
          <xdr:sp macro="" textlink="">
            <xdr:nvSpPr>
              <xdr:cNvPr id="253970" name="Check Box 7" hidden="1">
                <a:extLst>
                  <a:ext uri="{63B3BB69-23CF-44E3-9099-C40C66FF867C}">
                    <a14:compatExt spid="_x0000_s253970"/>
                  </a:ext>
                  <a:ext uri="{FF2B5EF4-FFF2-40B4-BE49-F238E27FC236}">
                    <a16:creationId xmlns:a16="http://schemas.microsoft.com/office/drawing/2014/main" id="{00000000-0008-0000-2400-000012E00300}"/>
                  </a:ext>
                </a:extLst>
              </xdr:cNvPr>
              <xdr:cNvSpPr/>
            </xdr:nvSpPr>
            <xdr:spPr bwMode="auto">
              <a:xfrm>
                <a:off x="3105095"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1" name="Check Box 8" hidden="1">
                <a:extLst>
                  <a:ext uri="{63B3BB69-23CF-44E3-9099-C40C66FF867C}">
                    <a14:compatExt spid="_x0000_s253971"/>
                  </a:ext>
                  <a:ext uri="{FF2B5EF4-FFF2-40B4-BE49-F238E27FC236}">
                    <a16:creationId xmlns:a16="http://schemas.microsoft.com/office/drawing/2014/main" id="{00000000-0008-0000-2400-000013E00300}"/>
                  </a:ext>
                </a:extLst>
              </xdr:cNvPr>
              <xdr:cNvSpPr/>
            </xdr:nvSpPr>
            <xdr:spPr bwMode="auto">
              <a:xfrm>
                <a:off x="387667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29</xdr:row>
      <xdr:rowOff>171447</xdr:rowOff>
    </xdr:from>
    <xdr:to>
      <xdr:col>24</xdr:col>
      <xdr:colOff>95249</xdr:colOff>
      <xdr:row>31</xdr:row>
      <xdr:rowOff>178664</xdr:rowOff>
    </xdr:to>
    <xdr:sp macro="" textlink="">
      <xdr:nvSpPr>
        <xdr:cNvPr id="11" name="AutoShape 2">
          <a:extLst>
            <a:ext uri="{FF2B5EF4-FFF2-40B4-BE49-F238E27FC236}">
              <a16:creationId xmlns:a16="http://schemas.microsoft.com/office/drawing/2014/main" id="{00000000-0008-0000-2400-00000B000000}"/>
            </a:ext>
          </a:extLst>
        </xdr:cNvPr>
        <xdr:cNvSpPr>
          <a:spLocks noChangeArrowheads="1"/>
        </xdr:cNvSpPr>
      </xdr:nvSpPr>
      <xdr:spPr bwMode="auto">
        <a:xfrm>
          <a:off x="438149" y="5410197"/>
          <a:ext cx="3493077" cy="370899"/>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58</xdr:row>
      <xdr:rowOff>9525</xdr:rowOff>
    </xdr:from>
    <xdr:to>
      <xdr:col>24</xdr:col>
      <xdr:colOff>0</xdr:colOff>
      <xdr:row>61</xdr:row>
      <xdr:rowOff>0</xdr:rowOff>
    </xdr:to>
    <xdr:sp macro="" textlink="">
      <xdr:nvSpPr>
        <xdr:cNvPr id="13" name="AutoShape 13">
          <a:extLst>
            <a:ext uri="{FF2B5EF4-FFF2-40B4-BE49-F238E27FC236}">
              <a16:creationId xmlns:a16="http://schemas.microsoft.com/office/drawing/2014/main" id="{00000000-0008-0000-2400-00000D000000}"/>
            </a:ext>
          </a:extLst>
        </xdr:cNvPr>
        <xdr:cNvSpPr>
          <a:spLocks noChangeArrowheads="1"/>
        </xdr:cNvSpPr>
      </xdr:nvSpPr>
      <xdr:spPr bwMode="auto">
        <a:xfrm>
          <a:off x="466725" y="9909175"/>
          <a:ext cx="3381375" cy="523875"/>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52</xdr:row>
          <xdr:rowOff>0</xdr:rowOff>
        </xdr:from>
        <xdr:to>
          <xdr:col>24</xdr:col>
          <xdr:colOff>152400</xdr:colOff>
          <xdr:row>53</xdr:row>
          <xdr:rowOff>0</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2679700" y="9010650"/>
              <a:ext cx="1320800" cy="177800"/>
              <a:chOff x="3105095" y="1085850"/>
              <a:chExt cx="1447862" cy="209550"/>
            </a:xfrm>
          </xdr:grpSpPr>
          <xdr:sp macro="" textlink="">
            <xdr:nvSpPr>
              <xdr:cNvPr id="253972" name="Check Box 9" hidden="1">
                <a:extLst>
                  <a:ext uri="{63B3BB69-23CF-44E3-9099-C40C66FF867C}">
                    <a14:compatExt spid="_x0000_s253972"/>
                  </a:ext>
                  <a:ext uri="{FF2B5EF4-FFF2-40B4-BE49-F238E27FC236}">
                    <a16:creationId xmlns:a16="http://schemas.microsoft.com/office/drawing/2014/main" id="{00000000-0008-0000-2400-000014E00300}"/>
                  </a:ext>
                </a:extLst>
              </xdr:cNvPr>
              <xdr:cNvSpPr/>
            </xdr:nvSpPr>
            <xdr:spPr bwMode="auto">
              <a:xfrm>
                <a:off x="3105095"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3" name="Check Box 10" hidden="1">
                <a:extLst>
                  <a:ext uri="{63B3BB69-23CF-44E3-9099-C40C66FF867C}">
                    <a14:compatExt spid="_x0000_s253973"/>
                  </a:ext>
                  <a:ext uri="{FF2B5EF4-FFF2-40B4-BE49-F238E27FC236}">
                    <a16:creationId xmlns:a16="http://schemas.microsoft.com/office/drawing/2014/main" id="{00000000-0008-0000-2400-000015E00300}"/>
                  </a:ext>
                </a:extLst>
              </xdr:cNvPr>
              <xdr:cNvSpPr/>
            </xdr:nvSpPr>
            <xdr:spPr bwMode="auto">
              <a:xfrm>
                <a:off x="387667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11</xdr:row>
      <xdr:rowOff>0</xdr:rowOff>
    </xdr:from>
    <xdr:to>
      <xdr:col>24</xdr:col>
      <xdr:colOff>95250</xdr:colOff>
      <xdr:row>13</xdr:row>
      <xdr:rowOff>57150</xdr:rowOff>
    </xdr:to>
    <xdr:sp macro="" textlink="">
      <xdr:nvSpPr>
        <xdr:cNvPr id="16" name="AutoShape 4">
          <a:extLst>
            <a:ext uri="{FF2B5EF4-FFF2-40B4-BE49-F238E27FC236}">
              <a16:creationId xmlns:a16="http://schemas.microsoft.com/office/drawing/2014/main" id="{00000000-0008-0000-2400-000010000000}"/>
            </a:ext>
          </a:extLst>
        </xdr:cNvPr>
        <xdr:cNvSpPr>
          <a:spLocks noChangeArrowheads="1"/>
        </xdr:cNvSpPr>
      </xdr:nvSpPr>
      <xdr:spPr bwMode="auto">
        <a:xfrm>
          <a:off x="476250" y="1746250"/>
          <a:ext cx="3467100" cy="4127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8</xdr:row>
          <xdr:rowOff>0</xdr:rowOff>
        </xdr:from>
        <xdr:to>
          <xdr:col>24</xdr:col>
          <xdr:colOff>152400</xdr:colOff>
          <xdr:row>9</xdr:row>
          <xdr:rowOff>0</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2679700" y="1212850"/>
              <a:ext cx="1320800" cy="177800"/>
              <a:chOff x="3105095" y="1085850"/>
              <a:chExt cx="1447862" cy="209550"/>
            </a:xfrm>
          </xdr:grpSpPr>
          <xdr:sp macro="" textlink="">
            <xdr:nvSpPr>
              <xdr:cNvPr id="253974" name="Check Box 11" hidden="1">
                <a:extLst>
                  <a:ext uri="{63B3BB69-23CF-44E3-9099-C40C66FF867C}">
                    <a14:compatExt spid="_x0000_s253974"/>
                  </a:ext>
                  <a:ext uri="{FF2B5EF4-FFF2-40B4-BE49-F238E27FC236}">
                    <a16:creationId xmlns:a16="http://schemas.microsoft.com/office/drawing/2014/main" id="{00000000-0008-0000-2400-000016E00300}"/>
                  </a:ext>
                </a:extLst>
              </xdr:cNvPr>
              <xdr:cNvSpPr/>
            </xdr:nvSpPr>
            <xdr:spPr bwMode="auto">
              <a:xfrm>
                <a:off x="3105095"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5" name="Check Box 12" hidden="1">
                <a:extLst>
                  <a:ext uri="{63B3BB69-23CF-44E3-9099-C40C66FF867C}">
                    <a14:compatExt spid="_x0000_s253975"/>
                  </a:ext>
                  <a:ext uri="{FF2B5EF4-FFF2-40B4-BE49-F238E27FC236}">
                    <a16:creationId xmlns:a16="http://schemas.microsoft.com/office/drawing/2014/main" id="{00000000-0008-0000-2400-000017E00300}"/>
                  </a:ext>
                </a:extLst>
              </xdr:cNvPr>
              <xdr:cNvSpPr/>
            </xdr:nvSpPr>
            <xdr:spPr bwMode="auto">
              <a:xfrm>
                <a:off x="387667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107944</xdr:colOff>
          <xdr:row>50</xdr:row>
          <xdr:rowOff>33329</xdr:rowOff>
        </xdr:from>
        <xdr:to>
          <xdr:col>28</xdr:col>
          <xdr:colOff>57144</xdr:colOff>
          <xdr:row>51</xdr:row>
          <xdr:rowOff>68255</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1974844" y="8720129"/>
              <a:ext cx="2806700" cy="212726"/>
              <a:chOff x="1323974" y="8371072"/>
              <a:chExt cx="2466977" cy="209549"/>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500-00001DE40300}"/>
                  </a:ext>
                </a:extLst>
              </xdr:cNvPr>
              <xdr:cNvSpPr/>
            </xdr:nvSpPr>
            <xdr:spPr bwMode="auto">
              <a:xfrm>
                <a:off x="1323974" y="8372474"/>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500-00001EE40300}"/>
                  </a:ext>
                </a:extLst>
              </xdr:cNvPr>
              <xdr:cNvSpPr/>
            </xdr:nvSpPr>
            <xdr:spPr bwMode="auto">
              <a:xfrm>
                <a:off x="2095500" y="8371072"/>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500-00001FE40300}"/>
                  </a:ext>
                </a:extLst>
              </xdr:cNvPr>
              <xdr:cNvSpPr/>
            </xdr:nvSpPr>
            <xdr:spPr bwMode="auto">
              <a:xfrm>
                <a:off x="3114676"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152392</xdr:colOff>
          <xdr:row>11</xdr:row>
          <xdr:rowOff>95233</xdr:rowOff>
        </xdr:from>
        <xdr:to>
          <xdr:col>26</xdr:col>
          <xdr:colOff>374642</xdr:colOff>
          <xdr:row>12</xdr:row>
          <xdr:rowOff>95233</xdr:rowOff>
        </xdr:to>
        <xdr:grpSp>
          <xdr:nvGrpSpPr>
            <xdr:cNvPr id="78" name="グループ化 77">
              <a:extLst>
                <a:ext uri="{FF2B5EF4-FFF2-40B4-BE49-F238E27FC236}">
                  <a16:creationId xmlns:a16="http://schemas.microsoft.com/office/drawing/2014/main" id="{00000000-0008-0000-2500-00004E000000}"/>
                </a:ext>
              </a:extLst>
            </xdr:cNvPr>
            <xdr:cNvGrpSpPr/>
          </xdr:nvGrpSpPr>
          <xdr:grpSpPr>
            <a:xfrm>
              <a:off x="2679692" y="1847833"/>
              <a:ext cx="1873250" cy="177800"/>
              <a:chOff x="3105199" y="1085850"/>
              <a:chExt cx="1447786"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500-000031E40300}"/>
                  </a:ext>
                </a:extLst>
              </xdr:cNvPr>
              <xdr:cNvSpPr/>
            </xdr:nvSpPr>
            <xdr:spPr bwMode="auto">
              <a:xfrm>
                <a:off x="310519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500-000032E40300}"/>
                  </a:ext>
                </a:extLst>
              </xdr:cNvPr>
              <xdr:cNvSpPr/>
            </xdr:nvSpPr>
            <xdr:spPr bwMode="auto">
              <a:xfrm>
                <a:off x="387670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27</xdr:row>
          <xdr:rowOff>57143</xdr:rowOff>
        </xdr:from>
        <xdr:to>
          <xdr:col>27</xdr:col>
          <xdr:colOff>1580</xdr:colOff>
          <xdr:row>28</xdr:row>
          <xdr:rowOff>41267</xdr:rowOff>
        </xdr:to>
        <xdr:grpSp>
          <xdr:nvGrpSpPr>
            <xdr:cNvPr id="81" name="グループ化 80">
              <a:extLst>
                <a:ext uri="{FF2B5EF4-FFF2-40B4-BE49-F238E27FC236}">
                  <a16:creationId xmlns:a16="http://schemas.microsoft.com/office/drawing/2014/main" id="{00000000-0008-0000-2500-000051000000}"/>
                </a:ext>
              </a:extLst>
            </xdr:cNvPr>
            <xdr:cNvGrpSpPr/>
          </xdr:nvGrpSpPr>
          <xdr:grpSpPr>
            <a:xfrm>
              <a:off x="2693980" y="4654543"/>
              <a:ext cx="1866900" cy="161924"/>
              <a:chOff x="3105156" y="1085850"/>
              <a:chExt cx="1447802"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500-000033E40300}"/>
                  </a:ext>
                </a:extLst>
              </xdr:cNvPr>
              <xdr:cNvSpPr/>
            </xdr:nvSpPr>
            <xdr:spPr bwMode="auto">
              <a:xfrm>
                <a:off x="3105156"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500-000034E40300}"/>
                  </a:ext>
                </a:extLst>
              </xdr:cNvPr>
              <xdr:cNvSpPr/>
            </xdr:nvSpPr>
            <xdr:spPr bwMode="auto">
              <a:xfrm>
                <a:off x="3876682"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158737</xdr:colOff>
          <xdr:row>32</xdr:row>
          <xdr:rowOff>41267</xdr:rowOff>
        </xdr:from>
        <xdr:to>
          <xdr:col>26</xdr:col>
          <xdr:colOff>380987</xdr:colOff>
          <xdr:row>33</xdr:row>
          <xdr:rowOff>57143</xdr:rowOff>
        </xdr:to>
        <xdr:grpSp>
          <xdr:nvGrpSpPr>
            <xdr:cNvPr id="84" name="グループ化 83">
              <a:extLst>
                <a:ext uri="{FF2B5EF4-FFF2-40B4-BE49-F238E27FC236}">
                  <a16:creationId xmlns:a16="http://schemas.microsoft.com/office/drawing/2014/main" id="{00000000-0008-0000-2500-000054000000}"/>
                </a:ext>
              </a:extLst>
            </xdr:cNvPr>
            <xdr:cNvGrpSpPr/>
          </xdr:nvGrpSpPr>
          <xdr:grpSpPr>
            <a:xfrm>
              <a:off x="2686037" y="5527667"/>
              <a:ext cx="1873250" cy="193676"/>
              <a:chOff x="3105193" y="1085850"/>
              <a:chExt cx="1447793"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500-000035E40300}"/>
                  </a:ext>
                </a:extLst>
              </xdr:cNvPr>
              <xdr:cNvSpPr/>
            </xdr:nvSpPr>
            <xdr:spPr bwMode="auto">
              <a:xfrm>
                <a:off x="310519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500-000036E40300}"/>
                  </a:ext>
                </a:extLst>
              </xdr:cNvPr>
              <xdr:cNvSpPr/>
            </xdr:nvSpPr>
            <xdr:spPr bwMode="auto">
              <a:xfrm>
                <a:off x="387671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35</xdr:row>
          <xdr:rowOff>19041</xdr:rowOff>
        </xdr:from>
        <xdr:to>
          <xdr:col>27</xdr:col>
          <xdr:colOff>1580</xdr:colOff>
          <xdr:row>36</xdr:row>
          <xdr:rowOff>3165</xdr:rowOff>
        </xdr:to>
        <xdr:grpSp>
          <xdr:nvGrpSpPr>
            <xdr:cNvPr id="87" name="グループ化 86">
              <a:extLst>
                <a:ext uri="{FF2B5EF4-FFF2-40B4-BE49-F238E27FC236}">
                  <a16:creationId xmlns:a16="http://schemas.microsoft.com/office/drawing/2014/main" id="{00000000-0008-0000-2500-000057000000}"/>
                </a:ext>
              </a:extLst>
            </xdr:cNvPr>
            <xdr:cNvGrpSpPr/>
          </xdr:nvGrpSpPr>
          <xdr:grpSpPr>
            <a:xfrm>
              <a:off x="2693980" y="6038841"/>
              <a:ext cx="1866900" cy="161924"/>
              <a:chOff x="3105156" y="1085850"/>
              <a:chExt cx="1447802"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500-000037E40300}"/>
                  </a:ext>
                </a:extLst>
              </xdr:cNvPr>
              <xdr:cNvSpPr/>
            </xdr:nvSpPr>
            <xdr:spPr bwMode="auto">
              <a:xfrm>
                <a:off x="3105156"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500-000038E40300}"/>
                  </a:ext>
                </a:extLst>
              </xdr:cNvPr>
              <xdr:cNvSpPr/>
            </xdr:nvSpPr>
            <xdr:spPr bwMode="auto">
              <a:xfrm>
                <a:off x="3876682"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37</xdr:row>
          <xdr:rowOff>46030</xdr:rowOff>
        </xdr:from>
        <xdr:to>
          <xdr:col>26</xdr:col>
          <xdr:colOff>373058</xdr:colOff>
          <xdr:row>38</xdr:row>
          <xdr:rowOff>30154</xdr:rowOff>
        </xdr:to>
        <xdr:grpSp>
          <xdr:nvGrpSpPr>
            <xdr:cNvPr id="93" name="グループ化 92">
              <a:extLst>
                <a:ext uri="{FF2B5EF4-FFF2-40B4-BE49-F238E27FC236}">
                  <a16:creationId xmlns:a16="http://schemas.microsoft.com/office/drawing/2014/main" id="{00000000-0008-0000-2500-00005D000000}"/>
                </a:ext>
              </a:extLst>
            </xdr:cNvPr>
            <xdr:cNvGrpSpPr/>
          </xdr:nvGrpSpPr>
          <xdr:grpSpPr>
            <a:xfrm>
              <a:off x="2678108" y="6421430"/>
              <a:ext cx="1873250" cy="161924"/>
              <a:chOff x="3105199" y="1085850"/>
              <a:chExt cx="1447786"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500-00003BE40300}"/>
                  </a:ext>
                </a:extLst>
              </xdr:cNvPr>
              <xdr:cNvSpPr/>
            </xdr:nvSpPr>
            <xdr:spPr bwMode="auto">
              <a:xfrm>
                <a:off x="310519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500-00003CE40300}"/>
                  </a:ext>
                </a:extLst>
              </xdr:cNvPr>
              <xdr:cNvSpPr/>
            </xdr:nvSpPr>
            <xdr:spPr bwMode="auto">
              <a:xfrm>
                <a:off x="387670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58</xdr:row>
          <xdr:rowOff>30154</xdr:rowOff>
        </xdr:from>
        <xdr:to>
          <xdr:col>26</xdr:col>
          <xdr:colOff>373058</xdr:colOff>
          <xdr:row>59</xdr:row>
          <xdr:rowOff>46030</xdr:rowOff>
        </xdr:to>
        <xdr:grpSp>
          <xdr:nvGrpSpPr>
            <xdr:cNvPr id="97" name="グループ化 96">
              <a:extLst>
                <a:ext uri="{FF2B5EF4-FFF2-40B4-BE49-F238E27FC236}">
                  <a16:creationId xmlns:a16="http://schemas.microsoft.com/office/drawing/2014/main" id="{00000000-0008-0000-2500-000061000000}"/>
                </a:ext>
              </a:extLst>
            </xdr:cNvPr>
            <xdr:cNvGrpSpPr/>
          </xdr:nvGrpSpPr>
          <xdr:grpSpPr>
            <a:xfrm>
              <a:off x="2678108" y="10139354"/>
              <a:ext cx="1873250" cy="193676"/>
              <a:chOff x="3105199" y="1085850"/>
              <a:chExt cx="1447786"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id="{00000000-0008-0000-2500-00003DE40300}"/>
                  </a:ext>
                </a:extLst>
              </xdr:cNvPr>
              <xdr:cNvSpPr/>
            </xdr:nvSpPr>
            <xdr:spPr bwMode="auto">
              <a:xfrm>
                <a:off x="310519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id="{00000000-0008-0000-2500-00003EE40300}"/>
                  </a:ext>
                </a:extLst>
              </xdr:cNvPr>
              <xdr:cNvSpPr/>
            </xdr:nvSpPr>
            <xdr:spPr bwMode="auto">
              <a:xfrm>
                <a:off x="387670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286</xdr:colOff>
          <xdr:row>6</xdr:row>
          <xdr:rowOff>8659</xdr:rowOff>
        </xdr:from>
        <xdr:to>
          <xdr:col>30</xdr:col>
          <xdr:colOff>151891</xdr:colOff>
          <xdr:row>8</xdr:row>
          <xdr:rowOff>8647</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022886" y="872259"/>
              <a:ext cx="2183605" cy="355588"/>
              <a:chOff x="3533775" y="825941"/>
              <a:chExt cx="1824521" cy="383377"/>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500-000044E40300}"/>
                  </a:ext>
                </a:extLst>
              </xdr:cNvPr>
              <xdr:cNvSpPr/>
            </xdr:nvSpPr>
            <xdr:spPr bwMode="auto">
              <a:xfrm>
                <a:off x="4054828" y="1019776"/>
                <a:ext cx="375736" cy="1737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500-000045E40300}"/>
                  </a:ext>
                </a:extLst>
              </xdr:cNvPr>
              <xdr:cNvSpPr/>
            </xdr:nvSpPr>
            <xdr:spPr bwMode="auto">
              <a:xfrm>
                <a:off x="4495936" y="1028044"/>
                <a:ext cx="375736" cy="173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id="{00000000-0008-0000-2500-000048E40300}"/>
                  </a:ext>
                </a:extLst>
              </xdr:cNvPr>
              <xdr:cNvSpPr/>
            </xdr:nvSpPr>
            <xdr:spPr bwMode="auto">
              <a:xfrm>
                <a:off x="3533775" y="828674"/>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500-00004AE40300}"/>
                  </a:ext>
                </a:extLst>
              </xdr:cNvPr>
              <xdr:cNvSpPr/>
            </xdr:nvSpPr>
            <xdr:spPr bwMode="auto">
              <a:xfrm>
                <a:off x="4059094" y="825941"/>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500-00004DE40300}"/>
                  </a:ext>
                </a:extLst>
              </xdr:cNvPr>
              <xdr:cNvSpPr/>
            </xdr:nvSpPr>
            <xdr:spPr bwMode="auto">
              <a:xfrm>
                <a:off x="3533775" y="1035379"/>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500-00004FE40300}"/>
                  </a:ext>
                </a:extLst>
              </xdr:cNvPr>
              <xdr:cNvSpPr/>
            </xdr:nvSpPr>
            <xdr:spPr bwMode="auto">
              <a:xfrm>
                <a:off x="4497296" y="829150"/>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id="{00000000-0008-0000-2500-000051E40300}"/>
                  </a:ext>
                </a:extLst>
              </xdr:cNvPr>
              <xdr:cNvSpPr/>
            </xdr:nvSpPr>
            <xdr:spPr bwMode="auto">
              <a:xfrm>
                <a:off x="4986822" y="831365"/>
                <a:ext cx="371474" cy="16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500-000053E40300}"/>
                  </a:ext>
                </a:extLst>
              </xdr:cNvPr>
              <xdr:cNvSpPr/>
            </xdr:nvSpPr>
            <xdr:spPr bwMode="auto">
              <a:xfrm>
                <a:off x="4986724" y="1006980"/>
                <a:ext cx="370311" cy="2023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1597</xdr:colOff>
          <xdr:row>59</xdr:row>
          <xdr:rowOff>152390</xdr:rowOff>
        </xdr:from>
        <xdr:to>
          <xdr:col>22</xdr:col>
          <xdr:colOff>103191</xdr:colOff>
          <xdr:row>61</xdr:row>
          <xdr:rowOff>49203</xdr:rowOff>
        </xdr:to>
        <xdr:grpSp>
          <xdr:nvGrpSpPr>
            <xdr:cNvPr id="54" name="グループ化 53">
              <a:extLst>
                <a:ext uri="{FF2B5EF4-FFF2-40B4-BE49-F238E27FC236}">
                  <a16:creationId xmlns:a16="http://schemas.microsoft.com/office/drawing/2014/main" id="{00000000-0008-0000-2500-000036000000}"/>
                </a:ext>
              </a:extLst>
            </xdr:cNvPr>
            <xdr:cNvGrpSpPr/>
          </xdr:nvGrpSpPr>
          <xdr:grpSpPr>
            <a:xfrm>
              <a:off x="2198697" y="10439390"/>
              <a:ext cx="1422394" cy="227013"/>
              <a:chOff x="2567002" y="11294613"/>
              <a:chExt cx="1585896" cy="209550"/>
            </a:xfrm>
          </xdr:grpSpPr>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500-000055E40300}"/>
                  </a:ext>
                </a:extLst>
              </xdr:cNvPr>
              <xdr:cNvSpPr/>
            </xdr:nvSpPr>
            <xdr:spPr bwMode="auto">
              <a:xfrm>
                <a:off x="2567002" y="11294613"/>
                <a:ext cx="9239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500-000056E40300}"/>
                  </a:ext>
                </a:extLst>
              </xdr:cNvPr>
              <xdr:cNvSpPr/>
            </xdr:nvSpPr>
            <xdr:spPr bwMode="auto">
              <a:xfrm>
                <a:off x="3476626" y="11296650"/>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xdr:twoCellAnchor>
    <xdr:from>
      <xdr:col>3</xdr:col>
      <xdr:colOff>104775</xdr:colOff>
      <xdr:row>45</xdr:row>
      <xdr:rowOff>161925</xdr:rowOff>
    </xdr:from>
    <xdr:to>
      <xdr:col>26</xdr:col>
      <xdr:colOff>95250</xdr:colOff>
      <xdr:row>48</xdr:row>
      <xdr:rowOff>76200</xdr:rowOff>
    </xdr:to>
    <xdr:sp macro="" textlink="">
      <xdr:nvSpPr>
        <xdr:cNvPr id="3" name="AutoShape 7">
          <a:extLst>
            <a:ext uri="{FF2B5EF4-FFF2-40B4-BE49-F238E27FC236}">
              <a16:creationId xmlns:a16="http://schemas.microsoft.com/office/drawing/2014/main" id="{00000000-0008-0000-2500-000003000000}"/>
            </a:ext>
          </a:extLst>
        </xdr:cNvPr>
        <xdr:cNvSpPr>
          <a:spLocks noChangeArrowheads="1"/>
        </xdr:cNvSpPr>
      </xdr:nvSpPr>
      <xdr:spPr bwMode="auto">
        <a:xfrm>
          <a:off x="485775" y="7248525"/>
          <a:ext cx="3787775" cy="44767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44450</xdr:colOff>
          <xdr:row>50</xdr:row>
          <xdr:rowOff>0</xdr:rowOff>
        </xdr:from>
        <xdr:to>
          <xdr:col>26</xdr:col>
          <xdr:colOff>158750</xdr:colOff>
          <xdr:row>51</xdr:row>
          <xdr:rowOff>38100</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2076450" y="8686800"/>
              <a:ext cx="2260600" cy="215900"/>
              <a:chOff x="1323971" y="8370044"/>
              <a:chExt cx="2466976" cy="209553"/>
            </a:xfrm>
          </xdr:grpSpPr>
          <xdr:sp macro="" textlink="">
            <xdr:nvSpPr>
              <xdr:cNvPr id="255063" name="Check Box 29" hidden="1">
                <a:extLst>
                  <a:ext uri="{63B3BB69-23CF-44E3-9099-C40C66FF867C}">
                    <a14:compatExt spid="_x0000_s255063"/>
                  </a:ext>
                  <a:ext uri="{FF2B5EF4-FFF2-40B4-BE49-F238E27FC236}">
                    <a16:creationId xmlns:a16="http://schemas.microsoft.com/office/drawing/2014/main" id="{00000000-0008-0000-2500-000057E40300}"/>
                  </a:ext>
                </a:extLst>
              </xdr:cNvPr>
              <xdr:cNvSpPr/>
            </xdr:nvSpPr>
            <xdr:spPr bwMode="auto">
              <a:xfrm>
                <a:off x="1323971" y="8372474"/>
                <a:ext cx="66674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4" name="Check Box 30" hidden="1">
                <a:extLst>
                  <a:ext uri="{63B3BB69-23CF-44E3-9099-C40C66FF867C}">
                    <a14:compatExt spid="_x0000_s255064"/>
                  </a:ext>
                  <a:ext uri="{FF2B5EF4-FFF2-40B4-BE49-F238E27FC236}">
                    <a16:creationId xmlns:a16="http://schemas.microsoft.com/office/drawing/2014/main" id="{00000000-0008-0000-2500-000058E40300}"/>
                  </a:ext>
                </a:extLst>
              </xdr:cNvPr>
              <xdr:cNvSpPr/>
            </xdr:nvSpPr>
            <xdr:spPr bwMode="auto">
              <a:xfrm>
                <a:off x="2095500" y="8370044"/>
                <a:ext cx="923926"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5" name="Check Box 31" hidden="1">
                <a:extLst>
                  <a:ext uri="{63B3BB69-23CF-44E3-9099-C40C66FF867C}">
                    <a14:compatExt spid="_x0000_s255065"/>
                  </a:ext>
                  <a:ext uri="{FF2B5EF4-FFF2-40B4-BE49-F238E27FC236}">
                    <a16:creationId xmlns:a16="http://schemas.microsoft.com/office/drawing/2014/main" id="{00000000-0008-0000-2500-000059E40300}"/>
                  </a:ext>
                </a:extLst>
              </xdr:cNvPr>
              <xdr:cNvSpPr/>
            </xdr:nvSpPr>
            <xdr:spPr bwMode="auto">
              <a:xfrm>
                <a:off x="3114672"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101600</xdr:colOff>
      <xdr:row>13</xdr:row>
      <xdr:rowOff>9525</xdr:rowOff>
    </xdr:from>
    <xdr:to>
      <xdr:col>26</xdr:col>
      <xdr:colOff>133350</xdr:colOff>
      <xdr:row>18</xdr:row>
      <xdr:rowOff>58737</xdr:rowOff>
    </xdr:to>
    <xdr:grpSp>
      <xdr:nvGrpSpPr>
        <xdr:cNvPr id="9" name="グループ化 8">
          <a:extLst>
            <a:ext uri="{FF2B5EF4-FFF2-40B4-BE49-F238E27FC236}">
              <a16:creationId xmlns:a16="http://schemas.microsoft.com/office/drawing/2014/main" id="{00000000-0008-0000-2500-000009000000}"/>
            </a:ext>
          </a:extLst>
        </xdr:cNvPr>
        <xdr:cNvGrpSpPr/>
      </xdr:nvGrpSpPr>
      <xdr:grpSpPr>
        <a:xfrm>
          <a:off x="482600" y="2117725"/>
          <a:ext cx="3829050" cy="938212"/>
          <a:chOff x="523875" y="2524127"/>
          <a:chExt cx="4191000" cy="914398"/>
        </a:xfrm>
      </xdr:grpSpPr>
      <xdr:sp macro="" textlink="">
        <xdr:nvSpPr>
          <xdr:cNvPr id="10" name="AutoShape 10">
            <a:extLst>
              <a:ext uri="{FF2B5EF4-FFF2-40B4-BE49-F238E27FC236}">
                <a16:creationId xmlns:a16="http://schemas.microsoft.com/office/drawing/2014/main" id="{00000000-0008-0000-2500-00000A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1" name="AutoShape 10">
            <a:extLst>
              <a:ext uri="{FF2B5EF4-FFF2-40B4-BE49-F238E27FC236}">
                <a16:creationId xmlns:a16="http://schemas.microsoft.com/office/drawing/2014/main" id="{00000000-0008-0000-2500-00000B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6" name="Check Box 38" hidden="1">
                <a:extLst>
                  <a:ext uri="{63B3BB69-23CF-44E3-9099-C40C66FF867C}">
                    <a14:compatExt spid="_x0000_s255066"/>
                  </a:ext>
                  <a:ext uri="{FF2B5EF4-FFF2-40B4-BE49-F238E27FC236}">
                    <a16:creationId xmlns:a16="http://schemas.microsoft.com/office/drawing/2014/main" id="{00000000-0008-0000-2500-00005AE40300}"/>
                  </a:ext>
                </a:extLst>
              </xdr:cNvPr>
              <xdr:cNvSpPr/>
            </xdr:nvSpPr>
            <xdr:spPr bwMode="auto">
              <a:xfrm>
                <a:off x="581025" y="2524127"/>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a:t>
                </a:r>
              </a:p>
            </xdr:txBody>
          </xdr:sp>
        </mc:Choice>
        <mc:Fallback/>
      </mc:AlternateContent>
      <mc:AlternateContent xmlns:mc="http://schemas.openxmlformats.org/markup-compatibility/2006">
        <mc:Choice xmlns:a14="http://schemas.microsoft.com/office/drawing/2010/main" Requires="a14">
          <xdr:sp macro="" textlink="">
            <xdr:nvSpPr>
              <xdr:cNvPr id="255067" name="Check Box 40" hidden="1">
                <a:extLst>
                  <a:ext uri="{63B3BB69-23CF-44E3-9099-C40C66FF867C}">
                    <a14:compatExt spid="_x0000_s255067"/>
                  </a:ext>
                  <a:ext uri="{FF2B5EF4-FFF2-40B4-BE49-F238E27FC236}">
                    <a16:creationId xmlns:a16="http://schemas.microsoft.com/office/drawing/2014/main" id="{00000000-0008-0000-2500-00005BE40300}"/>
                  </a:ext>
                </a:extLst>
              </xdr:cNvPr>
              <xdr:cNvSpPr/>
            </xdr:nvSpPr>
            <xdr:spPr bwMode="auto">
              <a:xfrm>
                <a:off x="581025" y="26955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a:t>
                </a:r>
              </a:p>
            </xdr:txBody>
          </xdr:sp>
        </mc:Choice>
        <mc:Fallback/>
      </mc:AlternateContent>
      <mc:AlternateContent xmlns:mc="http://schemas.openxmlformats.org/markup-compatibility/2006">
        <mc:Choice xmlns:a14="http://schemas.microsoft.com/office/drawing/2010/main" Requires="a14">
          <xdr:sp macro="" textlink="">
            <xdr:nvSpPr>
              <xdr:cNvPr id="255068" name="Check Box 41" hidden="1">
                <a:extLst>
                  <a:ext uri="{63B3BB69-23CF-44E3-9099-C40C66FF867C}">
                    <a14:compatExt spid="_x0000_s255068"/>
                  </a:ext>
                  <a:ext uri="{FF2B5EF4-FFF2-40B4-BE49-F238E27FC236}">
                    <a16:creationId xmlns:a16="http://schemas.microsoft.com/office/drawing/2014/main" id="{00000000-0008-0000-2500-00005CE40300}"/>
                  </a:ext>
                </a:extLst>
              </xdr:cNvPr>
              <xdr:cNvSpPr/>
            </xdr:nvSpPr>
            <xdr:spPr bwMode="auto">
              <a:xfrm>
                <a:off x="581025" y="286702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a:t>
                </a:r>
              </a:p>
            </xdr:txBody>
          </xdr:sp>
        </mc:Choice>
        <mc:Fallback/>
      </mc:AlternateContent>
      <mc:AlternateContent xmlns:mc="http://schemas.openxmlformats.org/markup-compatibility/2006">
        <mc:Choice xmlns:a14="http://schemas.microsoft.com/office/drawing/2010/main" Requires="a14">
          <xdr:sp macro="" textlink="">
            <xdr:nvSpPr>
              <xdr:cNvPr id="255069" name="Check Box 42" hidden="1">
                <a:extLst>
                  <a:ext uri="{63B3BB69-23CF-44E3-9099-C40C66FF867C}">
                    <a14:compatExt spid="_x0000_s255069"/>
                  </a:ext>
                  <a:ext uri="{FF2B5EF4-FFF2-40B4-BE49-F238E27FC236}">
                    <a16:creationId xmlns:a16="http://schemas.microsoft.com/office/drawing/2014/main" id="{00000000-0008-0000-2500-00005DE40300}"/>
                  </a:ext>
                </a:extLst>
              </xdr:cNvPr>
              <xdr:cNvSpPr/>
            </xdr:nvSpPr>
            <xdr:spPr bwMode="auto">
              <a:xfrm>
                <a:off x="581025" y="30384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a:t>
                </a:r>
              </a:p>
            </xdr:txBody>
          </xdr:sp>
        </mc:Choice>
        <mc:Fallback/>
      </mc:AlternateContent>
    </xdr:grpSp>
    <xdr:clientData/>
  </xdr:twoCellAnchor>
  <xdr:twoCellAnchor>
    <xdr:from>
      <xdr:col>3</xdr:col>
      <xdr:colOff>114300</xdr:colOff>
      <xdr:row>38</xdr:row>
      <xdr:rowOff>152400</xdr:rowOff>
    </xdr:from>
    <xdr:to>
      <xdr:col>26</xdr:col>
      <xdr:colOff>120650</xdr:colOff>
      <xdr:row>44</xdr:row>
      <xdr:rowOff>44450</xdr:rowOff>
    </xdr:to>
    <xdr:grpSp>
      <xdr:nvGrpSpPr>
        <xdr:cNvPr id="12" name="グループ化 11">
          <a:extLst>
            <a:ext uri="{FF2B5EF4-FFF2-40B4-BE49-F238E27FC236}">
              <a16:creationId xmlns:a16="http://schemas.microsoft.com/office/drawing/2014/main" id="{00000000-0008-0000-2500-00000C000000}"/>
            </a:ext>
          </a:extLst>
        </xdr:cNvPr>
        <xdr:cNvGrpSpPr/>
      </xdr:nvGrpSpPr>
      <xdr:grpSpPr>
        <a:xfrm>
          <a:off x="495300" y="6705600"/>
          <a:ext cx="3803650" cy="958850"/>
          <a:chOff x="533400" y="6467482"/>
          <a:chExt cx="4171950" cy="923918"/>
        </a:xfrm>
      </xdr:grpSpPr>
      <xdr:sp macro="" textlink="">
        <xdr:nvSpPr>
          <xdr:cNvPr id="13" name="AutoShape 10">
            <a:extLst>
              <a:ext uri="{FF2B5EF4-FFF2-40B4-BE49-F238E27FC236}">
                <a16:creationId xmlns:a16="http://schemas.microsoft.com/office/drawing/2014/main" id="{00000000-0008-0000-2500-00000D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70" name="Check Box 43" hidden="1">
                <a:extLst>
                  <a:ext uri="{63B3BB69-23CF-44E3-9099-C40C66FF867C}">
                    <a14:compatExt spid="_x0000_s255070"/>
                  </a:ext>
                  <a:ext uri="{FF2B5EF4-FFF2-40B4-BE49-F238E27FC236}">
                    <a16:creationId xmlns:a16="http://schemas.microsoft.com/office/drawing/2014/main" id="{00000000-0008-0000-2500-00005EE40300}"/>
                  </a:ext>
                </a:extLst>
              </xdr:cNvPr>
              <xdr:cNvSpPr/>
            </xdr:nvSpPr>
            <xdr:spPr bwMode="auto">
              <a:xfrm>
                <a:off x="581025" y="6467482"/>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a:t>
                </a:r>
              </a:p>
            </xdr:txBody>
          </xdr:sp>
        </mc:Choice>
        <mc:Fallback/>
      </mc:AlternateContent>
      <mc:AlternateContent xmlns:mc="http://schemas.openxmlformats.org/markup-compatibility/2006">
        <mc:Choice xmlns:a14="http://schemas.microsoft.com/office/drawing/2010/main" Requires="a14">
          <xdr:sp macro="" textlink="">
            <xdr:nvSpPr>
              <xdr:cNvPr id="255071" name="Check Box 44" hidden="1">
                <a:extLst>
                  <a:ext uri="{63B3BB69-23CF-44E3-9099-C40C66FF867C}">
                    <a14:compatExt spid="_x0000_s255071"/>
                  </a:ext>
                  <a:ext uri="{FF2B5EF4-FFF2-40B4-BE49-F238E27FC236}">
                    <a16:creationId xmlns:a16="http://schemas.microsoft.com/office/drawing/2014/main" id="{00000000-0008-0000-2500-00005FE40300}"/>
                  </a:ext>
                </a:extLst>
              </xdr:cNvPr>
              <xdr:cNvSpPr/>
            </xdr:nvSpPr>
            <xdr:spPr bwMode="auto">
              <a:xfrm>
                <a:off x="581025" y="66389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a:t>
                </a:r>
              </a:p>
            </xdr:txBody>
          </xdr:sp>
        </mc:Choice>
        <mc:Fallback/>
      </mc:AlternateContent>
      <mc:AlternateContent xmlns:mc="http://schemas.openxmlformats.org/markup-compatibility/2006">
        <mc:Choice xmlns:a14="http://schemas.microsoft.com/office/drawing/2010/main" Requires="a14">
          <xdr:sp macro="" textlink="">
            <xdr:nvSpPr>
              <xdr:cNvPr id="255072" name="Check Box 45" hidden="1">
                <a:extLst>
                  <a:ext uri="{63B3BB69-23CF-44E3-9099-C40C66FF867C}">
                    <a14:compatExt spid="_x0000_s255072"/>
                  </a:ext>
                  <a:ext uri="{FF2B5EF4-FFF2-40B4-BE49-F238E27FC236}">
                    <a16:creationId xmlns:a16="http://schemas.microsoft.com/office/drawing/2014/main" id="{00000000-0008-0000-2500-000060E40300}"/>
                  </a:ext>
                </a:extLst>
              </xdr:cNvPr>
              <xdr:cNvSpPr/>
            </xdr:nvSpPr>
            <xdr:spPr bwMode="auto">
              <a:xfrm>
                <a:off x="581025" y="6810376"/>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a:t>
                </a:r>
              </a:p>
            </xdr:txBody>
          </xdr:sp>
        </mc:Choice>
        <mc:Fallback/>
      </mc:AlternateContent>
      <mc:AlternateContent xmlns:mc="http://schemas.openxmlformats.org/markup-compatibility/2006">
        <mc:Choice xmlns:a14="http://schemas.microsoft.com/office/drawing/2010/main" Requires="a14">
          <xdr:sp macro="" textlink="">
            <xdr:nvSpPr>
              <xdr:cNvPr id="255073" name="Check Box 46" hidden="1">
                <a:extLst>
                  <a:ext uri="{63B3BB69-23CF-44E3-9099-C40C66FF867C}">
                    <a14:compatExt spid="_x0000_s255073"/>
                  </a:ext>
                  <a:ext uri="{FF2B5EF4-FFF2-40B4-BE49-F238E27FC236}">
                    <a16:creationId xmlns:a16="http://schemas.microsoft.com/office/drawing/2014/main" id="{00000000-0008-0000-2500-000061E40300}"/>
                  </a:ext>
                </a:extLst>
              </xdr:cNvPr>
              <xdr:cNvSpPr/>
            </xdr:nvSpPr>
            <xdr:spPr bwMode="auto">
              <a:xfrm>
                <a:off x="581025" y="69818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a:t>
                </a:r>
              </a:p>
            </xdr:txBody>
          </xdr:sp>
        </mc:Choice>
        <mc:Fallback/>
      </mc:AlternateContent>
      <xdr:sp macro="" textlink="">
        <xdr:nvSpPr>
          <xdr:cNvPr id="14" name="AutoShape 10">
            <a:extLst>
              <a:ext uri="{FF2B5EF4-FFF2-40B4-BE49-F238E27FC236}">
                <a16:creationId xmlns:a16="http://schemas.microsoft.com/office/drawing/2014/main" id="{00000000-0008-0000-2500-00000E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14</xdr:row>
          <xdr:rowOff>0</xdr:rowOff>
        </xdr:to>
        <xdr:grpSp>
          <xdr:nvGrpSpPr>
            <xdr:cNvPr id="15" name="グループ化 14">
              <a:extLst>
                <a:ext uri="{FF2B5EF4-FFF2-40B4-BE49-F238E27FC236}">
                  <a16:creationId xmlns:a16="http://schemas.microsoft.com/office/drawing/2014/main" id="{00000000-0008-0000-2500-00000F000000}"/>
                </a:ext>
              </a:extLst>
            </xdr:cNvPr>
            <xdr:cNvGrpSpPr/>
          </xdr:nvGrpSpPr>
          <xdr:grpSpPr>
            <a:xfrm>
              <a:off x="3022600" y="2108200"/>
              <a:ext cx="1536700" cy="177800"/>
              <a:chOff x="3105145" y="1085850"/>
              <a:chExt cx="1447780" cy="209550"/>
            </a:xfrm>
          </xdr:grpSpPr>
          <xdr:sp macro="" textlink="">
            <xdr:nvSpPr>
              <xdr:cNvPr id="255074" name="Check Box 49" hidden="1">
                <a:extLst>
                  <a:ext uri="{63B3BB69-23CF-44E3-9099-C40C66FF867C}">
                    <a14:compatExt spid="_x0000_s255074"/>
                  </a:ext>
                  <a:ext uri="{FF2B5EF4-FFF2-40B4-BE49-F238E27FC236}">
                    <a16:creationId xmlns:a16="http://schemas.microsoft.com/office/drawing/2014/main" id="{00000000-0008-0000-2500-000062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50" hidden="1">
                <a:extLst>
                  <a:ext uri="{63B3BB69-23CF-44E3-9099-C40C66FF867C}">
                    <a14:compatExt spid="_x0000_s255075"/>
                  </a:ext>
                  <a:ext uri="{FF2B5EF4-FFF2-40B4-BE49-F238E27FC236}">
                    <a16:creationId xmlns:a16="http://schemas.microsoft.com/office/drawing/2014/main" id="{00000000-0008-0000-2500-000063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27</xdr:row>
          <xdr:rowOff>0</xdr:rowOff>
        </xdr:from>
        <xdr:to>
          <xdr:col>27</xdr:col>
          <xdr:colOff>0</xdr:colOff>
          <xdr:row>28</xdr:row>
          <xdr:rowOff>0</xdr:rowOff>
        </xdr:to>
        <xdr:grpSp>
          <xdr:nvGrpSpPr>
            <xdr:cNvPr id="16" name="グループ化 15">
              <a:extLst>
                <a:ext uri="{FF2B5EF4-FFF2-40B4-BE49-F238E27FC236}">
                  <a16:creationId xmlns:a16="http://schemas.microsoft.com/office/drawing/2014/main" id="{00000000-0008-0000-2500-000010000000}"/>
                </a:ext>
              </a:extLst>
            </xdr:cNvPr>
            <xdr:cNvGrpSpPr/>
          </xdr:nvGrpSpPr>
          <xdr:grpSpPr>
            <a:xfrm>
              <a:off x="3022600" y="4597400"/>
              <a:ext cx="1536700" cy="177800"/>
              <a:chOff x="3105145" y="1085850"/>
              <a:chExt cx="1447780" cy="209550"/>
            </a:xfrm>
          </xdr:grpSpPr>
          <xdr:sp macro="" textlink="">
            <xdr:nvSpPr>
              <xdr:cNvPr id="255076" name="Check Box 51" hidden="1">
                <a:extLst>
                  <a:ext uri="{63B3BB69-23CF-44E3-9099-C40C66FF867C}">
                    <a14:compatExt spid="_x0000_s255076"/>
                  </a:ext>
                  <a:ext uri="{FF2B5EF4-FFF2-40B4-BE49-F238E27FC236}">
                    <a16:creationId xmlns:a16="http://schemas.microsoft.com/office/drawing/2014/main" id="{00000000-0008-0000-2500-000064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52" hidden="1">
                <a:extLst>
                  <a:ext uri="{63B3BB69-23CF-44E3-9099-C40C66FF867C}">
                    <a14:compatExt spid="_x0000_s255077"/>
                  </a:ext>
                  <a:ext uri="{FF2B5EF4-FFF2-40B4-BE49-F238E27FC236}">
                    <a16:creationId xmlns:a16="http://schemas.microsoft.com/office/drawing/2014/main" id="{00000000-0008-0000-2500-000065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32</xdr:row>
          <xdr:rowOff>0</xdr:rowOff>
        </xdr:from>
        <xdr:to>
          <xdr:col>27</xdr:col>
          <xdr:colOff>0</xdr:colOff>
          <xdr:row>33</xdr:row>
          <xdr:rowOff>0</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3022600" y="5486400"/>
              <a:ext cx="1536700" cy="177800"/>
              <a:chOff x="3105145" y="1085850"/>
              <a:chExt cx="1447780" cy="209550"/>
            </a:xfrm>
          </xdr:grpSpPr>
          <xdr:sp macro="" textlink="">
            <xdr:nvSpPr>
              <xdr:cNvPr id="255078" name="Check Box 53" hidden="1">
                <a:extLst>
                  <a:ext uri="{63B3BB69-23CF-44E3-9099-C40C66FF867C}">
                    <a14:compatExt spid="_x0000_s255078"/>
                  </a:ext>
                  <a:ext uri="{FF2B5EF4-FFF2-40B4-BE49-F238E27FC236}">
                    <a16:creationId xmlns:a16="http://schemas.microsoft.com/office/drawing/2014/main" id="{00000000-0008-0000-2500-000066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9" name="Check Box 54" hidden="1">
                <a:extLst>
                  <a:ext uri="{63B3BB69-23CF-44E3-9099-C40C66FF867C}">
                    <a14:compatExt spid="_x0000_s255079"/>
                  </a:ext>
                  <a:ext uri="{FF2B5EF4-FFF2-40B4-BE49-F238E27FC236}">
                    <a16:creationId xmlns:a16="http://schemas.microsoft.com/office/drawing/2014/main" id="{00000000-0008-0000-2500-000067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0</xdr:rowOff>
        </xdr:from>
        <xdr:to>
          <xdr:col>27</xdr:col>
          <xdr:colOff>0</xdr:colOff>
          <xdr:row>36</xdr:row>
          <xdr:rowOff>0</xdr:rowOff>
        </xdr:to>
        <xdr:grpSp>
          <xdr:nvGrpSpPr>
            <xdr:cNvPr id="20" name="グループ化 19">
              <a:extLst>
                <a:ext uri="{FF2B5EF4-FFF2-40B4-BE49-F238E27FC236}">
                  <a16:creationId xmlns:a16="http://schemas.microsoft.com/office/drawing/2014/main" id="{00000000-0008-0000-2500-000014000000}"/>
                </a:ext>
              </a:extLst>
            </xdr:cNvPr>
            <xdr:cNvGrpSpPr/>
          </xdr:nvGrpSpPr>
          <xdr:grpSpPr>
            <a:xfrm>
              <a:off x="3022600" y="6019800"/>
              <a:ext cx="1536700" cy="177800"/>
              <a:chOff x="3105145" y="1085850"/>
              <a:chExt cx="1447780" cy="209550"/>
            </a:xfrm>
          </xdr:grpSpPr>
          <xdr:sp macro="" textlink="">
            <xdr:nvSpPr>
              <xdr:cNvPr id="255080" name="Check Box 55" hidden="1">
                <a:extLst>
                  <a:ext uri="{63B3BB69-23CF-44E3-9099-C40C66FF867C}">
                    <a14:compatExt spid="_x0000_s255080"/>
                  </a:ext>
                  <a:ext uri="{FF2B5EF4-FFF2-40B4-BE49-F238E27FC236}">
                    <a16:creationId xmlns:a16="http://schemas.microsoft.com/office/drawing/2014/main" id="{00000000-0008-0000-2500-000068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56" hidden="1">
                <a:extLst>
                  <a:ext uri="{63B3BB69-23CF-44E3-9099-C40C66FF867C}">
                    <a14:compatExt spid="_x0000_s255081"/>
                  </a:ext>
                  <a:ext uri="{FF2B5EF4-FFF2-40B4-BE49-F238E27FC236}">
                    <a16:creationId xmlns:a16="http://schemas.microsoft.com/office/drawing/2014/main" id="{00000000-0008-0000-2500-000069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0</xdr:rowOff>
        </xdr:from>
        <xdr:to>
          <xdr:col>27</xdr:col>
          <xdr:colOff>0</xdr:colOff>
          <xdr:row>38</xdr:row>
          <xdr:rowOff>0</xdr:rowOff>
        </xdr:to>
        <xdr:grpSp>
          <xdr:nvGrpSpPr>
            <xdr:cNvPr id="21" name="グループ化 20">
              <a:extLst>
                <a:ext uri="{FF2B5EF4-FFF2-40B4-BE49-F238E27FC236}">
                  <a16:creationId xmlns:a16="http://schemas.microsoft.com/office/drawing/2014/main" id="{00000000-0008-0000-2500-000015000000}"/>
                </a:ext>
              </a:extLst>
            </xdr:cNvPr>
            <xdr:cNvGrpSpPr/>
          </xdr:nvGrpSpPr>
          <xdr:grpSpPr>
            <a:xfrm>
              <a:off x="3022600" y="6375400"/>
              <a:ext cx="1536700" cy="177800"/>
              <a:chOff x="3105145" y="1085850"/>
              <a:chExt cx="1447780" cy="209550"/>
            </a:xfrm>
          </xdr:grpSpPr>
          <xdr:sp macro="" textlink="">
            <xdr:nvSpPr>
              <xdr:cNvPr id="255082" name="Check Box 59" hidden="1">
                <a:extLst>
                  <a:ext uri="{63B3BB69-23CF-44E3-9099-C40C66FF867C}">
                    <a14:compatExt spid="_x0000_s255082"/>
                  </a:ext>
                  <a:ext uri="{FF2B5EF4-FFF2-40B4-BE49-F238E27FC236}">
                    <a16:creationId xmlns:a16="http://schemas.microsoft.com/office/drawing/2014/main" id="{00000000-0008-0000-2500-00006A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3" name="Check Box 60" hidden="1">
                <a:extLst>
                  <a:ext uri="{63B3BB69-23CF-44E3-9099-C40C66FF867C}">
                    <a14:compatExt spid="_x0000_s255083"/>
                  </a:ext>
                  <a:ext uri="{FF2B5EF4-FFF2-40B4-BE49-F238E27FC236}">
                    <a16:creationId xmlns:a16="http://schemas.microsoft.com/office/drawing/2014/main" id="{00000000-0008-0000-2500-00006B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58</xdr:row>
          <xdr:rowOff>0</xdr:rowOff>
        </xdr:from>
        <xdr:to>
          <xdr:col>27</xdr:col>
          <xdr:colOff>0</xdr:colOff>
          <xdr:row>59</xdr:row>
          <xdr:rowOff>0</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3022600" y="10109200"/>
              <a:ext cx="1536700" cy="177800"/>
              <a:chOff x="3105145" y="1085850"/>
              <a:chExt cx="1447780" cy="209550"/>
            </a:xfrm>
          </xdr:grpSpPr>
          <xdr:sp macro="" textlink="">
            <xdr:nvSpPr>
              <xdr:cNvPr id="255084" name="Check Box 61" hidden="1">
                <a:extLst>
                  <a:ext uri="{63B3BB69-23CF-44E3-9099-C40C66FF867C}">
                    <a14:compatExt spid="_x0000_s255084"/>
                  </a:ext>
                  <a:ext uri="{FF2B5EF4-FFF2-40B4-BE49-F238E27FC236}">
                    <a16:creationId xmlns:a16="http://schemas.microsoft.com/office/drawing/2014/main" id="{00000000-0008-0000-2500-00006CE40300}"/>
                  </a:ext>
                </a:extLst>
              </xdr:cNvPr>
              <xdr:cNvSpPr/>
            </xdr:nvSpPr>
            <xdr:spPr bwMode="auto">
              <a:xfrm>
                <a:off x="3105145"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62" hidden="1">
                <a:extLst>
                  <a:ext uri="{63B3BB69-23CF-44E3-9099-C40C66FF867C}">
                    <a14:compatExt spid="_x0000_s255085"/>
                  </a:ext>
                  <a:ext uri="{FF2B5EF4-FFF2-40B4-BE49-F238E27FC236}">
                    <a16:creationId xmlns:a16="http://schemas.microsoft.com/office/drawing/2014/main" id="{00000000-0008-0000-2500-00006DE40300}"/>
                  </a:ext>
                </a:extLst>
              </xdr:cNvPr>
              <xdr:cNvSpPr/>
            </xdr:nvSpPr>
            <xdr:spPr bwMode="auto">
              <a:xfrm>
                <a:off x="387665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0</xdr:rowOff>
        </xdr:from>
        <xdr:to>
          <xdr:col>31</xdr:col>
          <xdr:colOff>114300</xdr:colOff>
          <xdr:row>8</xdr:row>
          <xdr:rowOff>0</xdr:rowOff>
        </xdr:to>
        <xdr:grpSp>
          <xdr:nvGrpSpPr>
            <xdr:cNvPr id="23" name="グループ化 22">
              <a:extLst>
                <a:ext uri="{FF2B5EF4-FFF2-40B4-BE49-F238E27FC236}">
                  <a16:creationId xmlns:a16="http://schemas.microsoft.com/office/drawing/2014/main" id="{00000000-0008-0000-2500-000017000000}"/>
                </a:ext>
              </a:extLst>
            </xdr:cNvPr>
            <xdr:cNvGrpSpPr/>
          </xdr:nvGrpSpPr>
          <xdr:grpSpPr>
            <a:xfrm>
              <a:off x="3225800" y="863600"/>
              <a:ext cx="2108200" cy="355600"/>
              <a:chOff x="3533775" y="828675"/>
              <a:chExt cx="2066930" cy="342902"/>
            </a:xfrm>
          </xdr:grpSpPr>
          <xdr:sp macro="" textlink="">
            <xdr:nvSpPr>
              <xdr:cNvPr id="255086" name="Check Box 68" hidden="1">
                <a:extLst>
                  <a:ext uri="{63B3BB69-23CF-44E3-9099-C40C66FF867C}">
                    <a14:compatExt spid="_x0000_s255086"/>
                  </a:ext>
                  <a:ext uri="{FF2B5EF4-FFF2-40B4-BE49-F238E27FC236}">
                    <a16:creationId xmlns:a16="http://schemas.microsoft.com/office/drawing/2014/main" id="{00000000-0008-0000-2500-00006E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87" name="Check Box 69" hidden="1">
                <a:extLst>
                  <a:ext uri="{63B3BB69-23CF-44E3-9099-C40C66FF867C}">
                    <a14:compatExt spid="_x0000_s255087"/>
                  </a:ext>
                  <a:ext uri="{FF2B5EF4-FFF2-40B4-BE49-F238E27FC236}">
                    <a16:creationId xmlns:a16="http://schemas.microsoft.com/office/drawing/2014/main" id="{00000000-0008-0000-2500-00006FE40300}"/>
                  </a:ext>
                </a:extLst>
              </xdr:cNvPr>
              <xdr:cNvSpPr/>
            </xdr:nvSpPr>
            <xdr:spPr bwMode="auto">
              <a:xfrm>
                <a:off x="4762610"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8" name="Check Box 72" hidden="1">
                <a:extLst>
                  <a:ext uri="{63B3BB69-23CF-44E3-9099-C40C66FF867C}">
                    <a14:compatExt spid="_x0000_s255088"/>
                  </a:ext>
                  <a:ext uri="{FF2B5EF4-FFF2-40B4-BE49-F238E27FC236}">
                    <a16:creationId xmlns:a16="http://schemas.microsoft.com/office/drawing/2014/main" id="{00000000-0008-0000-2500-000070E40300}"/>
                  </a:ext>
                </a:extLst>
              </xdr:cNvPr>
              <xdr:cNvSpPr/>
            </xdr:nvSpPr>
            <xdr:spPr bwMode="auto">
              <a:xfrm>
                <a:off x="3533775"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9" name="Check Box 74" hidden="1">
                <a:extLst>
                  <a:ext uri="{63B3BB69-23CF-44E3-9099-C40C66FF867C}">
                    <a14:compatExt spid="_x0000_s255089"/>
                  </a:ext>
                  <a:ext uri="{FF2B5EF4-FFF2-40B4-BE49-F238E27FC236}">
                    <a16:creationId xmlns:a16="http://schemas.microsoft.com/office/drawing/2014/main" id="{00000000-0008-0000-2500-000071E40300}"/>
                  </a:ext>
                </a:extLst>
              </xdr:cNvPr>
              <xdr:cNvSpPr/>
            </xdr:nvSpPr>
            <xdr:spPr bwMode="auto">
              <a:xfrm>
                <a:off x="4067174"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0" name="Check Box 77" hidden="1">
                <a:extLst>
                  <a:ext uri="{63B3BB69-23CF-44E3-9099-C40C66FF867C}">
                    <a14:compatExt spid="_x0000_s255090"/>
                  </a:ext>
                  <a:ext uri="{FF2B5EF4-FFF2-40B4-BE49-F238E27FC236}">
                    <a16:creationId xmlns:a16="http://schemas.microsoft.com/office/drawing/2014/main" id="{00000000-0008-0000-2500-000072E40300}"/>
                  </a:ext>
                </a:extLst>
              </xdr:cNvPr>
              <xdr:cNvSpPr/>
            </xdr:nvSpPr>
            <xdr:spPr bwMode="auto">
              <a:xfrm>
                <a:off x="3533775" y="1000126"/>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1" name="Check Box 79" hidden="1">
                <a:extLst>
                  <a:ext uri="{63B3BB69-23CF-44E3-9099-C40C66FF867C}">
                    <a14:compatExt spid="_x0000_s255091"/>
                  </a:ext>
                  <a:ext uri="{FF2B5EF4-FFF2-40B4-BE49-F238E27FC236}">
                    <a16:creationId xmlns:a16="http://schemas.microsoft.com/office/drawing/2014/main" id="{00000000-0008-0000-2500-000073E40300}"/>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2" name="Check Box 81" hidden="1">
                <a:extLst>
                  <a:ext uri="{63B3BB69-23CF-44E3-9099-C40C66FF867C}">
                    <a14:compatExt spid="_x0000_s255092"/>
                  </a:ext>
                  <a:ext uri="{FF2B5EF4-FFF2-40B4-BE49-F238E27FC236}">
                    <a16:creationId xmlns:a16="http://schemas.microsoft.com/office/drawing/2014/main" id="{00000000-0008-0000-2500-000074E40300}"/>
                  </a:ext>
                </a:extLst>
              </xdr:cNvPr>
              <xdr:cNvSpPr/>
            </xdr:nvSpPr>
            <xdr:spPr bwMode="auto">
              <a:xfrm>
                <a:off x="5229230"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3" name="Check Box 83" hidden="1">
                <a:extLst>
                  <a:ext uri="{63B3BB69-23CF-44E3-9099-C40C66FF867C}">
                    <a14:compatExt spid="_x0000_s255093"/>
                  </a:ext>
                  <a:ext uri="{FF2B5EF4-FFF2-40B4-BE49-F238E27FC236}">
                    <a16:creationId xmlns:a16="http://schemas.microsoft.com/office/drawing/2014/main" id="{00000000-0008-0000-2500-000075E40300}"/>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60</xdr:row>
          <xdr:rowOff>0</xdr:rowOff>
        </xdr:from>
        <xdr:to>
          <xdr:col>22</xdr:col>
          <xdr:colOff>57150</xdr:colOff>
          <xdr:row>61</xdr:row>
          <xdr:rowOff>44450</xdr:rowOff>
        </xdr:to>
        <xdr:grpSp>
          <xdr:nvGrpSpPr>
            <xdr:cNvPr id="24" name="グループ化 23">
              <a:extLst>
                <a:ext uri="{FF2B5EF4-FFF2-40B4-BE49-F238E27FC236}">
                  <a16:creationId xmlns:a16="http://schemas.microsoft.com/office/drawing/2014/main" id="{00000000-0008-0000-2500-000018000000}"/>
                </a:ext>
              </a:extLst>
            </xdr:cNvPr>
            <xdr:cNvGrpSpPr/>
          </xdr:nvGrpSpPr>
          <xdr:grpSpPr>
            <a:xfrm>
              <a:off x="2032000" y="10464800"/>
              <a:ext cx="1543050" cy="196850"/>
              <a:chOff x="2457463" y="11295476"/>
              <a:chExt cx="1695418" cy="209548"/>
            </a:xfrm>
          </xdr:grpSpPr>
          <xdr:sp macro="" textlink="">
            <xdr:nvSpPr>
              <xdr:cNvPr id="255094" name="Check Box 85" hidden="1">
                <a:extLst>
                  <a:ext uri="{63B3BB69-23CF-44E3-9099-C40C66FF867C}">
                    <a14:compatExt spid="_x0000_s255094"/>
                  </a:ext>
                  <a:ext uri="{FF2B5EF4-FFF2-40B4-BE49-F238E27FC236}">
                    <a16:creationId xmlns:a16="http://schemas.microsoft.com/office/drawing/2014/main" id="{00000000-0008-0000-2500-000076E40300}"/>
                  </a:ext>
                </a:extLst>
              </xdr:cNvPr>
              <xdr:cNvSpPr/>
            </xdr:nvSpPr>
            <xdr:spPr bwMode="auto">
              <a:xfrm>
                <a:off x="2457463" y="11295476"/>
                <a:ext cx="92392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95" name="Check Box 86" hidden="1">
                <a:extLst>
                  <a:ext uri="{63B3BB69-23CF-44E3-9099-C40C66FF867C}">
                    <a14:compatExt spid="_x0000_s255095"/>
                  </a:ext>
                  <a:ext uri="{FF2B5EF4-FFF2-40B4-BE49-F238E27FC236}">
                    <a16:creationId xmlns:a16="http://schemas.microsoft.com/office/drawing/2014/main" id="{00000000-0008-0000-2500-000077E40300}"/>
                  </a:ext>
                </a:extLst>
              </xdr:cNvPr>
              <xdr:cNvSpPr/>
            </xdr:nvSpPr>
            <xdr:spPr bwMode="auto">
              <a:xfrm>
                <a:off x="3476608" y="11296650"/>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177800</xdr:rowOff>
        </xdr:from>
        <xdr:to>
          <xdr:col>5</xdr:col>
          <xdr:colOff>88900</xdr:colOff>
          <xdr:row>40</xdr:row>
          <xdr:rowOff>0</xdr:rowOff>
        </xdr:to>
        <xdr:sp macro="" textlink="">
          <xdr:nvSpPr>
            <xdr:cNvPr id="255096" name="Check Box 120" hidden="1">
              <a:extLst>
                <a:ext uri="{63B3BB69-23CF-44E3-9099-C40C66FF867C}">
                  <a14:compatExt spid="_x0000_s255096"/>
                </a:ext>
                <a:ext uri="{FF2B5EF4-FFF2-40B4-BE49-F238E27FC236}">
                  <a16:creationId xmlns:a16="http://schemas.microsoft.com/office/drawing/2014/main" id="{00000000-0008-0000-2500-00007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41</xdr:row>
          <xdr:rowOff>6350</xdr:rowOff>
        </xdr:from>
        <xdr:to>
          <xdr:col>5</xdr:col>
          <xdr:colOff>82550</xdr:colOff>
          <xdr:row>42</xdr:row>
          <xdr:rowOff>12700</xdr:rowOff>
        </xdr:to>
        <xdr:sp macro="" textlink="">
          <xdr:nvSpPr>
            <xdr:cNvPr id="255097" name="Check Box 121" hidden="1">
              <a:extLst>
                <a:ext uri="{63B3BB69-23CF-44E3-9099-C40C66FF867C}">
                  <a14:compatExt spid="_x0000_s255097"/>
                </a:ext>
                <a:ext uri="{FF2B5EF4-FFF2-40B4-BE49-F238E27FC236}">
                  <a16:creationId xmlns:a16="http://schemas.microsoft.com/office/drawing/2014/main" id="{00000000-0008-0000-2500-00007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41</xdr:row>
          <xdr:rowOff>177800</xdr:rowOff>
        </xdr:from>
        <xdr:to>
          <xdr:col>5</xdr:col>
          <xdr:colOff>82550</xdr:colOff>
          <xdr:row>43</xdr:row>
          <xdr:rowOff>6350</xdr:rowOff>
        </xdr:to>
        <xdr:sp macro="" textlink="">
          <xdr:nvSpPr>
            <xdr:cNvPr id="255098" name="Check Box 122" hidden="1">
              <a:extLst>
                <a:ext uri="{63B3BB69-23CF-44E3-9099-C40C66FF867C}">
                  <a14:compatExt spid="_x0000_s255098"/>
                </a:ext>
                <a:ext uri="{FF2B5EF4-FFF2-40B4-BE49-F238E27FC236}">
                  <a16:creationId xmlns:a16="http://schemas.microsoft.com/office/drawing/2014/main" id="{00000000-0008-0000-2500-00007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xdr:row>
          <xdr:rowOff>12700</xdr:rowOff>
        </xdr:from>
        <xdr:to>
          <xdr:col>5</xdr:col>
          <xdr:colOff>101600</xdr:colOff>
          <xdr:row>41</xdr:row>
          <xdr:rowOff>12700</xdr:rowOff>
        </xdr:to>
        <xdr:sp macro="" textlink="">
          <xdr:nvSpPr>
            <xdr:cNvPr id="255099" name="Check Box 123" hidden="1">
              <a:extLst>
                <a:ext uri="{63B3BB69-23CF-44E3-9099-C40C66FF867C}">
                  <a14:compatExt spid="_x0000_s255099"/>
                </a:ext>
                <a:ext uri="{FF2B5EF4-FFF2-40B4-BE49-F238E27FC236}">
                  <a16:creationId xmlns:a16="http://schemas.microsoft.com/office/drawing/2014/main" id="{00000000-0008-0000-2500-00007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142894</xdr:colOff>
          <xdr:row>13</xdr:row>
          <xdr:rowOff>69848</xdr:rowOff>
        </xdr:from>
        <xdr:to>
          <xdr:col>5</xdr:col>
          <xdr:colOff>88899</xdr:colOff>
          <xdr:row>17</xdr:row>
          <xdr:rowOff>85506</xdr:rowOff>
        </xdr:to>
        <xdr:grpSp>
          <xdr:nvGrpSpPr>
            <xdr:cNvPr id="17" name="グループ化 16">
              <a:extLst>
                <a:ext uri="{FF2B5EF4-FFF2-40B4-BE49-F238E27FC236}">
                  <a16:creationId xmlns:a16="http://schemas.microsoft.com/office/drawing/2014/main" id="{00000000-0008-0000-2500-000011000000}"/>
                </a:ext>
              </a:extLst>
            </xdr:cNvPr>
            <xdr:cNvGrpSpPr/>
          </xdr:nvGrpSpPr>
          <xdr:grpSpPr>
            <a:xfrm>
              <a:off x="523894" y="2178048"/>
              <a:ext cx="276205" cy="726858"/>
              <a:chOff x="520720" y="2143123"/>
              <a:chExt cx="288905" cy="714161"/>
            </a:xfrm>
          </xdr:grpSpPr>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520720" y="2306401"/>
                <a:ext cx="267210" cy="550883"/>
                <a:chOff x="2901464" y="8670121"/>
                <a:chExt cx="419973" cy="564924"/>
              </a:xfrm>
            </xdr:grpSpPr>
            <xdr:sp macro="" textlink="">
              <xdr:nvSpPr>
                <xdr:cNvPr id="255100" name="Check Box 124" hidden="1">
                  <a:extLst>
                    <a:ext uri="{63B3BB69-23CF-44E3-9099-C40C66FF867C}">
                      <a14:compatExt spid="_x0000_s255100"/>
                    </a:ext>
                    <a:ext uri="{FF2B5EF4-FFF2-40B4-BE49-F238E27FC236}">
                      <a16:creationId xmlns:a16="http://schemas.microsoft.com/office/drawing/2014/main" id="{00000000-0008-0000-2500-00007CE40300}"/>
                    </a:ext>
                  </a:extLst>
                </xdr:cNvPr>
                <xdr:cNvSpPr/>
              </xdr:nvSpPr>
              <xdr:spPr bwMode="auto">
                <a:xfrm>
                  <a:off x="2903644" y="9041458"/>
                  <a:ext cx="417793" cy="1935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2901464" y="8670121"/>
                  <a:ext cx="386896" cy="390358"/>
                  <a:chOff x="1704626" y="8703251"/>
                  <a:chExt cx="386896" cy="390358"/>
                </a:xfrm>
              </xdr:grpSpPr>
              <xdr:sp macro="" textlink="">
                <xdr:nvSpPr>
                  <xdr:cNvPr id="255101" name="Check Box 125" hidden="1">
                    <a:extLst>
                      <a:ext uri="{63B3BB69-23CF-44E3-9099-C40C66FF867C}">
                        <a14:compatExt spid="_x0000_s255101"/>
                      </a:ext>
                      <a:ext uri="{FF2B5EF4-FFF2-40B4-BE49-F238E27FC236}">
                        <a16:creationId xmlns:a16="http://schemas.microsoft.com/office/drawing/2014/main" id="{00000000-0008-0000-2500-00007DE40300}"/>
                      </a:ext>
                    </a:extLst>
                  </xdr:cNvPr>
                  <xdr:cNvSpPr/>
                </xdr:nvSpPr>
                <xdr:spPr bwMode="auto">
                  <a:xfrm>
                    <a:off x="1719558" y="8703251"/>
                    <a:ext cx="371964" cy="207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5102" name="Check Box 126" hidden="1">
                    <a:extLst>
                      <a:ext uri="{63B3BB69-23CF-44E3-9099-C40C66FF867C}">
                        <a14:compatExt spid="_x0000_s255102"/>
                      </a:ext>
                      <a:ext uri="{FF2B5EF4-FFF2-40B4-BE49-F238E27FC236}">
                        <a16:creationId xmlns:a16="http://schemas.microsoft.com/office/drawing/2014/main" id="{00000000-0008-0000-2500-00007EE40300}"/>
                      </a:ext>
                    </a:extLst>
                  </xdr:cNvPr>
                  <xdr:cNvSpPr/>
                </xdr:nvSpPr>
                <xdr:spPr bwMode="auto">
                  <a:xfrm>
                    <a:off x="1704626" y="8914483"/>
                    <a:ext cx="294522" cy="1791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sp macro="" textlink="">
            <xdr:nvSpPr>
              <xdr:cNvPr id="255104" name="Check Box 128" hidden="1">
                <a:extLst>
                  <a:ext uri="{63B3BB69-23CF-44E3-9099-C40C66FF867C}">
                    <a14:compatExt spid="_x0000_s255104"/>
                  </a:ext>
                  <a:ext uri="{FF2B5EF4-FFF2-40B4-BE49-F238E27FC236}">
                    <a16:creationId xmlns:a16="http://schemas.microsoft.com/office/drawing/2014/main" id="{00000000-0008-0000-2500-000080E40300}"/>
                  </a:ext>
                </a:extLst>
              </xdr:cNvPr>
              <xdr:cNvSpPr/>
            </xdr:nvSpPr>
            <xdr:spPr bwMode="auto">
              <a:xfrm>
                <a:off x="523875" y="2143123"/>
                <a:ext cx="285750" cy="2159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0</xdr:colOff>
      <xdr:row>22</xdr:row>
      <xdr:rowOff>0</xdr:rowOff>
    </xdr:from>
    <xdr:to>
      <xdr:col>26</xdr:col>
      <xdr:colOff>306388</xdr:colOff>
      <xdr:row>23</xdr:row>
      <xdr:rowOff>152400</xdr:rowOff>
    </xdr:to>
    <xdr:sp macro="" textlink="">
      <xdr:nvSpPr>
        <xdr:cNvPr id="5" name="AutoShape 11">
          <a:extLst>
            <a:ext uri="{FF2B5EF4-FFF2-40B4-BE49-F238E27FC236}">
              <a16:creationId xmlns:a16="http://schemas.microsoft.com/office/drawing/2014/main" id="{00000000-0008-0000-2500-000005000000}"/>
            </a:ext>
          </a:extLst>
        </xdr:cNvPr>
        <xdr:cNvSpPr>
          <a:spLocks noChangeArrowheads="1"/>
        </xdr:cNvSpPr>
      </xdr:nvSpPr>
      <xdr:spPr bwMode="auto">
        <a:xfrm>
          <a:off x="381000" y="3771900"/>
          <a:ext cx="4030663" cy="333375"/>
        </a:xfrm>
        <a:prstGeom prst="bracketPair">
          <a:avLst>
            <a:gd name="adj" fmla="val 10898"/>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120650</xdr:colOff>
          <xdr:row>20</xdr:row>
          <xdr:rowOff>31750</xdr:rowOff>
        </xdr:from>
        <xdr:to>
          <xdr:col>26</xdr:col>
          <xdr:colOff>342900</xdr:colOff>
          <xdr:row>21</xdr:row>
          <xdr:rowOff>31750</xdr:rowOff>
        </xdr:to>
        <xdr:grpSp>
          <xdr:nvGrpSpPr>
            <xdr:cNvPr id="18" name="グループ化 17">
              <a:extLst>
                <a:ext uri="{FF2B5EF4-FFF2-40B4-BE49-F238E27FC236}">
                  <a16:creationId xmlns:a16="http://schemas.microsoft.com/office/drawing/2014/main" id="{123C17F2-8D4F-4968-BEB2-4BED7AF529DD}"/>
                </a:ext>
              </a:extLst>
            </xdr:cNvPr>
            <xdr:cNvGrpSpPr/>
          </xdr:nvGrpSpPr>
          <xdr:grpSpPr>
            <a:xfrm>
              <a:off x="2647950" y="3384550"/>
              <a:ext cx="1873250" cy="177800"/>
              <a:chOff x="3105199" y="1085850"/>
              <a:chExt cx="1447786" cy="209550"/>
            </a:xfrm>
          </xdr:grpSpPr>
          <xdr:sp macro="" textlink="">
            <xdr:nvSpPr>
              <xdr:cNvPr id="255105" name="Check Box 129" hidden="1">
                <a:extLst>
                  <a:ext uri="{63B3BB69-23CF-44E3-9099-C40C66FF867C}">
                    <a14:compatExt spid="_x0000_s255105"/>
                  </a:ext>
                  <a:ext uri="{FF2B5EF4-FFF2-40B4-BE49-F238E27FC236}">
                    <a16:creationId xmlns:a16="http://schemas.microsoft.com/office/drawing/2014/main" id="{00000000-0008-0000-2500-000031E40300}"/>
                  </a:ext>
                </a:extLst>
              </xdr:cNvPr>
              <xdr:cNvSpPr/>
            </xdr:nvSpPr>
            <xdr:spPr bwMode="auto">
              <a:xfrm>
                <a:off x="310519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106" name="Check Box 130" hidden="1">
                <a:extLst>
                  <a:ext uri="{63B3BB69-23CF-44E3-9099-C40C66FF867C}">
                    <a14:compatExt spid="_x0000_s255106"/>
                  </a:ext>
                  <a:ext uri="{FF2B5EF4-FFF2-40B4-BE49-F238E27FC236}">
                    <a16:creationId xmlns:a16="http://schemas.microsoft.com/office/drawing/2014/main" id="{00000000-0008-0000-2500-000032E40300}"/>
                  </a:ext>
                </a:extLst>
              </xdr:cNvPr>
              <xdr:cNvSpPr/>
            </xdr:nvSpPr>
            <xdr:spPr bwMode="auto">
              <a:xfrm>
                <a:off x="387670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57438</xdr:rowOff>
        </xdr:from>
        <xdr:to>
          <xdr:col>26</xdr:col>
          <xdr:colOff>0</xdr:colOff>
          <xdr:row>12</xdr:row>
          <xdr:rowOff>57438</xdr:rowOff>
        </xdr:to>
        <xdr:grpSp>
          <xdr:nvGrpSpPr>
            <xdr:cNvPr id="65" name="グループ化 64">
              <a:extLst>
                <a:ext uri="{FF2B5EF4-FFF2-40B4-BE49-F238E27FC236}">
                  <a16:creationId xmlns:a16="http://schemas.microsoft.com/office/drawing/2014/main" id="{00000000-0008-0000-2600-000041000000}"/>
                </a:ext>
              </a:extLst>
            </xdr:cNvPr>
            <xdr:cNvGrpSpPr/>
          </xdr:nvGrpSpPr>
          <xdr:grpSpPr>
            <a:xfrm>
              <a:off x="2857500" y="1898938"/>
              <a:ext cx="1320800" cy="177800"/>
              <a:chOff x="3105105" y="1085850"/>
              <a:chExt cx="1447859"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id="{00000000-0008-0000-2600-000026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id="{00000000-0008-0000-2600-000027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45605</xdr:colOff>
      <xdr:row>13</xdr:row>
      <xdr:rowOff>150091</xdr:rowOff>
    </xdr:from>
    <xdr:to>
      <xdr:col>26</xdr:col>
      <xdr:colOff>83416</xdr:colOff>
      <xdr:row>17</xdr:row>
      <xdr:rowOff>48491</xdr:rowOff>
    </xdr:to>
    <xdr:sp macro="" textlink="">
      <xdr:nvSpPr>
        <xdr:cNvPr id="7" name="大かっこ 6">
          <a:extLst>
            <a:ext uri="{FF2B5EF4-FFF2-40B4-BE49-F238E27FC236}">
              <a16:creationId xmlns:a16="http://schemas.microsoft.com/office/drawing/2014/main" id="{00000000-0008-0000-2600-000007000000}"/>
            </a:ext>
          </a:extLst>
        </xdr:cNvPr>
        <xdr:cNvSpPr/>
      </xdr:nvSpPr>
      <xdr:spPr>
        <a:xfrm>
          <a:off x="426605" y="2401455"/>
          <a:ext cx="3821834" cy="625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20</xdr:row>
          <xdr:rowOff>34636</xdr:rowOff>
        </xdr:from>
        <xdr:to>
          <xdr:col>26</xdr:col>
          <xdr:colOff>0</xdr:colOff>
          <xdr:row>21</xdr:row>
          <xdr:rowOff>34636</xdr:rowOff>
        </xdr:to>
        <xdr:grpSp>
          <xdr:nvGrpSpPr>
            <xdr:cNvPr id="75" name="グループ化 74">
              <a:extLst>
                <a:ext uri="{FF2B5EF4-FFF2-40B4-BE49-F238E27FC236}">
                  <a16:creationId xmlns:a16="http://schemas.microsoft.com/office/drawing/2014/main" id="{00000000-0008-0000-2600-00004B000000}"/>
                </a:ext>
              </a:extLst>
            </xdr:cNvPr>
            <xdr:cNvGrpSpPr/>
          </xdr:nvGrpSpPr>
          <xdr:grpSpPr>
            <a:xfrm>
              <a:off x="2857500" y="3476336"/>
              <a:ext cx="1320800" cy="177800"/>
              <a:chOff x="3105105" y="1085850"/>
              <a:chExt cx="1447859"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2600-00002C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2600-00002D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62922</xdr:rowOff>
        </xdr:from>
        <xdr:to>
          <xdr:col>26</xdr:col>
          <xdr:colOff>0</xdr:colOff>
          <xdr:row>8</xdr:row>
          <xdr:rowOff>62922</xdr:rowOff>
        </xdr:to>
        <xdr:grpSp>
          <xdr:nvGrpSpPr>
            <xdr:cNvPr id="45" name="グループ化 44">
              <a:extLst>
                <a:ext uri="{FF2B5EF4-FFF2-40B4-BE49-F238E27FC236}">
                  <a16:creationId xmlns:a16="http://schemas.microsoft.com/office/drawing/2014/main" id="{00000000-0008-0000-2600-00002D000000}"/>
                </a:ext>
              </a:extLst>
            </xdr:cNvPr>
            <xdr:cNvGrpSpPr/>
          </xdr:nvGrpSpPr>
          <xdr:grpSpPr>
            <a:xfrm>
              <a:off x="2857500" y="1193222"/>
              <a:ext cx="1320800" cy="177800"/>
              <a:chOff x="3105105" y="1085850"/>
              <a:chExt cx="1447859"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2600-000030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id="{00000000-0008-0000-2600-000031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74756</xdr:rowOff>
        </xdr:from>
        <xdr:to>
          <xdr:col>26</xdr:col>
          <xdr:colOff>0</xdr:colOff>
          <xdr:row>32</xdr:row>
          <xdr:rowOff>74756</xdr:rowOff>
        </xdr:to>
        <xdr:grpSp>
          <xdr:nvGrpSpPr>
            <xdr:cNvPr id="48" name="グループ化 47">
              <a:extLst>
                <a:ext uri="{FF2B5EF4-FFF2-40B4-BE49-F238E27FC236}">
                  <a16:creationId xmlns:a16="http://schemas.microsoft.com/office/drawing/2014/main" id="{00000000-0008-0000-2600-000030000000}"/>
                </a:ext>
              </a:extLst>
            </xdr:cNvPr>
            <xdr:cNvGrpSpPr/>
          </xdr:nvGrpSpPr>
          <xdr:grpSpPr>
            <a:xfrm>
              <a:off x="2857500" y="5472256"/>
              <a:ext cx="1320800" cy="177800"/>
              <a:chOff x="3105105" y="1085850"/>
              <a:chExt cx="1447859" cy="209550"/>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id="{00000000-0008-0000-2600-000032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id="{00000000-0008-0000-2600-000033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34636</xdr:rowOff>
        </xdr:from>
        <xdr:to>
          <xdr:col>26</xdr:col>
          <xdr:colOff>0</xdr:colOff>
          <xdr:row>29</xdr:row>
          <xdr:rowOff>34636</xdr:rowOff>
        </xdr:to>
        <xdr:grpSp>
          <xdr:nvGrpSpPr>
            <xdr:cNvPr id="51" name="グループ化 50">
              <a:extLst>
                <a:ext uri="{FF2B5EF4-FFF2-40B4-BE49-F238E27FC236}">
                  <a16:creationId xmlns:a16="http://schemas.microsoft.com/office/drawing/2014/main" id="{00000000-0008-0000-2600-000033000000}"/>
                </a:ext>
              </a:extLst>
            </xdr:cNvPr>
            <xdr:cNvGrpSpPr/>
          </xdr:nvGrpSpPr>
          <xdr:grpSpPr>
            <a:xfrm>
              <a:off x="2857500" y="4898736"/>
              <a:ext cx="1320800" cy="177800"/>
              <a:chOff x="3105105" y="1085850"/>
              <a:chExt cx="1447859"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id="{00000000-0008-0000-2600-000034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2600-000035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144028</xdr:rowOff>
        </xdr:from>
        <xdr:to>
          <xdr:col>26</xdr:col>
          <xdr:colOff>0</xdr:colOff>
          <xdr:row>35</xdr:row>
          <xdr:rowOff>144028</xdr:rowOff>
        </xdr:to>
        <xdr:grpSp>
          <xdr:nvGrpSpPr>
            <xdr:cNvPr id="54" name="グループ化 53">
              <a:extLst>
                <a:ext uri="{FF2B5EF4-FFF2-40B4-BE49-F238E27FC236}">
                  <a16:creationId xmlns:a16="http://schemas.microsoft.com/office/drawing/2014/main" id="{00000000-0008-0000-2600-000036000000}"/>
                </a:ext>
              </a:extLst>
            </xdr:cNvPr>
            <xdr:cNvGrpSpPr/>
          </xdr:nvGrpSpPr>
          <xdr:grpSpPr>
            <a:xfrm>
              <a:off x="2857500" y="6074928"/>
              <a:ext cx="1320800" cy="177800"/>
              <a:chOff x="3105105" y="1085850"/>
              <a:chExt cx="1447859"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2600-000036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id="{00000000-0008-0000-2600-000037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34636</xdr:rowOff>
        </xdr:from>
        <xdr:to>
          <xdr:col>26</xdr:col>
          <xdr:colOff>0</xdr:colOff>
          <xdr:row>26</xdr:row>
          <xdr:rowOff>34636</xdr:rowOff>
        </xdr:to>
        <xdr:grpSp>
          <xdr:nvGrpSpPr>
            <xdr:cNvPr id="24" name="グループ化 23">
              <a:extLst>
                <a:ext uri="{FF2B5EF4-FFF2-40B4-BE49-F238E27FC236}">
                  <a16:creationId xmlns:a16="http://schemas.microsoft.com/office/drawing/2014/main" id="{00000000-0008-0000-2600-000018000000}"/>
                </a:ext>
              </a:extLst>
            </xdr:cNvPr>
            <xdr:cNvGrpSpPr/>
          </xdr:nvGrpSpPr>
          <xdr:grpSpPr>
            <a:xfrm>
              <a:off x="2857500" y="4365336"/>
              <a:ext cx="1320800" cy="177800"/>
              <a:chOff x="3105105" y="1085850"/>
              <a:chExt cx="1447859" cy="209550"/>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id="{00000000-0008-0000-2600-00003E600A00}"/>
                  </a:ext>
                </a:extLst>
              </xdr:cNvPr>
              <xdr:cNvSpPr/>
            </xdr:nvSpPr>
            <xdr:spPr bwMode="auto">
              <a:xfrm>
                <a:off x="3105105"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id="{00000000-0008-0000-2600-00003F600A00}"/>
                  </a:ext>
                </a:extLst>
              </xdr:cNvPr>
              <xdr:cNvSpPr/>
            </xdr:nvSpPr>
            <xdr:spPr bwMode="auto">
              <a:xfrm>
                <a:off x="387668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6350</xdr:colOff>
          <xdr:row>75</xdr:row>
          <xdr:rowOff>152400</xdr:rowOff>
        </xdr:from>
        <xdr:to>
          <xdr:col>25</xdr:col>
          <xdr:colOff>133350</xdr:colOff>
          <xdr:row>77</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2962628" y="13402733"/>
              <a:ext cx="1206500" cy="219428"/>
              <a:chOff x="3314726" y="9523931"/>
              <a:chExt cx="1209676" cy="209542"/>
            </a:xfrm>
          </xdr:grpSpPr>
          <xdr:sp macro="" textlink="">
            <xdr:nvSpPr>
              <xdr:cNvPr id="927745" name="Check Box 1" hidden="1">
                <a:extLst>
                  <a:ext uri="{63B3BB69-23CF-44E3-9099-C40C66FF867C}">
                    <a14:compatExt spid="_x0000_s927745"/>
                  </a:ext>
                  <a:ext uri="{FF2B5EF4-FFF2-40B4-BE49-F238E27FC236}">
                    <a16:creationId xmlns:a16="http://schemas.microsoft.com/office/drawing/2014/main" id="{00000000-0008-0000-0500-000001280E00}"/>
                  </a:ext>
                </a:extLst>
              </xdr:cNvPr>
              <xdr:cNvSpPr/>
            </xdr:nvSpPr>
            <xdr:spPr bwMode="auto">
              <a:xfrm>
                <a:off x="3314726" y="9523931"/>
                <a:ext cx="590553"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6" name="Check Box 2" hidden="1">
                <a:extLst>
                  <a:ext uri="{63B3BB69-23CF-44E3-9099-C40C66FF867C}">
                    <a14:compatExt spid="_x0000_s927746"/>
                  </a:ext>
                  <a:ext uri="{FF2B5EF4-FFF2-40B4-BE49-F238E27FC236}">
                    <a16:creationId xmlns:a16="http://schemas.microsoft.com/office/drawing/2014/main" id="{00000000-0008-0000-0500-000002280E00}"/>
                  </a:ext>
                </a:extLst>
              </xdr:cNvPr>
              <xdr:cNvSpPr/>
            </xdr:nvSpPr>
            <xdr:spPr bwMode="auto">
              <a:xfrm>
                <a:off x="3971958"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78</xdr:row>
          <xdr:rowOff>0</xdr:rowOff>
        </xdr:from>
        <xdr:to>
          <xdr:col>25</xdr:col>
          <xdr:colOff>133350</xdr:colOff>
          <xdr:row>79</xdr:row>
          <xdr:rowOff>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962628" y="13779500"/>
              <a:ext cx="1206500" cy="176389"/>
              <a:chOff x="3314726" y="9521450"/>
              <a:chExt cx="1209676" cy="209549"/>
            </a:xfrm>
          </xdr:grpSpPr>
          <xdr:sp macro="" textlink="">
            <xdr:nvSpPr>
              <xdr:cNvPr id="927747" name="Check Box 3" hidden="1">
                <a:extLst>
                  <a:ext uri="{63B3BB69-23CF-44E3-9099-C40C66FF867C}">
                    <a14:compatExt spid="_x0000_s927747"/>
                  </a:ext>
                  <a:ext uri="{FF2B5EF4-FFF2-40B4-BE49-F238E27FC236}">
                    <a16:creationId xmlns:a16="http://schemas.microsoft.com/office/drawing/2014/main" id="{00000000-0008-0000-0500-000003280E00}"/>
                  </a:ext>
                </a:extLst>
              </xdr:cNvPr>
              <xdr:cNvSpPr/>
            </xdr:nvSpPr>
            <xdr:spPr bwMode="auto">
              <a:xfrm>
                <a:off x="3314726" y="9521450"/>
                <a:ext cx="590553"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8" name="Check Box 4" hidden="1">
                <a:extLst>
                  <a:ext uri="{63B3BB69-23CF-44E3-9099-C40C66FF867C}">
                    <a14:compatExt spid="_x0000_s927748"/>
                  </a:ext>
                  <a:ext uri="{FF2B5EF4-FFF2-40B4-BE49-F238E27FC236}">
                    <a16:creationId xmlns:a16="http://schemas.microsoft.com/office/drawing/2014/main" id="{00000000-0008-0000-0500-000004280E00}"/>
                  </a:ext>
                </a:extLst>
              </xdr:cNvPr>
              <xdr:cNvSpPr/>
            </xdr:nvSpPr>
            <xdr:spPr bwMode="auto">
              <a:xfrm>
                <a:off x="3971958" y="9525064"/>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6350</xdr:colOff>
          <xdr:row>24</xdr:row>
          <xdr:rowOff>38100</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3118556" y="3937000"/>
              <a:ext cx="1205794" cy="214489"/>
              <a:chOff x="3067172" y="657184"/>
              <a:chExt cx="1095394" cy="209545"/>
            </a:xfrm>
          </xdr:grpSpPr>
          <xdr:sp macro="" textlink="">
            <xdr:nvSpPr>
              <xdr:cNvPr id="927749" name="Check Box 5" hidden="1">
                <a:extLst>
                  <a:ext uri="{63B3BB69-23CF-44E3-9099-C40C66FF867C}">
                    <a14:compatExt spid="_x0000_s927749"/>
                  </a:ext>
                  <a:ext uri="{FF2B5EF4-FFF2-40B4-BE49-F238E27FC236}">
                    <a16:creationId xmlns:a16="http://schemas.microsoft.com/office/drawing/2014/main" id="{00000000-0008-0000-0500-000005280E00}"/>
                  </a:ext>
                </a:extLst>
              </xdr:cNvPr>
              <xdr:cNvSpPr/>
            </xdr:nvSpPr>
            <xdr:spPr bwMode="auto">
              <a:xfrm>
                <a:off x="3067172" y="657184"/>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7750" name="Check Box 6" hidden="1">
                <a:extLst>
                  <a:ext uri="{63B3BB69-23CF-44E3-9099-C40C66FF867C}">
                    <a14:compatExt spid="_x0000_s927750"/>
                  </a:ext>
                  <a:ext uri="{FF2B5EF4-FFF2-40B4-BE49-F238E27FC236}">
                    <a16:creationId xmlns:a16="http://schemas.microsoft.com/office/drawing/2014/main" id="{00000000-0008-0000-0500-000006280E00}"/>
                  </a:ext>
                </a:extLst>
              </xdr:cNvPr>
              <xdr:cNvSpPr/>
            </xdr:nvSpPr>
            <xdr:spPr bwMode="auto">
              <a:xfrm>
                <a:off x="3610116"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123194</xdr:colOff>
          <xdr:row>37</xdr:row>
          <xdr:rowOff>12072</xdr:rowOff>
        </xdr:from>
        <xdr:to>
          <xdr:col>18</xdr:col>
          <xdr:colOff>27944</xdr:colOff>
          <xdr:row>43</xdr:row>
          <xdr:rowOff>9961</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592638" y="6376183"/>
              <a:ext cx="229306" cy="1056222"/>
              <a:chOff x="2872755" y="5372150"/>
              <a:chExt cx="274430" cy="892638"/>
            </a:xfrm>
          </xdr:grpSpPr>
          <xdr:sp macro="" textlink="">
            <xdr:nvSpPr>
              <xdr:cNvPr id="927751" name="Check Box 7" hidden="1">
                <a:extLst>
                  <a:ext uri="{63B3BB69-23CF-44E3-9099-C40C66FF867C}">
                    <a14:compatExt spid="_x0000_s927751"/>
                  </a:ext>
                  <a:ext uri="{FF2B5EF4-FFF2-40B4-BE49-F238E27FC236}">
                    <a16:creationId xmlns:a16="http://schemas.microsoft.com/office/drawing/2014/main" id="{00000000-0008-0000-0500-000007280E00}"/>
                  </a:ext>
                </a:extLst>
              </xdr:cNvPr>
              <xdr:cNvSpPr/>
            </xdr:nvSpPr>
            <xdr:spPr bwMode="auto">
              <a:xfrm>
                <a:off x="2876551" y="5372150"/>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2" name="Check Box 8" hidden="1">
                <a:extLst>
                  <a:ext uri="{63B3BB69-23CF-44E3-9099-C40C66FF867C}">
                    <a14:compatExt spid="_x0000_s927752"/>
                  </a:ext>
                  <a:ext uri="{FF2B5EF4-FFF2-40B4-BE49-F238E27FC236}">
                    <a16:creationId xmlns:a16="http://schemas.microsoft.com/office/drawing/2014/main" id="{00000000-0008-0000-0500-000008280E00}"/>
                  </a:ext>
                </a:extLst>
              </xdr:cNvPr>
              <xdr:cNvSpPr/>
            </xdr:nvSpPr>
            <xdr:spPr bwMode="auto">
              <a:xfrm>
                <a:off x="2876551"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3" name="Check Box 9" hidden="1">
                <a:extLst>
                  <a:ext uri="{63B3BB69-23CF-44E3-9099-C40C66FF867C}">
                    <a14:compatExt spid="_x0000_s927753"/>
                  </a:ext>
                  <a:ext uri="{FF2B5EF4-FFF2-40B4-BE49-F238E27FC236}">
                    <a16:creationId xmlns:a16="http://schemas.microsoft.com/office/drawing/2014/main" id="{00000000-0008-0000-0500-000009280E00}"/>
                  </a:ext>
                </a:extLst>
              </xdr:cNvPr>
              <xdr:cNvSpPr/>
            </xdr:nvSpPr>
            <xdr:spPr bwMode="auto">
              <a:xfrm>
                <a:off x="2872755" y="5938238"/>
                <a:ext cx="274430" cy="1660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4" name="Check Box 10" hidden="1">
                <a:extLst>
                  <a:ext uri="{63B3BB69-23CF-44E3-9099-C40C66FF867C}">
                    <a14:compatExt spid="_x0000_s927754"/>
                  </a:ext>
                  <a:ext uri="{FF2B5EF4-FFF2-40B4-BE49-F238E27FC236}">
                    <a16:creationId xmlns:a16="http://schemas.microsoft.com/office/drawing/2014/main" id="{00000000-0008-0000-0500-00000A280E00}"/>
                  </a:ext>
                </a:extLst>
              </xdr:cNvPr>
              <xdr:cNvSpPr/>
            </xdr:nvSpPr>
            <xdr:spPr bwMode="auto">
              <a:xfrm>
                <a:off x="2876657" y="6085270"/>
                <a:ext cx="266702" cy="1795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103592</xdr:colOff>
          <xdr:row>13</xdr:row>
          <xdr:rowOff>30300</xdr:rowOff>
        </xdr:from>
        <xdr:to>
          <xdr:col>3</xdr:col>
          <xdr:colOff>84542</xdr:colOff>
          <xdr:row>14</xdr:row>
          <xdr:rowOff>121698</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202370" y="2203411"/>
              <a:ext cx="242005" cy="267787"/>
              <a:chOff x="180511" y="2114620"/>
              <a:chExt cx="304800" cy="437493"/>
            </a:xfrm>
          </xdr:grpSpPr>
          <xdr:sp macro="" textlink="">
            <xdr:nvSpPr>
              <xdr:cNvPr id="927755" name="Check Box 11" hidden="1">
                <a:extLst>
                  <a:ext uri="{63B3BB69-23CF-44E3-9099-C40C66FF867C}">
                    <a14:compatExt spid="_x0000_s927755"/>
                  </a:ext>
                  <a:ext uri="{FF2B5EF4-FFF2-40B4-BE49-F238E27FC236}">
                    <a16:creationId xmlns:a16="http://schemas.microsoft.com/office/drawing/2014/main" id="{00000000-0008-0000-0500-00000B280E00}"/>
                  </a:ext>
                </a:extLst>
              </xdr:cNvPr>
              <xdr:cNvSpPr/>
            </xdr:nvSpPr>
            <xdr:spPr bwMode="auto">
              <a:xfrm>
                <a:off x="180511" y="21146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6" name="Check Box 12" hidden="1">
                <a:extLst>
                  <a:ext uri="{63B3BB69-23CF-44E3-9099-C40C66FF867C}">
                    <a14:compatExt spid="_x0000_s927756"/>
                  </a:ext>
                  <a:ext uri="{FF2B5EF4-FFF2-40B4-BE49-F238E27FC236}">
                    <a16:creationId xmlns:a16="http://schemas.microsoft.com/office/drawing/2014/main" id="{00000000-0008-0000-0500-00000C280E00}"/>
                  </a:ext>
                </a:extLst>
              </xdr:cNvPr>
              <xdr:cNvSpPr/>
            </xdr:nvSpPr>
            <xdr:spPr bwMode="auto">
              <a:xfrm>
                <a:off x="180511" y="234256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161708</xdr:colOff>
          <xdr:row>13</xdr:row>
          <xdr:rowOff>27391</xdr:rowOff>
        </xdr:from>
        <xdr:to>
          <xdr:col>6</xdr:col>
          <xdr:colOff>93957</xdr:colOff>
          <xdr:row>14</xdr:row>
          <xdr:rowOff>125139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83819" y="2200502"/>
              <a:ext cx="256805" cy="274137"/>
              <a:chOff x="180511" y="2114571"/>
              <a:chExt cx="304800" cy="437498"/>
            </a:xfrm>
          </xdr:grpSpPr>
          <xdr:sp macro="" textlink="">
            <xdr:nvSpPr>
              <xdr:cNvPr id="927757" name="Check Box 13" hidden="1">
                <a:extLst>
                  <a:ext uri="{63B3BB69-23CF-44E3-9099-C40C66FF867C}">
                    <a14:compatExt spid="_x0000_s927757"/>
                  </a:ext>
                  <a:ext uri="{FF2B5EF4-FFF2-40B4-BE49-F238E27FC236}">
                    <a16:creationId xmlns:a16="http://schemas.microsoft.com/office/drawing/2014/main" id="{00000000-0008-0000-0500-00000D280E00}"/>
                  </a:ext>
                </a:extLst>
              </xdr:cNvPr>
              <xdr:cNvSpPr/>
            </xdr:nvSpPr>
            <xdr:spPr bwMode="auto">
              <a:xfrm>
                <a:off x="180511" y="211457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8" name="Check Box 14" hidden="1">
                <a:extLst>
                  <a:ext uri="{63B3BB69-23CF-44E3-9099-C40C66FF867C}">
                    <a14:compatExt spid="_x0000_s927758"/>
                  </a:ext>
                  <a:ext uri="{FF2B5EF4-FFF2-40B4-BE49-F238E27FC236}">
                    <a16:creationId xmlns:a16="http://schemas.microsoft.com/office/drawing/2014/main" id="{00000000-0008-0000-0500-00000E280E00}"/>
                  </a:ext>
                </a:extLst>
              </xdr:cNvPr>
              <xdr:cNvSpPr/>
            </xdr:nvSpPr>
            <xdr:spPr bwMode="auto">
              <a:xfrm>
                <a:off x="180511" y="234251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159988</xdr:colOff>
          <xdr:row>13</xdr:row>
          <xdr:rowOff>27391</xdr:rowOff>
        </xdr:from>
        <xdr:to>
          <xdr:col>9</xdr:col>
          <xdr:colOff>82713</xdr:colOff>
          <xdr:row>14</xdr:row>
          <xdr:rowOff>125139</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168932" y="2200502"/>
              <a:ext cx="247281" cy="274137"/>
              <a:chOff x="180511" y="2114571"/>
              <a:chExt cx="304800" cy="437498"/>
            </a:xfrm>
          </xdr:grpSpPr>
          <xdr:sp macro="" textlink="">
            <xdr:nvSpPr>
              <xdr:cNvPr id="927759" name="Check Box 15" hidden="1">
                <a:extLst>
                  <a:ext uri="{63B3BB69-23CF-44E3-9099-C40C66FF867C}">
                    <a14:compatExt spid="_x0000_s927759"/>
                  </a:ext>
                  <a:ext uri="{FF2B5EF4-FFF2-40B4-BE49-F238E27FC236}">
                    <a16:creationId xmlns:a16="http://schemas.microsoft.com/office/drawing/2014/main" id="{00000000-0008-0000-0500-00000F280E00}"/>
                  </a:ext>
                </a:extLst>
              </xdr:cNvPr>
              <xdr:cNvSpPr/>
            </xdr:nvSpPr>
            <xdr:spPr bwMode="auto">
              <a:xfrm>
                <a:off x="180511" y="211457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0" name="Check Box 16" hidden="1">
                <a:extLst>
                  <a:ext uri="{63B3BB69-23CF-44E3-9099-C40C66FF867C}">
                    <a14:compatExt spid="_x0000_s927760"/>
                  </a:ext>
                  <a:ext uri="{FF2B5EF4-FFF2-40B4-BE49-F238E27FC236}">
                    <a16:creationId xmlns:a16="http://schemas.microsoft.com/office/drawing/2014/main" id="{00000000-0008-0000-0500-000010280E00}"/>
                  </a:ext>
                </a:extLst>
              </xdr:cNvPr>
              <xdr:cNvSpPr/>
            </xdr:nvSpPr>
            <xdr:spPr bwMode="auto">
              <a:xfrm>
                <a:off x="180511" y="234251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159988</xdr:colOff>
          <xdr:row>13</xdr:row>
          <xdr:rowOff>27391</xdr:rowOff>
        </xdr:from>
        <xdr:to>
          <xdr:col>12</xdr:col>
          <xdr:colOff>82713</xdr:colOff>
          <xdr:row>14</xdr:row>
          <xdr:rowOff>125139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1655766" y="2200502"/>
              <a:ext cx="247280" cy="274137"/>
              <a:chOff x="180511" y="2114571"/>
              <a:chExt cx="304800" cy="437498"/>
            </a:xfrm>
          </xdr:grpSpPr>
          <xdr:sp macro="" textlink="">
            <xdr:nvSpPr>
              <xdr:cNvPr id="927761" name="Check Box 17" hidden="1">
                <a:extLst>
                  <a:ext uri="{63B3BB69-23CF-44E3-9099-C40C66FF867C}">
                    <a14:compatExt spid="_x0000_s927761"/>
                  </a:ext>
                  <a:ext uri="{FF2B5EF4-FFF2-40B4-BE49-F238E27FC236}">
                    <a16:creationId xmlns:a16="http://schemas.microsoft.com/office/drawing/2014/main" id="{00000000-0008-0000-0500-000011280E00}"/>
                  </a:ext>
                </a:extLst>
              </xdr:cNvPr>
              <xdr:cNvSpPr/>
            </xdr:nvSpPr>
            <xdr:spPr bwMode="auto">
              <a:xfrm>
                <a:off x="180511" y="211457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2" name="Check Box 18" hidden="1">
                <a:extLst>
                  <a:ext uri="{63B3BB69-23CF-44E3-9099-C40C66FF867C}">
                    <a14:compatExt spid="_x0000_s927762"/>
                  </a:ext>
                  <a:ext uri="{FF2B5EF4-FFF2-40B4-BE49-F238E27FC236}">
                    <a16:creationId xmlns:a16="http://schemas.microsoft.com/office/drawing/2014/main" id="{00000000-0008-0000-0500-000012280E00}"/>
                  </a:ext>
                </a:extLst>
              </xdr:cNvPr>
              <xdr:cNvSpPr/>
            </xdr:nvSpPr>
            <xdr:spPr bwMode="auto">
              <a:xfrm>
                <a:off x="180511" y="234251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159987</xdr:colOff>
          <xdr:row>13</xdr:row>
          <xdr:rowOff>29113</xdr:rowOff>
        </xdr:from>
        <xdr:to>
          <xdr:col>17</xdr:col>
          <xdr:colOff>82712</xdr:colOff>
          <xdr:row>14</xdr:row>
          <xdr:rowOff>126861</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467154" y="2202224"/>
              <a:ext cx="247280" cy="274137"/>
              <a:chOff x="180511" y="2114535"/>
              <a:chExt cx="304800" cy="437528"/>
            </a:xfrm>
          </xdr:grpSpPr>
          <xdr:sp macro="" textlink="">
            <xdr:nvSpPr>
              <xdr:cNvPr id="927763" name="Check Box 19" hidden="1">
                <a:extLst>
                  <a:ext uri="{63B3BB69-23CF-44E3-9099-C40C66FF867C}">
                    <a14:compatExt spid="_x0000_s927763"/>
                  </a:ext>
                  <a:ext uri="{FF2B5EF4-FFF2-40B4-BE49-F238E27FC236}">
                    <a16:creationId xmlns:a16="http://schemas.microsoft.com/office/drawing/2014/main" id="{00000000-0008-0000-0500-000013280E00}"/>
                  </a:ext>
                </a:extLst>
              </xdr:cNvPr>
              <xdr:cNvSpPr/>
            </xdr:nvSpPr>
            <xdr:spPr bwMode="auto">
              <a:xfrm>
                <a:off x="180511" y="211453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4" name="Check Box 20" hidden="1">
                <a:extLst>
                  <a:ext uri="{63B3BB69-23CF-44E3-9099-C40C66FF867C}">
                    <a14:compatExt spid="_x0000_s927764"/>
                  </a:ext>
                  <a:ext uri="{FF2B5EF4-FFF2-40B4-BE49-F238E27FC236}">
                    <a16:creationId xmlns:a16="http://schemas.microsoft.com/office/drawing/2014/main" id="{00000000-0008-0000-0500-000014280E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29113</xdr:rowOff>
        </xdr:from>
        <xdr:to>
          <xdr:col>20</xdr:col>
          <xdr:colOff>93960</xdr:colOff>
          <xdr:row>14</xdr:row>
          <xdr:rowOff>126861</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2956278" y="2202224"/>
              <a:ext cx="256238" cy="274137"/>
              <a:chOff x="180511" y="2114535"/>
              <a:chExt cx="304800" cy="437528"/>
            </a:xfrm>
          </xdr:grpSpPr>
          <xdr:sp macro="" textlink="">
            <xdr:nvSpPr>
              <xdr:cNvPr id="927765" name="Check Box 21" hidden="1">
                <a:extLst>
                  <a:ext uri="{63B3BB69-23CF-44E3-9099-C40C66FF867C}">
                    <a14:compatExt spid="_x0000_s927765"/>
                  </a:ext>
                  <a:ext uri="{FF2B5EF4-FFF2-40B4-BE49-F238E27FC236}">
                    <a16:creationId xmlns:a16="http://schemas.microsoft.com/office/drawing/2014/main" id="{00000000-0008-0000-0500-000015280E00}"/>
                  </a:ext>
                </a:extLst>
              </xdr:cNvPr>
              <xdr:cNvSpPr/>
            </xdr:nvSpPr>
            <xdr:spPr bwMode="auto">
              <a:xfrm>
                <a:off x="180511" y="211453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6" name="Check Box 22" hidden="1">
                <a:extLst>
                  <a:ext uri="{63B3BB69-23CF-44E3-9099-C40C66FF867C}">
                    <a14:compatExt spid="_x0000_s927766"/>
                  </a:ext>
                  <a:ext uri="{FF2B5EF4-FFF2-40B4-BE49-F238E27FC236}">
                    <a16:creationId xmlns:a16="http://schemas.microsoft.com/office/drawing/2014/main" id="{00000000-0008-0000-0500-000016280E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165100</xdr:rowOff>
        </xdr:from>
        <xdr:to>
          <xdr:col>25</xdr:col>
          <xdr:colOff>152400</xdr:colOff>
          <xdr:row>48</xdr:row>
          <xdr:rowOff>31750</xdr:rowOff>
        </xdr:to>
        <xdr:sp macro="" textlink="">
          <xdr:nvSpPr>
            <xdr:cNvPr id="927767" name="Check Box 23" hidden="1">
              <a:extLst>
                <a:ext uri="{63B3BB69-23CF-44E3-9099-C40C66FF867C}">
                  <a14:compatExt spid="_x0000_s927767"/>
                </a:ext>
                <a:ext uri="{FF2B5EF4-FFF2-40B4-BE49-F238E27FC236}">
                  <a16:creationId xmlns:a16="http://schemas.microsoft.com/office/drawing/2014/main" id="{00000000-0008-0000-0500-000017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139700</xdr:rowOff>
        </xdr:from>
        <xdr:to>
          <xdr:col>18</xdr:col>
          <xdr:colOff>31750</xdr:colOff>
          <xdr:row>46</xdr:row>
          <xdr:rowOff>152400</xdr:rowOff>
        </xdr:to>
        <xdr:sp macro="" textlink="">
          <xdr:nvSpPr>
            <xdr:cNvPr id="927768" name="Check Box 24" hidden="1">
              <a:extLst>
                <a:ext uri="{63B3BB69-23CF-44E3-9099-C40C66FF867C}">
                  <a14:compatExt spid="_x0000_s927768"/>
                </a:ext>
                <a:ext uri="{FF2B5EF4-FFF2-40B4-BE49-F238E27FC236}">
                  <a16:creationId xmlns:a16="http://schemas.microsoft.com/office/drawing/2014/main" id="{00000000-0008-0000-0500-000018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50649</xdr:colOff>
      <xdr:row>8</xdr:row>
      <xdr:rowOff>44601</xdr:rowOff>
    </xdr:from>
    <xdr:to>
      <xdr:col>50</xdr:col>
      <xdr:colOff>145142</xdr:colOff>
      <xdr:row>42</xdr:row>
      <xdr:rowOff>0</xdr:rowOff>
    </xdr:to>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149427" y="1335768"/>
          <a:ext cx="8906882" cy="5910288"/>
          <a:chOff x="220045" y="1390650"/>
          <a:chExt cx="7876509" cy="3953215"/>
        </a:xfrm>
      </xdr:grpSpPr>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5562070" y="1814886"/>
            <a:ext cx="2534484" cy="3411355"/>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2736471" y="2341341"/>
            <a:ext cx="5334787" cy="28656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角丸四角形 12">
            <a:extLst>
              <a:ext uri="{FF2B5EF4-FFF2-40B4-BE49-F238E27FC236}">
                <a16:creationId xmlns:a16="http://schemas.microsoft.com/office/drawing/2014/main" id="{00000000-0008-0000-0500-00000F000000}"/>
              </a:ext>
            </a:extLst>
          </xdr:cNvPr>
          <xdr:cNvSpPr/>
        </xdr:nvSpPr>
        <xdr:spPr>
          <a:xfrm>
            <a:off x="622301" y="1491474"/>
            <a:ext cx="3540111" cy="276225"/>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35">
            <a:extLst>
              <a:ext uri="{FF2B5EF4-FFF2-40B4-BE49-F238E27FC236}">
                <a16:creationId xmlns:a16="http://schemas.microsoft.com/office/drawing/2014/main" id="{00000000-0008-0000-0500-000010000000}"/>
              </a:ext>
            </a:extLst>
          </xdr:cNvPr>
          <xdr:cNvSpPr/>
        </xdr:nvSpPr>
        <xdr:spPr>
          <a:xfrm>
            <a:off x="652726" y="1390650"/>
            <a:ext cx="5094065" cy="428625"/>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角丸四角形 36">
            <a:extLst>
              <a:ext uri="{FF2B5EF4-FFF2-40B4-BE49-F238E27FC236}">
                <a16:creationId xmlns:a16="http://schemas.microsoft.com/office/drawing/2014/main" id="{00000000-0008-0000-0500-000011000000}"/>
              </a:ext>
            </a:extLst>
          </xdr:cNvPr>
          <xdr:cNvSpPr/>
        </xdr:nvSpPr>
        <xdr:spPr>
          <a:xfrm>
            <a:off x="220045" y="2174943"/>
            <a:ext cx="1409187" cy="32668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a:off x="3511247" y="1767965"/>
            <a:ext cx="4330285" cy="3575900"/>
          </a:xfrm>
          <a:prstGeom prst="line">
            <a:avLst/>
          </a:prstGeom>
          <a:ln>
            <a:solidFill>
              <a:srgbClr val="FF33C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15</xdr:row>
      <xdr:rowOff>0</xdr:rowOff>
    </xdr:from>
    <xdr:to>
      <xdr:col>10</xdr:col>
      <xdr:colOff>132997</xdr:colOff>
      <xdr:row>16</xdr:row>
      <xdr:rowOff>159649</xdr:rowOff>
    </xdr:to>
    <xdr:sp macro="" textlink="">
      <xdr:nvSpPr>
        <xdr:cNvPr id="19" name="角丸四角形 85">
          <a:extLst>
            <a:ext uri="{FF2B5EF4-FFF2-40B4-BE49-F238E27FC236}">
              <a16:creationId xmlns:a16="http://schemas.microsoft.com/office/drawing/2014/main" id="{00000000-0008-0000-0500-000013000000}"/>
            </a:ext>
          </a:extLst>
        </xdr:cNvPr>
        <xdr:cNvSpPr/>
      </xdr:nvSpPr>
      <xdr:spPr>
        <a:xfrm>
          <a:off x="211667" y="2571750"/>
          <a:ext cx="1402997" cy="339566"/>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148166</xdr:colOff>
      <xdr:row>15</xdr:row>
      <xdr:rowOff>0</xdr:rowOff>
    </xdr:from>
    <xdr:to>
      <xdr:col>18</xdr:col>
      <xdr:colOff>158749</xdr:colOff>
      <xdr:row>17</xdr:row>
      <xdr:rowOff>55941</xdr:rowOff>
    </xdr:to>
    <xdr:sp macro="" textlink="">
      <xdr:nvSpPr>
        <xdr:cNvPr id="20" name="角丸四角形 83">
          <a:extLst>
            <a:ext uri="{FF2B5EF4-FFF2-40B4-BE49-F238E27FC236}">
              <a16:creationId xmlns:a16="http://schemas.microsoft.com/office/drawing/2014/main" id="{00000000-0008-0000-0500-000014000000}"/>
            </a:ext>
          </a:extLst>
        </xdr:cNvPr>
        <xdr:cNvSpPr/>
      </xdr:nvSpPr>
      <xdr:spPr>
        <a:xfrm>
          <a:off x="2423583" y="2571750"/>
          <a:ext cx="486833" cy="415774"/>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35</xdr:row>
      <xdr:rowOff>74083</xdr:rowOff>
    </xdr:from>
    <xdr:to>
      <xdr:col>26</xdr:col>
      <xdr:colOff>63500</xdr:colOff>
      <xdr:row>48</xdr:row>
      <xdr:rowOff>83078</xdr:rowOff>
    </xdr:to>
    <xdr:sp macro="" textlink="">
      <xdr:nvSpPr>
        <xdr:cNvPr id="21" name="角丸四角形 2">
          <a:extLst>
            <a:ext uri="{FF2B5EF4-FFF2-40B4-BE49-F238E27FC236}">
              <a16:creationId xmlns:a16="http://schemas.microsoft.com/office/drawing/2014/main" id="{00000000-0008-0000-0500-000015000000}"/>
            </a:ext>
          </a:extLst>
        </xdr:cNvPr>
        <xdr:cNvSpPr/>
      </xdr:nvSpPr>
      <xdr:spPr>
        <a:xfrm>
          <a:off x="370417" y="6180666"/>
          <a:ext cx="3937000" cy="2347912"/>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105833</xdr:colOff>
      <xdr:row>59</xdr:row>
      <xdr:rowOff>169334</xdr:rowOff>
    </xdr:from>
    <xdr:to>
      <xdr:col>25</xdr:col>
      <xdr:colOff>81050</xdr:colOff>
      <xdr:row>67</xdr:row>
      <xdr:rowOff>7056</xdr:rowOff>
    </xdr:to>
    <xdr:sp macro="" textlink="">
      <xdr:nvSpPr>
        <xdr:cNvPr id="22" name="角丸四角形 6">
          <a:extLst>
            <a:ext uri="{FF2B5EF4-FFF2-40B4-BE49-F238E27FC236}">
              <a16:creationId xmlns:a16="http://schemas.microsoft.com/office/drawing/2014/main" id="{00000000-0008-0000-0500-000016000000}"/>
            </a:ext>
          </a:extLst>
        </xdr:cNvPr>
        <xdr:cNvSpPr/>
      </xdr:nvSpPr>
      <xdr:spPr>
        <a:xfrm>
          <a:off x="2857500" y="10054167"/>
          <a:ext cx="1192300" cy="1266472"/>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40649</xdr:colOff>
      <xdr:row>23</xdr:row>
      <xdr:rowOff>144992</xdr:rowOff>
    </xdr:from>
    <xdr:to>
      <xdr:col>25</xdr:col>
      <xdr:colOff>31211</xdr:colOff>
      <xdr:row>67</xdr:row>
      <xdr:rowOff>39158</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2510093" y="4081992"/>
          <a:ext cx="1556896" cy="7704666"/>
          <a:chOff x="2091952" y="4096838"/>
          <a:chExt cx="4700915" cy="8141017"/>
        </a:xfrm>
      </xdr:grpSpPr>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657616" y="4305300"/>
            <a:ext cx="3687336" cy="7932555"/>
            <a:chOff x="2657616" y="4305300"/>
            <a:chExt cx="3687336" cy="7932555"/>
          </a:xfrm>
        </xdr:grpSpPr>
        <xdr:cxnSp macro="">
          <xdr:nvCxnSpPr>
            <xdr:cNvPr id="29" name="直線コネクタ 28">
              <a:extLst>
                <a:ext uri="{FF2B5EF4-FFF2-40B4-BE49-F238E27FC236}">
                  <a16:creationId xmlns:a16="http://schemas.microsoft.com/office/drawing/2014/main" id="{00000000-0008-0000-0500-00001D000000}"/>
                </a:ext>
              </a:extLst>
            </xdr:cNvPr>
            <xdr:cNvCxnSpPr>
              <a:stCxn id="47" idx="0"/>
            </xdr:cNvCxnSpPr>
          </xdr:nvCxnSpPr>
          <xdr:spPr>
            <a:xfrm flipV="1">
              <a:off x="2657616" y="4886222"/>
              <a:ext cx="2947418" cy="7351633"/>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500-00001E000000}"/>
                </a:ext>
              </a:extLst>
            </xdr:cNvPr>
            <xdr:cNvCxnSpPr/>
          </xdr:nvCxnSpPr>
          <xdr:spPr>
            <a:xfrm flipH="1" flipV="1">
              <a:off x="3114674" y="4305300"/>
              <a:ext cx="2459707" cy="587872"/>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a:extLst>
                <a:ext uri="{FF2B5EF4-FFF2-40B4-BE49-F238E27FC236}">
                  <a16:creationId xmlns:a16="http://schemas.microsoft.com/office/drawing/2014/main" id="{00000000-0008-0000-0500-00001F000000}"/>
                </a:ext>
              </a:extLst>
            </xdr:cNvPr>
            <xdr:cNvCxnSpPr>
              <a:endCxn id="28" idx="4"/>
            </xdr:cNvCxnSpPr>
          </xdr:nvCxnSpPr>
          <xdr:spPr>
            <a:xfrm flipV="1">
              <a:off x="5587556" y="4383967"/>
              <a:ext cx="757396" cy="521614"/>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7" name="円/楕円 24">
            <a:extLst>
              <a:ext uri="{FF2B5EF4-FFF2-40B4-BE49-F238E27FC236}">
                <a16:creationId xmlns:a16="http://schemas.microsoft.com/office/drawing/2014/main" id="{00000000-0008-0000-0500-00001B000000}"/>
              </a:ext>
            </a:extLst>
          </xdr:cNvPr>
          <xdr:cNvSpPr/>
        </xdr:nvSpPr>
        <xdr:spPr>
          <a:xfrm>
            <a:off x="2091952" y="4113669"/>
            <a:ext cx="886874" cy="25960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5">
            <a:extLst>
              <a:ext uri="{FF2B5EF4-FFF2-40B4-BE49-F238E27FC236}">
                <a16:creationId xmlns:a16="http://schemas.microsoft.com/office/drawing/2014/main" id="{00000000-0008-0000-0500-00001C000000}"/>
              </a:ext>
            </a:extLst>
          </xdr:cNvPr>
          <xdr:cNvSpPr/>
        </xdr:nvSpPr>
        <xdr:spPr>
          <a:xfrm>
            <a:off x="5897033" y="4096838"/>
            <a:ext cx="895834" cy="287130"/>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33</xdr:col>
      <xdr:colOff>32809</xdr:colOff>
      <xdr:row>71</xdr:row>
      <xdr:rowOff>35985</xdr:rowOff>
    </xdr:from>
    <xdr:to>
      <xdr:col>42</xdr:col>
      <xdr:colOff>70909</xdr:colOff>
      <xdr:row>76</xdr:row>
      <xdr:rowOff>64913</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5599642" y="12788902"/>
          <a:ext cx="1466850" cy="928511"/>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900">
              <a:solidFill>
                <a:srgbClr val="FF0000"/>
              </a:solidFill>
            </a:rPr>
            <a:t>赤枠のカ所（色つきセルを除く）を入力・チェックすると、自動計算します。</a:t>
          </a:r>
        </a:p>
      </xdr:txBody>
    </xdr:sp>
    <xdr:clientData/>
  </xdr:twoCellAnchor>
  <xdr:twoCellAnchor>
    <xdr:from>
      <xdr:col>25</xdr:col>
      <xdr:colOff>66676</xdr:colOff>
      <xdr:row>65</xdr:row>
      <xdr:rowOff>77259</xdr:rowOff>
    </xdr:from>
    <xdr:to>
      <xdr:col>31</xdr:col>
      <xdr:colOff>104775</xdr:colOff>
      <xdr:row>70</xdr:row>
      <xdr:rowOff>123825</xdr:rowOff>
    </xdr:to>
    <xdr:cxnSp macro="">
      <xdr:nvCxnSpPr>
        <xdr:cNvPr id="33" name="直線矢印コネクタ 32">
          <a:extLst>
            <a:ext uri="{FF2B5EF4-FFF2-40B4-BE49-F238E27FC236}">
              <a16:creationId xmlns:a16="http://schemas.microsoft.com/office/drawing/2014/main" id="{00000000-0008-0000-0500-000021000000}"/>
            </a:ext>
          </a:extLst>
        </xdr:cNvPr>
        <xdr:cNvCxnSpPr/>
      </xdr:nvCxnSpPr>
      <xdr:spPr>
        <a:xfrm flipH="1" flipV="1">
          <a:off x="4105276" y="11116734"/>
          <a:ext cx="1323974" cy="113241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247650</xdr:colOff>
      <xdr:row>48</xdr:row>
      <xdr:rowOff>57150</xdr:rowOff>
    </xdr:from>
    <xdr:to>
      <xdr:col>31</xdr:col>
      <xdr:colOff>104775</xdr:colOff>
      <xdr:row>70</xdr:row>
      <xdr:rowOff>161925</xdr:rowOff>
    </xdr:to>
    <xdr:cxnSp macro="">
      <xdr:nvCxnSpPr>
        <xdr:cNvPr id="36" name="直線矢印コネクタ 35">
          <a:extLst>
            <a:ext uri="{FF2B5EF4-FFF2-40B4-BE49-F238E27FC236}">
              <a16:creationId xmlns:a16="http://schemas.microsoft.com/office/drawing/2014/main" id="{00000000-0008-0000-0500-000024000000}"/>
            </a:ext>
          </a:extLst>
        </xdr:cNvPr>
        <xdr:cNvCxnSpPr/>
      </xdr:nvCxnSpPr>
      <xdr:spPr>
        <a:xfrm flipH="1" flipV="1">
          <a:off x="4286250" y="8382000"/>
          <a:ext cx="1143000" cy="39052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26</xdr:row>
      <xdr:rowOff>158750</xdr:rowOff>
    </xdr:from>
    <xdr:to>
      <xdr:col>69</xdr:col>
      <xdr:colOff>0</xdr:colOff>
      <xdr:row>36</xdr:row>
      <xdr:rowOff>104775</xdr:rowOff>
    </xdr:to>
    <xdr:cxnSp macro="">
      <xdr:nvCxnSpPr>
        <xdr:cNvPr id="37" name="直線矢印コネクタ 36">
          <a:extLst>
            <a:ext uri="{FF2B5EF4-FFF2-40B4-BE49-F238E27FC236}">
              <a16:creationId xmlns:a16="http://schemas.microsoft.com/office/drawing/2014/main" id="{00000000-0008-0000-0500-000025000000}"/>
            </a:ext>
          </a:extLst>
        </xdr:cNvPr>
        <xdr:cNvCxnSpPr/>
      </xdr:nvCxnSpPr>
      <xdr:spPr>
        <a:xfrm>
          <a:off x="4029075" y="4740275"/>
          <a:ext cx="7953375" cy="16986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21166</xdr:colOff>
      <xdr:row>27</xdr:row>
      <xdr:rowOff>21167</xdr:rowOff>
    </xdr:from>
    <xdr:to>
      <xdr:col>56</xdr:col>
      <xdr:colOff>142875</xdr:colOff>
      <xdr:row>36</xdr:row>
      <xdr:rowOff>104775</xdr:rowOff>
    </xdr:to>
    <xdr:cxnSp macro="">
      <xdr:nvCxnSpPr>
        <xdr:cNvPr id="39" name="直線矢印コネクタ 38">
          <a:extLst>
            <a:ext uri="{FF2B5EF4-FFF2-40B4-BE49-F238E27FC236}">
              <a16:creationId xmlns:a16="http://schemas.microsoft.com/office/drawing/2014/main" id="{00000000-0008-0000-0500-000027000000}"/>
            </a:ext>
          </a:extLst>
        </xdr:cNvPr>
        <xdr:cNvCxnSpPr/>
      </xdr:nvCxnSpPr>
      <xdr:spPr>
        <a:xfrm>
          <a:off x="2821516" y="4783667"/>
          <a:ext cx="7198784" cy="1655233"/>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0</xdr:rowOff>
    </xdr:from>
    <xdr:to>
      <xdr:col>49</xdr:col>
      <xdr:colOff>44450</xdr:colOff>
      <xdr:row>42</xdr:row>
      <xdr:rowOff>19050</xdr:rowOff>
    </xdr:to>
    <xdr:cxnSp macro="">
      <xdr:nvCxnSpPr>
        <xdr:cNvPr id="41" name="直線コネクタ 40">
          <a:extLst>
            <a:ext uri="{FF2B5EF4-FFF2-40B4-BE49-F238E27FC236}">
              <a16:creationId xmlns:a16="http://schemas.microsoft.com/office/drawing/2014/main" id="{00000000-0008-0000-0500-000029000000}"/>
            </a:ext>
          </a:extLst>
        </xdr:cNvPr>
        <xdr:cNvCxnSpPr>
          <a:cxnSpLocks/>
        </xdr:cNvCxnSpPr>
      </xdr:nvCxnSpPr>
      <xdr:spPr>
        <a:xfrm>
          <a:off x="529167" y="2931583"/>
          <a:ext cx="8130116" cy="4453467"/>
        </a:xfrm>
        <a:prstGeom prst="line">
          <a:avLst/>
        </a:prstGeom>
        <a:ln>
          <a:solidFill>
            <a:srgbClr val="FF33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87842</xdr:rowOff>
    </xdr:from>
    <xdr:to>
      <xdr:col>50</xdr:col>
      <xdr:colOff>136071</xdr:colOff>
      <xdr:row>41</xdr:row>
      <xdr:rowOff>0</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1009650" y="3081413"/>
          <a:ext cx="8079921" cy="425283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63</xdr:row>
      <xdr:rowOff>120650</xdr:rowOff>
    </xdr:from>
    <xdr:to>
      <xdr:col>39</xdr:col>
      <xdr:colOff>114300</xdr:colOff>
      <xdr:row>69</xdr:row>
      <xdr:rowOff>142875</xdr:rowOff>
    </xdr:to>
    <xdr:cxnSp macro="">
      <xdr:nvCxnSpPr>
        <xdr:cNvPr id="44" name="直線矢印コネクタ 43">
          <a:extLst>
            <a:ext uri="{FF2B5EF4-FFF2-40B4-BE49-F238E27FC236}">
              <a16:creationId xmlns:a16="http://schemas.microsoft.com/office/drawing/2014/main" id="{00000000-0008-0000-0500-00002C000000}"/>
            </a:ext>
          </a:extLst>
        </xdr:cNvPr>
        <xdr:cNvCxnSpPr/>
      </xdr:nvCxnSpPr>
      <xdr:spPr>
        <a:xfrm flipH="1">
          <a:off x="3876675" y="10798175"/>
          <a:ext cx="2857500" cy="128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74084</xdr:colOff>
      <xdr:row>42</xdr:row>
      <xdr:rowOff>148167</xdr:rowOff>
    </xdr:from>
    <xdr:to>
      <xdr:col>51</xdr:col>
      <xdr:colOff>80787</xdr:colOff>
      <xdr:row>51</xdr:row>
      <xdr:rowOff>157692</xdr:rowOff>
    </xdr:to>
    <xdr:sp macro="" textlink="">
      <xdr:nvSpPr>
        <xdr:cNvPr id="45" name="左中かっこ 44">
          <a:extLst>
            <a:ext uri="{FF2B5EF4-FFF2-40B4-BE49-F238E27FC236}">
              <a16:creationId xmlns:a16="http://schemas.microsoft.com/office/drawing/2014/main" id="{00000000-0008-0000-0500-00002D000000}"/>
            </a:ext>
          </a:extLst>
        </xdr:cNvPr>
        <xdr:cNvSpPr/>
      </xdr:nvSpPr>
      <xdr:spPr>
        <a:xfrm>
          <a:off x="8868834" y="7514167"/>
          <a:ext cx="165453" cy="1628775"/>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52917</xdr:colOff>
      <xdr:row>52</xdr:row>
      <xdr:rowOff>105834</xdr:rowOff>
    </xdr:from>
    <xdr:to>
      <xdr:col>51</xdr:col>
      <xdr:colOff>117123</xdr:colOff>
      <xdr:row>65</xdr:row>
      <xdr:rowOff>238480</xdr:rowOff>
    </xdr:to>
    <xdr:sp macro="" textlink="">
      <xdr:nvSpPr>
        <xdr:cNvPr id="46" name="左中かっこ 45">
          <a:extLst>
            <a:ext uri="{FF2B5EF4-FFF2-40B4-BE49-F238E27FC236}">
              <a16:creationId xmlns:a16="http://schemas.microsoft.com/office/drawing/2014/main" id="{00000000-0008-0000-0500-00002E000000}"/>
            </a:ext>
          </a:extLst>
        </xdr:cNvPr>
        <xdr:cNvSpPr/>
      </xdr:nvSpPr>
      <xdr:spPr>
        <a:xfrm>
          <a:off x="8847667" y="9271001"/>
          <a:ext cx="222956" cy="2556229"/>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28574</xdr:colOff>
      <xdr:row>67</xdr:row>
      <xdr:rowOff>39158</xdr:rowOff>
    </xdr:from>
    <xdr:to>
      <xdr:col>25</xdr:col>
      <xdr:colOff>160866</xdr:colOff>
      <xdr:row>68</xdr:row>
      <xdr:rowOff>264905</xdr:rowOff>
    </xdr:to>
    <xdr:sp macro="" textlink="">
      <xdr:nvSpPr>
        <xdr:cNvPr id="47" name="角丸四角形 14">
          <a:extLst>
            <a:ext uri="{FF2B5EF4-FFF2-40B4-BE49-F238E27FC236}">
              <a16:creationId xmlns:a16="http://schemas.microsoft.com/office/drawing/2014/main" id="{00000000-0008-0000-0500-00002F000000}"/>
            </a:ext>
          </a:extLst>
        </xdr:cNvPr>
        <xdr:cNvSpPr/>
      </xdr:nvSpPr>
      <xdr:spPr>
        <a:xfrm>
          <a:off x="1196974" y="11232091"/>
          <a:ext cx="2968625" cy="496681"/>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114300</xdr:colOff>
          <xdr:row>46</xdr:row>
          <xdr:rowOff>165100</xdr:rowOff>
        </xdr:from>
        <xdr:to>
          <xdr:col>7</xdr:col>
          <xdr:colOff>31750</xdr:colOff>
          <xdr:row>48</xdr:row>
          <xdr:rowOff>38100</xdr:rowOff>
        </xdr:to>
        <xdr:sp macro="" textlink="">
          <xdr:nvSpPr>
            <xdr:cNvPr id="927781" name="Check Box 37" hidden="1">
              <a:extLst>
                <a:ext uri="{63B3BB69-23CF-44E3-9099-C40C66FF867C}">
                  <a14:compatExt spid="_x0000_s927781"/>
                </a:ext>
                <a:ext uri="{FF2B5EF4-FFF2-40B4-BE49-F238E27FC236}">
                  <a16:creationId xmlns:a16="http://schemas.microsoft.com/office/drawing/2014/main" id="{00000000-0008-0000-0500-000025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46</xdr:row>
          <xdr:rowOff>0</xdr:rowOff>
        </xdr:from>
        <xdr:to>
          <xdr:col>7</xdr:col>
          <xdr:colOff>31750</xdr:colOff>
          <xdr:row>47</xdr:row>
          <xdr:rowOff>0</xdr:rowOff>
        </xdr:to>
        <xdr:sp macro="" textlink="">
          <xdr:nvSpPr>
            <xdr:cNvPr id="927782" name="Check Box 38" hidden="1">
              <a:extLst>
                <a:ext uri="{63B3BB69-23CF-44E3-9099-C40C66FF867C}">
                  <a14:compatExt spid="_x0000_s927782"/>
                </a:ext>
                <a:ext uri="{FF2B5EF4-FFF2-40B4-BE49-F238E27FC236}">
                  <a16:creationId xmlns:a16="http://schemas.microsoft.com/office/drawing/2014/main" id="{00000000-0008-0000-0500-000026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75</xdr:row>
          <xdr:rowOff>152400</xdr:rowOff>
        </xdr:from>
        <xdr:to>
          <xdr:col>25</xdr:col>
          <xdr:colOff>133350</xdr:colOff>
          <xdr:row>77</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728811" y="13705114"/>
              <a:ext cx="1321253" cy="229507"/>
              <a:chOff x="3314693" y="9523916"/>
              <a:chExt cx="1209687" cy="209542"/>
            </a:xfrm>
          </xdr:grpSpPr>
          <xdr:sp macro="" textlink="">
            <xdr:nvSpPr>
              <xdr:cNvPr id="686081" name="Check Box 1" hidden="1">
                <a:extLst>
                  <a:ext uri="{63B3BB69-23CF-44E3-9099-C40C66FF867C}">
                    <a14:compatExt spid="_x0000_s686081"/>
                  </a:ext>
                  <a:ext uri="{FF2B5EF4-FFF2-40B4-BE49-F238E27FC236}">
                    <a16:creationId xmlns:a16="http://schemas.microsoft.com/office/drawing/2014/main" id="{00000000-0008-0000-0600-000001780A00}"/>
                  </a:ext>
                </a:extLst>
              </xdr:cNvPr>
              <xdr:cNvSpPr/>
            </xdr:nvSpPr>
            <xdr:spPr bwMode="auto">
              <a:xfrm>
                <a:off x="3314693" y="9523916"/>
                <a:ext cx="590548"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2" name="Check Box 2" hidden="1">
                <a:extLst>
                  <a:ext uri="{63B3BB69-23CF-44E3-9099-C40C66FF867C}">
                    <a14:compatExt spid="_x0000_s686082"/>
                  </a:ext>
                  <a:ext uri="{FF2B5EF4-FFF2-40B4-BE49-F238E27FC236}">
                    <a16:creationId xmlns:a16="http://schemas.microsoft.com/office/drawing/2014/main" id="{00000000-0008-0000-0600-000002780A00}"/>
                  </a:ext>
                </a:extLst>
              </xdr:cNvPr>
              <xdr:cNvSpPr/>
            </xdr:nvSpPr>
            <xdr:spPr bwMode="auto">
              <a:xfrm>
                <a:off x="3971936"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78</xdr:row>
          <xdr:rowOff>0</xdr:rowOff>
        </xdr:from>
        <xdr:to>
          <xdr:col>25</xdr:col>
          <xdr:colOff>133350</xdr:colOff>
          <xdr:row>79</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728811" y="14097000"/>
              <a:ext cx="1321253" cy="181429"/>
              <a:chOff x="3314693" y="9521613"/>
              <a:chExt cx="1209687" cy="209549"/>
            </a:xfrm>
          </xdr:grpSpPr>
          <xdr:sp macro="" textlink="">
            <xdr:nvSpPr>
              <xdr:cNvPr id="686083" name="Check Box 3" hidden="1">
                <a:extLst>
                  <a:ext uri="{63B3BB69-23CF-44E3-9099-C40C66FF867C}">
                    <a14:compatExt spid="_x0000_s686083"/>
                  </a:ext>
                  <a:ext uri="{FF2B5EF4-FFF2-40B4-BE49-F238E27FC236}">
                    <a16:creationId xmlns:a16="http://schemas.microsoft.com/office/drawing/2014/main" id="{00000000-0008-0000-0600-000003780A00}"/>
                  </a:ext>
                </a:extLst>
              </xdr:cNvPr>
              <xdr:cNvSpPr/>
            </xdr:nvSpPr>
            <xdr:spPr bwMode="auto">
              <a:xfrm>
                <a:off x="3314693" y="9521613"/>
                <a:ext cx="59054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4" name="Check Box 4" hidden="1">
                <a:extLst>
                  <a:ext uri="{63B3BB69-23CF-44E3-9099-C40C66FF867C}">
                    <a14:compatExt spid="_x0000_s686084"/>
                  </a:ext>
                  <a:ext uri="{FF2B5EF4-FFF2-40B4-BE49-F238E27FC236}">
                    <a16:creationId xmlns:a16="http://schemas.microsoft.com/office/drawing/2014/main" id="{00000000-0008-0000-0600-000004780A00}"/>
                  </a:ext>
                </a:extLst>
              </xdr:cNvPr>
              <xdr:cNvSpPr/>
            </xdr:nvSpPr>
            <xdr:spPr bwMode="auto">
              <a:xfrm>
                <a:off x="3971936"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9525</xdr:colOff>
          <xdr:row>24</xdr:row>
          <xdr:rowOff>38100</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3918857" y="4045857"/>
              <a:ext cx="1206954" cy="219529"/>
              <a:chOff x="3067128" y="657155"/>
              <a:chExt cx="1095404" cy="209544"/>
            </a:xfrm>
          </xdr:grpSpPr>
          <xdr:sp macro="" textlink="">
            <xdr:nvSpPr>
              <xdr:cNvPr id="686085" name="Check Box 5" hidden="1">
                <a:extLst>
                  <a:ext uri="{63B3BB69-23CF-44E3-9099-C40C66FF867C}">
                    <a14:compatExt spid="_x0000_s686085"/>
                  </a:ext>
                  <a:ext uri="{FF2B5EF4-FFF2-40B4-BE49-F238E27FC236}">
                    <a16:creationId xmlns:a16="http://schemas.microsoft.com/office/drawing/2014/main" id="{00000000-0008-0000-0600-000005780A00}"/>
                  </a:ext>
                </a:extLst>
              </xdr:cNvPr>
              <xdr:cNvSpPr/>
            </xdr:nvSpPr>
            <xdr:spPr bwMode="auto">
              <a:xfrm>
                <a:off x="3067128" y="657155"/>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6086" name="Check Box 6" hidden="1">
                <a:extLst>
                  <a:ext uri="{63B3BB69-23CF-44E3-9099-C40C66FF867C}">
                    <a14:compatExt spid="_x0000_s686086"/>
                  </a:ext>
                  <a:ext uri="{FF2B5EF4-FFF2-40B4-BE49-F238E27FC236}">
                    <a16:creationId xmlns:a16="http://schemas.microsoft.com/office/drawing/2014/main" id="{00000000-0008-0000-0600-000006780A00}"/>
                  </a:ext>
                </a:extLst>
              </xdr:cNvPr>
              <xdr:cNvSpPr/>
            </xdr:nvSpPr>
            <xdr:spPr bwMode="auto">
              <a:xfrm>
                <a:off x="3610082"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123190</xdr:colOff>
          <xdr:row>37</xdr:row>
          <xdr:rowOff>0</xdr:rowOff>
        </xdr:from>
        <xdr:to>
          <xdr:col>18</xdr:col>
          <xdr:colOff>27940</xdr:colOff>
          <xdr:row>42</xdr:row>
          <xdr:rowOff>169333</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3243761" y="6531429"/>
              <a:ext cx="303893" cy="1076475"/>
              <a:chOff x="2876550" y="5372144"/>
              <a:chExt cx="266700" cy="1028717"/>
            </a:xfrm>
          </xdr:grpSpPr>
          <xdr:sp macro="" textlink="">
            <xdr:nvSpPr>
              <xdr:cNvPr id="686087" name="Check Box 7" hidden="1">
                <a:extLst>
                  <a:ext uri="{63B3BB69-23CF-44E3-9099-C40C66FF867C}">
                    <a14:compatExt spid="_x0000_s686087"/>
                  </a:ext>
                  <a:ext uri="{FF2B5EF4-FFF2-40B4-BE49-F238E27FC236}">
                    <a16:creationId xmlns:a16="http://schemas.microsoft.com/office/drawing/2014/main" id="{00000000-0008-0000-0600-000007780A00}"/>
                  </a:ext>
                </a:extLst>
              </xdr:cNvPr>
              <xdr:cNvSpPr/>
            </xdr:nvSpPr>
            <xdr:spPr bwMode="auto">
              <a:xfrm>
                <a:off x="2876550" y="5372144"/>
                <a:ext cx="266700" cy="1714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8" name="Check Box 8" hidden="1">
                <a:extLst>
                  <a:ext uri="{63B3BB69-23CF-44E3-9099-C40C66FF867C}">
                    <a14:compatExt spid="_x0000_s686088"/>
                  </a:ext>
                  <a:ext uri="{FF2B5EF4-FFF2-40B4-BE49-F238E27FC236}">
                    <a16:creationId xmlns:a16="http://schemas.microsoft.com/office/drawing/2014/main" id="{00000000-0008-0000-0600-000008780A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9" name="Check Box 9" hidden="1">
                <a:extLst>
                  <a:ext uri="{63B3BB69-23CF-44E3-9099-C40C66FF867C}">
                    <a14:compatExt spid="_x0000_s686089"/>
                  </a:ext>
                  <a:ext uri="{FF2B5EF4-FFF2-40B4-BE49-F238E27FC236}">
                    <a16:creationId xmlns:a16="http://schemas.microsoft.com/office/drawing/2014/main" id="{00000000-0008-0000-0600-000009780A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90" name="Check Box 10" hidden="1">
                <a:extLst>
                  <a:ext uri="{63B3BB69-23CF-44E3-9099-C40C66FF867C}">
                    <a14:compatExt spid="_x0000_s686090"/>
                  </a:ext>
                  <a:ext uri="{FF2B5EF4-FFF2-40B4-BE49-F238E27FC236}">
                    <a16:creationId xmlns:a16="http://schemas.microsoft.com/office/drawing/2014/main" id="{00000000-0008-0000-0600-00000A780A00}"/>
                  </a:ext>
                </a:extLst>
              </xdr:cNvPr>
              <xdr:cNvSpPr/>
            </xdr:nvSpPr>
            <xdr:spPr bwMode="auto">
              <a:xfrm>
                <a:off x="2876550" y="6229407"/>
                <a:ext cx="266700"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40091</xdr:colOff>
          <xdr:row>13</xdr:row>
          <xdr:rowOff>37708</xdr:rowOff>
        </xdr:from>
        <xdr:to>
          <xdr:col>4</xdr:col>
          <xdr:colOff>40092</xdr:colOff>
          <xdr:row>14</xdr:row>
          <xdr:rowOff>135456</xdr:rowOff>
        </xdr:to>
        <xdr:grpSp>
          <xdr:nvGrpSpPr>
            <xdr:cNvPr id="55" name="グループ化 54">
              <a:extLst>
                <a:ext uri="{FF2B5EF4-FFF2-40B4-BE49-F238E27FC236}">
                  <a16:creationId xmlns:a16="http://schemas.microsoft.com/office/drawing/2014/main" id="{00000000-0008-0000-0600-000037000000}"/>
                </a:ext>
              </a:extLst>
            </xdr:cNvPr>
            <xdr:cNvGrpSpPr/>
          </xdr:nvGrpSpPr>
          <xdr:grpSpPr>
            <a:xfrm>
              <a:off x="339448" y="2269279"/>
              <a:ext cx="399144" cy="279177"/>
              <a:chOff x="180511" y="2114594"/>
              <a:chExt cx="304800" cy="437495"/>
            </a:xfrm>
          </xdr:grpSpPr>
          <xdr:sp macro="" textlink="">
            <xdr:nvSpPr>
              <xdr:cNvPr id="686180" name="Check Box 100" hidden="1">
                <a:extLst>
                  <a:ext uri="{63B3BB69-23CF-44E3-9099-C40C66FF867C}">
                    <a14:compatExt spid="_x0000_s686180"/>
                  </a:ext>
                  <a:ext uri="{FF2B5EF4-FFF2-40B4-BE49-F238E27FC236}">
                    <a16:creationId xmlns:a16="http://schemas.microsoft.com/office/drawing/2014/main" id="{00000000-0008-0000-0600-000064780A00}"/>
                  </a:ext>
                </a:extLst>
              </xdr:cNvPr>
              <xdr:cNvSpPr/>
            </xdr:nvSpPr>
            <xdr:spPr bwMode="auto">
              <a:xfrm>
                <a:off x="180511" y="211459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181" name="Check Box 101" hidden="1">
                <a:extLst>
                  <a:ext uri="{63B3BB69-23CF-44E3-9099-C40C66FF867C}">
                    <a14:compatExt spid="_x0000_s686181"/>
                  </a:ext>
                  <a:ext uri="{FF2B5EF4-FFF2-40B4-BE49-F238E27FC236}">
                    <a16:creationId xmlns:a16="http://schemas.microsoft.com/office/drawing/2014/main" id="{00000000-0008-0000-0600-000065780A00}"/>
                  </a:ext>
                </a:extLst>
              </xdr:cNvPr>
              <xdr:cNvSpPr/>
            </xdr:nvSpPr>
            <xdr:spPr bwMode="auto">
              <a:xfrm>
                <a:off x="180511" y="234253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61163</xdr:colOff>
          <xdr:row>13</xdr:row>
          <xdr:rowOff>30566</xdr:rowOff>
        </xdr:from>
        <xdr:to>
          <xdr:col>6</xdr:col>
          <xdr:colOff>194496</xdr:colOff>
          <xdr:row>14</xdr:row>
          <xdr:rowOff>121964</xdr:rowOff>
        </xdr:to>
        <xdr:grpSp>
          <xdr:nvGrpSpPr>
            <xdr:cNvPr id="39" name="グループ化 38">
              <a:extLst>
                <a:ext uri="{FF2B5EF4-FFF2-40B4-BE49-F238E27FC236}">
                  <a16:creationId xmlns:a16="http://schemas.microsoft.com/office/drawing/2014/main" id="{00000000-0008-0000-0600-000027000000}"/>
                </a:ext>
              </a:extLst>
            </xdr:cNvPr>
            <xdr:cNvGrpSpPr/>
          </xdr:nvGrpSpPr>
          <xdr:grpSpPr>
            <a:xfrm>
              <a:off x="959234" y="2262137"/>
              <a:ext cx="332905" cy="272827"/>
              <a:chOff x="180511" y="2114533"/>
              <a:chExt cx="304800" cy="437540"/>
            </a:xfrm>
          </xdr:grpSpPr>
          <xdr:sp macro="" textlink="">
            <xdr:nvSpPr>
              <xdr:cNvPr id="686261" name="Check Box 181" hidden="1">
                <a:extLst>
                  <a:ext uri="{63B3BB69-23CF-44E3-9099-C40C66FF867C}">
                    <a14:compatExt spid="_x0000_s686261"/>
                  </a:ext>
                  <a:ext uri="{FF2B5EF4-FFF2-40B4-BE49-F238E27FC236}">
                    <a16:creationId xmlns:a16="http://schemas.microsoft.com/office/drawing/2014/main" id="{00000000-0008-0000-0600-0000B5780A00}"/>
                  </a:ext>
                </a:extLst>
              </xdr:cNvPr>
              <xdr:cNvSpPr/>
            </xdr:nvSpPr>
            <xdr:spPr bwMode="auto">
              <a:xfrm>
                <a:off x="180511" y="211453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2" name="Check Box 182" hidden="1">
                <a:extLst>
                  <a:ext uri="{63B3BB69-23CF-44E3-9099-C40C66FF867C}">
                    <a14:compatExt spid="_x0000_s686262"/>
                  </a:ext>
                  <a:ext uri="{FF2B5EF4-FFF2-40B4-BE49-F238E27FC236}">
                    <a16:creationId xmlns:a16="http://schemas.microsoft.com/office/drawing/2014/main" id="{00000000-0008-0000-0600-0000B6780A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34046</xdr:colOff>
          <xdr:row>13</xdr:row>
          <xdr:rowOff>27391</xdr:rowOff>
        </xdr:from>
        <xdr:to>
          <xdr:col>9</xdr:col>
          <xdr:colOff>138805</xdr:colOff>
          <xdr:row>14</xdr:row>
          <xdr:rowOff>125139</xdr:rowOff>
        </xdr:to>
        <xdr:grpSp>
          <xdr:nvGrpSpPr>
            <xdr:cNvPr id="42" name="グループ化 41">
              <a:extLst>
                <a:ext uri="{FF2B5EF4-FFF2-40B4-BE49-F238E27FC236}">
                  <a16:creationId xmlns:a16="http://schemas.microsoft.com/office/drawing/2014/main" id="{00000000-0008-0000-0600-00002A000000}"/>
                </a:ext>
              </a:extLst>
            </xdr:cNvPr>
            <xdr:cNvGrpSpPr/>
          </xdr:nvGrpSpPr>
          <xdr:grpSpPr>
            <a:xfrm>
              <a:off x="1530832" y="2258962"/>
              <a:ext cx="304330" cy="279177"/>
              <a:chOff x="180511" y="2114550"/>
              <a:chExt cx="304800" cy="437531"/>
            </a:xfrm>
          </xdr:grpSpPr>
          <xdr:sp macro="" textlink="">
            <xdr:nvSpPr>
              <xdr:cNvPr id="686263" name="Check Box 183" hidden="1">
                <a:extLst>
                  <a:ext uri="{63B3BB69-23CF-44E3-9099-C40C66FF867C}">
                    <a14:compatExt spid="_x0000_s686263"/>
                  </a:ext>
                  <a:ext uri="{FF2B5EF4-FFF2-40B4-BE49-F238E27FC236}">
                    <a16:creationId xmlns:a16="http://schemas.microsoft.com/office/drawing/2014/main" id="{00000000-0008-0000-0600-0000B7780A00}"/>
                  </a:ext>
                </a:extLst>
              </xdr:cNvPr>
              <xdr:cNvSpPr/>
            </xdr:nvSpPr>
            <xdr:spPr bwMode="auto">
              <a:xfrm>
                <a:off x="180511" y="211455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4" name="Check Box 184" hidden="1">
                <a:extLst>
                  <a:ext uri="{63B3BB69-23CF-44E3-9099-C40C66FF867C}">
                    <a14:compatExt spid="_x0000_s686264"/>
                  </a:ext>
                  <a:ext uri="{FF2B5EF4-FFF2-40B4-BE49-F238E27FC236}">
                    <a16:creationId xmlns:a16="http://schemas.microsoft.com/office/drawing/2014/main" id="{00000000-0008-0000-0600-0000B8780A00}"/>
                  </a:ext>
                </a:extLst>
              </xdr:cNvPr>
              <xdr:cNvSpPr/>
            </xdr:nvSpPr>
            <xdr:spPr bwMode="auto">
              <a:xfrm>
                <a:off x="180511" y="234253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20286</xdr:colOff>
          <xdr:row>13</xdr:row>
          <xdr:rowOff>30566</xdr:rowOff>
        </xdr:from>
        <xdr:to>
          <xdr:col>12</xdr:col>
          <xdr:colOff>131395</xdr:colOff>
          <xdr:row>14</xdr:row>
          <xdr:rowOff>121964</xdr:rowOff>
        </xdr:to>
        <xdr:grpSp>
          <xdr:nvGrpSpPr>
            <xdr:cNvPr id="45" name="グループ化 44">
              <a:extLst>
                <a:ext uri="{FF2B5EF4-FFF2-40B4-BE49-F238E27FC236}">
                  <a16:creationId xmlns:a16="http://schemas.microsoft.com/office/drawing/2014/main" id="{00000000-0008-0000-0600-00002D000000}"/>
                </a:ext>
              </a:extLst>
            </xdr:cNvPr>
            <xdr:cNvGrpSpPr/>
          </xdr:nvGrpSpPr>
          <xdr:grpSpPr>
            <a:xfrm>
              <a:off x="2115786" y="2262137"/>
              <a:ext cx="310680" cy="272827"/>
              <a:chOff x="180511" y="2114533"/>
              <a:chExt cx="304800" cy="437540"/>
            </a:xfrm>
          </xdr:grpSpPr>
          <xdr:sp macro="" textlink="">
            <xdr:nvSpPr>
              <xdr:cNvPr id="686265" name="Check Box 185" hidden="1">
                <a:extLst>
                  <a:ext uri="{63B3BB69-23CF-44E3-9099-C40C66FF867C}">
                    <a14:compatExt spid="_x0000_s686265"/>
                  </a:ext>
                  <a:ext uri="{FF2B5EF4-FFF2-40B4-BE49-F238E27FC236}">
                    <a16:creationId xmlns:a16="http://schemas.microsoft.com/office/drawing/2014/main" id="{00000000-0008-0000-0600-0000B9780A00}"/>
                  </a:ext>
                </a:extLst>
              </xdr:cNvPr>
              <xdr:cNvSpPr/>
            </xdr:nvSpPr>
            <xdr:spPr bwMode="auto">
              <a:xfrm>
                <a:off x="180511" y="211453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6" name="Check Box 186" hidden="1">
                <a:extLst>
                  <a:ext uri="{63B3BB69-23CF-44E3-9099-C40C66FF867C}">
                    <a14:compatExt spid="_x0000_s686266"/>
                  </a:ext>
                  <a:ext uri="{FF2B5EF4-FFF2-40B4-BE49-F238E27FC236}">
                    <a16:creationId xmlns:a16="http://schemas.microsoft.com/office/drawing/2014/main" id="{00000000-0008-0000-0600-0000BA780A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55209</xdr:colOff>
          <xdr:row>13</xdr:row>
          <xdr:rowOff>29113</xdr:rowOff>
        </xdr:from>
        <xdr:to>
          <xdr:col>17</xdr:col>
          <xdr:colOff>193834</xdr:colOff>
          <xdr:row>14</xdr:row>
          <xdr:rowOff>126861</xdr:rowOff>
        </xdr:to>
        <xdr:grpSp>
          <xdr:nvGrpSpPr>
            <xdr:cNvPr id="52" name="グループ化 51">
              <a:extLst>
                <a:ext uri="{FF2B5EF4-FFF2-40B4-BE49-F238E27FC236}">
                  <a16:creationId xmlns:a16="http://schemas.microsoft.com/office/drawing/2014/main" id="{00000000-0008-0000-0600-000034000000}"/>
                </a:ext>
              </a:extLst>
            </xdr:cNvPr>
            <xdr:cNvGrpSpPr/>
          </xdr:nvGrpSpPr>
          <xdr:grpSpPr>
            <a:xfrm>
              <a:off x="3175780" y="2260684"/>
              <a:ext cx="338197" cy="279177"/>
              <a:chOff x="180511" y="2114566"/>
              <a:chExt cx="304800" cy="437495"/>
            </a:xfrm>
          </xdr:grpSpPr>
          <xdr:sp macro="" textlink="">
            <xdr:nvSpPr>
              <xdr:cNvPr id="686269" name="Check Box 189" hidden="1">
                <a:extLst>
                  <a:ext uri="{63B3BB69-23CF-44E3-9099-C40C66FF867C}">
                    <a14:compatExt spid="_x0000_s686269"/>
                  </a:ext>
                  <a:ext uri="{FF2B5EF4-FFF2-40B4-BE49-F238E27FC236}">
                    <a16:creationId xmlns:a16="http://schemas.microsoft.com/office/drawing/2014/main" id="{00000000-0008-0000-0600-0000BD780A00}"/>
                  </a:ext>
                </a:extLst>
              </xdr:cNvPr>
              <xdr:cNvSpPr/>
            </xdr:nvSpPr>
            <xdr:spPr bwMode="auto">
              <a:xfrm>
                <a:off x="180511" y="211456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0" name="Check Box 190" hidden="1">
                <a:extLst>
                  <a:ext uri="{63B3BB69-23CF-44E3-9099-C40C66FF867C}">
                    <a14:compatExt spid="_x0000_s686270"/>
                  </a:ext>
                  <a:ext uri="{FF2B5EF4-FFF2-40B4-BE49-F238E27FC236}">
                    <a16:creationId xmlns:a16="http://schemas.microsoft.com/office/drawing/2014/main" id="{00000000-0008-0000-0600-0000BE780A00}"/>
                  </a:ext>
                </a:extLst>
              </xdr:cNvPr>
              <xdr:cNvSpPr/>
            </xdr:nvSpPr>
            <xdr:spPr bwMode="auto">
              <a:xfrm>
                <a:off x="180511" y="234251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38099</xdr:colOff>
          <xdr:row>13</xdr:row>
          <xdr:rowOff>36521</xdr:rowOff>
        </xdr:from>
        <xdr:to>
          <xdr:col>20</xdr:col>
          <xdr:colOff>141584</xdr:colOff>
          <xdr:row>14</xdr:row>
          <xdr:rowOff>134269</xdr:rowOff>
        </xdr:to>
        <xdr:grpSp>
          <xdr:nvGrpSpPr>
            <xdr:cNvPr id="54" name="グループ化 53">
              <a:extLst>
                <a:ext uri="{FF2B5EF4-FFF2-40B4-BE49-F238E27FC236}">
                  <a16:creationId xmlns:a16="http://schemas.microsoft.com/office/drawing/2014/main" id="{00000000-0008-0000-0600-000036000000}"/>
                </a:ext>
              </a:extLst>
            </xdr:cNvPr>
            <xdr:cNvGrpSpPr/>
          </xdr:nvGrpSpPr>
          <xdr:grpSpPr>
            <a:xfrm>
              <a:off x="3757385" y="2268092"/>
              <a:ext cx="303056" cy="279177"/>
              <a:chOff x="180511" y="2114566"/>
              <a:chExt cx="304800" cy="437495"/>
            </a:xfrm>
          </xdr:grpSpPr>
          <xdr:sp macro="" textlink="">
            <xdr:nvSpPr>
              <xdr:cNvPr id="686271" name="Check Box 191" hidden="1">
                <a:extLst>
                  <a:ext uri="{63B3BB69-23CF-44E3-9099-C40C66FF867C}">
                    <a14:compatExt spid="_x0000_s686271"/>
                  </a:ext>
                  <a:ext uri="{FF2B5EF4-FFF2-40B4-BE49-F238E27FC236}">
                    <a16:creationId xmlns:a16="http://schemas.microsoft.com/office/drawing/2014/main" id="{00000000-0008-0000-0600-0000BF780A00}"/>
                  </a:ext>
                </a:extLst>
              </xdr:cNvPr>
              <xdr:cNvSpPr/>
            </xdr:nvSpPr>
            <xdr:spPr bwMode="auto">
              <a:xfrm>
                <a:off x="180511" y="211456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2" name="Check Box 192" hidden="1">
                <a:extLst>
                  <a:ext uri="{63B3BB69-23CF-44E3-9099-C40C66FF867C}">
                    <a14:compatExt spid="_x0000_s686272"/>
                  </a:ext>
                  <a:ext uri="{FF2B5EF4-FFF2-40B4-BE49-F238E27FC236}">
                    <a16:creationId xmlns:a16="http://schemas.microsoft.com/office/drawing/2014/main" id="{00000000-0008-0000-0600-0000C0780A00}"/>
                  </a:ext>
                </a:extLst>
              </xdr:cNvPr>
              <xdr:cNvSpPr/>
            </xdr:nvSpPr>
            <xdr:spPr bwMode="auto">
              <a:xfrm>
                <a:off x="180511" y="234251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46</xdr:row>
          <xdr:rowOff>158750</xdr:rowOff>
        </xdr:from>
        <xdr:to>
          <xdr:col>17</xdr:col>
          <xdr:colOff>190500</xdr:colOff>
          <xdr:row>48</xdr:row>
          <xdr:rowOff>0</xdr:rowOff>
        </xdr:to>
        <xdr:sp macro="" textlink="">
          <xdr:nvSpPr>
            <xdr:cNvPr id="686274" name="Check Box 194" hidden="1">
              <a:extLst>
                <a:ext uri="{63B3BB69-23CF-44E3-9099-C40C66FF867C}">
                  <a14:compatExt spid="_x0000_s686274"/>
                </a:ext>
                <a:ext uri="{FF2B5EF4-FFF2-40B4-BE49-F238E27FC236}">
                  <a16:creationId xmlns:a16="http://schemas.microsoft.com/office/drawing/2014/main" id="{00000000-0008-0000-0600-0000C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171450</xdr:rowOff>
        </xdr:from>
        <xdr:to>
          <xdr:col>17</xdr:col>
          <xdr:colOff>152400</xdr:colOff>
          <xdr:row>46</xdr:row>
          <xdr:rowOff>171450</xdr:rowOff>
        </xdr:to>
        <xdr:sp macro="" textlink="">
          <xdr:nvSpPr>
            <xdr:cNvPr id="686275" name="Check Box 195" hidden="1">
              <a:extLst>
                <a:ext uri="{63B3BB69-23CF-44E3-9099-C40C66FF867C}">
                  <a14:compatExt spid="_x0000_s686275"/>
                </a:ext>
                <a:ext uri="{FF2B5EF4-FFF2-40B4-BE49-F238E27FC236}">
                  <a16:creationId xmlns:a16="http://schemas.microsoft.com/office/drawing/2014/main" id="{00000000-0008-0000-0600-0000C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46</xdr:row>
          <xdr:rowOff>165100</xdr:rowOff>
        </xdr:from>
        <xdr:to>
          <xdr:col>6</xdr:col>
          <xdr:colOff>152400</xdr:colOff>
          <xdr:row>48</xdr:row>
          <xdr:rowOff>38100</xdr:rowOff>
        </xdr:to>
        <xdr:sp macro="" textlink="">
          <xdr:nvSpPr>
            <xdr:cNvPr id="686276" name="Check Box 196" hidden="1">
              <a:extLst>
                <a:ext uri="{63B3BB69-23CF-44E3-9099-C40C66FF867C}">
                  <a14:compatExt spid="_x0000_s686276"/>
                </a:ext>
                <a:ext uri="{FF2B5EF4-FFF2-40B4-BE49-F238E27FC236}">
                  <a16:creationId xmlns:a16="http://schemas.microsoft.com/office/drawing/2014/main" id="{00000000-0008-0000-0600-0000C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46</xdr:row>
          <xdr:rowOff>0</xdr:rowOff>
        </xdr:from>
        <xdr:to>
          <xdr:col>6</xdr:col>
          <xdr:colOff>152400</xdr:colOff>
          <xdr:row>47</xdr:row>
          <xdr:rowOff>0</xdr:rowOff>
        </xdr:to>
        <xdr:sp macro="" textlink="">
          <xdr:nvSpPr>
            <xdr:cNvPr id="686277" name="Check Box 197" hidden="1">
              <a:extLst>
                <a:ext uri="{63B3BB69-23CF-44E3-9099-C40C66FF867C}">
                  <a14:compatExt spid="_x0000_s686277"/>
                </a:ext>
                <a:ext uri="{FF2B5EF4-FFF2-40B4-BE49-F238E27FC236}">
                  <a16:creationId xmlns:a16="http://schemas.microsoft.com/office/drawing/2014/main" id="{00000000-0008-0000-0600-0000C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537857" y="716643"/>
              <a:ext cx="1153886" cy="210457"/>
              <a:chOff x="3314400" y="1066800"/>
              <a:chExt cx="1133460" cy="209550"/>
            </a:xfrm>
          </xdr:grpSpPr>
          <xdr:sp macro="" textlink="">
            <xdr:nvSpPr>
              <xdr:cNvPr id="1042433" name="Check Box 1" descr="ない" hidden="1">
                <a:extLst>
                  <a:ext uri="{63B3BB69-23CF-44E3-9099-C40C66FF867C}">
                    <a14:compatExt spid="_x0000_s1042433"/>
                  </a:ext>
                  <a:ext uri="{FF2B5EF4-FFF2-40B4-BE49-F238E27FC236}">
                    <a16:creationId xmlns:a16="http://schemas.microsoft.com/office/drawing/2014/main" id="{00000000-0008-0000-0700-000001E80F00}"/>
                  </a:ext>
                </a:extLst>
              </xdr:cNvPr>
              <xdr:cNvSpPr/>
            </xdr:nvSpPr>
            <xdr:spPr bwMode="auto">
              <a:xfrm>
                <a:off x="3314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42434" name="Check Box 2" descr="ない" hidden="1">
                <a:extLst>
                  <a:ext uri="{63B3BB69-23CF-44E3-9099-C40C66FF867C}">
                    <a14:compatExt spid="_x0000_s1042434"/>
                  </a:ext>
                  <a:ext uri="{FF2B5EF4-FFF2-40B4-BE49-F238E27FC236}">
                    <a16:creationId xmlns:a16="http://schemas.microsoft.com/office/drawing/2014/main" id="{00000000-0008-0000-0700-000002E80F00}"/>
                  </a:ext>
                </a:extLst>
              </xdr:cNvPr>
              <xdr:cNvSpPr/>
            </xdr:nvSpPr>
            <xdr:spPr bwMode="auto">
              <a:xfrm>
                <a:off x="396208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183696" y="1213757"/>
              <a:ext cx="329293" cy="1073150"/>
              <a:chOff x="209550" y="1181088"/>
              <a:chExt cx="361950" cy="1066801"/>
            </a:xfrm>
          </xdr:grpSpPr>
          <xdr:sp macro="" textlink="">
            <xdr:nvSpPr>
              <xdr:cNvPr id="1042435" name="Check Box 3" hidden="1">
                <a:extLst>
                  <a:ext uri="{63B3BB69-23CF-44E3-9099-C40C66FF867C}">
                    <a14:compatExt spid="_x0000_s1042435"/>
                  </a:ext>
                  <a:ext uri="{FF2B5EF4-FFF2-40B4-BE49-F238E27FC236}">
                    <a16:creationId xmlns:a16="http://schemas.microsoft.com/office/drawing/2014/main" id="{00000000-0008-0000-0700-000003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6" name="Check Box 4" hidden="1">
                <a:extLst>
                  <a:ext uri="{63B3BB69-23CF-44E3-9099-C40C66FF867C}">
                    <a14:compatExt spid="_x0000_s1042436"/>
                  </a:ext>
                  <a:ext uri="{FF2B5EF4-FFF2-40B4-BE49-F238E27FC236}">
                    <a16:creationId xmlns:a16="http://schemas.microsoft.com/office/drawing/2014/main" id="{00000000-0008-0000-0700-000004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7" name="Check Box 5" hidden="1">
                <a:extLst>
                  <a:ext uri="{63B3BB69-23CF-44E3-9099-C40C66FF867C}">
                    <a14:compatExt spid="_x0000_s1042437"/>
                  </a:ext>
                  <a:ext uri="{FF2B5EF4-FFF2-40B4-BE49-F238E27FC236}">
                    <a16:creationId xmlns:a16="http://schemas.microsoft.com/office/drawing/2014/main" id="{00000000-0008-0000-0700-000005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8" name="Check Box 6" hidden="1">
                <a:extLst>
                  <a:ext uri="{63B3BB69-23CF-44E3-9099-C40C66FF867C}">
                    <a14:compatExt spid="_x0000_s1042438"/>
                  </a:ext>
                  <a:ext uri="{FF2B5EF4-FFF2-40B4-BE49-F238E27FC236}">
                    <a16:creationId xmlns:a16="http://schemas.microsoft.com/office/drawing/2014/main" id="{00000000-0008-0000-0700-000006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9" name="Check Box 7" hidden="1">
                <a:extLst>
                  <a:ext uri="{63B3BB69-23CF-44E3-9099-C40C66FF867C}">
                    <a14:compatExt spid="_x0000_s1042439"/>
                  </a:ext>
                  <a:ext uri="{FF2B5EF4-FFF2-40B4-BE49-F238E27FC236}">
                    <a16:creationId xmlns:a16="http://schemas.microsoft.com/office/drawing/2014/main" id="{00000000-0008-0000-0700-000007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0" name="Check Box 8" hidden="1">
                <a:extLst>
                  <a:ext uri="{63B3BB69-23CF-44E3-9099-C40C66FF867C}">
                    <a14:compatExt spid="_x0000_s1042440"/>
                  </a:ext>
                  <a:ext uri="{FF2B5EF4-FFF2-40B4-BE49-F238E27FC236}">
                    <a16:creationId xmlns:a16="http://schemas.microsoft.com/office/drawing/2014/main" id="{00000000-0008-0000-0700-000008E80F00}"/>
                  </a:ext>
                </a:extLst>
              </xdr:cNvPr>
              <xdr:cNvSpPr/>
            </xdr:nvSpPr>
            <xdr:spPr bwMode="auto">
              <a:xfrm>
                <a:off x="209550" y="2028815"/>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2769054" y="1213757"/>
              <a:ext cx="329292" cy="1073150"/>
              <a:chOff x="209550" y="1181088"/>
              <a:chExt cx="361950" cy="1066801"/>
            </a:xfrm>
          </xdr:grpSpPr>
          <xdr:sp macro="" textlink="">
            <xdr:nvSpPr>
              <xdr:cNvPr id="1042441" name="Check Box 9" hidden="1">
                <a:extLst>
                  <a:ext uri="{63B3BB69-23CF-44E3-9099-C40C66FF867C}">
                    <a14:compatExt spid="_x0000_s1042441"/>
                  </a:ext>
                  <a:ext uri="{FF2B5EF4-FFF2-40B4-BE49-F238E27FC236}">
                    <a16:creationId xmlns:a16="http://schemas.microsoft.com/office/drawing/2014/main" id="{00000000-0008-0000-0700-000009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2" name="Check Box 10" hidden="1">
                <a:extLst>
                  <a:ext uri="{63B3BB69-23CF-44E3-9099-C40C66FF867C}">
                    <a14:compatExt spid="_x0000_s1042442"/>
                  </a:ext>
                  <a:ext uri="{FF2B5EF4-FFF2-40B4-BE49-F238E27FC236}">
                    <a16:creationId xmlns:a16="http://schemas.microsoft.com/office/drawing/2014/main" id="{00000000-0008-0000-0700-00000A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3" name="Check Box 11" hidden="1">
                <a:extLst>
                  <a:ext uri="{63B3BB69-23CF-44E3-9099-C40C66FF867C}">
                    <a14:compatExt spid="_x0000_s1042443"/>
                  </a:ext>
                  <a:ext uri="{FF2B5EF4-FFF2-40B4-BE49-F238E27FC236}">
                    <a16:creationId xmlns:a16="http://schemas.microsoft.com/office/drawing/2014/main" id="{00000000-0008-0000-0700-00000B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4" name="Check Box 12" hidden="1">
                <a:extLst>
                  <a:ext uri="{63B3BB69-23CF-44E3-9099-C40C66FF867C}">
                    <a14:compatExt spid="_x0000_s1042444"/>
                  </a:ext>
                  <a:ext uri="{FF2B5EF4-FFF2-40B4-BE49-F238E27FC236}">
                    <a16:creationId xmlns:a16="http://schemas.microsoft.com/office/drawing/2014/main" id="{00000000-0008-0000-0700-00000C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5" name="Check Box 13" hidden="1">
                <a:extLst>
                  <a:ext uri="{63B3BB69-23CF-44E3-9099-C40C66FF867C}">
                    <a14:compatExt spid="_x0000_s1042445"/>
                  </a:ext>
                  <a:ext uri="{FF2B5EF4-FFF2-40B4-BE49-F238E27FC236}">
                    <a16:creationId xmlns:a16="http://schemas.microsoft.com/office/drawing/2014/main" id="{00000000-0008-0000-0700-00000D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6" name="Check Box 14" hidden="1">
                <a:extLst>
                  <a:ext uri="{63B3BB69-23CF-44E3-9099-C40C66FF867C}">
                    <a14:compatExt spid="_x0000_s1042446"/>
                  </a:ext>
                  <a:ext uri="{FF2B5EF4-FFF2-40B4-BE49-F238E27FC236}">
                    <a16:creationId xmlns:a16="http://schemas.microsoft.com/office/drawing/2014/main" id="{00000000-0008-0000-0700-00000EE80F00}"/>
                  </a:ext>
                </a:extLst>
              </xdr:cNvPr>
              <xdr:cNvSpPr/>
            </xdr:nvSpPr>
            <xdr:spPr bwMode="auto">
              <a:xfrm>
                <a:off x="209550" y="2028815"/>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18</xdr:row>
          <xdr:rowOff>0</xdr:rowOff>
        </xdr:from>
        <xdr:to>
          <xdr:col>76</xdr:col>
          <xdr:colOff>27940</xdr:colOff>
          <xdr:row>23</xdr:row>
          <xdr:rowOff>169333</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1480619" y="3129643"/>
              <a:ext cx="231321" cy="1031119"/>
              <a:chOff x="2876550" y="5372143"/>
              <a:chExt cx="266700" cy="1028722"/>
            </a:xfrm>
          </xdr:grpSpPr>
          <xdr:sp macro="" textlink="">
            <xdr:nvSpPr>
              <xdr:cNvPr id="1042447" name="Check Box 15" hidden="1">
                <a:extLst>
                  <a:ext uri="{63B3BB69-23CF-44E3-9099-C40C66FF867C}">
                    <a14:compatExt spid="_x0000_s1042447"/>
                  </a:ext>
                  <a:ext uri="{FF2B5EF4-FFF2-40B4-BE49-F238E27FC236}">
                    <a16:creationId xmlns:a16="http://schemas.microsoft.com/office/drawing/2014/main" id="{00000000-0008-0000-0700-00000FE80F00}"/>
                  </a:ext>
                </a:extLst>
              </xdr:cNvPr>
              <xdr:cNvSpPr/>
            </xdr:nvSpPr>
            <xdr:spPr bwMode="auto">
              <a:xfrm>
                <a:off x="2876550" y="5372143"/>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8" name="Check Box 16" hidden="1">
                <a:extLst>
                  <a:ext uri="{63B3BB69-23CF-44E3-9099-C40C66FF867C}">
                    <a14:compatExt spid="_x0000_s1042448"/>
                  </a:ext>
                  <a:ext uri="{FF2B5EF4-FFF2-40B4-BE49-F238E27FC236}">
                    <a16:creationId xmlns:a16="http://schemas.microsoft.com/office/drawing/2014/main" id="{00000000-0008-0000-0700-000010E8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9" name="Check Box 17" hidden="1">
                <a:extLst>
                  <a:ext uri="{63B3BB69-23CF-44E3-9099-C40C66FF867C}">
                    <a14:compatExt spid="_x0000_s1042449"/>
                  </a:ext>
                  <a:ext uri="{FF2B5EF4-FFF2-40B4-BE49-F238E27FC236}">
                    <a16:creationId xmlns:a16="http://schemas.microsoft.com/office/drawing/2014/main" id="{00000000-0008-0000-0700-000011E8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50" name="Check Box 18" hidden="1">
                <a:extLst>
                  <a:ext uri="{63B3BB69-23CF-44E3-9099-C40C66FF867C}">
                    <a14:compatExt spid="_x0000_s1042450"/>
                  </a:ext>
                  <a:ext uri="{FF2B5EF4-FFF2-40B4-BE49-F238E27FC236}">
                    <a16:creationId xmlns:a16="http://schemas.microsoft.com/office/drawing/2014/main" id="{00000000-0008-0000-0700-000012E80F00}"/>
                  </a:ext>
                </a:extLst>
              </xdr:cNvPr>
              <xdr:cNvSpPr/>
            </xdr:nvSpPr>
            <xdr:spPr bwMode="auto">
              <a:xfrm>
                <a:off x="2876550" y="6229413"/>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107950</xdr:colOff>
          <xdr:row>27</xdr:row>
          <xdr:rowOff>158750</xdr:rowOff>
        </xdr:from>
        <xdr:to>
          <xdr:col>76</xdr:col>
          <xdr:colOff>88900</xdr:colOff>
          <xdr:row>29</xdr:row>
          <xdr:rowOff>31750</xdr:rowOff>
        </xdr:to>
        <xdr:sp macro="" textlink="">
          <xdr:nvSpPr>
            <xdr:cNvPr id="1042451" name="Check Box 19" hidden="1">
              <a:extLst>
                <a:ext uri="{63B3BB69-23CF-44E3-9099-C40C66FF867C}">
                  <a14:compatExt spid="_x0000_s1042451"/>
                </a:ext>
                <a:ext uri="{FF2B5EF4-FFF2-40B4-BE49-F238E27FC236}">
                  <a16:creationId xmlns:a16="http://schemas.microsoft.com/office/drawing/2014/main" id="{00000000-0008-0000-0700-000013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171450</xdr:rowOff>
        </xdr:from>
        <xdr:to>
          <xdr:col>76</xdr:col>
          <xdr:colOff>38100</xdr:colOff>
          <xdr:row>28</xdr:row>
          <xdr:rowOff>12700</xdr:rowOff>
        </xdr:to>
        <xdr:sp macro="" textlink="">
          <xdr:nvSpPr>
            <xdr:cNvPr id="1042452" name="Check Box 20" hidden="1">
              <a:extLst>
                <a:ext uri="{63B3BB69-23CF-44E3-9099-C40C66FF867C}">
                  <a14:compatExt spid="_x0000_s1042452"/>
                </a:ext>
                <a:ext uri="{FF2B5EF4-FFF2-40B4-BE49-F238E27FC236}">
                  <a16:creationId xmlns:a16="http://schemas.microsoft.com/office/drawing/2014/main" id="{00000000-0008-0000-0700-000014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165100</xdr:rowOff>
        </xdr:from>
        <xdr:to>
          <xdr:col>76</xdr:col>
          <xdr:colOff>38100</xdr:colOff>
          <xdr:row>16</xdr:row>
          <xdr:rowOff>57150</xdr:rowOff>
        </xdr:to>
        <xdr:sp macro="" textlink="">
          <xdr:nvSpPr>
            <xdr:cNvPr id="1042453" name="Check Box 21" hidden="1">
              <a:extLst>
                <a:ext uri="{63B3BB69-23CF-44E3-9099-C40C66FF867C}">
                  <a14:compatExt spid="_x0000_s1042453"/>
                </a:ext>
                <a:ext uri="{FF2B5EF4-FFF2-40B4-BE49-F238E27FC236}">
                  <a16:creationId xmlns:a16="http://schemas.microsoft.com/office/drawing/2014/main" id="{00000000-0008-0000-0700-000015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127000</xdr:colOff>
          <xdr:row>14</xdr:row>
          <xdr:rowOff>0</xdr:rowOff>
        </xdr:from>
        <xdr:to>
          <xdr:col>76</xdr:col>
          <xdr:colOff>38100</xdr:colOff>
          <xdr:row>15</xdr:row>
          <xdr:rowOff>12700</xdr:rowOff>
        </xdr:to>
        <xdr:sp macro="" textlink="">
          <xdr:nvSpPr>
            <xdr:cNvPr id="1042454" name="Check Box 22" hidden="1">
              <a:extLst>
                <a:ext uri="{63B3BB69-23CF-44E3-9099-C40C66FF867C}">
                  <a14:compatExt spid="_x0000_s1042454"/>
                </a:ext>
                <a:ext uri="{FF2B5EF4-FFF2-40B4-BE49-F238E27FC236}">
                  <a16:creationId xmlns:a16="http://schemas.microsoft.com/office/drawing/2014/main" id="{00000000-0008-0000-0700-000016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190500</xdr:colOff>
      <xdr:row>21</xdr:row>
      <xdr:rowOff>54429</xdr:rowOff>
    </xdr:from>
    <xdr:to>
      <xdr:col>51</xdr:col>
      <xdr:colOff>139701</xdr:colOff>
      <xdr:row>30</xdr:row>
      <xdr:rowOff>37192</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4136571" y="3701143"/>
          <a:ext cx="3604987" cy="1533978"/>
          <a:chOff x="5010150" y="3533775"/>
          <a:chExt cx="3514725" cy="1280919"/>
        </a:xfrm>
      </xdr:grpSpPr>
      <xdr:sp macro="" textlink="">
        <xdr:nvSpPr>
          <xdr:cNvPr id="7" name="円/楕円 3">
            <a:extLst>
              <a:ext uri="{FF2B5EF4-FFF2-40B4-BE49-F238E27FC236}">
                <a16:creationId xmlns:a16="http://schemas.microsoft.com/office/drawing/2014/main" id="{00000000-0008-0000-0700-000007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31">
            <a:extLst>
              <a:ext uri="{FF2B5EF4-FFF2-40B4-BE49-F238E27FC236}">
                <a16:creationId xmlns:a16="http://schemas.microsoft.com/office/drawing/2014/main" id="{00000000-0008-0000-0700-000008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 name="直線矢印コネクタ 8">
            <a:extLst>
              <a:ext uri="{FF2B5EF4-FFF2-40B4-BE49-F238E27FC236}">
                <a16:creationId xmlns:a16="http://schemas.microsoft.com/office/drawing/2014/main" id="{00000000-0008-0000-0700-000009000000}"/>
              </a:ext>
            </a:extLst>
          </xdr:cNvPr>
          <xdr:cNvCxnSpPr>
            <a:stCxn id="8" idx="3"/>
            <a:endCxn id="7"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537857" y="716643"/>
              <a:ext cx="1153886" cy="210457"/>
              <a:chOff x="3314400" y="1066800"/>
              <a:chExt cx="1133460" cy="209550"/>
            </a:xfrm>
          </xdr:grpSpPr>
          <xdr:sp macro="" textlink="">
            <xdr:nvSpPr>
              <xdr:cNvPr id="1043468" name="Check Box 12" descr="ない" hidden="1">
                <a:extLst>
                  <a:ext uri="{63B3BB69-23CF-44E3-9099-C40C66FF867C}">
                    <a14:compatExt spid="_x0000_s1043468"/>
                  </a:ext>
                  <a:ext uri="{FF2B5EF4-FFF2-40B4-BE49-F238E27FC236}">
                    <a16:creationId xmlns:a16="http://schemas.microsoft.com/office/drawing/2014/main" id="{00000000-0008-0000-0800-00000CEC0F00}"/>
                  </a:ext>
                </a:extLst>
              </xdr:cNvPr>
              <xdr:cNvSpPr/>
            </xdr:nvSpPr>
            <xdr:spPr bwMode="auto">
              <a:xfrm>
                <a:off x="3314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43469" name="Check Box 13" descr="ない" hidden="1">
                <a:extLst>
                  <a:ext uri="{63B3BB69-23CF-44E3-9099-C40C66FF867C}">
                    <a14:compatExt spid="_x0000_s1043469"/>
                  </a:ext>
                  <a:ext uri="{FF2B5EF4-FFF2-40B4-BE49-F238E27FC236}">
                    <a16:creationId xmlns:a16="http://schemas.microsoft.com/office/drawing/2014/main" id="{00000000-0008-0000-0800-00000DEC0F00}"/>
                  </a:ext>
                </a:extLst>
              </xdr:cNvPr>
              <xdr:cNvSpPr/>
            </xdr:nvSpPr>
            <xdr:spPr bwMode="auto">
              <a:xfrm>
                <a:off x="396208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183696" y="1213757"/>
              <a:ext cx="329293" cy="1073150"/>
              <a:chOff x="209550" y="1181088"/>
              <a:chExt cx="361950" cy="1066801"/>
            </a:xfrm>
          </xdr:grpSpPr>
          <xdr:sp macro="" textlink="">
            <xdr:nvSpPr>
              <xdr:cNvPr id="1043470" name="Check Box 14" hidden="1">
                <a:extLst>
                  <a:ext uri="{63B3BB69-23CF-44E3-9099-C40C66FF867C}">
                    <a14:compatExt spid="_x0000_s1043470"/>
                  </a:ext>
                  <a:ext uri="{FF2B5EF4-FFF2-40B4-BE49-F238E27FC236}">
                    <a16:creationId xmlns:a16="http://schemas.microsoft.com/office/drawing/2014/main" id="{00000000-0008-0000-0800-00000E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1" name="Check Box 15" hidden="1">
                <a:extLst>
                  <a:ext uri="{63B3BB69-23CF-44E3-9099-C40C66FF867C}">
                    <a14:compatExt spid="_x0000_s1043471"/>
                  </a:ext>
                  <a:ext uri="{FF2B5EF4-FFF2-40B4-BE49-F238E27FC236}">
                    <a16:creationId xmlns:a16="http://schemas.microsoft.com/office/drawing/2014/main" id="{00000000-0008-0000-0800-00000F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2" name="Check Box 16" hidden="1">
                <a:extLst>
                  <a:ext uri="{63B3BB69-23CF-44E3-9099-C40C66FF867C}">
                    <a14:compatExt spid="_x0000_s1043472"/>
                  </a:ext>
                  <a:ext uri="{FF2B5EF4-FFF2-40B4-BE49-F238E27FC236}">
                    <a16:creationId xmlns:a16="http://schemas.microsoft.com/office/drawing/2014/main" id="{00000000-0008-0000-0800-000010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3" name="Check Box 17" hidden="1">
                <a:extLst>
                  <a:ext uri="{63B3BB69-23CF-44E3-9099-C40C66FF867C}">
                    <a14:compatExt spid="_x0000_s1043473"/>
                  </a:ext>
                  <a:ext uri="{FF2B5EF4-FFF2-40B4-BE49-F238E27FC236}">
                    <a16:creationId xmlns:a16="http://schemas.microsoft.com/office/drawing/2014/main" id="{00000000-0008-0000-0800-000011EC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4" name="Check Box 18" hidden="1">
                <a:extLst>
                  <a:ext uri="{63B3BB69-23CF-44E3-9099-C40C66FF867C}">
                    <a14:compatExt spid="_x0000_s1043474"/>
                  </a:ext>
                  <a:ext uri="{FF2B5EF4-FFF2-40B4-BE49-F238E27FC236}">
                    <a16:creationId xmlns:a16="http://schemas.microsoft.com/office/drawing/2014/main" id="{00000000-0008-0000-0800-000012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5" name="Check Box 19" hidden="1">
                <a:extLst>
                  <a:ext uri="{63B3BB69-23CF-44E3-9099-C40C66FF867C}">
                    <a14:compatExt spid="_x0000_s1043475"/>
                  </a:ext>
                  <a:ext uri="{FF2B5EF4-FFF2-40B4-BE49-F238E27FC236}">
                    <a16:creationId xmlns:a16="http://schemas.microsoft.com/office/drawing/2014/main" id="{00000000-0008-0000-0800-000013EC0F00}"/>
                  </a:ext>
                </a:extLst>
              </xdr:cNvPr>
              <xdr:cNvSpPr/>
            </xdr:nvSpPr>
            <xdr:spPr bwMode="auto">
              <a:xfrm>
                <a:off x="209550" y="2028815"/>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2769054" y="1213757"/>
              <a:ext cx="329292" cy="1073150"/>
              <a:chOff x="209550" y="1181088"/>
              <a:chExt cx="361950" cy="1066801"/>
            </a:xfrm>
          </xdr:grpSpPr>
          <xdr:sp macro="" textlink="">
            <xdr:nvSpPr>
              <xdr:cNvPr id="1043476" name="Check Box 20" hidden="1">
                <a:extLst>
                  <a:ext uri="{63B3BB69-23CF-44E3-9099-C40C66FF867C}">
                    <a14:compatExt spid="_x0000_s1043476"/>
                  </a:ext>
                  <a:ext uri="{FF2B5EF4-FFF2-40B4-BE49-F238E27FC236}">
                    <a16:creationId xmlns:a16="http://schemas.microsoft.com/office/drawing/2014/main" id="{00000000-0008-0000-0800-000014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7" name="Check Box 21" hidden="1">
                <a:extLst>
                  <a:ext uri="{63B3BB69-23CF-44E3-9099-C40C66FF867C}">
                    <a14:compatExt spid="_x0000_s1043477"/>
                  </a:ext>
                  <a:ext uri="{FF2B5EF4-FFF2-40B4-BE49-F238E27FC236}">
                    <a16:creationId xmlns:a16="http://schemas.microsoft.com/office/drawing/2014/main" id="{00000000-0008-0000-0800-000015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8" name="Check Box 22" hidden="1">
                <a:extLst>
                  <a:ext uri="{63B3BB69-23CF-44E3-9099-C40C66FF867C}">
                    <a14:compatExt spid="_x0000_s1043478"/>
                  </a:ext>
                  <a:ext uri="{FF2B5EF4-FFF2-40B4-BE49-F238E27FC236}">
                    <a16:creationId xmlns:a16="http://schemas.microsoft.com/office/drawing/2014/main" id="{00000000-0008-0000-0800-000016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9" name="Check Box 23" hidden="1">
                <a:extLst>
                  <a:ext uri="{63B3BB69-23CF-44E3-9099-C40C66FF867C}">
                    <a14:compatExt spid="_x0000_s1043479"/>
                  </a:ext>
                  <a:ext uri="{FF2B5EF4-FFF2-40B4-BE49-F238E27FC236}">
                    <a16:creationId xmlns:a16="http://schemas.microsoft.com/office/drawing/2014/main" id="{00000000-0008-0000-0800-000017EC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0" name="Check Box 24" hidden="1">
                <a:extLst>
                  <a:ext uri="{63B3BB69-23CF-44E3-9099-C40C66FF867C}">
                    <a14:compatExt spid="_x0000_s1043480"/>
                  </a:ext>
                  <a:ext uri="{FF2B5EF4-FFF2-40B4-BE49-F238E27FC236}">
                    <a16:creationId xmlns:a16="http://schemas.microsoft.com/office/drawing/2014/main" id="{00000000-0008-0000-0800-000018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1" name="Check Box 25" hidden="1">
                <a:extLst>
                  <a:ext uri="{63B3BB69-23CF-44E3-9099-C40C66FF867C}">
                    <a14:compatExt spid="_x0000_s1043481"/>
                  </a:ext>
                  <a:ext uri="{FF2B5EF4-FFF2-40B4-BE49-F238E27FC236}">
                    <a16:creationId xmlns:a16="http://schemas.microsoft.com/office/drawing/2014/main" id="{00000000-0008-0000-0800-000019EC0F00}"/>
                  </a:ext>
                </a:extLst>
              </xdr:cNvPr>
              <xdr:cNvSpPr/>
            </xdr:nvSpPr>
            <xdr:spPr bwMode="auto">
              <a:xfrm>
                <a:off x="209550" y="2028815"/>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18</xdr:row>
          <xdr:rowOff>0</xdr:rowOff>
        </xdr:from>
        <xdr:to>
          <xdr:col>76</xdr:col>
          <xdr:colOff>27940</xdr:colOff>
          <xdr:row>23</xdr:row>
          <xdr:rowOff>169333</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11480619" y="3129643"/>
              <a:ext cx="231321" cy="1031119"/>
              <a:chOff x="2876550" y="5372143"/>
              <a:chExt cx="266700" cy="1028722"/>
            </a:xfrm>
          </xdr:grpSpPr>
          <xdr:sp macro="" textlink="">
            <xdr:nvSpPr>
              <xdr:cNvPr id="1043482" name="Check Box 26" hidden="1">
                <a:extLst>
                  <a:ext uri="{63B3BB69-23CF-44E3-9099-C40C66FF867C}">
                    <a14:compatExt spid="_x0000_s1043482"/>
                  </a:ext>
                  <a:ext uri="{FF2B5EF4-FFF2-40B4-BE49-F238E27FC236}">
                    <a16:creationId xmlns:a16="http://schemas.microsoft.com/office/drawing/2014/main" id="{00000000-0008-0000-0800-00001AEC0F00}"/>
                  </a:ext>
                </a:extLst>
              </xdr:cNvPr>
              <xdr:cNvSpPr/>
            </xdr:nvSpPr>
            <xdr:spPr bwMode="auto">
              <a:xfrm>
                <a:off x="2876550" y="5372143"/>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3" name="Check Box 27" hidden="1">
                <a:extLst>
                  <a:ext uri="{63B3BB69-23CF-44E3-9099-C40C66FF867C}">
                    <a14:compatExt spid="_x0000_s1043483"/>
                  </a:ext>
                  <a:ext uri="{FF2B5EF4-FFF2-40B4-BE49-F238E27FC236}">
                    <a16:creationId xmlns:a16="http://schemas.microsoft.com/office/drawing/2014/main" id="{00000000-0008-0000-0800-00001BEC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4" name="Check Box 28" hidden="1">
                <a:extLst>
                  <a:ext uri="{63B3BB69-23CF-44E3-9099-C40C66FF867C}">
                    <a14:compatExt spid="_x0000_s1043484"/>
                  </a:ext>
                  <a:ext uri="{FF2B5EF4-FFF2-40B4-BE49-F238E27FC236}">
                    <a16:creationId xmlns:a16="http://schemas.microsoft.com/office/drawing/2014/main" id="{00000000-0008-0000-0800-00001CEC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5" name="Check Box 29" hidden="1">
                <a:extLst>
                  <a:ext uri="{63B3BB69-23CF-44E3-9099-C40C66FF867C}">
                    <a14:compatExt spid="_x0000_s1043485"/>
                  </a:ext>
                  <a:ext uri="{FF2B5EF4-FFF2-40B4-BE49-F238E27FC236}">
                    <a16:creationId xmlns:a16="http://schemas.microsoft.com/office/drawing/2014/main" id="{00000000-0008-0000-0800-00001DEC0F00}"/>
                  </a:ext>
                </a:extLst>
              </xdr:cNvPr>
              <xdr:cNvSpPr/>
            </xdr:nvSpPr>
            <xdr:spPr bwMode="auto">
              <a:xfrm>
                <a:off x="2876550" y="6229413"/>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107950</xdr:colOff>
          <xdr:row>27</xdr:row>
          <xdr:rowOff>158750</xdr:rowOff>
        </xdr:from>
        <xdr:to>
          <xdr:col>76</xdr:col>
          <xdr:colOff>76200</xdr:colOff>
          <xdr:row>29</xdr:row>
          <xdr:rowOff>38100</xdr:rowOff>
        </xdr:to>
        <xdr:sp macro="" textlink="">
          <xdr:nvSpPr>
            <xdr:cNvPr id="1043486" name="Check Box 30" hidden="1">
              <a:extLst>
                <a:ext uri="{63B3BB69-23CF-44E3-9099-C40C66FF867C}">
                  <a14:compatExt spid="_x0000_s1043486"/>
                </a:ext>
                <a:ext uri="{FF2B5EF4-FFF2-40B4-BE49-F238E27FC236}">
                  <a16:creationId xmlns:a16="http://schemas.microsoft.com/office/drawing/2014/main" id="{00000000-0008-0000-0800-00001E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171450</xdr:rowOff>
        </xdr:from>
        <xdr:to>
          <xdr:col>76</xdr:col>
          <xdr:colOff>38100</xdr:colOff>
          <xdr:row>28</xdr:row>
          <xdr:rowOff>19050</xdr:rowOff>
        </xdr:to>
        <xdr:sp macro="" textlink="">
          <xdr:nvSpPr>
            <xdr:cNvPr id="1043487" name="Check Box 31" hidden="1">
              <a:extLst>
                <a:ext uri="{63B3BB69-23CF-44E3-9099-C40C66FF867C}">
                  <a14:compatExt spid="_x0000_s1043487"/>
                </a:ext>
                <a:ext uri="{FF2B5EF4-FFF2-40B4-BE49-F238E27FC236}">
                  <a16:creationId xmlns:a16="http://schemas.microsoft.com/office/drawing/2014/main" id="{00000000-0008-0000-0800-00001F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165100</xdr:rowOff>
        </xdr:from>
        <xdr:to>
          <xdr:col>76</xdr:col>
          <xdr:colOff>38100</xdr:colOff>
          <xdr:row>16</xdr:row>
          <xdr:rowOff>69850</xdr:rowOff>
        </xdr:to>
        <xdr:sp macro="" textlink="">
          <xdr:nvSpPr>
            <xdr:cNvPr id="1043488" name="Check Box 32" hidden="1">
              <a:extLst>
                <a:ext uri="{63B3BB69-23CF-44E3-9099-C40C66FF867C}">
                  <a14:compatExt spid="_x0000_s1043488"/>
                </a:ext>
                <a:ext uri="{FF2B5EF4-FFF2-40B4-BE49-F238E27FC236}">
                  <a16:creationId xmlns:a16="http://schemas.microsoft.com/office/drawing/2014/main" id="{00000000-0008-0000-0800-000020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127000</xdr:colOff>
          <xdr:row>14</xdr:row>
          <xdr:rowOff>0</xdr:rowOff>
        </xdr:from>
        <xdr:to>
          <xdr:col>76</xdr:col>
          <xdr:colOff>38100</xdr:colOff>
          <xdr:row>15</xdr:row>
          <xdr:rowOff>12700</xdr:rowOff>
        </xdr:to>
        <xdr:sp macro="" textlink="">
          <xdr:nvSpPr>
            <xdr:cNvPr id="1043489" name="Check Box 33" hidden="1">
              <a:extLst>
                <a:ext uri="{63B3BB69-23CF-44E3-9099-C40C66FF867C}">
                  <a14:compatExt spid="_x0000_s1043489"/>
                </a:ext>
                <a:ext uri="{FF2B5EF4-FFF2-40B4-BE49-F238E27FC236}">
                  <a16:creationId xmlns:a16="http://schemas.microsoft.com/office/drawing/2014/main" id="{00000000-0008-0000-0800-000021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19050</xdr:colOff>
          <xdr:row>9</xdr:row>
          <xdr:rowOff>0</xdr:rowOff>
        </xdr:from>
        <xdr:to>
          <xdr:col>28</xdr:col>
          <xdr:colOff>104775</xdr:colOff>
          <xdr:row>10</xdr:row>
          <xdr:rowOff>28575</xdr:rowOff>
        </xdr:to>
        <xdr:grpSp>
          <xdr:nvGrpSpPr>
            <xdr:cNvPr id="23" name="グループ化 22">
              <a:extLst>
                <a:ext uri="{FF2B5EF4-FFF2-40B4-BE49-F238E27FC236}">
                  <a16:creationId xmlns:a16="http://schemas.microsoft.com/office/drawing/2014/main" id="{00000000-0008-0000-0900-000017000000}"/>
                </a:ext>
              </a:extLst>
            </xdr:cNvPr>
            <xdr:cNvGrpSpPr/>
          </xdr:nvGrpSpPr>
          <xdr:grpSpPr>
            <a:xfrm>
              <a:off x="3520621" y="1514929"/>
              <a:ext cx="1119868" cy="210003"/>
              <a:chOff x="3933655" y="9763033"/>
              <a:chExt cx="1181098" cy="182241"/>
            </a:xfrm>
          </xdr:grpSpPr>
          <xdr:sp macro="" textlink="">
            <xdr:nvSpPr>
              <xdr:cNvPr id="613443" name="Check Box 67" hidden="1">
                <a:extLst>
                  <a:ext uri="{63B3BB69-23CF-44E3-9099-C40C66FF867C}">
                    <a14:compatExt spid="_x0000_s613443"/>
                  </a:ext>
                  <a:ext uri="{FF2B5EF4-FFF2-40B4-BE49-F238E27FC236}">
                    <a16:creationId xmlns:a16="http://schemas.microsoft.com/office/drawing/2014/main" id="{00000000-0008-0000-0900-0000435C0900}"/>
                  </a:ext>
                </a:extLst>
              </xdr:cNvPr>
              <xdr:cNvSpPr/>
            </xdr:nvSpPr>
            <xdr:spPr bwMode="auto">
              <a:xfrm>
                <a:off x="3933655" y="9763033"/>
                <a:ext cx="595200"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4" name="Check Box 68" hidden="1">
                <a:extLst>
                  <a:ext uri="{63B3BB69-23CF-44E3-9099-C40C66FF867C}">
                    <a14:compatExt spid="_x0000_s613444"/>
                  </a:ext>
                  <a:ext uri="{FF2B5EF4-FFF2-40B4-BE49-F238E27FC236}">
                    <a16:creationId xmlns:a16="http://schemas.microsoft.com/office/drawing/2014/main" id="{00000000-0008-0000-0900-0000445C0900}"/>
                  </a:ext>
                </a:extLst>
              </xdr:cNvPr>
              <xdr:cNvSpPr/>
            </xdr:nvSpPr>
            <xdr:spPr bwMode="auto">
              <a:xfrm>
                <a:off x="4557954" y="9772550"/>
                <a:ext cx="556799" cy="1727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16</xdr:row>
          <xdr:rowOff>0</xdr:rowOff>
        </xdr:from>
        <xdr:to>
          <xdr:col>28</xdr:col>
          <xdr:colOff>104775</xdr:colOff>
          <xdr:row>17</xdr:row>
          <xdr:rowOff>28575</xdr:rowOff>
        </xdr:to>
        <xdr:grpSp>
          <xdr:nvGrpSpPr>
            <xdr:cNvPr id="32" name="グループ化 31">
              <a:extLst>
                <a:ext uri="{FF2B5EF4-FFF2-40B4-BE49-F238E27FC236}">
                  <a16:creationId xmlns:a16="http://schemas.microsoft.com/office/drawing/2014/main" id="{00000000-0008-0000-0900-000020000000}"/>
                </a:ext>
              </a:extLst>
            </xdr:cNvPr>
            <xdr:cNvGrpSpPr/>
          </xdr:nvGrpSpPr>
          <xdr:grpSpPr>
            <a:xfrm>
              <a:off x="3520621" y="2784929"/>
              <a:ext cx="1119868" cy="210003"/>
              <a:chOff x="3933655" y="9763152"/>
              <a:chExt cx="1181098" cy="181725"/>
            </a:xfrm>
          </xdr:grpSpPr>
          <xdr:sp macro="" textlink="">
            <xdr:nvSpPr>
              <xdr:cNvPr id="613449" name="Check Box 73" hidden="1">
                <a:extLst>
                  <a:ext uri="{63B3BB69-23CF-44E3-9099-C40C66FF867C}">
                    <a14:compatExt spid="_x0000_s613449"/>
                  </a:ext>
                  <a:ext uri="{FF2B5EF4-FFF2-40B4-BE49-F238E27FC236}">
                    <a16:creationId xmlns:a16="http://schemas.microsoft.com/office/drawing/2014/main" id="{00000000-0008-0000-0900-0000495C0900}"/>
                  </a:ext>
                </a:extLst>
              </xdr:cNvPr>
              <xdr:cNvSpPr/>
            </xdr:nvSpPr>
            <xdr:spPr bwMode="auto">
              <a:xfrm>
                <a:off x="3933655" y="9763152"/>
                <a:ext cx="595200" cy="1809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0" name="Check Box 74" hidden="1">
                <a:extLst>
                  <a:ext uri="{63B3BB69-23CF-44E3-9099-C40C66FF867C}">
                    <a14:compatExt spid="_x0000_s613450"/>
                  </a:ext>
                  <a:ext uri="{FF2B5EF4-FFF2-40B4-BE49-F238E27FC236}">
                    <a16:creationId xmlns:a16="http://schemas.microsoft.com/office/drawing/2014/main" id="{00000000-0008-0000-0900-00004A5C0900}"/>
                  </a:ext>
                </a:extLst>
              </xdr:cNvPr>
              <xdr:cNvSpPr/>
            </xdr:nvSpPr>
            <xdr:spPr bwMode="auto">
              <a:xfrm>
                <a:off x="4557954" y="9772154"/>
                <a:ext cx="556799"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19</xdr:row>
          <xdr:rowOff>0</xdr:rowOff>
        </xdr:from>
        <xdr:to>
          <xdr:col>28</xdr:col>
          <xdr:colOff>104775</xdr:colOff>
          <xdr:row>20</xdr:row>
          <xdr:rowOff>0</xdr:rowOff>
        </xdr:to>
        <xdr:grpSp>
          <xdr:nvGrpSpPr>
            <xdr:cNvPr id="35" name="グループ化 34">
              <a:extLst>
                <a:ext uri="{FF2B5EF4-FFF2-40B4-BE49-F238E27FC236}">
                  <a16:creationId xmlns:a16="http://schemas.microsoft.com/office/drawing/2014/main" id="{00000000-0008-0000-0900-000023000000}"/>
                </a:ext>
              </a:extLst>
            </xdr:cNvPr>
            <xdr:cNvGrpSpPr/>
          </xdr:nvGrpSpPr>
          <xdr:grpSpPr>
            <a:xfrm>
              <a:off x="3520621" y="3329214"/>
              <a:ext cx="1119868" cy="181429"/>
              <a:chOff x="3933655" y="9763148"/>
              <a:chExt cx="1181098" cy="182231"/>
            </a:xfrm>
          </xdr:grpSpPr>
          <xdr:sp macro="" textlink="">
            <xdr:nvSpPr>
              <xdr:cNvPr id="613451" name="Check Box 75" hidden="1">
                <a:extLst>
                  <a:ext uri="{63B3BB69-23CF-44E3-9099-C40C66FF867C}">
                    <a14:compatExt spid="_x0000_s613451"/>
                  </a:ext>
                  <a:ext uri="{FF2B5EF4-FFF2-40B4-BE49-F238E27FC236}">
                    <a16:creationId xmlns:a16="http://schemas.microsoft.com/office/drawing/2014/main" id="{00000000-0008-0000-0900-00004B5C0900}"/>
                  </a:ext>
                </a:extLst>
              </xdr:cNvPr>
              <xdr:cNvSpPr/>
            </xdr:nvSpPr>
            <xdr:spPr bwMode="auto">
              <a:xfrm>
                <a:off x="3933655" y="9763148"/>
                <a:ext cx="595200" cy="1809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2" name="Check Box 76" hidden="1">
                <a:extLst>
                  <a:ext uri="{63B3BB69-23CF-44E3-9099-C40C66FF867C}">
                    <a14:compatExt spid="_x0000_s613452"/>
                  </a:ext>
                  <a:ext uri="{FF2B5EF4-FFF2-40B4-BE49-F238E27FC236}">
                    <a16:creationId xmlns:a16="http://schemas.microsoft.com/office/drawing/2014/main" id="{00000000-0008-0000-0900-00004C5C0900}"/>
                  </a:ext>
                </a:extLst>
              </xdr:cNvPr>
              <xdr:cNvSpPr/>
            </xdr:nvSpPr>
            <xdr:spPr bwMode="auto">
              <a:xfrm>
                <a:off x="4557954" y="9772664"/>
                <a:ext cx="556799" cy="1727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4</xdr:row>
          <xdr:rowOff>0</xdr:rowOff>
        </xdr:from>
        <xdr:to>
          <xdr:col>28</xdr:col>
          <xdr:colOff>104775</xdr:colOff>
          <xdr:row>5</xdr:row>
          <xdr:rowOff>19050</xdr:rowOff>
        </xdr:to>
        <xdr:grpSp>
          <xdr:nvGrpSpPr>
            <xdr:cNvPr id="38" name="グループ化 37">
              <a:extLst>
                <a:ext uri="{FF2B5EF4-FFF2-40B4-BE49-F238E27FC236}">
                  <a16:creationId xmlns:a16="http://schemas.microsoft.com/office/drawing/2014/main" id="{00000000-0008-0000-0900-000026000000}"/>
                </a:ext>
              </a:extLst>
            </xdr:cNvPr>
            <xdr:cNvGrpSpPr/>
          </xdr:nvGrpSpPr>
          <xdr:grpSpPr>
            <a:xfrm>
              <a:off x="3520621" y="607786"/>
              <a:ext cx="1119868" cy="200478"/>
              <a:chOff x="3933655" y="9763525"/>
              <a:chExt cx="1181098" cy="181941"/>
            </a:xfrm>
          </xdr:grpSpPr>
          <xdr:sp macro="" textlink="">
            <xdr:nvSpPr>
              <xdr:cNvPr id="613453" name="Check Box 77" hidden="1">
                <a:extLst>
                  <a:ext uri="{63B3BB69-23CF-44E3-9099-C40C66FF867C}">
                    <a14:compatExt spid="_x0000_s613453"/>
                  </a:ext>
                  <a:ext uri="{FF2B5EF4-FFF2-40B4-BE49-F238E27FC236}">
                    <a16:creationId xmlns:a16="http://schemas.microsoft.com/office/drawing/2014/main" id="{00000000-0008-0000-0900-00004D5C0900}"/>
                  </a:ext>
                </a:extLst>
              </xdr:cNvPr>
              <xdr:cNvSpPr/>
            </xdr:nvSpPr>
            <xdr:spPr bwMode="auto">
              <a:xfrm>
                <a:off x="3933655" y="9763525"/>
                <a:ext cx="595200"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4" name="Check Box 78" hidden="1">
                <a:extLst>
                  <a:ext uri="{63B3BB69-23CF-44E3-9099-C40C66FF867C}">
                    <a14:compatExt spid="_x0000_s613454"/>
                  </a:ext>
                  <a:ext uri="{FF2B5EF4-FFF2-40B4-BE49-F238E27FC236}">
                    <a16:creationId xmlns:a16="http://schemas.microsoft.com/office/drawing/2014/main" id="{00000000-0008-0000-0900-00004E5C0900}"/>
                  </a:ext>
                </a:extLst>
              </xdr:cNvPr>
              <xdr:cNvSpPr/>
            </xdr:nvSpPr>
            <xdr:spPr bwMode="auto">
              <a:xfrm>
                <a:off x="4557954" y="9772737"/>
                <a:ext cx="556799" cy="1727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6</xdr:row>
          <xdr:rowOff>0</xdr:rowOff>
        </xdr:from>
        <xdr:to>
          <xdr:col>28</xdr:col>
          <xdr:colOff>104775</xdr:colOff>
          <xdr:row>7</xdr:row>
          <xdr:rowOff>19050</xdr:rowOff>
        </xdr:to>
        <xdr:grpSp>
          <xdr:nvGrpSpPr>
            <xdr:cNvPr id="41" name="グループ化 40">
              <a:extLst>
                <a:ext uri="{FF2B5EF4-FFF2-40B4-BE49-F238E27FC236}">
                  <a16:creationId xmlns:a16="http://schemas.microsoft.com/office/drawing/2014/main" id="{00000000-0008-0000-0900-000029000000}"/>
                </a:ext>
              </a:extLst>
            </xdr:cNvPr>
            <xdr:cNvGrpSpPr/>
          </xdr:nvGrpSpPr>
          <xdr:grpSpPr>
            <a:xfrm>
              <a:off x="3520621" y="970643"/>
              <a:ext cx="1119868" cy="200478"/>
              <a:chOff x="3933655" y="9763525"/>
              <a:chExt cx="1181098" cy="181941"/>
            </a:xfrm>
          </xdr:grpSpPr>
          <xdr:sp macro="" textlink="">
            <xdr:nvSpPr>
              <xdr:cNvPr id="613455" name="Check Box 79" hidden="1">
                <a:extLst>
                  <a:ext uri="{63B3BB69-23CF-44E3-9099-C40C66FF867C}">
                    <a14:compatExt spid="_x0000_s613455"/>
                  </a:ext>
                  <a:ext uri="{FF2B5EF4-FFF2-40B4-BE49-F238E27FC236}">
                    <a16:creationId xmlns:a16="http://schemas.microsoft.com/office/drawing/2014/main" id="{00000000-0008-0000-0900-00004F5C0900}"/>
                  </a:ext>
                </a:extLst>
              </xdr:cNvPr>
              <xdr:cNvSpPr/>
            </xdr:nvSpPr>
            <xdr:spPr bwMode="auto">
              <a:xfrm>
                <a:off x="3933655" y="9763525"/>
                <a:ext cx="595200"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hidden="1">
                <a:extLst>
                  <a:ext uri="{63B3BB69-23CF-44E3-9099-C40C66FF867C}">
                    <a14:compatExt spid="_x0000_s613456"/>
                  </a:ext>
                  <a:ext uri="{FF2B5EF4-FFF2-40B4-BE49-F238E27FC236}">
                    <a16:creationId xmlns:a16="http://schemas.microsoft.com/office/drawing/2014/main" id="{00000000-0008-0000-0900-0000505C0900}"/>
                  </a:ext>
                </a:extLst>
              </xdr:cNvPr>
              <xdr:cNvSpPr/>
            </xdr:nvSpPr>
            <xdr:spPr bwMode="auto">
              <a:xfrm>
                <a:off x="4557954" y="9772737"/>
                <a:ext cx="556799" cy="1727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13</xdr:row>
          <xdr:rowOff>57686</xdr:rowOff>
        </xdr:from>
        <xdr:to>
          <xdr:col>29</xdr:col>
          <xdr:colOff>19050</xdr:colOff>
          <xdr:row>14</xdr:row>
          <xdr:rowOff>85188</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2935968" y="2298329"/>
              <a:ext cx="1791153" cy="208930"/>
              <a:chOff x="3676642" y="2172515"/>
              <a:chExt cx="1990743" cy="198952"/>
            </a:xfrm>
          </xdr:grpSpPr>
          <xdr:sp macro="" textlink="">
            <xdr:nvSpPr>
              <xdr:cNvPr id="613447" name="Check Box 71" hidden="1">
                <a:extLst>
                  <a:ext uri="{63B3BB69-23CF-44E3-9099-C40C66FF867C}">
                    <a14:compatExt spid="_x0000_s613447"/>
                  </a:ext>
                  <a:ext uri="{FF2B5EF4-FFF2-40B4-BE49-F238E27FC236}">
                    <a16:creationId xmlns:a16="http://schemas.microsoft.com/office/drawing/2014/main" id="{00000000-0008-0000-0900-0000475C0900}"/>
                  </a:ext>
                </a:extLst>
              </xdr:cNvPr>
              <xdr:cNvSpPr/>
            </xdr:nvSpPr>
            <xdr:spPr bwMode="auto">
              <a:xfrm>
                <a:off x="3676642" y="2172515"/>
                <a:ext cx="619209"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8" name="Check Box 72" hidden="1">
                <a:extLst>
                  <a:ext uri="{63B3BB69-23CF-44E3-9099-C40C66FF867C}">
                    <a14:compatExt spid="_x0000_s613448"/>
                  </a:ext>
                  <a:ext uri="{FF2B5EF4-FFF2-40B4-BE49-F238E27FC236}">
                    <a16:creationId xmlns:a16="http://schemas.microsoft.com/office/drawing/2014/main" id="{00000000-0008-0000-0900-000048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0" name="Check Box 84" hidden="1">
                <a:extLst>
                  <a:ext uri="{63B3BB69-23CF-44E3-9099-C40C66FF867C}">
                    <a14:compatExt spid="_x0000_s613460"/>
                  </a:ext>
                  <a:ext uri="{FF2B5EF4-FFF2-40B4-BE49-F238E27FC236}">
                    <a16:creationId xmlns:a16="http://schemas.microsoft.com/office/drawing/2014/main" id="{00000000-0008-0000-0900-0000545C0900}"/>
                  </a:ext>
                </a:extLst>
              </xdr:cNvPr>
              <xdr:cNvSpPr/>
            </xdr:nvSpPr>
            <xdr:spPr bwMode="auto">
              <a:xfrm>
                <a:off x="5086358" y="2176462"/>
                <a:ext cx="5810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73</xdr:row>
          <xdr:rowOff>114300</xdr:rowOff>
        </xdr:from>
        <xdr:to>
          <xdr:col>28</xdr:col>
          <xdr:colOff>152400</xdr:colOff>
          <xdr:row>75</xdr:row>
          <xdr:rowOff>8452</xdr:rowOff>
        </xdr:to>
        <xdr:grpSp>
          <xdr:nvGrpSpPr>
            <xdr:cNvPr id="49" name="グループ化 48">
              <a:extLst>
                <a:ext uri="{FF2B5EF4-FFF2-40B4-BE49-F238E27FC236}">
                  <a16:creationId xmlns:a16="http://schemas.microsoft.com/office/drawing/2014/main" id="{00000000-0008-0000-0900-000031000000}"/>
                </a:ext>
              </a:extLst>
            </xdr:cNvPr>
            <xdr:cNvGrpSpPr/>
          </xdr:nvGrpSpPr>
          <xdr:grpSpPr>
            <a:xfrm>
              <a:off x="2878818" y="12678229"/>
              <a:ext cx="1809296" cy="229794"/>
              <a:chOff x="3676641" y="2171925"/>
              <a:chExt cx="1990743" cy="198952"/>
            </a:xfrm>
          </xdr:grpSpPr>
          <xdr:sp macro="" textlink="">
            <xdr:nvSpPr>
              <xdr:cNvPr id="613461" name="Check Box 85" hidden="1">
                <a:extLst>
                  <a:ext uri="{63B3BB69-23CF-44E3-9099-C40C66FF867C}">
                    <a14:compatExt spid="_x0000_s613461"/>
                  </a:ext>
                  <a:ext uri="{FF2B5EF4-FFF2-40B4-BE49-F238E27FC236}">
                    <a16:creationId xmlns:a16="http://schemas.microsoft.com/office/drawing/2014/main" id="{00000000-0008-0000-0900-0000555C0900}"/>
                  </a:ext>
                </a:extLst>
              </xdr:cNvPr>
              <xdr:cNvSpPr/>
            </xdr:nvSpPr>
            <xdr:spPr bwMode="auto">
              <a:xfrm>
                <a:off x="3676641" y="2171925"/>
                <a:ext cx="619207"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2" name="Check Box 86" hidden="1">
                <a:extLst>
                  <a:ext uri="{63B3BB69-23CF-44E3-9099-C40C66FF867C}">
                    <a14:compatExt spid="_x0000_s613462"/>
                  </a:ext>
                  <a:ext uri="{FF2B5EF4-FFF2-40B4-BE49-F238E27FC236}">
                    <a16:creationId xmlns:a16="http://schemas.microsoft.com/office/drawing/2014/main" id="{00000000-0008-0000-0900-000056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3" name="Check Box 87" hidden="1">
                <a:extLst>
                  <a:ext uri="{63B3BB69-23CF-44E3-9099-C40C66FF867C}">
                    <a14:compatExt spid="_x0000_s613463"/>
                  </a:ext>
                  <a:ext uri="{FF2B5EF4-FFF2-40B4-BE49-F238E27FC236}">
                    <a16:creationId xmlns:a16="http://schemas.microsoft.com/office/drawing/2014/main" id="{00000000-0008-0000-0900-0000575C0900}"/>
                  </a:ext>
                </a:extLst>
              </xdr:cNvPr>
              <xdr:cNvSpPr/>
            </xdr:nvSpPr>
            <xdr:spPr bwMode="auto">
              <a:xfrm>
                <a:off x="5086359" y="2176462"/>
                <a:ext cx="5810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79374</xdr:colOff>
          <xdr:row>20</xdr:row>
          <xdr:rowOff>86261</xdr:rowOff>
        </xdr:from>
        <xdr:to>
          <xdr:col>24</xdr:col>
          <xdr:colOff>25400</xdr:colOff>
          <xdr:row>22</xdr:row>
          <xdr:rowOff>28575</xdr:rowOff>
        </xdr:to>
        <xdr:grpSp>
          <xdr:nvGrpSpPr>
            <xdr:cNvPr id="31" name="グループ化 30">
              <a:extLst>
                <a:ext uri="{FF2B5EF4-FFF2-40B4-BE49-F238E27FC236}">
                  <a16:creationId xmlns:a16="http://schemas.microsoft.com/office/drawing/2014/main" id="{00000000-0008-0000-0900-00001F000000}"/>
                </a:ext>
              </a:extLst>
            </xdr:cNvPr>
            <xdr:cNvGrpSpPr/>
          </xdr:nvGrpSpPr>
          <xdr:grpSpPr>
            <a:xfrm>
              <a:off x="1340303" y="3596904"/>
              <a:ext cx="2531383" cy="305171"/>
              <a:chOff x="3505214" y="2172314"/>
              <a:chExt cx="2352666" cy="228064"/>
            </a:xfrm>
          </xdr:grpSpPr>
          <xdr:sp macro="" textlink="">
            <xdr:nvSpPr>
              <xdr:cNvPr id="613466" name="Check Box 90" hidden="1">
                <a:extLst>
                  <a:ext uri="{63B3BB69-23CF-44E3-9099-C40C66FF867C}">
                    <a14:compatExt spid="_x0000_s613466"/>
                  </a:ext>
                  <a:ext uri="{FF2B5EF4-FFF2-40B4-BE49-F238E27FC236}">
                    <a16:creationId xmlns:a16="http://schemas.microsoft.com/office/drawing/2014/main" id="{00000000-0008-0000-0900-00005A5C0900}"/>
                  </a:ext>
                </a:extLst>
              </xdr:cNvPr>
              <xdr:cNvSpPr/>
            </xdr:nvSpPr>
            <xdr:spPr bwMode="auto">
              <a:xfrm>
                <a:off x="3505214" y="2172314"/>
                <a:ext cx="733440" cy="2280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613467" name="Check Box 91" hidden="1">
                <a:extLst>
                  <a:ext uri="{63B3BB69-23CF-44E3-9099-C40C66FF867C}">
                    <a14:compatExt spid="_x0000_s613467"/>
                  </a:ext>
                  <a:ext uri="{FF2B5EF4-FFF2-40B4-BE49-F238E27FC236}">
                    <a16:creationId xmlns:a16="http://schemas.microsoft.com/office/drawing/2014/main" id="{00000000-0008-0000-0900-00005B5C0900}"/>
                  </a:ext>
                </a:extLst>
              </xdr:cNvPr>
              <xdr:cNvSpPr/>
            </xdr:nvSpPr>
            <xdr:spPr bwMode="auto">
              <a:xfrm>
                <a:off x="4333878" y="2176760"/>
                <a:ext cx="685799" cy="204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sp macro="" textlink="">
            <xdr:nvSpPr>
              <xdr:cNvPr id="613468" name="Check Box 92" hidden="1">
                <a:extLst>
                  <a:ext uri="{63B3BB69-23CF-44E3-9099-C40C66FF867C}">
                    <a14:compatExt spid="_x0000_s613468"/>
                  </a:ext>
                  <a:ext uri="{FF2B5EF4-FFF2-40B4-BE49-F238E27FC236}">
                    <a16:creationId xmlns:a16="http://schemas.microsoft.com/office/drawing/2014/main" id="{00000000-0008-0000-0900-00005C5C0900}"/>
                  </a:ext>
                </a:extLst>
              </xdr:cNvPr>
              <xdr:cNvSpPr/>
            </xdr:nvSpPr>
            <xdr:spPr bwMode="auto">
              <a:xfrm>
                <a:off x="5086359" y="2176461"/>
                <a:ext cx="771521" cy="214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95250</xdr:colOff>
          <xdr:row>52</xdr:row>
          <xdr:rowOff>76200</xdr:rowOff>
        </xdr:from>
        <xdr:to>
          <xdr:col>19</xdr:col>
          <xdr:colOff>120650</xdr:colOff>
          <xdr:row>54</xdr:row>
          <xdr:rowOff>158750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548821" y="9891486"/>
              <a:ext cx="2311400" cy="445407"/>
              <a:chOff x="619125" y="9991725"/>
              <a:chExt cx="2762259" cy="333375"/>
            </a:xfrm>
          </xdr:grpSpPr>
          <xdr:sp macro="" textlink="">
            <xdr:nvSpPr>
              <xdr:cNvPr id="171067" name="Check Box 59" hidden="1">
                <a:extLst>
                  <a:ext uri="{63B3BB69-23CF-44E3-9099-C40C66FF867C}">
                    <a14:compatExt spid="_x0000_s171067"/>
                  </a:ext>
                  <a:ext uri="{FF2B5EF4-FFF2-40B4-BE49-F238E27FC236}">
                    <a16:creationId xmlns:a16="http://schemas.microsoft.com/office/drawing/2014/main" id="{00000000-0008-0000-0A00-00003B9C0200}"/>
                  </a:ext>
                </a:extLst>
              </xdr:cNvPr>
              <xdr:cNvSpPr/>
            </xdr:nvSpPr>
            <xdr:spPr bwMode="auto">
              <a:xfrm>
                <a:off x="619125" y="10201275"/>
                <a:ext cx="971549"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68" name="Check Box 60" hidden="1">
                <a:extLst>
                  <a:ext uri="{63B3BB69-23CF-44E3-9099-C40C66FF867C}">
                    <a14:compatExt spid="_x0000_s171068"/>
                  </a:ext>
                  <a:ext uri="{FF2B5EF4-FFF2-40B4-BE49-F238E27FC236}">
                    <a16:creationId xmlns:a16="http://schemas.microsoft.com/office/drawing/2014/main" id="{00000000-0008-0000-0A00-00003C9C0200}"/>
                  </a:ext>
                </a:extLst>
              </xdr:cNvPr>
              <xdr:cNvSpPr/>
            </xdr:nvSpPr>
            <xdr:spPr bwMode="auto">
              <a:xfrm>
                <a:off x="1819277" y="10201275"/>
                <a:ext cx="971549"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sp macro="" textlink="">
            <xdr:nvSpPr>
              <xdr:cNvPr id="171069" name="Check Box 61" hidden="1">
                <a:extLst>
                  <a:ext uri="{63B3BB69-23CF-44E3-9099-C40C66FF867C}">
                    <a14:compatExt spid="_x0000_s171069"/>
                  </a:ext>
                  <a:ext uri="{FF2B5EF4-FFF2-40B4-BE49-F238E27FC236}">
                    <a16:creationId xmlns:a16="http://schemas.microsoft.com/office/drawing/2014/main" id="{00000000-0008-0000-0A00-00003D9C0200}"/>
                  </a:ext>
                </a:extLst>
              </xdr:cNvPr>
              <xdr:cNvSpPr/>
            </xdr:nvSpPr>
            <xdr:spPr bwMode="auto">
              <a:xfrm>
                <a:off x="619125" y="9991725"/>
                <a:ext cx="98107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70" name="Check Box 62" hidden="1">
                <a:extLst>
                  <a:ext uri="{63B3BB69-23CF-44E3-9099-C40C66FF867C}">
                    <a14:compatExt spid="_x0000_s171070"/>
                  </a:ext>
                  <a:ext uri="{FF2B5EF4-FFF2-40B4-BE49-F238E27FC236}">
                    <a16:creationId xmlns:a16="http://schemas.microsoft.com/office/drawing/2014/main" id="{00000000-0008-0000-0A00-00003E9C0200}"/>
                  </a:ext>
                </a:extLst>
              </xdr:cNvPr>
              <xdr:cNvSpPr/>
            </xdr:nvSpPr>
            <xdr:spPr bwMode="auto">
              <a:xfrm>
                <a:off x="1828803" y="9991725"/>
                <a:ext cx="155258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92075</xdr:colOff>
          <xdr:row>10</xdr:row>
          <xdr:rowOff>15875</xdr:rowOff>
        </xdr:from>
        <xdr:to>
          <xdr:col>29</xdr:col>
          <xdr:colOff>63500</xdr:colOff>
          <xdr:row>11</xdr:row>
          <xdr:rowOff>41206</xdr:rowOff>
        </xdr:to>
        <xdr:grpSp>
          <xdr:nvGrpSpPr>
            <xdr:cNvPr id="26" name="グループ化 25">
              <a:extLst>
                <a:ext uri="{FF2B5EF4-FFF2-40B4-BE49-F238E27FC236}">
                  <a16:creationId xmlns:a16="http://schemas.microsoft.com/office/drawing/2014/main" id="{00000000-0008-0000-0A00-00001A000000}"/>
                </a:ext>
              </a:extLst>
            </xdr:cNvPr>
            <xdr:cNvGrpSpPr/>
          </xdr:nvGrpSpPr>
          <xdr:grpSpPr>
            <a:xfrm>
              <a:off x="3103789" y="1712232"/>
              <a:ext cx="1059997" cy="206760"/>
              <a:chOff x="3533660" y="1724737"/>
              <a:chExt cx="1409729" cy="199956"/>
            </a:xfrm>
          </xdr:grpSpPr>
          <xdr:sp macro="" textlink="">
            <xdr:nvSpPr>
              <xdr:cNvPr id="171093" name="Check Box 85" hidden="1">
                <a:extLst>
                  <a:ext uri="{63B3BB69-23CF-44E3-9099-C40C66FF867C}">
                    <a14:compatExt spid="_x0000_s171093"/>
                  </a:ext>
                  <a:ext uri="{FF2B5EF4-FFF2-40B4-BE49-F238E27FC236}">
                    <a16:creationId xmlns:a16="http://schemas.microsoft.com/office/drawing/2014/main" id="{00000000-0008-0000-0A00-0000559C0200}"/>
                  </a:ext>
                </a:extLst>
              </xdr:cNvPr>
              <xdr:cNvSpPr/>
            </xdr:nvSpPr>
            <xdr:spPr bwMode="auto">
              <a:xfrm>
                <a:off x="4259497" y="1724737"/>
                <a:ext cx="683892"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94" name="Check Box 86" hidden="1">
                <a:extLst>
                  <a:ext uri="{63B3BB69-23CF-44E3-9099-C40C66FF867C}">
                    <a14:compatExt spid="_x0000_s171094"/>
                  </a:ext>
                  <a:ext uri="{FF2B5EF4-FFF2-40B4-BE49-F238E27FC236}">
                    <a16:creationId xmlns:a16="http://schemas.microsoft.com/office/drawing/2014/main" id="{00000000-0008-0000-0A00-0000569C0200}"/>
                  </a:ext>
                </a:extLst>
              </xdr:cNvPr>
              <xdr:cNvSpPr/>
            </xdr:nvSpPr>
            <xdr:spPr bwMode="auto">
              <a:xfrm>
                <a:off x="3533660" y="1733551"/>
                <a:ext cx="714373"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48</xdr:row>
          <xdr:rowOff>63500</xdr:rowOff>
        </xdr:from>
        <xdr:to>
          <xdr:col>29</xdr:col>
          <xdr:colOff>57150</xdr:colOff>
          <xdr:row>50</xdr:row>
          <xdr:rowOff>95181</xdr:rowOff>
        </xdr:to>
        <xdr:grpSp>
          <xdr:nvGrpSpPr>
            <xdr:cNvPr id="42" name="グループ化 41">
              <a:extLst>
                <a:ext uri="{FF2B5EF4-FFF2-40B4-BE49-F238E27FC236}">
                  <a16:creationId xmlns:a16="http://schemas.microsoft.com/office/drawing/2014/main" id="{00000000-0008-0000-0A00-00002A000000}"/>
                </a:ext>
              </a:extLst>
            </xdr:cNvPr>
            <xdr:cNvGrpSpPr/>
          </xdr:nvGrpSpPr>
          <xdr:grpSpPr>
            <a:xfrm>
              <a:off x="3097439" y="9153071"/>
              <a:ext cx="1059997" cy="394539"/>
              <a:chOff x="3533695" y="1724072"/>
              <a:chExt cx="1409757" cy="199956"/>
            </a:xfrm>
          </xdr:grpSpPr>
          <xdr:sp macro="" textlink="">
            <xdr:nvSpPr>
              <xdr:cNvPr id="171104" name="Check Box 96" hidden="1">
                <a:extLst>
                  <a:ext uri="{63B3BB69-23CF-44E3-9099-C40C66FF867C}">
                    <a14:compatExt spid="_x0000_s171104"/>
                  </a:ext>
                  <a:ext uri="{FF2B5EF4-FFF2-40B4-BE49-F238E27FC236}">
                    <a16:creationId xmlns:a16="http://schemas.microsoft.com/office/drawing/2014/main" id="{00000000-0008-0000-0A00-0000609C0200}"/>
                  </a:ext>
                </a:extLst>
              </xdr:cNvPr>
              <xdr:cNvSpPr/>
            </xdr:nvSpPr>
            <xdr:spPr bwMode="auto">
              <a:xfrm>
                <a:off x="4259551" y="1724072"/>
                <a:ext cx="683901"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05" name="Check Box 97" hidden="1">
                <a:extLst>
                  <a:ext uri="{63B3BB69-23CF-44E3-9099-C40C66FF867C}">
                    <a14:compatExt spid="_x0000_s171105"/>
                  </a:ext>
                  <a:ext uri="{FF2B5EF4-FFF2-40B4-BE49-F238E27FC236}">
                    <a16:creationId xmlns:a16="http://schemas.microsoft.com/office/drawing/2014/main" id="{00000000-0008-0000-0A00-0000619C0200}"/>
                  </a:ext>
                </a:extLst>
              </xdr:cNvPr>
              <xdr:cNvSpPr/>
            </xdr:nvSpPr>
            <xdr:spPr bwMode="auto">
              <a:xfrm>
                <a:off x="3533695" y="1733446"/>
                <a:ext cx="714376"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5</xdr:row>
          <xdr:rowOff>171450</xdr:rowOff>
        </xdr:from>
        <xdr:to>
          <xdr:col>30</xdr:col>
          <xdr:colOff>22224</xdr:colOff>
          <xdr:row>6</xdr:row>
          <xdr:rowOff>171450</xdr:rowOff>
        </xdr:to>
        <xdr:grpSp>
          <xdr:nvGrpSpPr>
            <xdr:cNvPr id="43" name="グループ化 42">
              <a:extLst>
                <a:ext uri="{FF2B5EF4-FFF2-40B4-BE49-F238E27FC236}">
                  <a16:creationId xmlns:a16="http://schemas.microsoft.com/office/drawing/2014/main" id="{00000000-0008-0000-0A00-00002B000000}"/>
                </a:ext>
              </a:extLst>
            </xdr:cNvPr>
            <xdr:cNvGrpSpPr/>
          </xdr:nvGrpSpPr>
          <xdr:grpSpPr>
            <a:xfrm>
              <a:off x="2572204" y="960664"/>
              <a:ext cx="1686377" cy="181429"/>
              <a:chOff x="4905391" y="10439400"/>
              <a:chExt cx="2181139" cy="257175"/>
            </a:xfrm>
          </xdr:grpSpPr>
          <xdr:sp macro="" textlink="">
            <xdr:nvSpPr>
              <xdr:cNvPr id="171121" name="Check Box 113" hidden="1">
                <a:extLst>
                  <a:ext uri="{63B3BB69-23CF-44E3-9099-C40C66FF867C}">
                    <a14:compatExt spid="_x0000_s171121"/>
                  </a:ext>
                  <a:ext uri="{FF2B5EF4-FFF2-40B4-BE49-F238E27FC236}">
                    <a16:creationId xmlns:a16="http://schemas.microsoft.com/office/drawing/2014/main" id="{00000000-0008-0000-0A00-0000719C0200}"/>
                  </a:ext>
                </a:extLst>
              </xdr:cNvPr>
              <xdr:cNvSpPr/>
            </xdr:nvSpPr>
            <xdr:spPr bwMode="auto">
              <a:xfrm>
                <a:off x="4905391" y="10439400"/>
                <a:ext cx="657218"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22" name="Check Box 114" hidden="1">
                <a:extLst>
                  <a:ext uri="{63B3BB69-23CF-44E3-9099-C40C66FF867C}">
                    <a14:compatExt spid="_x0000_s171122"/>
                  </a:ext>
                  <a:ext uri="{FF2B5EF4-FFF2-40B4-BE49-F238E27FC236}">
                    <a16:creationId xmlns:a16="http://schemas.microsoft.com/office/drawing/2014/main" id="{00000000-0008-0000-0A00-0000729C0200}"/>
                  </a:ext>
                </a:extLst>
              </xdr:cNvPr>
              <xdr:cNvSpPr/>
            </xdr:nvSpPr>
            <xdr:spPr bwMode="auto">
              <a:xfrm>
                <a:off x="5581649" y="10439400"/>
                <a:ext cx="67626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3" name="Check Box 115" hidden="1">
                <a:extLst>
                  <a:ext uri="{63B3BB69-23CF-44E3-9099-C40C66FF867C}">
                    <a14:compatExt spid="_x0000_s171123"/>
                  </a:ext>
                  <a:ext uri="{FF2B5EF4-FFF2-40B4-BE49-F238E27FC236}">
                    <a16:creationId xmlns:a16="http://schemas.microsoft.com/office/drawing/2014/main" id="{00000000-0008-0000-0A00-0000739C0200}"/>
                  </a:ext>
                </a:extLst>
              </xdr:cNvPr>
              <xdr:cNvSpPr/>
            </xdr:nvSpPr>
            <xdr:spPr bwMode="auto">
              <a:xfrm>
                <a:off x="6334059" y="10439400"/>
                <a:ext cx="75247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82550</xdr:colOff>
          <xdr:row>7</xdr:row>
          <xdr:rowOff>44450</xdr:rowOff>
        </xdr:from>
        <xdr:to>
          <xdr:col>29</xdr:col>
          <xdr:colOff>59575</xdr:colOff>
          <xdr:row>8</xdr:row>
          <xdr:rowOff>68767</xdr:rowOff>
        </xdr:to>
        <xdr:grpSp>
          <xdr:nvGrpSpPr>
            <xdr:cNvPr id="27" name="グループ化 26">
              <a:extLst>
                <a:ext uri="{FF2B5EF4-FFF2-40B4-BE49-F238E27FC236}">
                  <a16:creationId xmlns:a16="http://schemas.microsoft.com/office/drawing/2014/main" id="{00000000-0008-0000-0A00-00001B000000}"/>
                </a:ext>
              </a:extLst>
            </xdr:cNvPr>
            <xdr:cNvGrpSpPr/>
          </xdr:nvGrpSpPr>
          <xdr:grpSpPr>
            <a:xfrm>
              <a:off x="3094264" y="1196521"/>
              <a:ext cx="1065597" cy="205746"/>
              <a:chOff x="3533697" y="1724725"/>
              <a:chExt cx="1409776" cy="199956"/>
            </a:xfrm>
          </xdr:grpSpPr>
          <xdr:sp macro="" textlink="">
            <xdr:nvSpPr>
              <xdr:cNvPr id="171124" name="Check Box 116" hidden="1">
                <a:extLst>
                  <a:ext uri="{63B3BB69-23CF-44E3-9099-C40C66FF867C}">
                    <a14:compatExt spid="_x0000_s171124"/>
                  </a:ext>
                  <a:ext uri="{FF2B5EF4-FFF2-40B4-BE49-F238E27FC236}">
                    <a16:creationId xmlns:a16="http://schemas.microsoft.com/office/drawing/2014/main" id="{00000000-0008-0000-0A00-0000749C0200}"/>
                  </a:ext>
                </a:extLst>
              </xdr:cNvPr>
              <xdr:cNvSpPr/>
            </xdr:nvSpPr>
            <xdr:spPr bwMode="auto">
              <a:xfrm>
                <a:off x="4259573" y="1724725"/>
                <a:ext cx="683900"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5" name="Check Box 117" hidden="1">
                <a:extLst>
                  <a:ext uri="{63B3BB69-23CF-44E3-9099-C40C66FF867C}">
                    <a14:compatExt spid="_x0000_s171125"/>
                  </a:ext>
                  <a:ext uri="{FF2B5EF4-FFF2-40B4-BE49-F238E27FC236}">
                    <a16:creationId xmlns:a16="http://schemas.microsoft.com/office/drawing/2014/main" id="{00000000-0008-0000-0A00-0000759C0200}"/>
                  </a:ext>
                </a:extLst>
              </xdr:cNvPr>
              <xdr:cNvSpPr/>
            </xdr:nvSpPr>
            <xdr:spPr bwMode="auto">
              <a:xfrm>
                <a:off x="3533697" y="1733551"/>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6.xml"/><Relationship Id="rId13" Type="http://schemas.openxmlformats.org/officeDocument/2006/relationships/ctrlProp" Target="../ctrlProps/ctrlProp181.xml"/><Relationship Id="rId18" Type="http://schemas.openxmlformats.org/officeDocument/2006/relationships/ctrlProp" Target="../ctrlProps/ctrlProp186.xml"/><Relationship Id="rId3" Type="http://schemas.openxmlformats.org/officeDocument/2006/relationships/vmlDrawing" Target="../drawings/vmlDrawing8.vml"/><Relationship Id="rId21" Type="http://schemas.openxmlformats.org/officeDocument/2006/relationships/ctrlProp" Target="../ctrlProps/ctrlProp189.xml"/><Relationship Id="rId7" Type="http://schemas.openxmlformats.org/officeDocument/2006/relationships/ctrlProp" Target="../ctrlProps/ctrlProp175.xml"/><Relationship Id="rId12" Type="http://schemas.openxmlformats.org/officeDocument/2006/relationships/ctrlProp" Target="../ctrlProps/ctrlProp180.xml"/><Relationship Id="rId17" Type="http://schemas.openxmlformats.org/officeDocument/2006/relationships/ctrlProp" Target="../ctrlProps/ctrlProp185.xml"/><Relationship Id="rId2" Type="http://schemas.openxmlformats.org/officeDocument/2006/relationships/drawing" Target="../drawings/drawing8.xml"/><Relationship Id="rId16" Type="http://schemas.openxmlformats.org/officeDocument/2006/relationships/ctrlProp" Target="../ctrlProps/ctrlProp184.xml"/><Relationship Id="rId20" Type="http://schemas.openxmlformats.org/officeDocument/2006/relationships/ctrlProp" Target="../ctrlProps/ctrlProp188.xml"/><Relationship Id="rId1" Type="http://schemas.openxmlformats.org/officeDocument/2006/relationships/printerSettings" Target="../printerSettings/printerSettings10.bin"/><Relationship Id="rId6" Type="http://schemas.openxmlformats.org/officeDocument/2006/relationships/ctrlProp" Target="../ctrlProps/ctrlProp174.xml"/><Relationship Id="rId11" Type="http://schemas.openxmlformats.org/officeDocument/2006/relationships/ctrlProp" Target="../ctrlProps/ctrlProp179.xml"/><Relationship Id="rId5" Type="http://schemas.openxmlformats.org/officeDocument/2006/relationships/ctrlProp" Target="../ctrlProps/ctrlProp173.xml"/><Relationship Id="rId15" Type="http://schemas.openxmlformats.org/officeDocument/2006/relationships/ctrlProp" Target="../ctrlProps/ctrlProp183.xml"/><Relationship Id="rId23" Type="http://schemas.openxmlformats.org/officeDocument/2006/relationships/comments" Target="../comments7.xml"/><Relationship Id="rId10" Type="http://schemas.openxmlformats.org/officeDocument/2006/relationships/ctrlProp" Target="../ctrlProps/ctrlProp178.xml"/><Relationship Id="rId19" Type="http://schemas.openxmlformats.org/officeDocument/2006/relationships/ctrlProp" Target="../ctrlProps/ctrlProp187.xml"/><Relationship Id="rId4" Type="http://schemas.openxmlformats.org/officeDocument/2006/relationships/ctrlProp" Target="../ctrlProps/ctrlProp172.xml"/><Relationship Id="rId9" Type="http://schemas.openxmlformats.org/officeDocument/2006/relationships/ctrlProp" Target="../ctrlProps/ctrlProp177.xml"/><Relationship Id="rId14" Type="http://schemas.openxmlformats.org/officeDocument/2006/relationships/ctrlProp" Target="../ctrlProps/ctrlProp182.xml"/><Relationship Id="rId22" Type="http://schemas.openxmlformats.org/officeDocument/2006/relationships/ctrlProp" Target="../ctrlProps/ctrlProp19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9.xml"/><Relationship Id="rId16" Type="http://schemas.openxmlformats.org/officeDocument/2006/relationships/ctrlProp" Target="../ctrlProps/ctrlProp203.xml"/><Relationship Id="rId1" Type="http://schemas.openxmlformats.org/officeDocument/2006/relationships/printerSettings" Target="../printerSettings/printerSettings11.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13.xml"/><Relationship Id="rId18" Type="http://schemas.openxmlformats.org/officeDocument/2006/relationships/ctrlProp" Target="../ctrlProps/ctrlProp218.xml"/><Relationship Id="rId26" Type="http://schemas.openxmlformats.org/officeDocument/2006/relationships/ctrlProp" Target="../ctrlProps/ctrlProp226.xml"/><Relationship Id="rId39" Type="http://schemas.openxmlformats.org/officeDocument/2006/relationships/ctrlProp" Target="../ctrlProps/ctrlProp239.xml"/><Relationship Id="rId21" Type="http://schemas.openxmlformats.org/officeDocument/2006/relationships/ctrlProp" Target="../ctrlProps/ctrlProp221.xml"/><Relationship Id="rId34" Type="http://schemas.openxmlformats.org/officeDocument/2006/relationships/ctrlProp" Target="../ctrlProps/ctrlProp234.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38" Type="http://schemas.openxmlformats.org/officeDocument/2006/relationships/ctrlProp" Target="../ctrlProps/ctrlProp238.xml"/><Relationship Id="rId2" Type="http://schemas.openxmlformats.org/officeDocument/2006/relationships/drawing" Target="../drawings/drawing10.xm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1" Type="http://schemas.openxmlformats.org/officeDocument/2006/relationships/printerSettings" Target="../printerSettings/printerSettings12.bin"/><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32" Type="http://schemas.openxmlformats.org/officeDocument/2006/relationships/ctrlProp" Target="../ctrlProps/ctrlProp232.xml"/><Relationship Id="rId37" Type="http://schemas.openxmlformats.org/officeDocument/2006/relationships/ctrlProp" Target="../ctrlProps/ctrlProp237.xml"/><Relationship Id="rId5" Type="http://schemas.openxmlformats.org/officeDocument/2006/relationships/ctrlProp" Target="../ctrlProps/ctrlProp205.xml"/><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36" Type="http://schemas.openxmlformats.org/officeDocument/2006/relationships/ctrlProp" Target="../ctrlProps/ctrlProp236.xml"/><Relationship Id="rId10" Type="http://schemas.openxmlformats.org/officeDocument/2006/relationships/ctrlProp" Target="../ctrlProps/ctrlProp210.xml"/><Relationship Id="rId19" Type="http://schemas.openxmlformats.org/officeDocument/2006/relationships/ctrlProp" Target="../ctrlProps/ctrlProp219.xml"/><Relationship Id="rId31" Type="http://schemas.openxmlformats.org/officeDocument/2006/relationships/ctrlProp" Target="../ctrlProps/ctrlProp231.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 Id="rId35" Type="http://schemas.openxmlformats.org/officeDocument/2006/relationships/ctrlProp" Target="../ctrlProps/ctrlProp235.xml"/><Relationship Id="rId8" Type="http://schemas.openxmlformats.org/officeDocument/2006/relationships/ctrlProp" Target="../ctrlProps/ctrlProp208.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9.xml"/><Relationship Id="rId18" Type="http://schemas.openxmlformats.org/officeDocument/2006/relationships/ctrlProp" Target="../ctrlProps/ctrlProp254.xml"/><Relationship Id="rId26" Type="http://schemas.openxmlformats.org/officeDocument/2006/relationships/ctrlProp" Target="../ctrlProps/ctrlProp262.xml"/><Relationship Id="rId39" Type="http://schemas.openxmlformats.org/officeDocument/2006/relationships/ctrlProp" Target="../ctrlProps/ctrlProp275.xml"/><Relationship Id="rId21" Type="http://schemas.openxmlformats.org/officeDocument/2006/relationships/ctrlProp" Target="../ctrlProps/ctrlProp257.xml"/><Relationship Id="rId34" Type="http://schemas.openxmlformats.org/officeDocument/2006/relationships/ctrlProp" Target="../ctrlProps/ctrlProp270.xml"/><Relationship Id="rId42" Type="http://schemas.openxmlformats.org/officeDocument/2006/relationships/ctrlProp" Target="../ctrlProps/ctrlProp278.xml"/><Relationship Id="rId7" Type="http://schemas.openxmlformats.org/officeDocument/2006/relationships/ctrlProp" Target="../ctrlProps/ctrlProp243.xml"/><Relationship Id="rId2" Type="http://schemas.openxmlformats.org/officeDocument/2006/relationships/drawing" Target="../drawings/drawing11.xml"/><Relationship Id="rId16" Type="http://schemas.openxmlformats.org/officeDocument/2006/relationships/ctrlProp" Target="../ctrlProps/ctrlProp252.xml"/><Relationship Id="rId20" Type="http://schemas.openxmlformats.org/officeDocument/2006/relationships/ctrlProp" Target="../ctrlProps/ctrlProp256.xml"/><Relationship Id="rId29" Type="http://schemas.openxmlformats.org/officeDocument/2006/relationships/ctrlProp" Target="../ctrlProps/ctrlProp265.xml"/><Relationship Id="rId41" Type="http://schemas.openxmlformats.org/officeDocument/2006/relationships/ctrlProp" Target="../ctrlProps/ctrlProp277.xml"/><Relationship Id="rId1" Type="http://schemas.openxmlformats.org/officeDocument/2006/relationships/printerSettings" Target="../printerSettings/printerSettings13.bin"/><Relationship Id="rId6" Type="http://schemas.openxmlformats.org/officeDocument/2006/relationships/ctrlProp" Target="../ctrlProps/ctrlProp242.xml"/><Relationship Id="rId11" Type="http://schemas.openxmlformats.org/officeDocument/2006/relationships/ctrlProp" Target="../ctrlProps/ctrlProp247.xml"/><Relationship Id="rId24" Type="http://schemas.openxmlformats.org/officeDocument/2006/relationships/ctrlProp" Target="../ctrlProps/ctrlProp260.xml"/><Relationship Id="rId32" Type="http://schemas.openxmlformats.org/officeDocument/2006/relationships/ctrlProp" Target="../ctrlProps/ctrlProp268.xml"/><Relationship Id="rId37" Type="http://schemas.openxmlformats.org/officeDocument/2006/relationships/ctrlProp" Target="../ctrlProps/ctrlProp273.xml"/><Relationship Id="rId40" Type="http://schemas.openxmlformats.org/officeDocument/2006/relationships/ctrlProp" Target="../ctrlProps/ctrlProp276.xml"/><Relationship Id="rId5" Type="http://schemas.openxmlformats.org/officeDocument/2006/relationships/ctrlProp" Target="../ctrlProps/ctrlProp241.xml"/><Relationship Id="rId15" Type="http://schemas.openxmlformats.org/officeDocument/2006/relationships/ctrlProp" Target="../ctrlProps/ctrlProp251.xml"/><Relationship Id="rId23" Type="http://schemas.openxmlformats.org/officeDocument/2006/relationships/ctrlProp" Target="../ctrlProps/ctrlProp259.xml"/><Relationship Id="rId28" Type="http://schemas.openxmlformats.org/officeDocument/2006/relationships/ctrlProp" Target="../ctrlProps/ctrlProp264.xml"/><Relationship Id="rId36" Type="http://schemas.openxmlformats.org/officeDocument/2006/relationships/ctrlProp" Target="../ctrlProps/ctrlProp272.xml"/><Relationship Id="rId10" Type="http://schemas.openxmlformats.org/officeDocument/2006/relationships/ctrlProp" Target="../ctrlProps/ctrlProp246.xml"/><Relationship Id="rId19" Type="http://schemas.openxmlformats.org/officeDocument/2006/relationships/ctrlProp" Target="../ctrlProps/ctrlProp255.xml"/><Relationship Id="rId31" Type="http://schemas.openxmlformats.org/officeDocument/2006/relationships/ctrlProp" Target="../ctrlProps/ctrlProp267.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 Id="rId22" Type="http://schemas.openxmlformats.org/officeDocument/2006/relationships/ctrlProp" Target="../ctrlProps/ctrlProp258.xml"/><Relationship Id="rId27" Type="http://schemas.openxmlformats.org/officeDocument/2006/relationships/ctrlProp" Target="../ctrlProps/ctrlProp263.xml"/><Relationship Id="rId30" Type="http://schemas.openxmlformats.org/officeDocument/2006/relationships/ctrlProp" Target="../ctrlProps/ctrlProp266.xml"/><Relationship Id="rId35" Type="http://schemas.openxmlformats.org/officeDocument/2006/relationships/ctrlProp" Target="../ctrlProps/ctrlProp271.xml"/><Relationship Id="rId43" Type="http://schemas.openxmlformats.org/officeDocument/2006/relationships/ctrlProp" Target="../ctrlProps/ctrlProp279.xml"/><Relationship Id="rId8" Type="http://schemas.openxmlformats.org/officeDocument/2006/relationships/ctrlProp" Target="../ctrlProps/ctrlProp244.xml"/><Relationship Id="rId3" Type="http://schemas.openxmlformats.org/officeDocument/2006/relationships/vmlDrawing" Target="../drawings/vmlDrawing11.vml"/><Relationship Id="rId12" Type="http://schemas.openxmlformats.org/officeDocument/2006/relationships/ctrlProp" Target="../ctrlProps/ctrlProp248.xml"/><Relationship Id="rId17" Type="http://schemas.openxmlformats.org/officeDocument/2006/relationships/ctrlProp" Target="../ctrlProps/ctrlProp253.xml"/><Relationship Id="rId25" Type="http://schemas.openxmlformats.org/officeDocument/2006/relationships/ctrlProp" Target="../ctrlProps/ctrlProp261.xml"/><Relationship Id="rId33" Type="http://schemas.openxmlformats.org/officeDocument/2006/relationships/ctrlProp" Target="../ctrlProps/ctrlProp269.xml"/><Relationship Id="rId38" Type="http://schemas.openxmlformats.org/officeDocument/2006/relationships/ctrlProp" Target="../ctrlProps/ctrlProp27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88.xml"/><Relationship Id="rId18" Type="http://schemas.openxmlformats.org/officeDocument/2006/relationships/ctrlProp" Target="../ctrlProps/ctrlProp293.xml"/><Relationship Id="rId26" Type="http://schemas.openxmlformats.org/officeDocument/2006/relationships/ctrlProp" Target="../ctrlProps/ctrlProp301.xml"/><Relationship Id="rId21" Type="http://schemas.openxmlformats.org/officeDocument/2006/relationships/ctrlProp" Target="../ctrlProps/ctrlProp296.xml"/><Relationship Id="rId34" Type="http://schemas.openxmlformats.org/officeDocument/2006/relationships/ctrlProp" Target="../ctrlProps/ctrlProp309.x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5" Type="http://schemas.openxmlformats.org/officeDocument/2006/relationships/ctrlProp" Target="../ctrlProps/ctrlProp300.xml"/><Relationship Id="rId33" Type="http://schemas.openxmlformats.org/officeDocument/2006/relationships/ctrlProp" Target="../ctrlProps/ctrlProp308.xml"/><Relationship Id="rId2" Type="http://schemas.openxmlformats.org/officeDocument/2006/relationships/printerSettings" Target="../printerSettings/printerSettings14.bin"/><Relationship Id="rId16" Type="http://schemas.openxmlformats.org/officeDocument/2006/relationships/ctrlProp" Target="../ctrlProps/ctrlProp291.xml"/><Relationship Id="rId20" Type="http://schemas.openxmlformats.org/officeDocument/2006/relationships/ctrlProp" Target="../ctrlProps/ctrlProp295.xml"/><Relationship Id="rId29" Type="http://schemas.openxmlformats.org/officeDocument/2006/relationships/ctrlProp" Target="../ctrlProps/ctrlProp304.xml"/><Relationship Id="rId1" Type="http://schemas.openxmlformats.org/officeDocument/2006/relationships/hyperlink" Target="https://www.mhlw.go.jp/stf/seisakunitsuite/bunya/0000144972.html" TargetMode="External"/><Relationship Id="rId6" Type="http://schemas.openxmlformats.org/officeDocument/2006/relationships/ctrlProp" Target="../ctrlProps/ctrlProp281.xml"/><Relationship Id="rId11" Type="http://schemas.openxmlformats.org/officeDocument/2006/relationships/ctrlProp" Target="../ctrlProps/ctrlProp286.xml"/><Relationship Id="rId24" Type="http://schemas.openxmlformats.org/officeDocument/2006/relationships/ctrlProp" Target="../ctrlProps/ctrlProp299.xml"/><Relationship Id="rId32" Type="http://schemas.openxmlformats.org/officeDocument/2006/relationships/ctrlProp" Target="../ctrlProps/ctrlProp307.xml"/><Relationship Id="rId37" Type="http://schemas.openxmlformats.org/officeDocument/2006/relationships/ctrlProp" Target="../ctrlProps/ctrlProp312.xml"/><Relationship Id="rId5" Type="http://schemas.openxmlformats.org/officeDocument/2006/relationships/ctrlProp" Target="../ctrlProps/ctrlProp280.xml"/><Relationship Id="rId15" Type="http://schemas.openxmlformats.org/officeDocument/2006/relationships/ctrlProp" Target="../ctrlProps/ctrlProp290.xml"/><Relationship Id="rId23" Type="http://schemas.openxmlformats.org/officeDocument/2006/relationships/ctrlProp" Target="../ctrlProps/ctrlProp298.xml"/><Relationship Id="rId28" Type="http://schemas.openxmlformats.org/officeDocument/2006/relationships/ctrlProp" Target="../ctrlProps/ctrlProp303.xml"/><Relationship Id="rId36" Type="http://schemas.openxmlformats.org/officeDocument/2006/relationships/ctrlProp" Target="../ctrlProps/ctrlProp311.xml"/><Relationship Id="rId10" Type="http://schemas.openxmlformats.org/officeDocument/2006/relationships/ctrlProp" Target="../ctrlProps/ctrlProp285.xml"/><Relationship Id="rId19" Type="http://schemas.openxmlformats.org/officeDocument/2006/relationships/ctrlProp" Target="../ctrlProps/ctrlProp294.xml"/><Relationship Id="rId31" Type="http://schemas.openxmlformats.org/officeDocument/2006/relationships/ctrlProp" Target="../ctrlProps/ctrlProp306.xml"/><Relationship Id="rId4" Type="http://schemas.openxmlformats.org/officeDocument/2006/relationships/vmlDrawing" Target="../drawings/vmlDrawing12.vml"/><Relationship Id="rId9" Type="http://schemas.openxmlformats.org/officeDocument/2006/relationships/ctrlProp" Target="../ctrlProps/ctrlProp284.xml"/><Relationship Id="rId14" Type="http://schemas.openxmlformats.org/officeDocument/2006/relationships/ctrlProp" Target="../ctrlProps/ctrlProp289.xml"/><Relationship Id="rId22" Type="http://schemas.openxmlformats.org/officeDocument/2006/relationships/ctrlProp" Target="../ctrlProps/ctrlProp297.xml"/><Relationship Id="rId27" Type="http://schemas.openxmlformats.org/officeDocument/2006/relationships/ctrlProp" Target="../ctrlProps/ctrlProp302.xml"/><Relationship Id="rId30" Type="http://schemas.openxmlformats.org/officeDocument/2006/relationships/ctrlProp" Target="../ctrlProps/ctrlProp305.xml"/><Relationship Id="rId35" Type="http://schemas.openxmlformats.org/officeDocument/2006/relationships/ctrlProp" Target="../ctrlProps/ctrlProp310.xml"/><Relationship Id="rId8" Type="http://schemas.openxmlformats.org/officeDocument/2006/relationships/ctrlProp" Target="../ctrlProps/ctrlProp283.xml"/><Relationship Id="rId3"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22.xml"/><Relationship Id="rId18" Type="http://schemas.openxmlformats.org/officeDocument/2006/relationships/ctrlProp" Target="../ctrlProps/ctrlProp327.xml"/><Relationship Id="rId26" Type="http://schemas.openxmlformats.org/officeDocument/2006/relationships/ctrlProp" Target="../ctrlProps/ctrlProp335.xml"/><Relationship Id="rId39" Type="http://schemas.openxmlformats.org/officeDocument/2006/relationships/ctrlProp" Target="../ctrlProps/ctrlProp348.xml"/><Relationship Id="rId21" Type="http://schemas.openxmlformats.org/officeDocument/2006/relationships/ctrlProp" Target="../ctrlProps/ctrlProp330.xml"/><Relationship Id="rId34" Type="http://schemas.openxmlformats.org/officeDocument/2006/relationships/ctrlProp" Target="../ctrlProps/ctrlProp343.x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5" Type="http://schemas.openxmlformats.org/officeDocument/2006/relationships/ctrlProp" Target="../ctrlProps/ctrlProp334.xml"/><Relationship Id="rId33" Type="http://schemas.openxmlformats.org/officeDocument/2006/relationships/ctrlProp" Target="../ctrlProps/ctrlProp342.xml"/><Relationship Id="rId38" Type="http://schemas.openxmlformats.org/officeDocument/2006/relationships/ctrlProp" Target="../ctrlProps/ctrlProp347.xml"/><Relationship Id="rId2" Type="http://schemas.openxmlformats.org/officeDocument/2006/relationships/drawing" Target="../drawings/drawing13.xml"/><Relationship Id="rId16" Type="http://schemas.openxmlformats.org/officeDocument/2006/relationships/ctrlProp" Target="../ctrlProps/ctrlProp325.xml"/><Relationship Id="rId20" Type="http://schemas.openxmlformats.org/officeDocument/2006/relationships/ctrlProp" Target="../ctrlProps/ctrlProp329.xml"/><Relationship Id="rId29" Type="http://schemas.openxmlformats.org/officeDocument/2006/relationships/ctrlProp" Target="../ctrlProps/ctrlProp338.xml"/><Relationship Id="rId1" Type="http://schemas.openxmlformats.org/officeDocument/2006/relationships/printerSettings" Target="../printerSettings/printerSettings15.bin"/><Relationship Id="rId6" Type="http://schemas.openxmlformats.org/officeDocument/2006/relationships/ctrlProp" Target="../ctrlProps/ctrlProp315.xml"/><Relationship Id="rId11" Type="http://schemas.openxmlformats.org/officeDocument/2006/relationships/ctrlProp" Target="../ctrlProps/ctrlProp320.xml"/><Relationship Id="rId24" Type="http://schemas.openxmlformats.org/officeDocument/2006/relationships/ctrlProp" Target="../ctrlProps/ctrlProp333.xml"/><Relationship Id="rId32" Type="http://schemas.openxmlformats.org/officeDocument/2006/relationships/ctrlProp" Target="../ctrlProps/ctrlProp341.xml"/><Relationship Id="rId37" Type="http://schemas.openxmlformats.org/officeDocument/2006/relationships/ctrlProp" Target="../ctrlProps/ctrlProp346.xml"/><Relationship Id="rId5" Type="http://schemas.openxmlformats.org/officeDocument/2006/relationships/ctrlProp" Target="../ctrlProps/ctrlProp314.xml"/><Relationship Id="rId15" Type="http://schemas.openxmlformats.org/officeDocument/2006/relationships/ctrlProp" Target="../ctrlProps/ctrlProp324.xml"/><Relationship Id="rId23" Type="http://schemas.openxmlformats.org/officeDocument/2006/relationships/ctrlProp" Target="../ctrlProps/ctrlProp332.xml"/><Relationship Id="rId28" Type="http://schemas.openxmlformats.org/officeDocument/2006/relationships/ctrlProp" Target="../ctrlProps/ctrlProp337.xml"/><Relationship Id="rId36" Type="http://schemas.openxmlformats.org/officeDocument/2006/relationships/ctrlProp" Target="../ctrlProps/ctrlProp345.xml"/><Relationship Id="rId10" Type="http://schemas.openxmlformats.org/officeDocument/2006/relationships/ctrlProp" Target="../ctrlProps/ctrlProp319.xml"/><Relationship Id="rId19" Type="http://schemas.openxmlformats.org/officeDocument/2006/relationships/ctrlProp" Target="../ctrlProps/ctrlProp328.xml"/><Relationship Id="rId31" Type="http://schemas.openxmlformats.org/officeDocument/2006/relationships/ctrlProp" Target="../ctrlProps/ctrlProp340.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 Id="rId30" Type="http://schemas.openxmlformats.org/officeDocument/2006/relationships/ctrlProp" Target="../ctrlProps/ctrlProp339.xml"/><Relationship Id="rId35" Type="http://schemas.openxmlformats.org/officeDocument/2006/relationships/ctrlProp" Target="../ctrlProps/ctrlProp344.xml"/><Relationship Id="rId8" Type="http://schemas.openxmlformats.org/officeDocument/2006/relationships/ctrlProp" Target="../ctrlProps/ctrlProp317.xml"/><Relationship Id="rId3"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52.xml"/><Relationship Id="rId12" Type="http://schemas.openxmlformats.org/officeDocument/2006/relationships/ctrlProp" Target="../ctrlProps/ctrlProp357.xml"/><Relationship Id="rId17" Type="http://schemas.openxmlformats.org/officeDocument/2006/relationships/ctrlProp" Target="../ctrlProps/ctrlProp362.xml"/><Relationship Id="rId2" Type="http://schemas.openxmlformats.org/officeDocument/2006/relationships/drawing" Target="../drawings/drawing14.xml"/><Relationship Id="rId16" Type="http://schemas.openxmlformats.org/officeDocument/2006/relationships/ctrlProp" Target="../ctrlProps/ctrlProp361.xml"/><Relationship Id="rId1" Type="http://schemas.openxmlformats.org/officeDocument/2006/relationships/printerSettings" Target="../printerSettings/printerSettings17.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3" Type="http://schemas.openxmlformats.org/officeDocument/2006/relationships/vmlDrawing" Target="../drawings/vmlDrawing18.vml"/><Relationship Id="rId7" Type="http://schemas.openxmlformats.org/officeDocument/2006/relationships/ctrlProp" Target="../ctrlProps/ctrlProp366.xml"/><Relationship Id="rId12" Type="http://schemas.openxmlformats.org/officeDocument/2006/relationships/ctrlProp" Target="../ctrlProps/ctrlProp371.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365.xml"/><Relationship Id="rId11" Type="http://schemas.openxmlformats.org/officeDocument/2006/relationships/ctrlProp" Target="../ctrlProps/ctrlProp370.xml"/><Relationship Id="rId5" Type="http://schemas.openxmlformats.org/officeDocument/2006/relationships/ctrlProp" Target="../ctrlProps/ctrlProp364.xml"/><Relationship Id="rId10" Type="http://schemas.openxmlformats.org/officeDocument/2006/relationships/ctrlProp" Target="../ctrlProps/ctrlProp369.xml"/><Relationship Id="rId4" Type="http://schemas.openxmlformats.org/officeDocument/2006/relationships/ctrlProp" Target="../ctrlProps/ctrlProp363.xml"/><Relationship Id="rId9" Type="http://schemas.openxmlformats.org/officeDocument/2006/relationships/ctrlProp" Target="../ctrlProps/ctrlProp36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3" Type="http://schemas.openxmlformats.org/officeDocument/2006/relationships/vmlDrawing" Target="../drawings/vmlDrawing19.v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 Type="http://schemas.openxmlformats.org/officeDocument/2006/relationships/drawing" Target="../drawings/drawing19.xml"/><Relationship Id="rId16" Type="http://schemas.openxmlformats.org/officeDocument/2006/relationships/ctrlProp" Target="../ctrlProps/ctrlProp385.xml"/><Relationship Id="rId1" Type="http://schemas.openxmlformats.org/officeDocument/2006/relationships/printerSettings" Target="../printerSettings/printerSettings23.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95.xml"/><Relationship Id="rId18" Type="http://schemas.openxmlformats.org/officeDocument/2006/relationships/ctrlProp" Target="../ctrlProps/ctrlProp400.xml"/><Relationship Id="rId26" Type="http://schemas.openxmlformats.org/officeDocument/2006/relationships/ctrlProp" Target="../ctrlProps/ctrlProp408.xml"/><Relationship Id="rId39" Type="http://schemas.openxmlformats.org/officeDocument/2006/relationships/ctrlProp" Target="../ctrlProps/ctrlProp421.xml"/><Relationship Id="rId21" Type="http://schemas.openxmlformats.org/officeDocument/2006/relationships/ctrlProp" Target="../ctrlProps/ctrlProp403.xml"/><Relationship Id="rId34" Type="http://schemas.openxmlformats.org/officeDocument/2006/relationships/ctrlProp" Target="../ctrlProps/ctrlProp416.xml"/><Relationship Id="rId42" Type="http://schemas.openxmlformats.org/officeDocument/2006/relationships/ctrlProp" Target="../ctrlProps/ctrlProp424.xml"/><Relationship Id="rId7" Type="http://schemas.openxmlformats.org/officeDocument/2006/relationships/ctrlProp" Target="../ctrlProps/ctrlProp389.xml"/><Relationship Id="rId2" Type="http://schemas.openxmlformats.org/officeDocument/2006/relationships/printerSettings" Target="../printerSettings/printerSettings25.bin"/><Relationship Id="rId16" Type="http://schemas.openxmlformats.org/officeDocument/2006/relationships/ctrlProp" Target="../ctrlProps/ctrlProp398.xml"/><Relationship Id="rId29" Type="http://schemas.openxmlformats.org/officeDocument/2006/relationships/ctrlProp" Target="../ctrlProps/ctrlProp411.xml"/><Relationship Id="rId1" Type="http://schemas.openxmlformats.org/officeDocument/2006/relationships/hyperlink" Target="https://www.mhlw.go.jp/web/t_doc?dataId=00010450&amp;dataType=0&amp;pageNo=1" TargetMode="External"/><Relationship Id="rId6" Type="http://schemas.openxmlformats.org/officeDocument/2006/relationships/ctrlProp" Target="../ctrlProps/ctrlProp388.xml"/><Relationship Id="rId11" Type="http://schemas.openxmlformats.org/officeDocument/2006/relationships/ctrlProp" Target="../ctrlProps/ctrlProp393.xml"/><Relationship Id="rId24" Type="http://schemas.openxmlformats.org/officeDocument/2006/relationships/ctrlProp" Target="../ctrlProps/ctrlProp406.xml"/><Relationship Id="rId32" Type="http://schemas.openxmlformats.org/officeDocument/2006/relationships/ctrlProp" Target="../ctrlProps/ctrlProp414.xml"/><Relationship Id="rId37" Type="http://schemas.openxmlformats.org/officeDocument/2006/relationships/ctrlProp" Target="../ctrlProps/ctrlProp419.xml"/><Relationship Id="rId40" Type="http://schemas.openxmlformats.org/officeDocument/2006/relationships/ctrlProp" Target="../ctrlProps/ctrlProp422.xml"/><Relationship Id="rId45" Type="http://schemas.openxmlformats.org/officeDocument/2006/relationships/ctrlProp" Target="../ctrlProps/ctrlProp427.xml"/><Relationship Id="rId5" Type="http://schemas.openxmlformats.org/officeDocument/2006/relationships/ctrlProp" Target="../ctrlProps/ctrlProp387.xml"/><Relationship Id="rId15" Type="http://schemas.openxmlformats.org/officeDocument/2006/relationships/ctrlProp" Target="../ctrlProps/ctrlProp397.xml"/><Relationship Id="rId23" Type="http://schemas.openxmlformats.org/officeDocument/2006/relationships/ctrlProp" Target="../ctrlProps/ctrlProp405.xml"/><Relationship Id="rId28" Type="http://schemas.openxmlformats.org/officeDocument/2006/relationships/ctrlProp" Target="../ctrlProps/ctrlProp410.xml"/><Relationship Id="rId36" Type="http://schemas.openxmlformats.org/officeDocument/2006/relationships/ctrlProp" Target="../ctrlProps/ctrlProp418.xml"/><Relationship Id="rId10" Type="http://schemas.openxmlformats.org/officeDocument/2006/relationships/ctrlProp" Target="../ctrlProps/ctrlProp392.xml"/><Relationship Id="rId19" Type="http://schemas.openxmlformats.org/officeDocument/2006/relationships/ctrlProp" Target="../ctrlProps/ctrlProp401.xml"/><Relationship Id="rId31" Type="http://schemas.openxmlformats.org/officeDocument/2006/relationships/ctrlProp" Target="../ctrlProps/ctrlProp413.xml"/><Relationship Id="rId44" Type="http://schemas.openxmlformats.org/officeDocument/2006/relationships/ctrlProp" Target="../ctrlProps/ctrlProp426.xml"/><Relationship Id="rId4" Type="http://schemas.openxmlformats.org/officeDocument/2006/relationships/vmlDrawing" Target="../drawings/vmlDrawing20.vml"/><Relationship Id="rId9" Type="http://schemas.openxmlformats.org/officeDocument/2006/relationships/ctrlProp" Target="../ctrlProps/ctrlProp391.xml"/><Relationship Id="rId14" Type="http://schemas.openxmlformats.org/officeDocument/2006/relationships/ctrlProp" Target="../ctrlProps/ctrlProp396.xml"/><Relationship Id="rId22" Type="http://schemas.openxmlformats.org/officeDocument/2006/relationships/ctrlProp" Target="../ctrlProps/ctrlProp404.xml"/><Relationship Id="rId27" Type="http://schemas.openxmlformats.org/officeDocument/2006/relationships/ctrlProp" Target="../ctrlProps/ctrlProp409.xml"/><Relationship Id="rId30" Type="http://schemas.openxmlformats.org/officeDocument/2006/relationships/ctrlProp" Target="../ctrlProps/ctrlProp412.xml"/><Relationship Id="rId35" Type="http://schemas.openxmlformats.org/officeDocument/2006/relationships/ctrlProp" Target="../ctrlProps/ctrlProp417.xml"/><Relationship Id="rId43" Type="http://schemas.openxmlformats.org/officeDocument/2006/relationships/ctrlProp" Target="../ctrlProps/ctrlProp425.xml"/><Relationship Id="rId8" Type="http://schemas.openxmlformats.org/officeDocument/2006/relationships/ctrlProp" Target="../ctrlProps/ctrlProp390.xml"/><Relationship Id="rId3" Type="http://schemas.openxmlformats.org/officeDocument/2006/relationships/drawing" Target="../drawings/drawing20.xml"/><Relationship Id="rId12" Type="http://schemas.openxmlformats.org/officeDocument/2006/relationships/ctrlProp" Target="../ctrlProps/ctrlProp394.xml"/><Relationship Id="rId17" Type="http://schemas.openxmlformats.org/officeDocument/2006/relationships/ctrlProp" Target="../ctrlProps/ctrlProp399.xml"/><Relationship Id="rId25" Type="http://schemas.openxmlformats.org/officeDocument/2006/relationships/ctrlProp" Target="../ctrlProps/ctrlProp407.xml"/><Relationship Id="rId33" Type="http://schemas.openxmlformats.org/officeDocument/2006/relationships/ctrlProp" Target="../ctrlProps/ctrlProp415.xml"/><Relationship Id="rId38" Type="http://schemas.openxmlformats.org/officeDocument/2006/relationships/ctrlProp" Target="../ctrlProps/ctrlProp420.xml"/><Relationship Id="rId20" Type="http://schemas.openxmlformats.org/officeDocument/2006/relationships/ctrlProp" Target="../ctrlProps/ctrlProp402.xml"/><Relationship Id="rId41" Type="http://schemas.openxmlformats.org/officeDocument/2006/relationships/ctrlProp" Target="../ctrlProps/ctrlProp42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vmlDrawing" Target="../drawings/vmlDrawing21.v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drawing" Target="../drawings/drawing21.xml"/><Relationship Id="rId16" Type="http://schemas.openxmlformats.org/officeDocument/2006/relationships/ctrlProp" Target="../ctrlProps/ctrlProp440.xml"/><Relationship Id="rId20" Type="http://schemas.openxmlformats.org/officeDocument/2006/relationships/ctrlProp" Target="../ctrlProps/ctrlProp444.xml"/><Relationship Id="rId29" Type="http://schemas.openxmlformats.org/officeDocument/2006/relationships/ctrlProp" Target="../ctrlProps/ctrlProp453.xml"/><Relationship Id="rId1" Type="http://schemas.openxmlformats.org/officeDocument/2006/relationships/printerSettings" Target="../printerSettings/printerSettings26.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28" Type="http://schemas.openxmlformats.org/officeDocument/2006/relationships/ctrlProp" Target="../ctrlProps/ctrlProp452.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 Id="rId27" Type="http://schemas.openxmlformats.org/officeDocument/2006/relationships/ctrlProp" Target="../ctrlProps/ctrlProp45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58.xml"/><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 Type="http://schemas.openxmlformats.org/officeDocument/2006/relationships/vmlDrawing" Target="../drawings/vmlDrawing22.vml"/><Relationship Id="rId21" Type="http://schemas.openxmlformats.org/officeDocument/2006/relationships/ctrlProp" Target="../ctrlProps/ctrlProp471.xml"/><Relationship Id="rId7" Type="http://schemas.openxmlformats.org/officeDocument/2006/relationships/ctrlProp" Target="../ctrlProps/ctrlProp457.x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2" Type="http://schemas.openxmlformats.org/officeDocument/2006/relationships/drawing" Target="../drawings/drawing22.xml"/><Relationship Id="rId16" Type="http://schemas.openxmlformats.org/officeDocument/2006/relationships/ctrlProp" Target="../ctrlProps/ctrlProp466.xml"/><Relationship Id="rId20" Type="http://schemas.openxmlformats.org/officeDocument/2006/relationships/ctrlProp" Target="../ctrlProps/ctrlProp470.xml"/><Relationship Id="rId1" Type="http://schemas.openxmlformats.org/officeDocument/2006/relationships/printerSettings" Target="../printerSettings/printerSettings27.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10" Type="http://schemas.openxmlformats.org/officeDocument/2006/relationships/ctrlProp" Target="../ctrlProps/ctrlProp460.xml"/><Relationship Id="rId19" Type="http://schemas.openxmlformats.org/officeDocument/2006/relationships/ctrlProp" Target="../ctrlProps/ctrlProp469.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86.xml"/><Relationship Id="rId18" Type="http://schemas.openxmlformats.org/officeDocument/2006/relationships/ctrlProp" Target="../ctrlProps/ctrlProp491.xml"/><Relationship Id="rId26" Type="http://schemas.openxmlformats.org/officeDocument/2006/relationships/ctrlProp" Target="../ctrlProps/ctrlProp499.xml"/><Relationship Id="rId3" Type="http://schemas.openxmlformats.org/officeDocument/2006/relationships/vmlDrawing" Target="../drawings/vmlDrawing23.vml"/><Relationship Id="rId21" Type="http://schemas.openxmlformats.org/officeDocument/2006/relationships/ctrlProp" Target="../ctrlProps/ctrlProp494.xml"/><Relationship Id="rId7" Type="http://schemas.openxmlformats.org/officeDocument/2006/relationships/ctrlProp" Target="../ctrlProps/ctrlProp480.xml"/><Relationship Id="rId12" Type="http://schemas.openxmlformats.org/officeDocument/2006/relationships/ctrlProp" Target="../ctrlProps/ctrlProp485.xml"/><Relationship Id="rId17" Type="http://schemas.openxmlformats.org/officeDocument/2006/relationships/ctrlProp" Target="../ctrlProps/ctrlProp490.xml"/><Relationship Id="rId25" Type="http://schemas.openxmlformats.org/officeDocument/2006/relationships/ctrlProp" Target="../ctrlProps/ctrlProp498.xml"/><Relationship Id="rId33" Type="http://schemas.openxmlformats.org/officeDocument/2006/relationships/ctrlProp" Target="../ctrlProps/ctrlProp506.xml"/><Relationship Id="rId2" Type="http://schemas.openxmlformats.org/officeDocument/2006/relationships/drawing" Target="../drawings/drawing23.xml"/><Relationship Id="rId16" Type="http://schemas.openxmlformats.org/officeDocument/2006/relationships/ctrlProp" Target="../ctrlProps/ctrlProp489.xml"/><Relationship Id="rId20" Type="http://schemas.openxmlformats.org/officeDocument/2006/relationships/ctrlProp" Target="../ctrlProps/ctrlProp493.xml"/><Relationship Id="rId29" Type="http://schemas.openxmlformats.org/officeDocument/2006/relationships/ctrlProp" Target="../ctrlProps/ctrlProp502.xml"/><Relationship Id="rId1" Type="http://schemas.openxmlformats.org/officeDocument/2006/relationships/printerSettings" Target="../printerSettings/printerSettings28.bin"/><Relationship Id="rId6" Type="http://schemas.openxmlformats.org/officeDocument/2006/relationships/ctrlProp" Target="../ctrlProps/ctrlProp479.xml"/><Relationship Id="rId11" Type="http://schemas.openxmlformats.org/officeDocument/2006/relationships/ctrlProp" Target="../ctrlProps/ctrlProp484.xml"/><Relationship Id="rId24" Type="http://schemas.openxmlformats.org/officeDocument/2006/relationships/ctrlProp" Target="../ctrlProps/ctrlProp497.xml"/><Relationship Id="rId32" Type="http://schemas.openxmlformats.org/officeDocument/2006/relationships/ctrlProp" Target="../ctrlProps/ctrlProp505.xml"/><Relationship Id="rId5" Type="http://schemas.openxmlformats.org/officeDocument/2006/relationships/ctrlProp" Target="../ctrlProps/ctrlProp478.xml"/><Relationship Id="rId15" Type="http://schemas.openxmlformats.org/officeDocument/2006/relationships/ctrlProp" Target="../ctrlProps/ctrlProp488.xml"/><Relationship Id="rId23" Type="http://schemas.openxmlformats.org/officeDocument/2006/relationships/ctrlProp" Target="../ctrlProps/ctrlProp496.xml"/><Relationship Id="rId28" Type="http://schemas.openxmlformats.org/officeDocument/2006/relationships/ctrlProp" Target="../ctrlProps/ctrlProp501.xml"/><Relationship Id="rId10" Type="http://schemas.openxmlformats.org/officeDocument/2006/relationships/ctrlProp" Target="../ctrlProps/ctrlProp483.xml"/><Relationship Id="rId19" Type="http://schemas.openxmlformats.org/officeDocument/2006/relationships/ctrlProp" Target="../ctrlProps/ctrlProp492.xml"/><Relationship Id="rId31" Type="http://schemas.openxmlformats.org/officeDocument/2006/relationships/ctrlProp" Target="../ctrlProps/ctrlProp504.xml"/><Relationship Id="rId4" Type="http://schemas.openxmlformats.org/officeDocument/2006/relationships/ctrlProp" Target="../ctrlProps/ctrlProp477.xml"/><Relationship Id="rId9" Type="http://schemas.openxmlformats.org/officeDocument/2006/relationships/ctrlProp" Target="../ctrlProps/ctrlProp482.xml"/><Relationship Id="rId14" Type="http://schemas.openxmlformats.org/officeDocument/2006/relationships/ctrlProp" Target="../ctrlProps/ctrlProp487.xml"/><Relationship Id="rId22" Type="http://schemas.openxmlformats.org/officeDocument/2006/relationships/ctrlProp" Target="../ctrlProps/ctrlProp495.xml"/><Relationship Id="rId27" Type="http://schemas.openxmlformats.org/officeDocument/2006/relationships/ctrlProp" Target="../ctrlProps/ctrlProp500.xml"/><Relationship Id="rId30" Type="http://schemas.openxmlformats.org/officeDocument/2006/relationships/ctrlProp" Target="../ctrlProps/ctrlProp503.xml"/><Relationship Id="rId8" Type="http://schemas.openxmlformats.org/officeDocument/2006/relationships/ctrlProp" Target="../ctrlProps/ctrlProp48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18" Type="http://schemas.openxmlformats.org/officeDocument/2006/relationships/ctrlProp" Target="../ctrlProps/ctrlProp521.xml"/><Relationship Id="rId26" Type="http://schemas.openxmlformats.org/officeDocument/2006/relationships/ctrlProp" Target="../ctrlProps/ctrlProp529.xml"/><Relationship Id="rId3" Type="http://schemas.openxmlformats.org/officeDocument/2006/relationships/vmlDrawing" Target="../drawings/vmlDrawing24.vml"/><Relationship Id="rId21" Type="http://schemas.openxmlformats.org/officeDocument/2006/relationships/ctrlProp" Target="../ctrlProps/ctrlProp524.xml"/><Relationship Id="rId7" Type="http://schemas.openxmlformats.org/officeDocument/2006/relationships/ctrlProp" Target="../ctrlProps/ctrlProp510.xml"/><Relationship Id="rId12" Type="http://schemas.openxmlformats.org/officeDocument/2006/relationships/ctrlProp" Target="../ctrlProps/ctrlProp515.xml"/><Relationship Id="rId17" Type="http://schemas.openxmlformats.org/officeDocument/2006/relationships/ctrlProp" Target="../ctrlProps/ctrlProp520.xml"/><Relationship Id="rId25" Type="http://schemas.openxmlformats.org/officeDocument/2006/relationships/ctrlProp" Target="../ctrlProps/ctrlProp528.xml"/><Relationship Id="rId2" Type="http://schemas.openxmlformats.org/officeDocument/2006/relationships/drawing" Target="../drawings/drawing24.xml"/><Relationship Id="rId16" Type="http://schemas.openxmlformats.org/officeDocument/2006/relationships/ctrlProp" Target="../ctrlProps/ctrlProp519.xml"/><Relationship Id="rId20" Type="http://schemas.openxmlformats.org/officeDocument/2006/relationships/ctrlProp" Target="../ctrlProps/ctrlProp523.xml"/><Relationship Id="rId29" Type="http://schemas.openxmlformats.org/officeDocument/2006/relationships/ctrlProp" Target="../ctrlProps/ctrlProp532.xml"/><Relationship Id="rId1" Type="http://schemas.openxmlformats.org/officeDocument/2006/relationships/printerSettings" Target="../printerSettings/printerSettings29.bin"/><Relationship Id="rId6" Type="http://schemas.openxmlformats.org/officeDocument/2006/relationships/ctrlProp" Target="../ctrlProps/ctrlProp509.xml"/><Relationship Id="rId11" Type="http://schemas.openxmlformats.org/officeDocument/2006/relationships/ctrlProp" Target="../ctrlProps/ctrlProp514.xml"/><Relationship Id="rId24" Type="http://schemas.openxmlformats.org/officeDocument/2006/relationships/ctrlProp" Target="../ctrlProps/ctrlProp527.xml"/><Relationship Id="rId5" Type="http://schemas.openxmlformats.org/officeDocument/2006/relationships/ctrlProp" Target="../ctrlProps/ctrlProp508.xml"/><Relationship Id="rId15" Type="http://schemas.openxmlformats.org/officeDocument/2006/relationships/ctrlProp" Target="../ctrlProps/ctrlProp518.xml"/><Relationship Id="rId23" Type="http://schemas.openxmlformats.org/officeDocument/2006/relationships/ctrlProp" Target="../ctrlProps/ctrlProp526.xml"/><Relationship Id="rId28" Type="http://schemas.openxmlformats.org/officeDocument/2006/relationships/ctrlProp" Target="../ctrlProps/ctrlProp531.xml"/><Relationship Id="rId10" Type="http://schemas.openxmlformats.org/officeDocument/2006/relationships/ctrlProp" Target="../ctrlProps/ctrlProp513.xml"/><Relationship Id="rId19" Type="http://schemas.openxmlformats.org/officeDocument/2006/relationships/ctrlProp" Target="../ctrlProps/ctrlProp522.xml"/><Relationship Id="rId31" Type="http://schemas.openxmlformats.org/officeDocument/2006/relationships/ctrlProp" Target="../ctrlProps/ctrlProp534.xml"/><Relationship Id="rId4" Type="http://schemas.openxmlformats.org/officeDocument/2006/relationships/ctrlProp" Target="../ctrlProps/ctrlProp507.xml"/><Relationship Id="rId9" Type="http://schemas.openxmlformats.org/officeDocument/2006/relationships/ctrlProp" Target="../ctrlProps/ctrlProp512.xml"/><Relationship Id="rId14" Type="http://schemas.openxmlformats.org/officeDocument/2006/relationships/ctrlProp" Target="../ctrlProps/ctrlProp517.xml"/><Relationship Id="rId22" Type="http://schemas.openxmlformats.org/officeDocument/2006/relationships/ctrlProp" Target="../ctrlProps/ctrlProp525.xml"/><Relationship Id="rId27" Type="http://schemas.openxmlformats.org/officeDocument/2006/relationships/ctrlProp" Target="../ctrlProps/ctrlProp530.xml"/><Relationship Id="rId30" Type="http://schemas.openxmlformats.org/officeDocument/2006/relationships/ctrlProp" Target="../ctrlProps/ctrlProp53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39.xml"/><Relationship Id="rId13" Type="http://schemas.openxmlformats.org/officeDocument/2006/relationships/ctrlProp" Target="../ctrlProps/ctrlProp544.xml"/><Relationship Id="rId3" Type="http://schemas.openxmlformats.org/officeDocument/2006/relationships/vmlDrawing" Target="../drawings/vmlDrawing25.vml"/><Relationship Id="rId7" Type="http://schemas.openxmlformats.org/officeDocument/2006/relationships/ctrlProp" Target="../ctrlProps/ctrlProp538.xml"/><Relationship Id="rId12" Type="http://schemas.openxmlformats.org/officeDocument/2006/relationships/ctrlProp" Target="../ctrlProps/ctrlProp543.xml"/><Relationship Id="rId17" Type="http://schemas.openxmlformats.org/officeDocument/2006/relationships/ctrlProp" Target="../ctrlProps/ctrlProp548.xml"/><Relationship Id="rId2" Type="http://schemas.openxmlformats.org/officeDocument/2006/relationships/drawing" Target="../drawings/drawing25.xml"/><Relationship Id="rId16" Type="http://schemas.openxmlformats.org/officeDocument/2006/relationships/ctrlProp" Target="../ctrlProps/ctrlProp547.xml"/><Relationship Id="rId1" Type="http://schemas.openxmlformats.org/officeDocument/2006/relationships/printerSettings" Target="../printerSettings/printerSettings30.bin"/><Relationship Id="rId6" Type="http://schemas.openxmlformats.org/officeDocument/2006/relationships/ctrlProp" Target="../ctrlProps/ctrlProp537.xml"/><Relationship Id="rId11" Type="http://schemas.openxmlformats.org/officeDocument/2006/relationships/ctrlProp" Target="../ctrlProps/ctrlProp542.xml"/><Relationship Id="rId5" Type="http://schemas.openxmlformats.org/officeDocument/2006/relationships/ctrlProp" Target="../ctrlProps/ctrlProp536.xml"/><Relationship Id="rId15" Type="http://schemas.openxmlformats.org/officeDocument/2006/relationships/ctrlProp" Target="../ctrlProps/ctrlProp546.xml"/><Relationship Id="rId10" Type="http://schemas.openxmlformats.org/officeDocument/2006/relationships/ctrlProp" Target="../ctrlProps/ctrlProp541.xml"/><Relationship Id="rId4" Type="http://schemas.openxmlformats.org/officeDocument/2006/relationships/ctrlProp" Target="../ctrlProps/ctrlProp535.xml"/><Relationship Id="rId9" Type="http://schemas.openxmlformats.org/officeDocument/2006/relationships/ctrlProp" Target="../ctrlProps/ctrlProp540.xml"/><Relationship Id="rId14" Type="http://schemas.openxmlformats.org/officeDocument/2006/relationships/ctrlProp" Target="../ctrlProps/ctrlProp54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53.xml"/><Relationship Id="rId13" Type="http://schemas.openxmlformats.org/officeDocument/2006/relationships/ctrlProp" Target="../ctrlProps/ctrlProp558.xml"/><Relationship Id="rId18" Type="http://schemas.openxmlformats.org/officeDocument/2006/relationships/ctrlProp" Target="../ctrlProps/ctrlProp563.xml"/><Relationship Id="rId26" Type="http://schemas.openxmlformats.org/officeDocument/2006/relationships/ctrlProp" Target="../ctrlProps/ctrlProp571.xml"/><Relationship Id="rId3" Type="http://schemas.openxmlformats.org/officeDocument/2006/relationships/vmlDrawing" Target="../drawings/vmlDrawing26.vml"/><Relationship Id="rId21" Type="http://schemas.openxmlformats.org/officeDocument/2006/relationships/ctrlProp" Target="../ctrlProps/ctrlProp566.xml"/><Relationship Id="rId7" Type="http://schemas.openxmlformats.org/officeDocument/2006/relationships/ctrlProp" Target="../ctrlProps/ctrlProp552.xml"/><Relationship Id="rId12" Type="http://schemas.openxmlformats.org/officeDocument/2006/relationships/ctrlProp" Target="../ctrlProps/ctrlProp557.xml"/><Relationship Id="rId17" Type="http://schemas.openxmlformats.org/officeDocument/2006/relationships/ctrlProp" Target="../ctrlProps/ctrlProp562.xml"/><Relationship Id="rId25" Type="http://schemas.openxmlformats.org/officeDocument/2006/relationships/ctrlProp" Target="../ctrlProps/ctrlProp570.xml"/><Relationship Id="rId2" Type="http://schemas.openxmlformats.org/officeDocument/2006/relationships/drawing" Target="../drawings/drawing26.xml"/><Relationship Id="rId16" Type="http://schemas.openxmlformats.org/officeDocument/2006/relationships/ctrlProp" Target="../ctrlProps/ctrlProp561.xml"/><Relationship Id="rId20" Type="http://schemas.openxmlformats.org/officeDocument/2006/relationships/ctrlProp" Target="../ctrlProps/ctrlProp565.xml"/><Relationship Id="rId29" Type="http://schemas.openxmlformats.org/officeDocument/2006/relationships/ctrlProp" Target="../ctrlProps/ctrlProp574.xml"/><Relationship Id="rId1" Type="http://schemas.openxmlformats.org/officeDocument/2006/relationships/printerSettings" Target="../printerSettings/printerSettings31.bin"/><Relationship Id="rId6" Type="http://schemas.openxmlformats.org/officeDocument/2006/relationships/ctrlProp" Target="../ctrlProps/ctrlProp551.xml"/><Relationship Id="rId11" Type="http://schemas.openxmlformats.org/officeDocument/2006/relationships/ctrlProp" Target="../ctrlProps/ctrlProp556.xml"/><Relationship Id="rId24" Type="http://schemas.openxmlformats.org/officeDocument/2006/relationships/ctrlProp" Target="../ctrlProps/ctrlProp569.xml"/><Relationship Id="rId32" Type="http://schemas.openxmlformats.org/officeDocument/2006/relationships/ctrlProp" Target="../ctrlProps/ctrlProp577.xml"/><Relationship Id="rId5" Type="http://schemas.openxmlformats.org/officeDocument/2006/relationships/ctrlProp" Target="../ctrlProps/ctrlProp550.xml"/><Relationship Id="rId15" Type="http://schemas.openxmlformats.org/officeDocument/2006/relationships/ctrlProp" Target="../ctrlProps/ctrlProp560.xml"/><Relationship Id="rId23" Type="http://schemas.openxmlformats.org/officeDocument/2006/relationships/ctrlProp" Target="../ctrlProps/ctrlProp568.xml"/><Relationship Id="rId28" Type="http://schemas.openxmlformats.org/officeDocument/2006/relationships/ctrlProp" Target="../ctrlProps/ctrlProp573.xml"/><Relationship Id="rId10" Type="http://schemas.openxmlformats.org/officeDocument/2006/relationships/ctrlProp" Target="../ctrlProps/ctrlProp555.xml"/><Relationship Id="rId19" Type="http://schemas.openxmlformats.org/officeDocument/2006/relationships/ctrlProp" Target="../ctrlProps/ctrlProp564.xml"/><Relationship Id="rId31" Type="http://schemas.openxmlformats.org/officeDocument/2006/relationships/ctrlProp" Target="../ctrlProps/ctrlProp576.xml"/><Relationship Id="rId4" Type="http://schemas.openxmlformats.org/officeDocument/2006/relationships/ctrlProp" Target="../ctrlProps/ctrlProp549.xml"/><Relationship Id="rId9" Type="http://schemas.openxmlformats.org/officeDocument/2006/relationships/ctrlProp" Target="../ctrlProps/ctrlProp554.xml"/><Relationship Id="rId14" Type="http://schemas.openxmlformats.org/officeDocument/2006/relationships/ctrlProp" Target="../ctrlProps/ctrlProp559.xml"/><Relationship Id="rId22" Type="http://schemas.openxmlformats.org/officeDocument/2006/relationships/ctrlProp" Target="../ctrlProps/ctrlProp567.xml"/><Relationship Id="rId27" Type="http://schemas.openxmlformats.org/officeDocument/2006/relationships/ctrlProp" Target="../ctrlProps/ctrlProp572.xml"/><Relationship Id="rId30" Type="http://schemas.openxmlformats.org/officeDocument/2006/relationships/ctrlProp" Target="../ctrlProps/ctrlProp57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18" Type="http://schemas.openxmlformats.org/officeDocument/2006/relationships/ctrlProp" Target="../ctrlProps/ctrlProp592.xml"/><Relationship Id="rId26" Type="http://schemas.openxmlformats.org/officeDocument/2006/relationships/ctrlProp" Target="../ctrlProps/ctrlProp600.xml"/><Relationship Id="rId3" Type="http://schemas.openxmlformats.org/officeDocument/2006/relationships/vmlDrawing" Target="../drawings/vmlDrawing27.vml"/><Relationship Id="rId21" Type="http://schemas.openxmlformats.org/officeDocument/2006/relationships/ctrlProp" Target="../ctrlProps/ctrlProp595.xml"/><Relationship Id="rId7" Type="http://schemas.openxmlformats.org/officeDocument/2006/relationships/ctrlProp" Target="../ctrlProps/ctrlProp581.xml"/><Relationship Id="rId12" Type="http://schemas.openxmlformats.org/officeDocument/2006/relationships/ctrlProp" Target="../ctrlProps/ctrlProp586.xml"/><Relationship Id="rId17" Type="http://schemas.openxmlformats.org/officeDocument/2006/relationships/ctrlProp" Target="../ctrlProps/ctrlProp591.xml"/><Relationship Id="rId25" Type="http://schemas.openxmlformats.org/officeDocument/2006/relationships/ctrlProp" Target="../ctrlProps/ctrlProp599.xml"/><Relationship Id="rId2" Type="http://schemas.openxmlformats.org/officeDocument/2006/relationships/drawing" Target="../drawings/drawing27.xml"/><Relationship Id="rId16" Type="http://schemas.openxmlformats.org/officeDocument/2006/relationships/ctrlProp" Target="../ctrlProps/ctrlProp590.xml"/><Relationship Id="rId20" Type="http://schemas.openxmlformats.org/officeDocument/2006/relationships/ctrlProp" Target="../ctrlProps/ctrlProp594.xml"/><Relationship Id="rId29" Type="http://schemas.openxmlformats.org/officeDocument/2006/relationships/ctrlProp" Target="../ctrlProps/ctrlProp603.xml"/><Relationship Id="rId1" Type="http://schemas.openxmlformats.org/officeDocument/2006/relationships/printerSettings" Target="../printerSettings/printerSettings32.bin"/><Relationship Id="rId6" Type="http://schemas.openxmlformats.org/officeDocument/2006/relationships/ctrlProp" Target="../ctrlProps/ctrlProp580.xml"/><Relationship Id="rId11" Type="http://schemas.openxmlformats.org/officeDocument/2006/relationships/ctrlProp" Target="../ctrlProps/ctrlProp585.xml"/><Relationship Id="rId24" Type="http://schemas.openxmlformats.org/officeDocument/2006/relationships/ctrlProp" Target="../ctrlProps/ctrlProp598.xml"/><Relationship Id="rId32" Type="http://schemas.openxmlformats.org/officeDocument/2006/relationships/ctrlProp" Target="../ctrlProps/ctrlProp606.xml"/><Relationship Id="rId5" Type="http://schemas.openxmlformats.org/officeDocument/2006/relationships/ctrlProp" Target="../ctrlProps/ctrlProp579.xml"/><Relationship Id="rId15" Type="http://schemas.openxmlformats.org/officeDocument/2006/relationships/ctrlProp" Target="../ctrlProps/ctrlProp589.xml"/><Relationship Id="rId23" Type="http://schemas.openxmlformats.org/officeDocument/2006/relationships/ctrlProp" Target="../ctrlProps/ctrlProp597.xml"/><Relationship Id="rId28" Type="http://schemas.openxmlformats.org/officeDocument/2006/relationships/ctrlProp" Target="../ctrlProps/ctrlProp602.xml"/><Relationship Id="rId10" Type="http://schemas.openxmlformats.org/officeDocument/2006/relationships/ctrlProp" Target="../ctrlProps/ctrlProp584.xml"/><Relationship Id="rId19" Type="http://schemas.openxmlformats.org/officeDocument/2006/relationships/ctrlProp" Target="../ctrlProps/ctrlProp593.xml"/><Relationship Id="rId31" Type="http://schemas.openxmlformats.org/officeDocument/2006/relationships/ctrlProp" Target="../ctrlProps/ctrlProp605.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 Id="rId22" Type="http://schemas.openxmlformats.org/officeDocument/2006/relationships/ctrlProp" Target="../ctrlProps/ctrlProp596.xml"/><Relationship Id="rId27" Type="http://schemas.openxmlformats.org/officeDocument/2006/relationships/ctrlProp" Target="../ctrlProps/ctrlProp601.xml"/><Relationship Id="rId30" Type="http://schemas.openxmlformats.org/officeDocument/2006/relationships/ctrlProp" Target="../ctrlProps/ctrlProp60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18" Type="http://schemas.openxmlformats.org/officeDocument/2006/relationships/ctrlProp" Target="../ctrlProps/ctrlProp621.xml"/><Relationship Id="rId26" Type="http://schemas.openxmlformats.org/officeDocument/2006/relationships/ctrlProp" Target="../ctrlProps/ctrlProp629.xml"/><Relationship Id="rId3" Type="http://schemas.openxmlformats.org/officeDocument/2006/relationships/vmlDrawing" Target="../drawings/vmlDrawing28.vml"/><Relationship Id="rId21" Type="http://schemas.openxmlformats.org/officeDocument/2006/relationships/ctrlProp" Target="../ctrlProps/ctrlProp624.xml"/><Relationship Id="rId7" Type="http://schemas.openxmlformats.org/officeDocument/2006/relationships/ctrlProp" Target="../ctrlProps/ctrlProp610.xml"/><Relationship Id="rId12" Type="http://schemas.openxmlformats.org/officeDocument/2006/relationships/ctrlProp" Target="../ctrlProps/ctrlProp615.xml"/><Relationship Id="rId17" Type="http://schemas.openxmlformats.org/officeDocument/2006/relationships/ctrlProp" Target="../ctrlProps/ctrlProp620.xml"/><Relationship Id="rId25" Type="http://schemas.openxmlformats.org/officeDocument/2006/relationships/ctrlProp" Target="../ctrlProps/ctrlProp628.xml"/><Relationship Id="rId2" Type="http://schemas.openxmlformats.org/officeDocument/2006/relationships/drawing" Target="../drawings/drawing28.xml"/><Relationship Id="rId16" Type="http://schemas.openxmlformats.org/officeDocument/2006/relationships/ctrlProp" Target="../ctrlProps/ctrlProp619.xml"/><Relationship Id="rId20" Type="http://schemas.openxmlformats.org/officeDocument/2006/relationships/ctrlProp" Target="../ctrlProps/ctrlProp623.xml"/><Relationship Id="rId1" Type="http://schemas.openxmlformats.org/officeDocument/2006/relationships/printerSettings" Target="../printerSettings/printerSettings33.bin"/><Relationship Id="rId6" Type="http://schemas.openxmlformats.org/officeDocument/2006/relationships/ctrlProp" Target="../ctrlProps/ctrlProp609.xml"/><Relationship Id="rId11" Type="http://schemas.openxmlformats.org/officeDocument/2006/relationships/ctrlProp" Target="../ctrlProps/ctrlProp614.xml"/><Relationship Id="rId24" Type="http://schemas.openxmlformats.org/officeDocument/2006/relationships/ctrlProp" Target="../ctrlProps/ctrlProp627.xml"/><Relationship Id="rId5" Type="http://schemas.openxmlformats.org/officeDocument/2006/relationships/ctrlProp" Target="../ctrlProps/ctrlProp608.xml"/><Relationship Id="rId15" Type="http://schemas.openxmlformats.org/officeDocument/2006/relationships/ctrlProp" Target="../ctrlProps/ctrlProp618.xml"/><Relationship Id="rId23" Type="http://schemas.openxmlformats.org/officeDocument/2006/relationships/ctrlProp" Target="../ctrlProps/ctrlProp626.xml"/><Relationship Id="rId28" Type="http://schemas.openxmlformats.org/officeDocument/2006/relationships/ctrlProp" Target="../ctrlProps/ctrlProp631.xml"/><Relationship Id="rId10" Type="http://schemas.openxmlformats.org/officeDocument/2006/relationships/ctrlProp" Target="../ctrlProps/ctrlProp613.xml"/><Relationship Id="rId19" Type="http://schemas.openxmlformats.org/officeDocument/2006/relationships/ctrlProp" Target="../ctrlProps/ctrlProp622.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 Id="rId22" Type="http://schemas.openxmlformats.org/officeDocument/2006/relationships/ctrlProp" Target="../ctrlProps/ctrlProp625.xml"/><Relationship Id="rId27" Type="http://schemas.openxmlformats.org/officeDocument/2006/relationships/ctrlProp" Target="../ctrlProps/ctrlProp63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6.xml"/><Relationship Id="rId13" Type="http://schemas.openxmlformats.org/officeDocument/2006/relationships/ctrlProp" Target="../ctrlProps/ctrlProp641.xml"/><Relationship Id="rId18" Type="http://schemas.openxmlformats.org/officeDocument/2006/relationships/ctrlProp" Target="../ctrlProps/ctrlProp646.xml"/><Relationship Id="rId3" Type="http://schemas.openxmlformats.org/officeDocument/2006/relationships/vmlDrawing" Target="../drawings/vmlDrawing29.vml"/><Relationship Id="rId21" Type="http://schemas.openxmlformats.org/officeDocument/2006/relationships/ctrlProp" Target="../ctrlProps/ctrlProp649.xml"/><Relationship Id="rId7" Type="http://schemas.openxmlformats.org/officeDocument/2006/relationships/ctrlProp" Target="../ctrlProps/ctrlProp635.xml"/><Relationship Id="rId12" Type="http://schemas.openxmlformats.org/officeDocument/2006/relationships/ctrlProp" Target="../ctrlProps/ctrlProp640.xml"/><Relationship Id="rId17" Type="http://schemas.openxmlformats.org/officeDocument/2006/relationships/ctrlProp" Target="../ctrlProps/ctrlProp645.xml"/><Relationship Id="rId2" Type="http://schemas.openxmlformats.org/officeDocument/2006/relationships/drawing" Target="../drawings/drawing29.xml"/><Relationship Id="rId16" Type="http://schemas.openxmlformats.org/officeDocument/2006/relationships/ctrlProp" Target="../ctrlProps/ctrlProp644.xml"/><Relationship Id="rId20" Type="http://schemas.openxmlformats.org/officeDocument/2006/relationships/ctrlProp" Target="../ctrlProps/ctrlProp648.xml"/><Relationship Id="rId1" Type="http://schemas.openxmlformats.org/officeDocument/2006/relationships/printerSettings" Target="../printerSettings/printerSettings34.bin"/><Relationship Id="rId6" Type="http://schemas.openxmlformats.org/officeDocument/2006/relationships/ctrlProp" Target="../ctrlProps/ctrlProp634.xml"/><Relationship Id="rId11" Type="http://schemas.openxmlformats.org/officeDocument/2006/relationships/ctrlProp" Target="../ctrlProps/ctrlProp639.xml"/><Relationship Id="rId24" Type="http://schemas.openxmlformats.org/officeDocument/2006/relationships/ctrlProp" Target="../ctrlProps/ctrlProp652.xml"/><Relationship Id="rId5" Type="http://schemas.openxmlformats.org/officeDocument/2006/relationships/ctrlProp" Target="../ctrlProps/ctrlProp633.xml"/><Relationship Id="rId15" Type="http://schemas.openxmlformats.org/officeDocument/2006/relationships/ctrlProp" Target="../ctrlProps/ctrlProp643.xml"/><Relationship Id="rId23" Type="http://schemas.openxmlformats.org/officeDocument/2006/relationships/ctrlProp" Target="../ctrlProps/ctrlProp651.xml"/><Relationship Id="rId10" Type="http://schemas.openxmlformats.org/officeDocument/2006/relationships/ctrlProp" Target="../ctrlProps/ctrlProp638.xml"/><Relationship Id="rId19" Type="http://schemas.openxmlformats.org/officeDocument/2006/relationships/ctrlProp" Target="../ctrlProps/ctrlProp647.xml"/><Relationship Id="rId4" Type="http://schemas.openxmlformats.org/officeDocument/2006/relationships/ctrlProp" Target="../ctrlProps/ctrlProp632.xml"/><Relationship Id="rId9" Type="http://schemas.openxmlformats.org/officeDocument/2006/relationships/ctrlProp" Target="../ctrlProps/ctrlProp637.xml"/><Relationship Id="rId14" Type="http://schemas.openxmlformats.org/officeDocument/2006/relationships/ctrlProp" Target="../ctrlProps/ctrlProp642.xml"/><Relationship Id="rId22" Type="http://schemas.openxmlformats.org/officeDocument/2006/relationships/ctrlProp" Target="../ctrlProps/ctrlProp650.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62.xml"/><Relationship Id="rId18" Type="http://schemas.openxmlformats.org/officeDocument/2006/relationships/ctrlProp" Target="../ctrlProps/ctrlProp667.xml"/><Relationship Id="rId26" Type="http://schemas.openxmlformats.org/officeDocument/2006/relationships/ctrlProp" Target="../ctrlProps/ctrlProp675.xml"/><Relationship Id="rId39" Type="http://schemas.openxmlformats.org/officeDocument/2006/relationships/ctrlProp" Target="../ctrlProps/ctrlProp688.xml"/><Relationship Id="rId21" Type="http://schemas.openxmlformats.org/officeDocument/2006/relationships/ctrlProp" Target="../ctrlProps/ctrlProp670.xml"/><Relationship Id="rId34" Type="http://schemas.openxmlformats.org/officeDocument/2006/relationships/ctrlProp" Target="../ctrlProps/ctrlProp683.xml"/><Relationship Id="rId42" Type="http://schemas.openxmlformats.org/officeDocument/2006/relationships/ctrlProp" Target="../ctrlProps/ctrlProp691.xml"/><Relationship Id="rId47" Type="http://schemas.openxmlformats.org/officeDocument/2006/relationships/ctrlProp" Target="../ctrlProps/ctrlProp696.xml"/><Relationship Id="rId50" Type="http://schemas.openxmlformats.org/officeDocument/2006/relationships/ctrlProp" Target="../ctrlProps/ctrlProp699.xml"/><Relationship Id="rId55" Type="http://schemas.openxmlformats.org/officeDocument/2006/relationships/ctrlProp" Target="../ctrlProps/ctrlProp704.xml"/><Relationship Id="rId7" Type="http://schemas.openxmlformats.org/officeDocument/2006/relationships/ctrlProp" Target="../ctrlProps/ctrlProp656.xml"/><Relationship Id="rId2" Type="http://schemas.openxmlformats.org/officeDocument/2006/relationships/drawing" Target="../drawings/drawing30.xml"/><Relationship Id="rId16" Type="http://schemas.openxmlformats.org/officeDocument/2006/relationships/ctrlProp" Target="../ctrlProps/ctrlProp665.xml"/><Relationship Id="rId29" Type="http://schemas.openxmlformats.org/officeDocument/2006/relationships/ctrlProp" Target="../ctrlProps/ctrlProp678.xml"/><Relationship Id="rId11" Type="http://schemas.openxmlformats.org/officeDocument/2006/relationships/ctrlProp" Target="../ctrlProps/ctrlProp660.xml"/><Relationship Id="rId24" Type="http://schemas.openxmlformats.org/officeDocument/2006/relationships/ctrlProp" Target="../ctrlProps/ctrlProp673.xml"/><Relationship Id="rId32" Type="http://schemas.openxmlformats.org/officeDocument/2006/relationships/ctrlProp" Target="../ctrlProps/ctrlProp681.xml"/><Relationship Id="rId37" Type="http://schemas.openxmlformats.org/officeDocument/2006/relationships/ctrlProp" Target="../ctrlProps/ctrlProp686.xml"/><Relationship Id="rId40" Type="http://schemas.openxmlformats.org/officeDocument/2006/relationships/ctrlProp" Target="../ctrlProps/ctrlProp689.xml"/><Relationship Id="rId45" Type="http://schemas.openxmlformats.org/officeDocument/2006/relationships/ctrlProp" Target="../ctrlProps/ctrlProp694.xml"/><Relationship Id="rId53" Type="http://schemas.openxmlformats.org/officeDocument/2006/relationships/ctrlProp" Target="../ctrlProps/ctrlProp702.xml"/><Relationship Id="rId58" Type="http://schemas.openxmlformats.org/officeDocument/2006/relationships/ctrlProp" Target="../ctrlProps/ctrlProp707.xml"/><Relationship Id="rId5" Type="http://schemas.openxmlformats.org/officeDocument/2006/relationships/ctrlProp" Target="../ctrlProps/ctrlProp654.xml"/><Relationship Id="rId61" Type="http://schemas.openxmlformats.org/officeDocument/2006/relationships/ctrlProp" Target="../ctrlProps/ctrlProp710.xml"/><Relationship Id="rId19" Type="http://schemas.openxmlformats.org/officeDocument/2006/relationships/ctrlProp" Target="../ctrlProps/ctrlProp668.xml"/><Relationship Id="rId14" Type="http://schemas.openxmlformats.org/officeDocument/2006/relationships/ctrlProp" Target="../ctrlProps/ctrlProp663.xml"/><Relationship Id="rId22" Type="http://schemas.openxmlformats.org/officeDocument/2006/relationships/ctrlProp" Target="../ctrlProps/ctrlProp671.xml"/><Relationship Id="rId27" Type="http://schemas.openxmlformats.org/officeDocument/2006/relationships/ctrlProp" Target="../ctrlProps/ctrlProp676.xml"/><Relationship Id="rId30" Type="http://schemas.openxmlformats.org/officeDocument/2006/relationships/ctrlProp" Target="../ctrlProps/ctrlProp679.xml"/><Relationship Id="rId35" Type="http://schemas.openxmlformats.org/officeDocument/2006/relationships/ctrlProp" Target="../ctrlProps/ctrlProp684.xml"/><Relationship Id="rId43" Type="http://schemas.openxmlformats.org/officeDocument/2006/relationships/ctrlProp" Target="../ctrlProps/ctrlProp692.xml"/><Relationship Id="rId48" Type="http://schemas.openxmlformats.org/officeDocument/2006/relationships/ctrlProp" Target="../ctrlProps/ctrlProp697.xml"/><Relationship Id="rId56" Type="http://schemas.openxmlformats.org/officeDocument/2006/relationships/ctrlProp" Target="../ctrlProps/ctrlProp705.xml"/><Relationship Id="rId8" Type="http://schemas.openxmlformats.org/officeDocument/2006/relationships/ctrlProp" Target="../ctrlProps/ctrlProp657.xml"/><Relationship Id="rId51" Type="http://schemas.openxmlformats.org/officeDocument/2006/relationships/ctrlProp" Target="../ctrlProps/ctrlProp700.xml"/><Relationship Id="rId3" Type="http://schemas.openxmlformats.org/officeDocument/2006/relationships/vmlDrawing" Target="../drawings/vmlDrawing30.vml"/><Relationship Id="rId12" Type="http://schemas.openxmlformats.org/officeDocument/2006/relationships/ctrlProp" Target="../ctrlProps/ctrlProp661.xml"/><Relationship Id="rId17" Type="http://schemas.openxmlformats.org/officeDocument/2006/relationships/ctrlProp" Target="../ctrlProps/ctrlProp666.xml"/><Relationship Id="rId25" Type="http://schemas.openxmlformats.org/officeDocument/2006/relationships/ctrlProp" Target="../ctrlProps/ctrlProp674.xml"/><Relationship Id="rId33" Type="http://schemas.openxmlformats.org/officeDocument/2006/relationships/ctrlProp" Target="../ctrlProps/ctrlProp682.xml"/><Relationship Id="rId38" Type="http://schemas.openxmlformats.org/officeDocument/2006/relationships/ctrlProp" Target="../ctrlProps/ctrlProp687.xml"/><Relationship Id="rId46" Type="http://schemas.openxmlformats.org/officeDocument/2006/relationships/ctrlProp" Target="../ctrlProps/ctrlProp695.xml"/><Relationship Id="rId59" Type="http://schemas.openxmlformats.org/officeDocument/2006/relationships/ctrlProp" Target="../ctrlProps/ctrlProp708.xml"/><Relationship Id="rId20" Type="http://schemas.openxmlformats.org/officeDocument/2006/relationships/ctrlProp" Target="../ctrlProps/ctrlProp669.xml"/><Relationship Id="rId41" Type="http://schemas.openxmlformats.org/officeDocument/2006/relationships/ctrlProp" Target="../ctrlProps/ctrlProp690.xml"/><Relationship Id="rId54" Type="http://schemas.openxmlformats.org/officeDocument/2006/relationships/ctrlProp" Target="../ctrlProps/ctrlProp703.xml"/><Relationship Id="rId1" Type="http://schemas.openxmlformats.org/officeDocument/2006/relationships/printerSettings" Target="../printerSettings/printerSettings35.bin"/><Relationship Id="rId6" Type="http://schemas.openxmlformats.org/officeDocument/2006/relationships/ctrlProp" Target="../ctrlProps/ctrlProp655.xml"/><Relationship Id="rId15" Type="http://schemas.openxmlformats.org/officeDocument/2006/relationships/ctrlProp" Target="../ctrlProps/ctrlProp664.xml"/><Relationship Id="rId23" Type="http://schemas.openxmlformats.org/officeDocument/2006/relationships/ctrlProp" Target="../ctrlProps/ctrlProp672.xml"/><Relationship Id="rId28" Type="http://schemas.openxmlformats.org/officeDocument/2006/relationships/ctrlProp" Target="../ctrlProps/ctrlProp677.xml"/><Relationship Id="rId36" Type="http://schemas.openxmlformats.org/officeDocument/2006/relationships/ctrlProp" Target="../ctrlProps/ctrlProp685.xml"/><Relationship Id="rId49" Type="http://schemas.openxmlformats.org/officeDocument/2006/relationships/ctrlProp" Target="../ctrlProps/ctrlProp698.xml"/><Relationship Id="rId57" Type="http://schemas.openxmlformats.org/officeDocument/2006/relationships/ctrlProp" Target="../ctrlProps/ctrlProp706.xml"/><Relationship Id="rId10" Type="http://schemas.openxmlformats.org/officeDocument/2006/relationships/ctrlProp" Target="../ctrlProps/ctrlProp659.xml"/><Relationship Id="rId31" Type="http://schemas.openxmlformats.org/officeDocument/2006/relationships/ctrlProp" Target="../ctrlProps/ctrlProp680.xml"/><Relationship Id="rId44" Type="http://schemas.openxmlformats.org/officeDocument/2006/relationships/ctrlProp" Target="../ctrlProps/ctrlProp693.xml"/><Relationship Id="rId52" Type="http://schemas.openxmlformats.org/officeDocument/2006/relationships/ctrlProp" Target="../ctrlProps/ctrlProp701.xml"/><Relationship Id="rId60" Type="http://schemas.openxmlformats.org/officeDocument/2006/relationships/ctrlProp" Target="../ctrlProps/ctrlProp709.xml"/><Relationship Id="rId4" Type="http://schemas.openxmlformats.org/officeDocument/2006/relationships/ctrlProp" Target="../ctrlProps/ctrlProp653.xml"/><Relationship Id="rId9" Type="http://schemas.openxmlformats.org/officeDocument/2006/relationships/ctrlProp" Target="../ctrlProps/ctrlProp658.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5.xml"/><Relationship Id="rId13" Type="http://schemas.openxmlformats.org/officeDocument/2006/relationships/ctrlProp" Target="../ctrlProps/ctrlProp720.xml"/><Relationship Id="rId18" Type="http://schemas.openxmlformats.org/officeDocument/2006/relationships/ctrlProp" Target="../ctrlProps/ctrlProp725.xml"/><Relationship Id="rId3" Type="http://schemas.openxmlformats.org/officeDocument/2006/relationships/vmlDrawing" Target="../drawings/vmlDrawing31.vml"/><Relationship Id="rId21" Type="http://schemas.openxmlformats.org/officeDocument/2006/relationships/ctrlProp" Target="../ctrlProps/ctrlProp728.xml"/><Relationship Id="rId7" Type="http://schemas.openxmlformats.org/officeDocument/2006/relationships/ctrlProp" Target="../ctrlProps/ctrlProp714.xml"/><Relationship Id="rId12" Type="http://schemas.openxmlformats.org/officeDocument/2006/relationships/ctrlProp" Target="../ctrlProps/ctrlProp719.xml"/><Relationship Id="rId17" Type="http://schemas.openxmlformats.org/officeDocument/2006/relationships/ctrlProp" Target="../ctrlProps/ctrlProp724.xml"/><Relationship Id="rId2" Type="http://schemas.openxmlformats.org/officeDocument/2006/relationships/drawing" Target="../drawings/drawing31.xml"/><Relationship Id="rId16" Type="http://schemas.openxmlformats.org/officeDocument/2006/relationships/ctrlProp" Target="../ctrlProps/ctrlProp723.xml"/><Relationship Id="rId20" Type="http://schemas.openxmlformats.org/officeDocument/2006/relationships/ctrlProp" Target="../ctrlProps/ctrlProp727.xml"/><Relationship Id="rId1" Type="http://schemas.openxmlformats.org/officeDocument/2006/relationships/printerSettings" Target="../printerSettings/printerSettings36.bin"/><Relationship Id="rId6" Type="http://schemas.openxmlformats.org/officeDocument/2006/relationships/ctrlProp" Target="../ctrlProps/ctrlProp713.xml"/><Relationship Id="rId11" Type="http://schemas.openxmlformats.org/officeDocument/2006/relationships/ctrlProp" Target="../ctrlProps/ctrlProp718.xml"/><Relationship Id="rId5" Type="http://schemas.openxmlformats.org/officeDocument/2006/relationships/ctrlProp" Target="../ctrlProps/ctrlProp712.xml"/><Relationship Id="rId15" Type="http://schemas.openxmlformats.org/officeDocument/2006/relationships/ctrlProp" Target="../ctrlProps/ctrlProp722.xml"/><Relationship Id="rId23" Type="http://schemas.openxmlformats.org/officeDocument/2006/relationships/ctrlProp" Target="../ctrlProps/ctrlProp730.xml"/><Relationship Id="rId10" Type="http://schemas.openxmlformats.org/officeDocument/2006/relationships/ctrlProp" Target="../ctrlProps/ctrlProp717.xml"/><Relationship Id="rId19" Type="http://schemas.openxmlformats.org/officeDocument/2006/relationships/ctrlProp" Target="../ctrlProps/ctrlProp726.xml"/><Relationship Id="rId4" Type="http://schemas.openxmlformats.org/officeDocument/2006/relationships/ctrlProp" Target="../ctrlProps/ctrlProp711.xml"/><Relationship Id="rId9" Type="http://schemas.openxmlformats.org/officeDocument/2006/relationships/ctrlProp" Target="../ctrlProps/ctrlProp716.xml"/><Relationship Id="rId14" Type="http://schemas.openxmlformats.org/officeDocument/2006/relationships/ctrlProp" Target="../ctrlProps/ctrlProp721.xml"/><Relationship Id="rId22" Type="http://schemas.openxmlformats.org/officeDocument/2006/relationships/ctrlProp" Target="../ctrlProps/ctrlProp72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5.xml"/><Relationship Id="rId13" Type="http://schemas.openxmlformats.org/officeDocument/2006/relationships/ctrlProp" Target="../ctrlProps/ctrlProp740.xml"/><Relationship Id="rId18" Type="http://schemas.openxmlformats.org/officeDocument/2006/relationships/ctrlProp" Target="../ctrlProps/ctrlProp745.xml"/><Relationship Id="rId3" Type="http://schemas.openxmlformats.org/officeDocument/2006/relationships/vmlDrawing" Target="../drawings/vmlDrawing32.vml"/><Relationship Id="rId21" Type="http://schemas.openxmlformats.org/officeDocument/2006/relationships/ctrlProp" Target="../ctrlProps/ctrlProp748.xml"/><Relationship Id="rId7" Type="http://schemas.openxmlformats.org/officeDocument/2006/relationships/ctrlProp" Target="../ctrlProps/ctrlProp734.xml"/><Relationship Id="rId12" Type="http://schemas.openxmlformats.org/officeDocument/2006/relationships/ctrlProp" Target="../ctrlProps/ctrlProp739.xml"/><Relationship Id="rId17" Type="http://schemas.openxmlformats.org/officeDocument/2006/relationships/ctrlProp" Target="../ctrlProps/ctrlProp744.xml"/><Relationship Id="rId25" Type="http://schemas.openxmlformats.org/officeDocument/2006/relationships/ctrlProp" Target="../ctrlProps/ctrlProp752.xml"/><Relationship Id="rId2" Type="http://schemas.openxmlformats.org/officeDocument/2006/relationships/drawing" Target="../drawings/drawing32.xml"/><Relationship Id="rId16" Type="http://schemas.openxmlformats.org/officeDocument/2006/relationships/ctrlProp" Target="../ctrlProps/ctrlProp743.xml"/><Relationship Id="rId20" Type="http://schemas.openxmlformats.org/officeDocument/2006/relationships/ctrlProp" Target="../ctrlProps/ctrlProp747.xml"/><Relationship Id="rId1" Type="http://schemas.openxmlformats.org/officeDocument/2006/relationships/printerSettings" Target="../printerSettings/printerSettings37.bin"/><Relationship Id="rId6" Type="http://schemas.openxmlformats.org/officeDocument/2006/relationships/ctrlProp" Target="../ctrlProps/ctrlProp733.xml"/><Relationship Id="rId11" Type="http://schemas.openxmlformats.org/officeDocument/2006/relationships/ctrlProp" Target="../ctrlProps/ctrlProp738.xml"/><Relationship Id="rId24" Type="http://schemas.openxmlformats.org/officeDocument/2006/relationships/ctrlProp" Target="../ctrlProps/ctrlProp751.xml"/><Relationship Id="rId5" Type="http://schemas.openxmlformats.org/officeDocument/2006/relationships/ctrlProp" Target="../ctrlProps/ctrlProp732.xml"/><Relationship Id="rId15" Type="http://schemas.openxmlformats.org/officeDocument/2006/relationships/ctrlProp" Target="../ctrlProps/ctrlProp742.xml"/><Relationship Id="rId23" Type="http://schemas.openxmlformats.org/officeDocument/2006/relationships/ctrlProp" Target="../ctrlProps/ctrlProp750.xml"/><Relationship Id="rId10" Type="http://schemas.openxmlformats.org/officeDocument/2006/relationships/ctrlProp" Target="../ctrlProps/ctrlProp737.xml"/><Relationship Id="rId19" Type="http://schemas.openxmlformats.org/officeDocument/2006/relationships/ctrlProp" Target="../ctrlProps/ctrlProp746.xml"/><Relationship Id="rId4" Type="http://schemas.openxmlformats.org/officeDocument/2006/relationships/ctrlProp" Target="../ctrlProps/ctrlProp731.xml"/><Relationship Id="rId9" Type="http://schemas.openxmlformats.org/officeDocument/2006/relationships/ctrlProp" Target="../ctrlProps/ctrlProp736.xml"/><Relationship Id="rId14" Type="http://schemas.openxmlformats.org/officeDocument/2006/relationships/ctrlProp" Target="../ctrlProps/ctrlProp741.xml"/><Relationship Id="rId22" Type="http://schemas.openxmlformats.org/officeDocument/2006/relationships/ctrlProp" Target="../ctrlProps/ctrlProp749.xml"/></Relationships>
</file>

<file path=xl/worksheets/_rels/sheet38.xml.rels><?xml version="1.0" encoding="UTF-8" standalone="yes"?>
<Relationships xmlns="http://schemas.openxmlformats.org/package/2006/relationships"><Relationship Id="rId26" Type="http://schemas.openxmlformats.org/officeDocument/2006/relationships/ctrlProp" Target="../ctrlProps/ctrlProp775.xml"/><Relationship Id="rId21" Type="http://schemas.openxmlformats.org/officeDocument/2006/relationships/ctrlProp" Target="../ctrlProps/ctrlProp770.xml"/><Relationship Id="rId42" Type="http://schemas.openxmlformats.org/officeDocument/2006/relationships/ctrlProp" Target="../ctrlProps/ctrlProp791.xml"/><Relationship Id="rId47" Type="http://schemas.openxmlformats.org/officeDocument/2006/relationships/ctrlProp" Target="../ctrlProps/ctrlProp796.xml"/><Relationship Id="rId63" Type="http://schemas.openxmlformats.org/officeDocument/2006/relationships/ctrlProp" Target="../ctrlProps/ctrlProp812.xml"/><Relationship Id="rId68" Type="http://schemas.openxmlformats.org/officeDocument/2006/relationships/ctrlProp" Target="../ctrlProps/ctrlProp817.xml"/><Relationship Id="rId7" Type="http://schemas.openxmlformats.org/officeDocument/2006/relationships/ctrlProp" Target="../ctrlProps/ctrlProp756.xml"/><Relationship Id="rId71" Type="http://schemas.openxmlformats.org/officeDocument/2006/relationships/ctrlProp" Target="../ctrlProps/ctrlProp820.xml"/><Relationship Id="rId2" Type="http://schemas.openxmlformats.org/officeDocument/2006/relationships/drawing" Target="../drawings/drawing33.xml"/><Relationship Id="rId16" Type="http://schemas.openxmlformats.org/officeDocument/2006/relationships/ctrlProp" Target="../ctrlProps/ctrlProp765.xml"/><Relationship Id="rId29" Type="http://schemas.openxmlformats.org/officeDocument/2006/relationships/ctrlProp" Target="../ctrlProps/ctrlProp778.xml"/><Relationship Id="rId11" Type="http://schemas.openxmlformats.org/officeDocument/2006/relationships/ctrlProp" Target="../ctrlProps/ctrlProp760.xml"/><Relationship Id="rId24" Type="http://schemas.openxmlformats.org/officeDocument/2006/relationships/ctrlProp" Target="../ctrlProps/ctrlProp773.xml"/><Relationship Id="rId32" Type="http://schemas.openxmlformats.org/officeDocument/2006/relationships/ctrlProp" Target="../ctrlProps/ctrlProp781.xml"/><Relationship Id="rId37" Type="http://schemas.openxmlformats.org/officeDocument/2006/relationships/ctrlProp" Target="../ctrlProps/ctrlProp786.xml"/><Relationship Id="rId40" Type="http://schemas.openxmlformats.org/officeDocument/2006/relationships/ctrlProp" Target="../ctrlProps/ctrlProp789.xml"/><Relationship Id="rId45" Type="http://schemas.openxmlformats.org/officeDocument/2006/relationships/ctrlProp" Target="../ctrlProps/ctrlProp794.xml"/><Relationship Id="rId53" Type="http://schemas.openxmlformats.org/officeDocument/2006/relationships/ctrlProp" Target="../ctrlProps/ctrlProp802.xml"/><Relationship Id="rId58" Type="http://schemas.openxmlformats.org/officeDocument/2006/relationships/ctrlProp" Target="../ctrlProps/ctrlProp807.xml"/><Relationship Id="rId66" Type="http://schemas.openxmlformats.org/officeDocument/2006/relationships/ctrlProp" Target="../ctrlProps/ctrlProp815.xml"/><Relationship Id="rId5" Type="http://schemas.openxmlformats.org/officeDocument/2006/relationships/ctrlProp" Target="../ctrlProps/ctrlProp754.xml"/><Relationship Id="rId61" Type="http://schemas.openxmlformats.org/officeDocument/2006/relationships/ctrlProp" Target="../ctrlProps/ctrlProp810.xml"/><Relationship Id="rId19" Type="http://schemas.openxmlformats.org/officeDocument/2006/relationships/ctrlProp" Target="../ctrlProps/ctrlProp768.xml"/><Relationship Id="rId14" Type="http://schemas.openxmlformats.org/officeDocument/2006/relationships/ctrlProp" Target="../ctrlProps/ctrlProp763.xml"/><Relationship Id="rId22" Type="http://schemas.openxmlformats.org/officeDocument/2006/relationships/ctrlProp" Target="../ctrlProps/ctrlProp771.xml"/><Relationship Id="rId27" Type="http://schemas.openxmlformats.org/officeDocument/2006/relationships/ctrlProp" Target="../ctrlProps/ctrlProp776.xml"/><Relationship Id="rId30" Type="http://schemas.openxmlformats.org/officeDocument/2006/relationships/ctrlProp" Target="../ctrlProps/ctrlProp779.xml"/><Relationship Id="rId35" Type="http://schemas.openxmlformats.org/officeDocument/2006/relationships/ctrlProp" Target="../ctrlProps/ctrlProp784.xml"/><Relationship Id="rId43" Type="http://schemas.openxmlformats.org/officeDocument/2006/relationships/ctrlProp" Target="../ctrlProps/ctrlProp792.xml"/><Relationship Id="rId48" Type="http://schemas.openxmlformats.org/officeDocument/2006/relationships/ctrlProp" Target="../ctrlProps/ctrlProp797.xml"/><Relationship Id="rId56" Type="http://schemas.openxmlformats.org/officeDocument/2006/relationships/ctrlProp" Target="../ctrlProps/ctrlProp805.xml"/><Relationship Id="rId64" Type="http://schemas.openxmlformats.org/officeDocument/2006/relationships/ctrlProp" Target="../ctrlProps/ctrlProp813.xml"/><Relationship Id="rId69" Type="http://schemas.openxmlformats.org/officeDocument/2006/relationships/ctrlProp" Target="../ctrlProps/ctrlProp818.xml"/><Relationship Id="rId8" Type="http://schemas.openxmlformats.org/officeDocument/2006/relationships/ctrlProp" Target="../ctrlProps/ctrlProp757.xml"/><Relationship Id="rId51" Type="http://schemas.openxmlformats.org/officeDocument/2006/relationships/ctrlProp" Target="../ctrlProps/ctrlProp800.xml"/><Relationship Id="rId3" Type="http://schemas.openxmlformats.org/officeDocument/2006/relationships/vmlDrawing" Target="../drawings/vmlDrawing33.vml"/><Relationship Id="rId12" Type="http://schemas.openxmlformats.org/officeDocument/2006/relationships/ctrlProp" Target="../ctrlProps/ctrlProp761.xml"/><Relationship Id="rId17" Type="http://schemas.openxmlformats.org/officeDocument/2006/relationships/ctrlProp" Target="../ctrlProps/ctrlProp766.xml"/><Relationship Id="rId25" Type="http://schemas.openxmlformats.org/officeDocument/2006/relationships/ctrlProp" Target="../ctrlProps/ctrlProp774.xml"/><Relationship Id="rId33" Type="http://schemas.openxmlformats.org/officeDocument/2006/relationships/ctrlProp" Target="../ctrlProps/ctrlProp782.xml"/><Relationship Id="rId38" Type="http://schemas.openxmlformats.org/officeDocument/2006/relationships/ctrlProp" Target="../ctrlProps/ctrlProp787.xml"/><Relationship Id="rId46" Type="http://schemas.openxmlformats.org/officeDocument/2006/relationships/ctrlProp" Target="../ctrlProps/ctrlProp795.xml"/><Relationship Id="rId59" Type="http://schemas.openxmlformats.org/officeDocument/2006/relationships/ctrlProp" Target="../ctrlProps/ctrlProp808.xml"/><Relationship Id="rId67" Type="http://schemas.openxmlformats.org/officeDocument/2006/relationships/ctrlProp" Target="../ctrlProps/ctrlProp816.xml"/><Relationship Id="rId20" Type="http://schemas.openxmlformats.org/officeDocument/2006/relationships/ctrlProp" Target="../ctrlProps/ctrlProp769.xml"/><Relationship Id="rId41" Type="http://schemas.openxmlformats.org/officeDocument/2006/relationships/ctrlProp" Target="../ctrlProps/ctrlProp790.xml"/><Relationship Id="rId54" Type="http://schemas.openxmlformats.org/officeDocument/2006/relationships/ctrlProp" Target="../ctrlProps/ctrlProp803.xml"/><Relationship Id="rId62" Type="http://schemas.openxmlformats.org/officeDocument/2006/relationships/ctrlProp" Target="../ctrlProps/ctrlProp811.xml"/><Relationship Id="rId70" Type="http://schemas.openxmlformats.org/officeDocument/2006/relationships/ctrlProp" Target="../ctrlProps/ctrlProp819.xml"/><Relationship Id="rId1" Type="http://schemas.openxmlformats.org/officeDocument/2006/relationships/printerSettings" Target="../printerSettings/printerSettings38.bin"/><Relationship Id="rId6" Type="http://schemas.openxmlformats.org/officeDocument/2006/relationships/ctrlProp" Target="../ctrlProps/ctrlProp755.xml"/><Relationship Id="rId15" Type="http://schemas.openxmlformats.org/officeDocument/2006/relationships/ctrlProp" Target="../ctrlProps/ctrlProp764.xml"/><Relationship Id="rId23" Type="http://schemas.openxmlformats.org/officeDocument/2006/relationships/ctrlProp" Target="../ctrlProps/ctrlProp772.xml"/><Relationship Id="rId28" Type="http://schemas.openxmlformats.org/officeDocument/2006/relationships/ctrlProp" Target="../ctrlProps/ctrlProp777.xml"/><Relationship Id="rId36" Type="http://schemas.openxmlformats.org/officeDocument/2006/relationships/ctrlProp" Target="../ctrlProps/ctrlProp785.xml"/><Relationship Id="rId49" Type="http://schemas.openxmlformats.org/officeDocument/2006/relationships/ctrlProp" Target="../ctrlProps/ctrlProp798.xml"/><Relationship Id="rId57" Type="http://schemas.openxmlformats.org/officeDocument/2006/relationships/ctrlProp" Target="../ctrlProps/ctrlProp806.xml"/><Relationship Id="rId10" Type="http://schemas.openxmlformats.org/officeDocument/2006/relationships/ctrlProp" Target="../ctrlProps/ctrlProp759.xml"/><Relationship Id="rId31" Type="http://schemas.openxmlformats.org/officeDocument/2006/relationships/ctrlProp" Target="../ctrlProps/ctrlProp780.xml"/><Relationship Id="rId44" Type="http://schemas.openxmlformats.org/officeDocument/2006/relationships/ctrlProp" Target="../ctrlProps/ctrlProp793.xml"/><Relationship Id="rId52" Type="http://schemas.openxmlformats.org/officeDocument/2006/relationships/ctrlProp" Target="../ctrlProps/ctrlProp801.xml"/><Relationship Id="rId60" Type="http://schemas.openxmlformats.org/officeDocument/2006/relationships/ctrlProp" Target="../ctrlProps/ctrlProp809.xml"/><Relationship Id="rId65" Type="http://schemas.openxmlformats.org/officeDocument/2006/relationships/ctrlProp" Target="../ctrlProps/ctrlProp814.xml"/><Relationship Id="rId4" Type="http://schemas.openxmlformats.org/officeDocument/2006/relationships/ctrlProp" Target="../ctrlProps/ctrlProp753.xml"/><Relationship Id="rId9" Type="http://schemas.openxmlformats.org/officeDocument/2006/relationships/ctrlProp" Target="../ctrlProps/ctrlProp758.xml"/><Relationship Id="rId13" Type="http://schemas.openxmlformats.org/officeDocument/2006/relationships/ctrlProp" Target="../ctrlProps/ctrlProp762.xml"/><Relationship Id="rId18" Type="http://schemas.openxmlformats.org/officeDocument/2006/relationships/ctrlProp" Target="../ctrlProps/ctrlProp767.xml"/><Relationship Id="rId39" Type="http://schemas.openxmlformats.org/officeDocument/2006/relationships/ctrlProp" Target="../ctrlProps/ctrlProp788.xml"/><Relationship Id="rId34" Type="http://schemas.openxmlformats.org/officeDocument/2006/relationships/ctrlProp" Target="../ctrlProps/ctrlProp783.xml"/><Relationship Id="rId50" Type="http://schemas.openxmlformats.org/officeDocument/2006/relationships/ctrlProp" Target="../ctrlProps/ctrlProp799.xml"/><Relationship Id="rId55" Type="http://schemas.openxmlformats.org/officeDocument/2006/relationships/ctrlProp" Target="../ctrlProps/ctrlProp804.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25.xml"/><Relationship Id="rId13" Type="http://schemas.openxmlformats.org/officeDocument/2006/relationships/ctrlProp" Target="../ctrlProps/ctrlProp830.xml"/><Relationship Id="rId3" Type="http://schemas.openxmlformats.org/officeDocument/2006/relationships/vmlDrawing" Target="../drawings/vmlDrawing34.vml"/><Relationship Id="rId7" Type="http://schemas.openxmlformats.org/officeDocument/2006/relationships/ctrlProp" Target="../ctrlProps/ctrlProp824.xml"/><Relationship Id="rId12" Type="http://schemas.openxmlformats.org/officeDocument/2006/relationships/ctrlProp" Target="../ctrlProps/ctrlProp829.xml"/><Relationship Id="rId17" Type="http://schemas.openxmlformats.org/officeDocument/2006/relationships/ctrlProp" Target="../ctrlProps/ctrlProp834.xml"/><Relationship Id="rId2" Type="http://schemas.openxmlformats.org/officeDocument/2006/relationships/drawing" Target="../drawings/drawing34.xml"/><Relationship Id="rId16" Type="http://schemas.openxmlformats.org/officeDocument/2006/relationships/ctrlProp" Target="../ctrlProps/ctrlProp833.xml"/><Relationship Id="rId1" Type="http://schemas.openxmlformats.org/officeDocument/2006/relationships/printerSettings" Target="../printerSettings/printerSettings39.bin"/><Relationship Id="rId6" Type="http://schemas.openxmlformats.org/officeDocument/2006/relationships/ctrlProp" Target="../ctrlProps/ctrlProp823.xml"/><Relationship Id="rId11" Type="http://schemas.openxmlformats.org/officeDocument/2006/relationships/ctrlProp" Target="../ctrlProps/ctrlProp828.xml"/><Relationship Id="rId5" Type="http://schemas.openxmlformats.org/officeDocument/2006/relationships/ctrlProp" Target="../ctrlProps/ctrlProp822.xml"/><Relationship Id="rId15" Type="http://schemas.openxmlformats.org/officeDocument/2006/relationships/ctrlProp" Target="../ctrlProps/ctrlProp832.xml"/><Relationship Id="rId10" Type="http://schemas.openxmlformats.org/officeDocument/2006/relationships/ctrlProp" Target="../ctrlProps/ctrlProp827.xml"/><Relationship Id="rId4" Type="http://schemas.openxmlformats.org/officeDocument/2006/relationships/ctrlProp" Target="../ctrlProps/ctrlProp821.xml"/><Relationship Id="rId9" Type="http://schemas.openxmlformats.org/officeDocument/2006/relationships/ctrlProp" Target="../ctrlProps/ctrlProp826.xml"/><Relationship Id="rId14" Type="http://schemas.openxmlformats.org/officeDocument/2006/relationships/ctrlProp" Target="../ctrlProps/ctrlProp83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2.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vmlDrawing" Target="../drawings/vmlDrawing3.v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2" Type="http://schemas.openxmlformats.org/officeDocument/2006/relationships/drawing" Target="../drawings/drawing3.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18" Type="http://schemas.openxmlformats.org/officeDocument/2006/relationships/ctrlProp" Target="../ctrlProps/ctrlProp116.xml"/><Relationship Id="rId26" Type="http://schemas.openxmlformats.org/officeDocument/2006/relationships/ctrlProp" Target="../ctrlProps/ctrlProp124.xml"/><Relationship Id="rId3" Type="http://schemas.openxmlformats.org/officeDocument/2006/relationships/vmlDrawing" Target="../drawings/vmlDrawing5.vml"/><Relationship Id="rId21" Type="http://schemas.openxmlformats.org/officeDocument/2006/relationships/ctrlProp" Target="../ctrlProps/ctrlProp119.x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2" Type="http://schemas.openxmlformats.org/officeDocument/2006/relationships/drawing" Target="../drawings/drawing5.xml"/><Relationship Id="rId16" Type="http://schemas.openxmlformats.org/officeDocument/2006/relationships/ctrlProp" Target="../ctrlProps/ctrlProp114.xml"/><Relationship Id="rId20" Type="http://schemas.openxmlformats.org/officeDocument/2006/relationships/ctrlProp" Target="../ctrlProps/ctrlProp118.xml"/><Relationship Id="rId29" Type="http://schemas.openxmlformats.org/officeDocument/2006/relationships/ctrlProp" Target="../ctrlProps/ctrlProp127.xml"/><Relationship Id="rId1" Type="http://schemas.openxmlformats.org/officeDocument/2006/relationships/printerSettings" Target="../printerSettings/printerSettings7.bin"/><Relationship Id="rId6" Type="http://schemas.openxmlformats.org/officeDocument/2006/relationships/ctrlProp" Target="../ctrlProps/ctrlProp104.xml"/><Relationship Id="rId11" Type="http://schemas.openxmlformats.org/officeDocument/2006/relationships/ctrlProp" Target="../ctrlProps/ctrlProp109.xml"/><Relationship Id="rId24" Type="http://schemas.openxmlformats.org/officeDocument/2006/relationships/ctrlProp" Target="../ctrlProps/ctrlProp122.xml"/><Relationship Id="rId5" Type="http://schemas.openxmlformats.org/officeDocument/2006/relationships/ctrlProp" Target="../ctrlProps/ctrlProp103.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10" Type="http://schemas.openxmlformats.org/officeDocument/2006/relationships/ctrlProp" Target="../ctrlProps/ctrlProp108.xml"/><Relationship Id="rId19" Type="http://schemas.openxmlformats.org/officeDocument/2006/relationships/ctrlProp" Target="../ctrlProps/ctrlProp117.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omments" Target="../comments5.xml"/><Relationship Id="rId3" Type="http://schemas.openxmlformats.org/officeDocument/2006/relationships/vmlDrawing" Target="../drawings/vmlDrawing6.vml"/><Relationship Id="rId21" Type="http://schemas.openxmlformats.org/officeDocument/2006/relationships/ctrlProp" Target="../ctrlProps/ctrlProp145.x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2" Type="http://schemas.openxmlformats.org/officeDocument/2006/relationships/drawing" Target="../drawings/drawing6.xml"/><Relationship Id="rId16" Type="http://schemas.openxmlformats.org/officeDocument/2006/relationships/ctrlProp" Target="../ctrlProps/ctrlProp140.xml"/><Relationship Id="rId20" Type="http://schemas.openxmlformats.org/officeDocument/2006/relationships/ctrlProp" Target="../ctrlProps/ctrlProp144.xml"/><Relationship Id="rId1" Type="http://schemas.openxmlformats.org/officeDocument/2006/relationships/printerSettings" Target="../printerSettings/printerSettings8.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10" Type="http://schemas.openxmlformats.org/officeDocument/2006/relationships/ctrlProp" Target="../ctrlProps/ctrlProp134.xml"/><Relationship Id="rId19" Type="http://schemas.openxmlformats.org/officeDocument/2006/relationships/ctrlProp" Target="../ctrlProps/ctrlProp143.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18" Type="http://schemas.openxmlformats.org/officeDocument/2006/relationships/ctrlProp" Target="../ctrlProps/ctrlProp164.xml"/><Relationship Id="rId26" Type="http://schemas.openxmlformats.org/officeDocument/2006/relationships/comments" Target="../comments6.xml"/><Relationship Id="rId3" Type="http://schemas.openxmlformats.org/officeDocument/2006/relationships/vmlDrawing" Target="../drawings/vmlDrawing7.vml"/><Relationship Id="rId21" Type="http://schemas.openxmlformats.org/officeDocument/2006/relationships/ctrlProp" Target="../ctrlProps/ctrlProp167.xml"/><Relationship Id="rId7" Type="http://schemas.openxmlformats.org/officeDocument/2006/relationships/ctrlProp" Target="../ctrlProps/ctrlProp153.xml"/><Relationship Id="rId12" Type="http://schemas.openxmlformats.org/officeDocument/2006/relationships/ctrlProp" Target="../ctrlProps/ctrlProp158.xml"/><Relationship Id="rId17" Type="http://schemas.openxmlformats.org/officeDocument/2006/relationships/ctrlProp" Target="../ctrlProps/ctrlProp163.xml"/><Relationship Id="rId25" Type="http://schemas.openxmlformats.org/officeDocument/2006/relationships/ctrlProp" Target="../ctrlProps/ctrlProp171.xml"/><Relationship Id="rId2" Type="http://schemas.openxmlformats.org/officeDocument/2006/relationships/drawing" Target="../drawings/drawing7.xml"/><Relationship Id="rId16" Type="http://schemas.openxmlformats.org/officeDocument/2006/relationships/ctrlProp" Target="../ctrlProps/ctrlProp162.xml"/><Relationship Id="rId20" Type="http://schemas.openxmlformats.org/officeDocument/2006/relationships/ctrlProp" Target="../ctrlProps/ctrlProp166.xml"/><Relationship Id="rId1" Type="http://schemas.openxmlformats.org/officeDocument/2006/relationships/printerSettings" Target="../printerSettings/printerSettings9.bin"/><Relationship Id="rId6" Type="http://schemas.openxmlformats.org/officeDocument/2006/relationships/ctrlProp" Target="../ctrlProps/ctrlProp152.xml"/><Relationship Id="rId11" Type="http://schemas.openxmlformats.org/officeDocument/2006/relationships/ctrlProp" Target="../ctrlProps/ctrlProp157.xml"/><Relationship Id="rId24" Type="http://schemas.openxmlformats.org/officeDocument/2006/relationships/ctrlProp" Target="../ctrlProps/ctrlProp170.xml"/><Relationship Id="rId5" Type="http://schemas.openxmlformats.org/officeDocument/2006/relationships/ctrlProp" Target="../ctrlProps/ctrlProp151.xml"/><Relationship Id="rId15" Type="http://schemas.openxmlformats.org/officeDocument/2006/relationships/ctrlProp" Target="../ctrlProps/ctrlProp161.xml"/><Relationship Id="rId23" Type="http://schemas.openxmlformats.org/officeDocument/2006/relationships/ctrlProp" Target="../ctrlProps/ctrlProp169.xml"/><Relationship Id="rId10" Type="http://schemas.openxmlformats.org/officeDocument/2006/relationships/ctrlProp" Target="../ctrlProps/ctrlProp156.xml"/><Relationship Id="rId19" Type="http://schemas.openxmlformats.org/officeDocument/2006/relationships/ctrlProp" Target="../ctrlProps/ctrlProp165.xml"/><Relationship Id="rId4" Type="http://schemas.openxmlformats.org/officeDocument/2006/relationships/ctrlProp" Target="../ctrlProps/ctrlProp150.xml"/><Relationship Id="rId9" Type="http://schemas.openxmlformats.org/officeDocument/2006/relationships/ctrlProp" Target="../ctrlProps/ctrlProp155.xml"/><Relationship Id="rId14" Type="http://schemas.openxmlformats.org/officeDocument/2006/relationships/ctrlProp" Target="../ctrlProps/ctrlProp160.xml"/><Relationship Id="rId22" Type="http://schemas.openxmlformats.org/officeDocument/2006/relationships/ctrlProp" Target="../ctrlProps/ctrlProp16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50"/>
  </sheetPr>
  <dimension ref="A1:BZ89"/>
  <sheetViews>
    <sheetView showGridLines="0" tabSelected="1" view="pageBreakPreview" zoomScaleNormal="100" zoomScaleSheetLayoutView="100" workbookViewId="0">
      <selection activeCell="B1" sqref="B1"/>
    </sheetView>
  </sheetViews>
  <sheetFormatPr defaultColWidth="9" defaultRowHeight="13"/>
  <cols>
    <col min="1" max="1" width="1.6328125" style="10" customWidth="1"/>
    <col min="2" max="2" width="2.6328125" style="10" customWidth="1"/>
    <col min="3" max="8" width="2.08984375" style="10" customWidth="1"/>
    <col min="9" max="12" width="5" style="10" customWidth="1"/>
    <col min="13" max="20" width="2.6328125" style="10" customWidth="1"/>
    <col min="21" max="21" width="4" style="10" customWidth="1"/>
    <col min="22" max="76" width="2.6328125" style="10" customWidth="1"/>
    <col min="77" max="16384" width="9" style="10"/>
  </cols>
  <sheetData>
    <row r="1" spans="1:78" ht="13"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BX1" s="1462"/>
      <c r="BZ1" s="1223" t="s">
        <v>2057</v>
      </c>
    </row>
    <row r="2" spans="1:78" ht="30" customHeight="1">
      <c r="A2" s="18"/>
      <c r="B2" s="1773" t="s">
        <v>1597</v>
      </c>
      <c r="C2" s="1773"/>
      <c r="D2" s="1773"/>
      <c r="E2" s="1773"/>
      <c r="F2" s="1773"/>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BX2" s="1462"/>
    </row>
    <row r="3" spans="1:78" ht="19.5" customHeight="1" thickBot="1">
      <c r="A3" s="19"/>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BX3" s="1462"/>
    </row>
    <row r="4" spans="1:78" ht="28.5" customHeight="1" thickBot="1">
      <c r="A4" s="19"/>
      <c r="B4" s="19"/>
      <c r="C4" s="1783" t="s">
        <v>1514</v>
      </c>
      <c r="D4" s="1784"/>
      <c r="E4" s="1784"/>
      <c r="F4" s="1784"/>
      <c r="G4" s="1784"/>
      <c r="H4" s="1785"/>
      <c r="I4" s="1736" t="s">
        <v>1516</v>
      </c>
      <c r="J4" s="1737"/>
      <c r="K4" s="1737"/>
      <c r="L4" s="1738"/>
      <c r="M4" s="1739"/>
      <c r="N4" s="1740"/>
      <c r="O4" s="1740"/>
      <c r="P4" s="1740"/>
      <c r="Q4" s="1740"/>
      <c r="R4" s="1740"/>
      <c r="S4" s="1740"/>
      <c r="T4" s="1740"/>
      <c r="U4" s="1740"/>
      <c r="V4" s="1741"/>
      <c r="W4" s="1786" t="s">
        <v>1515</v>
      </c>
      <c r="X4" s="1787"/>
      <c r="Y4" s="1788"/>
      <c r="Z4" s="1739"/>
      <c r="AA4" s="1740"/>
      <c r="AB4" s="1740"/>
      <c r="AC4" s="1740"/>
      <c r="AD4" s="1740"/>
      <c r="AE4" s="1740"/>
      <c r="AF4" s="1741"/>
      <c r="AG4" s="19"/>
      <c r="BX4" s="1462"/>
    </row>
    <row r="5" spans="1:78" ht="18" customHeight="1" thickTop="1">
      <c r="A5" s="19"/>
      <c r="B5" s="813"/>
      <c r="C5" s="1727" t="s">
        <v>2109</v>
      </c>
      <c r="D5" s="1728"/>
      <c r="E5" s="1728"/>
      <c r="F5" s="1728"/>
      <c r="G5" s="1728"/>
      <c r="H5" s="1729"/>
      <c r="I5" s="1712" t="s">
        <v>1516</v>
      </c>
      <c r="J5" s="1713"/>
      <c r="K5" s="1713"/>
      <c r="L5" s="1714"/>
      <c r="M5" s="1718"/>
      <c r="N5" s="1719"/>
      <c r="O5" s="1719"/>
      <c r="P5" s="1719"/>
      <c r="Q5" s="1719"/>
      <c r="R5" s="1719"/>
      <c r="S5" s="1719"/>
      <c r="T5" s="1719"/>
      <c r="U5" s="1719"/>
      <c r="V5" s="1719"/>
      <c r="W5" s="1719"/>
      <c r="X5" s="1719"/>
      <c r="Y5" s="1719"/>
      <c r="Z5" s="1719"/>
      <c r="AA5" s="1719"/>
      <c r="AB5" s="1719"/>
      <c r="AC5" s="1719"/>
      <c r="AD5" s="1719"/>
      <c r="AE5" s="1719"/>
      <c r="AF5" s="1720"/>
      <c r="BX5" s="1462"/>
    </row>
    <row r="6" spans="1:78" ht="18" customHeight="1">
      <c r="A6" s="19"/>
      <c r="B6" s="813"/>
      <c r="C6" s="1730"/>
      <c r="D6" s="1731"/>
      <c r="E6" s="1731"/>
      <c r="F6" s="1731"/>
      <c r="G6" s="1731"/>
      <c r="H6" s="1732"/>
      <c r="I6" s="1715" t="s">
        <v>1517</v>
      </c>
      <c r="J6" s="1716"/>
      <c r="K6" s="1716"/>
      <c r="L6" s="1717"/>
      <c r="M6" s="1721"/>
      <c r="N6" s="1716"/>
      <c r="O6" s="1716"/>
      <c r="P6" s="1716"/>
      <c r="Q6" s="1716"/>
      <c r="R6" s="1716"/>
      <c r="S6" s="1716"/>
      <c r="T6" s="1716"/>
      <c r="U6" s="1716"/>
      <c r="V6" s="1716"/>
      <c r="W6" s="1716"/>
      <c r="X6" s="1716"/>
      <c r="Y6" s="1716"/>
      <c r="Z6" s="1716"/>
      <c r="AA6" s="1716"/>
      <c r="AB6" s="1716"/>
      <c r="AC6" s="1716"/>
      <c r="AD6" s="1716"/>
      <c r="AE6" s="1716"/>
      <c r="AF6" s="1717"/>
      <c r="BX6" s="1462"/>
    </row>
    <row r="7" spans="1:78" ht="18" customHeight="1">
      <c r="A7" s="19"/>
      <c r="B7" s="813"/>
      <c r="C7" s="1730"/>
      <c r="D7" s="1731"/>
      <c r="E7" s="1731"/>
      <c r="F7" s="1731"/>
      <c r="G7" s="1731"/>
      <c r="H7" s="1732"/>
      <c r="I7" s="1715" t="s">
        <v>1573</v>
      </c>
      <c r="J7" s="1716"/>
      <c r="K7" s="1716"/>
      <c r="L7" s="1717"/>
      <c r="M7" s="1472" t="s">
        <v>1574</v>
      </c>
      <c r="N7" s="1471"/>
      <c r="O7" s="1471"/>
      <c r="P7" s="1471"/>
      <c r="Q7" s="1722"/>
      <c r="R7" s="1722"/>
      <c r="S7" s="1722"/>
      <c r="T7" s="1722"/>
      <c r="U7" s="1722"/>
      <c r="V7" s="1722"/>
      <c r="W7" s="1220" t="s">
        <v>1575</v>
      </c>
      <c r="X7" s="1471"/>
      <c r="Y7" s="1471"/>
      <c r="Z7" s="1471"/>
      <c r="AA7" s="1722"/>
      <c r="AB7" s="1722"/>
      <c r="AC7" s="1722"/>
      <c r="AD7" s="1722"/>
      <c r="AE7" s="1722"/>
      <c r="AF7" s="1723"/>
      <c r="BX7" s="1462"/>
    </row>
    <row r="8" spans="1:78" ht="18" customHeight="1">
      <c r="A8" s="19"/>
      <c r="B8" s="813"/>
      <c r="C8" s="1730"/>
      <c r="D8" s="1731"/>
      <c r="E8" s="1731"/>
      <c r="F8" s="1731"/>
      <c r="G8" s="1731"/>
      <c r="H8" s="1732"/>
      <c r="I8" s="1715" t="s">
        <v>1518</v>
      </c>
      <c r="J8" s="1716"/>
      <c r="K8" s="1716"/>
      <c r="L8" s="1717"/>
      <c r="M8" s="1721"/>
      <c r="N8" s="1716"/>
      <c r="O8" s="1716"/>
      <c r="P8" s="1716"/>
      <c r="Q8" s="1716"/>
      <c r="R8" s="1716"/>
      <c r="S8" s="1716"/>
      <c r="T8" s="1716"/>
      <c r="U8" s="1716"/>
      <c r="V8" s="1716"/>
      <c r="W8" s="1716"/>
      <c r="X8" s="1716"/>
      <c r="Y8" s="1716"/>
      <c r="Z8" s="1716"/>
      <c r="AA8" s="1716"/>
      <c r="AB8" s="1716"/>
      <c r="AC8" s="1716"/>
      <c r="AD8" s="1716"/>
      <c r="AE8" s="1716"/>
      <c r="AF8" s="1717"/>
      <c r="BX8" s="1462"/>
    </row>
    <row r="9" spans="1:78" ht="18" customHeight="1" thickBot="1">
      <c r="A9" s="19"/>
      <c r="B9" s="813"/>
      <c r="C9" s="1733"/>
      <c r="D9" s="1734"/>
      <c r="E9" s="1734"/>
      <c r="F9" s="1734"/>
      <c r="G9" s="1734"/>
      <c r="H9" s="1735"/>
      <c r="I9" s="1715" t="s">
        <v>2056</v>
      </c>
      <c r="J9" s="1716"/>
      <c r="K9" s="1716"/>
      <c r="L9" s="1717"/>
      <c r="M9" s="1724"/>
      <c r="N9" s="1725"/>
      <c r="O9" s="1725"/>
      <c r="P9" s="1725"/>
      <c r="Q9" s="1725"/>
      <c r="R9" s="1725"/>
      <c r="S9" s="1725"/>
      <c r="T9" s="1725"/>
      <c r="U9" s="1725"/>
      <c r="V9" s="1725"/>
      <c r="W9" s="1725"/>
      <c r="X9" s="1725"/>
      <c r="Y9" s="1725"/>
      <c r="Z9" s="1725"/>
      <c r="AA9" s="1725"/>
      <c r="AB9" s="1725"/>
      <c r="AC9" s="1725"/>
      <c r="AD9" s="1725"/>
      <c r="AE9" s="1725"/>
      <c r="AF9" s="1726"/>
      <c r="BX9" s="1462"/>
    </row>
    <row r="10" spans="1:78" ht="18" customHeight="1" thickTop="1">
      <c r="A10" s="19"/>
      <c r="B10" s="813"/>
      <c r="C10" s="1776" t="s">
        <v>1092</v>
      </c>
      <c r="D10" s="1777"/>
      <c r="E10" s="1777"/>
      <c r="F10" s="1777"/>
      <c r="G10" s="1777"/>
      <c r="H10" s="1778"/>
      <c r="I10" s="1712" t="s">
        <v>1516</v>
      </c>
      <c r="J10" s="1713"/>
      <c r="K10" s="1713"/>
      <c r="L10" s="1714"/>
      <c r="M10" s="1718"/>
      <c r="N10" s="1719"/>
      <c r="O10" s="1719"/>
      <c r="P10" s="1719"/>
      <c r="Q10" s="1719"/>
      <c r="R10" s="1719"/>
      <c r="S10" s="1719"/>
      <c r="T10" s="1719"/>
      <c r="U10" s="1719"/>
      <c r="V10" s="1719"/>
      <c r="W10" s="1719"/>
      <c r="X10" s="1719"/>
      <c r="Y10" s="1719"/>
      <c r="Z10" s="1719"/>
      <c r="AA10" s="1719"/>
      <c r="AB10" s="1719"/>
      <c r="AC10" s="1719"/>
      <c r="AD10" s="1719"/>
      <c r="AE10" s="1719"/>
      <c r="AF10" s="1720"/>
    </row>
    <row r="11" spans="1:78" ht="18" customHeight="1">
      <c r="A11" s="19"/>
      <c r="B11" s="813"/>
      <c r="C11" s="1779"/>
      <c r="D11" s="1777"/>
      <c r="E11" s="1777"/>
      <c r="F11" s="1777"/>
      <c r="G11" s="1777"/>
      <c r="H11" s="1778"/>
      <c r="I11" s="1715" t="s">
        <v>1517</v>
      </c>
      <c r="J11" s="1716"/>
      <c r="K11" s="1716"/>
      <c r="L11" s="1717"/>
      <c r="M11" s="1721"/>
      <c r="N11" s="1716"/>
      <c r="O11" s="1716"/>
      <c r="P11" s="1716"/>
      <c r="Q11" s="1716"/>
      <c r="R11" s="1716"/>
      <c r="S11" s="1716"/>
      <c r="T11" s="1716"/>
      <c r="U11" s="1716"/>
      <c r="V11" s="1716"/>
      <c r="W11" s="1716"/>
      <c r="X11" s="1716"/>
      <c r="Y11" s="1716"/>
      <c r="Z11" s="1716"/>
      <c r="AA11" s="1716"/>
      <c r="AB11" s="1716"/>
      <c r="AC11" s="1716"/>
      <c r="AD11" s="1716"/>
      <c r="AE11" s="1716"/>
      <c r="AF11" s="1717"/>
      <c r="BX11" s="344"/>
      <c r="BY11" s="344"/>
    </row>
    <row r="12" spans="1:78" ht="18" customHeight="1">
      <c r="A12" s="19"/>
      <c r="B12" s="813"/>
      <c r="C12" s="1779"/>
      <c r="D12" s="1777"/>
      <c r="E12" s="1777"/>
      <c r="F12" s="1777"/>
      <c r="G12" s="1777"/>
      <c r="H12" s="1778"/>
      <c r="I12" s="1715" t="s">
        <v>1573</v>
      </c>
      <c r="J12" s="1716"/>
      <c r="K12" s="1716"/>
      <c r="L12" s="1717"/>
      <c r="M12" s="1472" t="s">
        <v>1574</v>
      </c>
      <c r="N12" s="1471"/>
      <c r="O12" s="1471"/>
      <c r="P12" s="1471"/>
      <c r="Q12" s="1722"/>
      <c r="R12" s="1722"/>
      <c r="S12" s="1722"/>
      <c r="T12" s="1722"/>
      <c r="U12" s="1722"/>
      <c r="V12" s="1722"/>
      <c r="W12" s="1220" t="s">
        <v>1575</v>
      </c>
      <c r="X12" s="1471"/>
      <c r="Y12" s="1471"/>
      <c r="Z12" s="1471"/>
      <c r="AA12" s="1722"/>
      <c r="AB12" s="1722"/>
      <c r="AC12" s="1722"/>
      <c r="AD12" s="1722"/>
      <c r="AE12" s="1722"/>
      <c r="AF12" s="1723"/>
      <c r="BX12" s="344"/>
      <c r="BY12" s="344"/>
    </row>
    <row r="13" spans="1:78" ht="18" customHeight="1">
      <c r="A13" s="19"/>
      <c r="B13" s="813"/>
      <c r="C13" s="1779"/>
      <c r="D13" s="1777"/>
      <c r="E13" s="1777"/>
      <c r="F13" s="1777"/>
      <c r="G13" s="1777"/>
      <c r="H13" s="1778"/>
      <c r="I13" s="1715" t="s">
        <v>1518</v>
      </c>
      <c r="J13" s="1716"/>
      <c r="K13" s="1716"/>
      <c r="L13" s="1717"/>
      <c r="M13" s="1721"/>
      <c r="N13" s="1716"/>
      <c r="O13" s="1716"/>
      <c r="P13" s="1716"/>
      <c r="Q13" s="1716"/>
      <c r="R13" s="1716"/>
      <c r="S13" s="1716"/>
      <c r="T13" s="1716"/>
      <c r="U13" s="1716"/>
      <c r="V13" s="1716"/>
      <c r="W13" s="1716"/>
      <c r="X13" s="1716"/>
      <c r="Y13" s="1716"/>
      <c r="Z13" s="1716"/>
      <c r="AA13" s="1716"/>
      <c r="AB13" s="1716"/>
      <c r="AC13" s="1716"/>
      <c r="AD13" s="1716"/>
      <c r="AE13" s="1716"/>
      <c r="AF13" s="1717"/>
      <c r="BX13" s="344"/>
      <c r="BY13" s="344"/>
    </row>
    <row r="14" spans="1:78" ht="18" customHeight="1" thickBot="1">
      <c r="A14" s="19"/>
      <c r="B14" s="813"/>
      <c r="C14" s="1779"/>
      <c r="D14" s="1777"/>
      <c r="E14" s="1777"/>
      <c r="F14" s="1777"/>
      <c r="G14" s="1777"/>
      <c r="H14" s="1778"/>
      <c r="I14" s="1715" t="s">
        <v>2056</v>
      </c>
      <c r="J14" s="1716"/>
      <c r="K14" s="1716"/>
      <c r="L14" s="1717"/>
      <c r="M14" s="1724"/>
      <c r="N14" s="1725"/>
      <c r="O14" s="1725"/>
      <c r="P14" s="1725"/>
      <c r="Q14" s="1725"/>
      <c r="R14" s="1725"/>
      <c r="S14" s="1725"/>
      <c r="T14" s="1725"/>
      <c r="U14" s="1725"/>
      <c r="V14" s="1725"/>
      <c r="W14" s="1725"/>
      <c r="X14" s="1725"/>
      <c r="Y14" s="1725"/>
      <c r="Z14" s="1725"/>
      <c r="AA14" s="1725"/>
      <c r="AB14" s="1725"/>
      <c r="AC14" s="1725"/>
      <c r="AD14" s="1725"/>
      <c r="AE14" s="1725"/>
      <c r="AF14" s="1726"/>
    </row>
    <row r="15" spans="1:78" ht="18" customHeight="1" thickTop="1">
      <c r="A15" s="19"/>
      <c r="B15" s="813"/>
      <c r="C15" s="1792" t="s">
        <v>1093</v>
      </c>
      <c r="D15" s="1793"/>
      <c r="E15" s="1793"/>
      <c r="F15" s="1793"/>
      <c r="G15" s="1793"/>
      <c r="H15" s="1794"/>
      <c r="I15" s="1712" t="s">
        <v>1516</v>
      </c>
      <c r="J15" s="1713"/>
      <c r="K15" s="1713"/>
      <c r="L15" s="1714"/>
      <c r="M15" s="1718"/>
      <c r="N15" s="1719"/>
      <c r="O15" s="1719"/>
      <c r="P15" s="1719"/>
      <c r="Q15" s="1719"/>
      <c r="R15" s="1719"/>
      <c r="S15" s="1719"/>
      <c r="T15" s="1719"/>
      <c r="U15" s="1719"/>
      <c r="V15" s="1719"/>
      <c r="W15" s="1719"/>
      <c r="X15" s="1719"/>
      <c r="Y15" s="1719"/>
      <c r="Z15" s="1719"/>
      <c r="AA15" s="1719"/>
      <c r="AB15" s="1719"/>
      <c r="AC15" s="1719"/>
      <c r="AD15" s="1719"/>
      <c r="AE15" s="1719"/>
      <c r="AF15" s="1720"/>
    </row>
    <row r="16" spans="1:78" ht="18" customHeight="1">
      <c r="A16" s="19"/>
      <c r="B16" s="813"/>
      <c r="C16" s="1779"/>
      <c r="D16" s="1777"/>
      <c r="E16" s="1777"/>
      <c r="F16" s="1777"/>
      <c r="G16" s="1777"/>
      <c r="H16" s="1778"/>
      <c r="I16" s="1715" t="s">
        <v>1517</v>
      </c>
      <c r="J16" s="1716"/>
      <c r="K16" s="1716"/>
      <c r="L16" s="1717"/>
      <c r="M16" s="1721"/>
      <c r="N16" s="1716"/>
      <c r="O16" s="1716"/>
      <c r="P16" s="1716"/>
      <c r="Q16" s="1716"/>
      <c r="R16" s="1716"/>
      <c r="S16" s="1716"/>
      <c r="T16" s="1716"/>
      <c r="U16" s="1716"/>
      <c r="V16" s="1716"/>
      <c r="W16" s="1716"/>
      <c r="X16" s="1716"/>
      <c r="Y16" s="1716"/>
      <c r="Z16" s="1716"/>
      <c r="AA16" s="1716"/>
      <c r="AB16" s="1716"/>
      <c r="AC16" s="1716"/>
      <c r="AD16" s="1716"/>
      <c r="AE16" s="1716"/>
      <c r="AF16" s="1717"/>
    </row>
    <row r="17" spans="1:71" ht="18" customHeight="1">
      <c r="A17" s="19"/>
      <c r="B17" s="813"/>
      <c r="C17" s="1779"/>
      <c r="D17" s="1777"/>
      <c r="E17" s="1777"/>
      <c r="F17" s="1777"/>
      <c r="G17" s="1777"/>
      <c r="H17" s="1778"/>
      <c r="I17" s="1715" t="s">
        <v>1573</v>
      </c>
      <c r="J17" s="1716"/>
      <c r="K17" s="1716"/>
      <c r="L17" s="1717"/>
      <c r="M17" s="1472" t="s">
        <v>1574</v>
      </c>
      <c r="N17" s="1471"/>
      <c r="O17" s="1471"/>
      <c r="P17" s="1471"/>
      <c r="Q17" s="1722"/>
      <c r="R17" s="1722"/>
      <c r="S17" s="1722"/>
      <c r="T17" s="1722"/>
      <c r="U17" s="1722"/>
      <c r="V17" s="1722"/>
      <c r="W17" s="1220" t="s">
        <v>1575</v>
      </c>
      <c r="X17" s="1471"/>
      <c r="Y17" s="1471"/>
      <c r="Z17" s="1471"/>
      <c r="AA17" s="1722"/>
      <c r="AB17" s="1722"/>
      <c r="AC17" s="1722"/>
      <c r="AD17" s="1722"/>
      <c r="AE17" s="1722"/>
      <c r="AF17" s="1723"/>
    </row>
    <row r="18" spans="1:71" ht="18" customHeight="1">
      <c r="A18" s="19"/>
      <c r="B18" s="813"/>
      <c r="C18" s="1779"/>
      <c r="D18" s="1777"/>
      <c r="E18" s="1777"/>
      <c r="F18" s="1777"/>
      <c r="G18" s="1777"/>
      <c r="H18" s="1778"/>
      <c r="I18" s="1715" t="s">
        <v>1518</v>
      </c>
      <c r="J18" s="1716"/>
      <c r="K18" s="1716"/>
      <c r="L18" s="1717"/>
      <c r="M18" s="1721"/>
      <c r="N18" s="1716"/>
      <c r="O18" s="1716"/>
      <c r="P18" s="1716"/>
      <c r="Q18" s="1716"/>
      <c r="R18" s="1716"/>
      <c r="S18" s="1716"/>
      <c r="T18" s="1716"/>
      <c r="U18" s="1716"/>
      <c r="V18" s="1716"/>
      <c r="W18" s="1716"/>
      <c r="X18" s="1716"/>
      <c r="Y18" s="1716"/>
      <c r="Z18" s="1716"/>
      <c r="AA18" s="1716"/>
      <c r="AB18" s="1716"/>
      <c r="AC18" s="1716"/>
      <c r="AD18" s="1716"/>
      <c r="AE18" s="1716"/>
      <c r="AF18" s="1717"/>
    </row>
    <row r="19" spans="1:71" ht="18" customHeight="1" thickBot="1">
      <c r="A19" s="19"/>
      <c r="B19" s="813"/>
      <c r="C19" s="1795"/>
      <c r="D19" s="1796"/>
      <c r="E19" s="1796"/>
      <c r="F19" s="1796"/>
      <c r="G19" s="1796"/>
      <c r="H19" s="1797"/>
      <c r="I19" s="1780" t="s">
        <v>2056</v>
      </c>
      <c r="J19" s="1781"/>
      <c r="K19" s="1781"/>
      <c r="L19" s="1782"/>
      <c r="M19" s="1809"/>
      <c r="N19" s="1781"/>
      <c r="O19" s="1781"/>
      <c r="P19" s="1781"/>
      <c r="Q19" s="1781"/>
      <c r="R19" s="1781"/>
      <c r="S19" s="1781"/>
      <c r="T19" s="1781"/>
      <c r="U19" s="1781"/>
      <c r="V19" s="1781"/>
      <c r="W19" s="1781"/>
      <c r="X19" s="1781"/>
      <c r="Y19" s="1781"/>
      <c r="Z19" s="1781"/>
      <c r="AA19" s="1781"/>
      <c r="AB19" s="1781"/>
      <c r="AC19" s="1781"/>
      <c r="AD19" s="1781"/>
      <c r="AE19" s="1781"/>
      <c r="AF19" s="1782"/>
    </row>
    <row r="20" spans="1:71" ht="20" customHeight="1">
      <c r="A20" s="19"/>
      <c r="B20" s="813"/>
      <c r="C20" s="1474"/>
      <c r="D20" s="1474"/>
      <c r="E20" s="1474"/>
      <c r="F20" s="1474"/>
      <c r="G20" s="1474"/>
      <c r="H20" s="1474"/>
      <c r="I20" s="1473"/>
      <c r="J20" s="1473"/>
      <c r="K20" s="1473"/>
      <c r="L20" s="1473"/>
      <c r="O20" s="1467"/>
      <c r="P20" s="1467"/>
      <c r="Q20" s="1467"/>
      <c r="R20" s="1467"/>
      <c r="S20" s="1467"/>
      <c r="T20" s="1467"/>
      <c r="U20" s="1473"/>
      <c r="V20" s="1473"/>
      <c r="W20" s="1473"/>
      <c r="X20" s="1473"/>
      <c r="Y20" s="1473"/>
      <c r="Z20" s="1473"/>
      <c r="AA20" s="1473"/>
      <c r="AB20" s="1473"/>
      <c r="AC20" s="1473"/>
      <c r="AD20" s="1473"/>
      <c r="AE20" s="1473"/>
      <c r="AF20" s="1473"/>
    </row>
    <row r="21" spans="1:71" ht="13" customHeight="1">
      <c r="A21" s="19"/>
      <c r="B21" s="813"/>
      <c r="C21" s="1710"/>
      <c r="D21" s="1710"/>
      <c r="E21" s="1710"/>
      <c r="F21" s="1710"/>
      <c r="G21" s="1710"/>
      <c r="H21" s="1710"/>
      <c r="I21" s="1470"/>
      <c r="J21" s="1470"/>
      <c r="K21" s="1470"/>
      <c r="L21" s="1470"/>
      <c r="M21" s="1470"/>
      <c r="N21" s="1470"/>
      <c r="O21" s="1470"/>
      <c r="P21" s="1470"/>
      <c r="Q21" s="1470"/>
      <c r="R21" s="1470"/>
      <c r="S21" s="1470"/>
      <c r="T21" s="1470"/>
      <c r="U21" s="1489"/>
      <c r="V21" s="1489"/>
      <c r="W21" s="1489"/>
      <c r="X21" s="1489"/>
      <c r="Y21" s="1489"/>
      <c r="Z21" s="1489"/>
      <c r="AA21" s="1489"/>
      <c r="AB21" s="1489"/>
      <c r="AC21" s="1489"/>
      <c r="AD21" s="1489"/>
      <c r="AE21" s="1489"/>
      <c r="AF21" s="1489"/>
    </row>
    <row r="22" spans="1:71" ht="13" customHeight="1">
      <c r="A22" s="19"/>
      <c r="B22" s="813"/>
      <c r="C22" s="1710"/>
      <c r="D22" s="1710"/>
      <c r="E22" s="1710"/>
      <c r="F22" s="1710"/>
      <c r="G22" s="1710"/>
      <c r="H22" s="1710"/>
      <c r="I22" s="1468"/>
      <c r="J22" s="1468"/>
      <c r="K22" s="1468"/>
      <c r="L22" s="1468"/>
      <c r="M22" s="1470"/>
      <c r="N22" s="1470"/>
      <c r="O22" s="1470"/>
      <c r="P22" s="1470"/>
      <c r="Q22" s="1470"/>
      <c r="R22" s="1470"/>
      <c r="S22" s="1470"/>
      <c r="T22" s="1470"/>
      <c r="U22" s="1470"/>
      <c r="V22" s="1470"/>
      <c r="W22" s="1470"/>
      <c r="X22" s="1470"/>
      <c r="Y22" s="1470"/>
      <c r="Z22" s="1470"/>
      <c r="AA22" s="1470"/>
      <c r="AB22" s="1470"/>
      <c r="AC22" s="1470"/>
      <c r="AD22" s="1470"/>
      <c r="AE22" s="1470"/>
      <c r="AF22" s="1470"/>
    </row>
    <row r="23" spans="1:71" ht="13" customHeight="1">
      <c r="A23" s="19"/>
      <c r="B23" s="813"/>
      <c r="C23" s="1710"/>
      <c r="D23" s="1710"/>
      <c r="E23" s="1710"/>
      <c r="F23" s="1710"/>
      <c r="G23" s="1710"/>
      <c r="H23" s="1710"/>
      <c r="I23" s="1469"/>
      <c r="J23" s="1711"/>
      <c r="K23" s="1711"/>
      <c r="L23" s="1711"/>
      <c r="M23" s="1467"/>
      <c r="N23" s="1467"/>
      <c r="O23" s="1467"/>
      <c r="P23" s="1467"/>
      <c r="Q23" s="1467"/>
      <c r="R23" s="1467"/>
      <c r="S23" s="1467"/>
      <c r="T23" s="1467"/>
      <c r="U23" s="1467"/>
      <c r="V23" s="1467"/>
      <c r="W23" s="1467"/>
      <c r="X23" s="1467"/>
      <c r="Y23" s="1467"/>
      <c r="Z23" s="1467"/>
      <c r="AA23" s="1467"/>
      <c r="AB23" s="1467"/>
      <c r="AC23" s="1467"/>
      <c r="AD23" s="1467"/>
      <c r="AE23" s="1467"/>
      <c r="AF23" s="1467"/>
    </row>
    <row r="24" spans="1:71" ht="20" customHeight="1">
      <c r="A24" s="19"/>
      <c r="C24" s="1466" t="s">
        <v>1449</v>
      </c>
    </row>
    <row r="25" spans="1:71" ht="25.5" customHeight="1">
      <c r="A25" s="19"/>
      <c r="B25" s="20"/>
      <c r="C25" s="952" t="s">
        <v>218</v>
      </c>
      <c r="D25" s="942" t="s">
        <v>1241</v>
      </c>
      <c r="E25" s="953"/>
      <c r="F25" s="953"/>
      <c r="G25" s="953"/>
      <c r="H25" s="953"/>
      <c r="I25" s="953"/>
      <c r="J25" s="953"/>
      <c r="K25" s="954"/>
      <c r="L25" s="954"/>
      <c r="M25" s="954"/>
      <c r="N25" s="954"/>
      <c r="O25" s="954"/>
      <c r="P25" s="954"/>
      <c r="Q25" s="954"/>
      <c r="R25" s="954"/>
      <c r="S25" s="954"/>
      <c r="T25" s="954"/>
      <c r="U25" s="954"/>
      <c r="V25" s="954"/>
      <c r="W25" s="954"/>
      <c r="X25" s="954"/>
      <c r="Y25" s="954"/>
      <c r="Z25" s="954"/>
      <c r="AA25" s="61"/>
      <c r="AB25" s="61"/>
      <c r="AC25" s="61"/>
      <c r="AD25" s="61"/>
      <c r="AE25" s="61"/>
      <c r="AF25" s="61"/>
      <c r="AG25" s="61"/>
      <c r="AH25" s="61"/>
      <c r="AI25" s="61"/>
    </row>
    <row r="26" spans="1:71" ht="29.25" customHeight="1">
      <c r="A26" s="19"/>
      <c r="B26" s="20"/>
      <c r="C26" s="697" t="s">
        <v>218</v>
      </c>
      <c r="D26" s="1775" t="s">
        <v>1094</v>
      </c>
      <c r="E26" s="1775"/>
      <c r="F26" s="1775"/>
      <c r="G26" s="1775"/>
      <c r="H26" s="1775"/>
      <c r="I26" s="1775"/>
      <c r="J26" s="1775"/>
      <c r="K26" s="1775"/>
      <c r="L26" s="1775"/>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c r="AI26" s="907"/>
    </row>
    <row r="27" spans="1:71" ht="30" customHeight="1" thickBot="1">
      <c r="A27" s="19"/>
      <c r="B27" s="21"/>
      <c r="C27" s="697" t="s">
        <v>1434</v>
      </c>
      <c r="D27" s="192" t="s">
        <v>1435</v>
      </c>
      <c r="E27" s="21"/>
      <c r="F27" s="21"/>
      <c r="G27" s="21"/>
      <c r="H27" s="21"/>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row>
    <row r="28" spans="1:71" ht="24" customHeight="1">
      <c r="A28" s="19"/>
      <c r="L28" s="23"/>
      <c r="M28" s="1774" t="s">
        <v>853</v>
      </c>
      <c r="N28" s="1774"/>
      <c r="O28" s="1774"/>
      <c r="P28" s="1774"/>
      <c r="Q28" s="1774"/>
      <c r="R28" s="1774"/>
      <c r="S28" s="1774"/>
      <c r="T28" s="1774"/>
      <c r="U28" s="1774"/>
      <c r="V28" s="24"/>
      <c r="W28" s="25"/>
      <c r="X28" s="1771" t="s">
        <v>190</v>
      </c>
      <c r="Y28" s="1771"/>
      <c r="Z28" s="26"/>
      <c r="AA28" s="27" t="s">
        <v>33</v>
      </c>
      <c r="AB28" s="26"/>
      <c r="AC28" s="27" t="s">
        <v>34</v>
      </c>
      <c r="AD28" s="1296"/>
      <c r="AE28" s="27" t="s">
        <v>164</v>
      </c>
      <c r="AF28" s="28"/>
    </row>
    <row r="29" spans="1:71" ht="24" customHeight="1">
      <c r="A29" s="19"/>
      <c r="L29" s="29"/>
      <c r="M29" s="1770" t="s">
        <v>855</v>
      </c>
      <c r="N29" s="1770"/>
      <c r="O29" s="1770"/>
      <c r="P29" s="1770"/>
      <c r="Q29" s="1770"/>
      <c r="R29" s="1770"/>
      <c r="S29" s="1770"/>
      <c r="T29" s="1770"/>
      <c r="U29" s="1770"/>
      <c r="V29" s="30"/>
      <c r="W29" s="31"/>
      <c r="X29" s="1772"/>
      <c r="Y29" s="1772"/>
      <c r="Z29" s="32"/>
      <c r="AA29" s="33" t="s">
        <v>33</v>
      </c>
      <c r="AB29" s="51"/>
      <c r="AC29" s="33" t="s">
        <v>34</v>
      </c>
      <c r="AD29" s="51"/>
      <c r="AE29" s="33" t="s">
        <v>164</v>
      </c>
      <c r="AF29" s="34"/>
    </row>
    <row r="30" spans="1:71" ht="24" customHeight="1">
      <c r="A30" s="19"/>
      <c r="L30" s="35"/>
      <c r="M30" s="1769" t="s">
        <v>856</v>
      </c>
      <c r="N30" s="1769"/>
      <c r="O30" s="1769"/>
      <c r="P30" s="1769"/>
      <c r="Q30" s="1769"/>
      <c r="R30" s="1769"/>
      <c r="S30" s="1769"/>
      <c r="T30" s="1769"/>
      <c r="U30" s="1769"/>
      <c r="V30" s="36"/>
      <c r="W30" s="37"/>
      <c r="X30" s="1759"/>
      <c r="Y30" s="1759"/>
      <c r="Z30" s="38"/>
      <c r="AA30" s="39" t="s">
        <v>33</v>
      </c>
      <c r="AB30" s="38"/>
      <c r="AC30" s="39" t="s">
        <v>34</v>
      </c>
      <c r="AD30" s="38"/>
      <c r="AE30" s="39" t="s">
        <v>164</v>
      </c>
      <c r="AF30" s="40"/>
    </row>
    <row r="31" spans="1:71" ht="24" customHeight="1">
      <c r="A31" s="19"/>
      <c r="L31" s="29"/>
      <c r="M31" s="1770" t="s">
        <v>855</v>
      </c>
      <c r="N31" s="1770"/>
      <c r="O31" s="1770"/>
      <c r="P31" s="1770"/>
      <c r="Q31" s="1770"/>
      <c r="R31" s="1770"/>
      <c r="S31" s="1770"/>
      <c r="T31" s="1770"/>
      <c r="U31" s="1770"/>
      <c r="V31" s="41"/>
      <c r="W31" s="33"/>
      <c r="X31" s="1758"/>
      <c r="Y31" s="1758"/>
      <c r="Z31" s="32"/>
      <c r="AA31" s="33" t="s">
        <v>33</v>
      </c>
      <c r="AB31" s="32"/>
      <c r="AC31" s="33" t="s">
        <v>34</v>
      </c>
      <c r="AD31" s="32"/>
      <c r="AE31" s="33" t="s">
        <v>164</v>
      </c>
      <c r="AF31" s="34"/>
    </row>
    <row r="32" spans="1:71" ht="24" customHeight="1" thickBot="1">
      <c r="A32" s="19"/>
      <c r="L32" s="42"/>
      <c r="M32" s="1755" t="s">
        <v>854</v>
      </c>
      <c r="N32" s="1756"/>
      <c r="O32" s="1756"/>
      <c r="P32" s="1756"/>
      <c r="Q32" s="1756"/>
      <c r="R32" s="1756"/>
      <c r="S32" s="1756"/>
      <c r="T32" s="1756"/>
      <c r="U32" s="1756"/>
      <c r="V32" s="43"/>
      <c r="W32" s="44"/>
      <c r="X32" s="1748"/>
      <c r="Y32" s="1748"/>
      <c r="Z32" s="45"/>
      <c r="AA32" s="909" t="s">
        <v>33</v>
      </c>
      <c r="AB32" s="45"/>
      <c r="AC32" s="909" t="s">
        <v>34</v>
      </c>
      <c r="AD32" s="56"/>
      <c r="AE32" s="909" t="s">
        <v>164</v>
      </c>
      <c r="AF32" s="46"/>
      <c r="AM32" s="285" t="s">
        <v>1755</v>
      </c>
      <c r="AN32" s="344"/>
      <c r="AO32" s="344"/>
      <c r="AP32" s="344"/>
      <c r="AQ32" s="344"/>
      <c r="AR32" s="344"/>
      <c r="AS32" s="344"/>
      <c r="AT32" s="344"/>
      <c r="AU32" s="344"/>
      <c r="AV32" s="344"/>
      <c r="AW32" s="344"/>
      <c r="AX32" s="344"/>
      <c r="AY32" s="344"/>
      <c r="AZ32" s="344"/>
      <c r="BA32" s="344"/>
      <c r="BB32" s="344"/>
      <c r="BC32" s="344"/>
      <c r="BD32" s="344"/>
      <c r="BE32" s="344"/>
      <c r="BF32" s="344"/>
      <c r="BG32" s="344"/>
      <c r="BH32" s="344"/>
      <c r="BI32" s="344"/>
      <c r="BJ32" s="344"/>
      <c r="BK32" s="344"/>
      <c r="BL32" s="344"/>
      <c r="BR32" s="1225"/>
      <c r="BS32" s="1225"/>
    </row>
    <row r="33" spans="1:71" ht="15" customHeight="1" thickTop="1">
      <c r="A33" s="19"/>
      <c r="K33" s="47"/>
      <c r="L33" s="1745" t="s">
        <v>179</v>
      </c>
      <c r="M33" s="1746"/>
      <c r="N33" s="1746"/>
      <c r="O33" s="1746"/>
      <c r="P33" s="1747"/>
      <c r="Q33" s="1766" t="s">
        <v>742</v>
      </c>
      <c r="R33" s="1767"/>
      <c r="S33" s="1767"/>
      <c r="T33" s="1765"/>
      <c r="U33" s="1765"/>
      <c r="V33" s="910" t="s">
        <v>186</v>
      </c>
      <c r="W33" s="910" t="s">
        <v>187</v>
      </c>
      <c r="X33" s="1757"/>
      <c r="Y33" s="1757"/>
      <c r="Z33" s="48"/>
      <c r="AA33" s="911" t="s">
        <v>33</v>
      </c>
      <c r="AB33" s="1297"/>
      <c r="AC33" s="911" t="s">
        <v>34</v>
      </c>
      <c r="AD33" s="1297"/>
      <c r="AE33" s="911" t="s">
        <v>164</v>
      </c>
      <c r="AF33" s="49" t="s">
        <v>188</v>
      </c>
      <c r="AM33" s="285" t="s">
        <v>1704</v>
      </c>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4"/>
      <c r="BJ33" s="344"/>
      <c r="BK33" s="344"/>
      <c r="BL33" s="344"/>
      <c r="BR33" s="1225"/>
      <c r="BS33" s="1225"/>
    </row>
    <row r="34" spans="1:71" ht="15" customHeight="1">
      <c r="A34" s="19"/>
      <c r="K34" s="47"/>
      <c r="L34" s="1752" t="s">
        <v>189</v>
      </c>
      <c r="M34" s="1753"/>
      <c r="N34" s="1753"/>
      <c r="O34" s="1753"/>
      <c r="P34" s="1754"/>
      <c r="Q34" s="1805" t="s">
        <v>743</v>
      </c>
      <c r="R34" s="1758"/>
      <c r="S34" s="1758"/>
      <c r="T34" s="1806"/>
      <c r="U34" s="1806"/>
      <c r="V34" s="50" t="s">
        <v>186</v>
      </c>
      <c r="W34" s="50" t="s">
        <v>153</v>
      </c>
      <c r="X34" s="1758"/>
      <c r="Y34" s="1758"/>
      <c r="Z34" s="51"/>
      <c r="AA34" s="52" t="s">
        <v>33</v>
      </c>
      <c r="AB34" s="56"/>
      <c r="AC34" s="52" t="s">
        <v>34</v>
      </c>
      <c r="AD34" s="32"/>
      <c r="AE34" s="52" t="s">
        <v>164</v>
      </c>
      <c r="AF34" s="53" t="s">
        <v>188</v>
      </c>
      <c r="AM34" s="1223" t="s">
        <v>2150</v>
      </c>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R34" s="1225"/>
      <c r="BS34" s="1225"/>
    </row>
    <row r="35" spans="1:71" ht="15" customHeight="1">
      <c r="K35" s="47"/>
      <c r="L35" s="1749" t="s">
        <v>180</v>
      </c>
      <c r="M35" s="1750"/>
      <c r="N35" s="1750"/>
      <c r="O35" s="1750"/>
      <c r="P35" s="1751"/>
      <c r="Q35" s="1798" t="s">
        <v>742</v>
      </c>
      <c r="R35" s="1799"/>
      <c r="S35" s="1799"/>
      <c r="T35" s="1804"/>
      <c r="U35" s="1804"/>
      <c r="V35" s="39" t="s">
        <v>186</v>
      </c>
      <c r="W35" s="39" t="s">
        <v>187</v>
      </c>
      <c r="X35" s="1759"/>
      <c r="Y35" s="1759"/>
      <c r="Z35" s="38"/>
      <c r="AA35" s="54" t="s">
        <v>33</v>
      </c>
      <c r="AB35" s="38"/>
      <c r="AC35" s="54" t="s">
        <v>34</v>
      </c>
      <c r="AD35" s="56"/>
      <c r="AE35" s="54" t="s">
        <v>164</v>
      </c>
      <c r="AF35" s="55" t="s">
        <v>188</v>
      </c>
      <c r="AM35" s="344" t="s">
        <v>2151</v>
      </c>
      <c r="AN35" s="344"/>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44"/>
      <c r="BR35" s="1225"/>
      <c r="BS35" s="1225"/>
    </row>
    <row r="36" spans="1:71" ht="15" customHeight="1">
      <c r="K36" s="47"/>
      <c r="L36" s="1752" t="s">
        <v>189</v>
      </c>
      <c r="M36" s="1753"/>
      <c r="N36" s="1753"/>
      <c r="O36" s="1753"/>
      <c r="P36" s="1754"/>
      <c r="Q36" s="1807" t="s">
        <v>743</v>
      </c>
      <c r="R36" s="1808"/>
      <c r="S36" s="1808"/>
      <c r="T36" s="1806"/>
      <c r="U36" s="1806"/>
      <c r="V36" s="605" t="s">
        <v>186</v>
      </c>
      <c r="W36" s="605" t="s">
        <v>153</v>
      </c>
      <c r="X36" s="1768"/>
      <c r="Y36" s="1768"/>
      <c r="Z36" s="56"/>
      <c r="AA36" s="912" t="s">
        <v>33</v>
      </c>
      <c r="AB36" s="56"/>
      <c r="AC36" s="912" t="s">
        <v>34</v>
      </c>
      <c r="AD36" s="32"/>
      <c r="AE36" s="912" t="s">
        <v>164</v>
      </c>
      <c r="AF36" s="57" t="s">
        <v>188</v>
      </c>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44"/>
      <c r="BR36" s="1225"/>
      <c r="BS36" s="1225"/>
    </row>
    <row r="37" spans="1:71" ht="15" customHeight="1">
      <c r="K37" s="47"/>
      <c r="L37" s="1760" t="s">
        <v>181</v>
      </c>
      <c r="M37" s="1748"/>
      <c r="N37" s="1748"/>
      <c r="O37" s="1748"/>
      <c r="P37" s="1761"/>
      <c r="Q37" s="1798" t="s">
        <v>742</v>
      </c>
      <c r="R37" s="1799"/>
      <c r="S37" s="1799"/>
      <c r="T37" s="1800"/>
      <c r="U37" s="1800"/>
      <c r="V37" s="909" t="s">
        <v>186</v>
      </c>
      <c r="W37" s="909"/>
      <c r="X37" s="909"/>
      <c r="Y37" s="909"/>
      <c r="Z37" s="909"/>
      <c r="AA37" s="909"/>
      <c r="AB37" s="909"/>
      <c r="AC37" s="909"/>
      <c r="AD37" s="909"/>
      <c r="AE37" s="909"/>
      <c r="AF37" s="58"/>
      <c r="AM37" s="1791" t="s">
        <v>1706</v>
      </c>
      <c r="AN37" s="1791"/>
      <c r="AO37" s="1791"/>
      <c r="AP37" s="1791"/>
      <c r="AQ37" s="1791"/>
      <c r="AR37" s="1791"/>
      <c r="AS37" s="1791"/>
      <c r="AT37" s="1791"/>
      <c r="AU37" s="1791"/>
      <c r="AV37" s="1791"/>
      <c r="AW37" s="1791"/>
      <c r="AX37" s="1791"/>
      <c r="AY37" s="1791"/>
      <c r="AZ37" s="1791"/>
      <c r="BA37" s="1791"/>
      <c r="BB37" s="1791"/>
      <c r="BC37" s="1791"/>
      <c r="BD37" s="1791"/>
      <c r="BE37" s="1791"/>
      <c r="BF37" s="1791"/>
      <c r="BG37" s="1791"/>
      <c r="BH37" s="1791"/>
      <c r="BI37" s="1791"/>
      <c r="BJ37" s="1791"/>
      <c r="BK37" s="1791"/>
      <c r="BL37" s="1791"/>
      <c r="BM37" s="1791"/>
      <c r="BN37" s="1791"/>
      <c r="BO37" s="1791"/>
      <c r="BP37" s="1791"/>
      <c r="BQ37" s="1791"/>
      <c r="BR37" s="1225"/>
      <c r="BS37" s="1225"/>
    </row>
    <row r="38" spans="1:71" ht="15" customHeight="1" thickBot="1">
      <c r="K38" s="47"/>
      <c r="L38" s="1762"/>
      <c r="M38" s="1763"/>
      <c r="N38" s="1763"/>
      <c r="O38" s="1763"/>
      <c r="P38" s="1764"/>
      <c r="Q38" s="1801" t="s">
        <v>743</v>
      </c>
      <c r="R38" s="1802"/>
      <c r="S38" s="1802"/>
      <c r="T38" s="1803"/>
      <c r="U38" s="1803"/>
      <c r="V38" s="59" t="s">
        <v>186</v>
      </c>
      <c r="W38" s="59"/>
      <c r="X38" s="59"/>
      <c r="Y38" s="59"/>
      <c r="Z38" s="59"/>
      <c r="AA38" s="59"/>
      <c r="AB38" s="59"/>
      <c r="AC38" s="59"/>
      <c r="AD38" s="59"/>
      <c r="AE38" s="59"/>
      <c r="AF38" s="60"/>
      <c r="AM38" s="1791"/>
      <c r="AN38" s="1791"/>
      <c r="AO38" s="1791"/>
      <c r="AP38" s="1791"/>
      <c r="AQ38" s="1791"/>
      <c r="AR38" s="1791"/>
      <c r="AS38" s="1791"/>
      <c r="AT38" s="1791"/>
      <c r="AU38" s="1791"/>
      <c r="AV38" s="1791"/>
      <c r="AW38" s="1791"/>
      <c r="AX38" s="1791"/>
      <c r="AY38" s="1791"/>
      <c r="AZ38" s="1791"/>
      <c r="BA38" s="1791"/>
      <c r="BB38" s="1791"/>
      <c r="BC38" s="1791"/>
      <c r="BD38" s="1791"/>
      <c r="BE38" s="1791"/>
      <c r="BF38" s="1791"/>
      <c r="BG38" s="1791"/>
      <c r="BH38" s="1791"/>
      <c r="BI38" s="1791"/>
      <c r="BJ38" s="1791"/>
      <c r="BK38" s="1791"/>
      <c r="BL38" s="1791"/>
      <c r="BM38" s="1791"/>
      <c r="BN38" s="1791"/>
      <c r="BO38" s="1791"/>
      <c r="BP38" s="1791"/>
      <c r="BQ38" s="1791"/>
      <c r="BR38" s="1225"/>
      <c r="BS38" s="1225"/>
    </row>
    <row r="39" spans="1:71" ht="13.5" customHeight="1">
      <c r="AB39" s="1274"/>
      <c r="AM39" s="1791"/>
      <c r="AN39" s="1791"/>
      <c r="AO39" s="1791"/>
      <c r="AP39" s="1791"/>
      <c r="AQ39" s="1791"/>
      <c r="AR39" s="1791"/>
      <c r="AS39" s="1791"/>
      <c r="AT39" s="1791"/>
      <c r="AU39" s="1791"/>
      <c r="AV39" s="1791"/>
      <c r="AW39" s="1791"/>
      <c r="AX39" s="1791"/>
      <c r="AY39" s="1791"/>
      <c r="AZ39" s="1791"/>
      <c r="BA39" s="1791"/>
      <c r="BB39" s="1791"/>
      <c r="BC39" s="1791"/>
      <c r="BD39" s="1791"/>
      <c r="BE39" s="1791"/>
      <c r="BF39" s="1791"/>
      <c r="BG39" s="1791"/>
      <c r="BH39" s="1791"/>
      <c r="BI39" s="1791"/>
      <c r="BJ39" s="1791"/>
      <c r="BK39" s="1791"/>
      <c r="BL39" s="1791"/>
      <c r="BM39" s="1791"/>
      <c r="BN39" s="1791"/>
      <c r="BO39" s="1791"/>
      <c r="BP39" s="1791"/>
      <c r="BQ39" s="1791"/>
      <c r="BR39" s="1225"/>
      <c r="BS39" s="1225"/>
    </row>
    <row r="40" spans="1:71" ht="24" customHeight="1">
      <c r="V40" s="1742" t="s">
        <v>4</v>
      </c>
      <c r="W40" s="1743"/>
      <c r="X40" s="1743"/>
      <c r="Y40" s="1743"/>
      <c r="Z40" s="1743"/>
      <c r="AA40" s="1743"/>
      <c r="AB40" s="1743"/>
      <c r="AC40" s="1743"/>
      <c r="AD40" s="1743"/>
      <c r="AE40" s="1743"/>
      <c r="AF40" s="1744"/>
      <c r="AM40" s="1791"/>
      <c r="AN40" s="1791"/>
      <c r="AO40" s="1791"/>
      <c r="AP40" s="1791"/>
      <c r="AQ40" s="1791"/>
      <c r="AR40" s="1791"/>
      <c r="AS40" s="1791"/>
      <c r="AT40" s="1791"/>
      <c r="AU40" s="1791"/>
      <c r="AV40" s="1791"/>
      <c r="AW40" s="1791"/>
      <c r="AX40" s="1791"/>
      <c r="AY40" s="1791"/>
      <c r="AZ40" s="1791"/>
      <c r="BA40" s="1791"/>
      <c r="BB40" s="1791"/>
      <c r="BC40" s="1791"/>
      <c r="BD40" s="1791"/>
      <c r="BE40" s="1791"/>
      <c r="BF40" s="1791"/>
      <c r="BG40" s="1791"/>
      <c r="BH40" s="1791"/>
      <c r="BI40" s="1791"/>
      <c r="BJ40" s="1791"/>
      <c r="BK40" s="1791"/>
      <c r="BL40" s="1791"/>
      <c r="BM40" s="1791"/>
      <c r="BN40" s="1791"/>
      <c r="BO40" s="1791"/>
      <c r="BP40" s="1791"/>
      <c r="BQ40" s="1791"/>
      <c r="BR40" s="1225"/>
      <c r="BS40" s="1225"/>
    </row>
    <row r="41" spans="1:71" ht="24" customHeight="1">
      <c r="V41" s="1789" t="s">
        <v>1594</v>
      </c>
      <c r="W41" s="1790"/>
      <c r="X41" s="1220"/>
      <c r="Y41" s="1220" t="s">
        <v>33</v>
      </c>
      <c r="Z41" s="1220"/>
      <c r="AA41" s="1220"/>
      <c r="AB41" s="1220" t="s">
        <v>1053</v>
      </c>
      <c r="AC41" s="1220"/>
      <c r="AD41" s="1220"/>
      <c r="AE41" s="1220" t="s">
        <v>164</v>
      </c>
      <c r="AF41" s="1221"/>
      <c r="AM41" s="1791"/>
      <c r="AN41" s="1791"/>
      <c r="AO41" s="1791"/>
      <c r="AP41" s="1791"/>
      <c r="AQ41" s="1791"/>
      <c r="AR41" s="1791"/>
      <c r="AS41" s="1791"/>
      <c r="AT41" s="1791"/>
      <c r="AU41" s="1791"/>
      <c r="AV41" s="1791"/>
      <c r="AW41" s="1791"/>
      <c r="AX41" s="1791"/>
      <c r="AY41" s="1791"/>
      <c r="AZ41" s="1791"/>
      <c r="BA41" s="1791"/>
      <c r="BB41" s="1791"/>
      <c r="BC41" s="1791"/>
      <c r="BD41" s="1791"/>
      <c r="BE41" s="1791"/>
      <c r="BF41" s="1791"/>
      <c r="BG41" s="1791"/>
      <c r="BH41" s="1791"/>
      <c r="BI41" s="1791"/>
      <c r="BJ41" s="1791"/>
      <c r="BK41" s="1791"/>
      <c r="BL41" s="1791"/>
      <c r="BM41" s="1791"/>
      <c r="BN41" s="1791"/>
      <c r="BO41" s="1791"/>
      <c r="BP41" s="1791"/>
      <c r="BQ41" s="1791"/>
      <c r="BR41" s="1225"/>
      <c r="BS41" s="1225"/>
    </row>
    <row r="42" spans="1:71" ht="20.149999999999999" customHeight="1">
      <c r="V42" s="10" t="s">
        <v>5</v>
      </c>
      <c r="AM42" s="1224"/>
      <c r="AN42" s="1225"/>
      <c r="AO42" s="1225"/>
      <c r="AP42" s="1225"/>
      <c r="AQ42" s="1225"/>
      <c r="AR42" s="1225"/>
      <c r="AS42" s="1225"/>
      <c r="AT42" s="1225"/>
      <c r="AU42" s="1225"/>
      <c r="AV42" s="1225"/>
      <c r="AW42" s="1225"/>
      <c r="AX42" s="1225"/>
      <c r="AY42" s="1225"/>
      <c r="AZ42" s="1225"/>
      <c r="BA42" s="1225"/>
      <c r="BB42" s="1225"/>
      <c r="BC42" s="1225"/>
      <c r="BD42" s="1225"/>
      <c r="BE42" s="1225"/>
      <c r="BF42" s="1225"/>
      <c r="BG42" s="1225"/>
      <c r="BH42" s="1225"/>
      <c r="BI42" s="1225"/>
      <c r="BJ42" s="1225"/>
      <c r="BK42" s="1225"/>
      <c r="BL42" s="1225"/>
      <c r="BM42" s="1225"/>
      <c r="BN42" s="1225"/>
      <c r="BO42" s="1225"/>
      <c r="BP42" s="1225"/>
      <c r="BQ42" s="1225"/>
      <c r="BR42" s="1225"/>
      <c r="BS42" s="1225"/>
    </row>
    <row r="45" spans="1:71" ht="14">
      <c r="F45" s="61"/>
      <c r="G45" s="61"/>
      <c r="H45" s="61"/>
      <c r="I45" s="61"/>
      <c r="J45" s="61"/>
      <c r="K45" s="61"/>
      <c r="L45" s="61"/>
      <c r="M45" s="61"/>
    </row>
    <row r="46" spans="1:71" ht="14">
      <c r="F46" s="61"/>
      <c r="G46" s="61"/>
      <c r="H46" s="61"/>
      <c r="I46" s="61"/>
      <c r="J46" s="61"/>
      <c r="K46" s="61"/>
      <c r="L46" s="61"/>
      <c r="M46" s="61"/>
    </row>
    <row r="47" spans="1:71" ht="14">
      <c r="F47" s="61"/>
      <c r="G47" s="61"/>
      <c r="H47" s="61"/>
      <c r="I47" s="61"/>
      <c r="J47" s="61"/>
      <c r="K47" s="61"/>
      <c r="L47" s="61"/>
      <c r="M47" s="61"/>
    </row>
    <row r="48" spans="1:71">
      <c r="C48" s="1275"/>
    </row>
    <row r="49" spans="3:3">
      <c r="C49" s="1275"/>
    </row>
    <row r="50" spans="3:3">
      <c r="C50" s="1275"/>
    </row>
    <row r="51" spans="3:3">
      <c r="C51" s="1275"/>
    </row>
    <row r="52" spans="3:3">
      <c r="C52" s="1275"/>
    </row>
    <row r="53" spans="3:3">
      <c r="C53" s="1275"/>
    </row>
    <row r="54" spans="3:3">
      <c r="C54" s="1275"/>
    </row>
    <row r="55" spans="3:3">
      <c r="C55" s="1275"/>
    </row>
    <row r="56" spans="3:3">
      <c r="C56" s="1275"/>
    </row>
    <row r="57" spans="3:3">
      <c r="C57" s="1275"/>
    </row>
    <row r="58" spans="3:3">
      <c r="C58" s="1275"/>
    </row>
    <row r="59" spans="3:3">
      <c r="C59" s="1275"/>
    </row>
    <row r="60" spans="3:3">
      <c r="C60" s="1275"/>
    </row>
    <row r="61" spans="3:3">
      <c r="C61" s="1275"/>
    </row>
    <row r="62" spans="3:3">
      <c r="C62" s="1275"/>
    </row>
    <row r="63" spans="3:3">
      <c r="C63" s="1275"/>
    </row>
    <row r="64" spans="3:3">
      <c r="C64" s="1275"/>
    </row>
    <row r="65" spans="3:3">
      <c r="C65" s="1275"/>
    </row>
    <row r="66" spans="3:3">
      <c r="C66" s="1275"/>
    </row>
    <row r="67" spans="3:3">
      <c r="C67" s="1275"/>
    </row>
    <row r="68" spans="3:3">
      <c r="C68" s="1275"/>
    </row>
    <row r="69" spans="3:3">
      <c r="C69" s="1275"/>
    </row>
    <row r="70" spans="3:3">
      <c r="C70" s="1275"/>
    </row>
    <row r="71" spans="3:3">
      <c r="C71" s="1275"/>
    </row>
    <row r="72" spans="3:3">
      <c r="C72" s="1275"/>
    </row>
    <row r="73" spans="3:3">
      <c r="C73" s="1275"/>
    </row>
    <row r="74" spans="3:3">
      <c r="C74" s="1275"/>
    </row>
    <row r="75" spans="3:3">
      <c r="C75" s="1275"/>
    </row>
    <row r="76" spans="3:3">
      <c r="C76" s="1275"/>
    </row>
    <row r="77" spans="3:3">
      <c r="C77" s="1275"/>
    </row>
    <row r="78" spans="3:3">
      <c r="C78" s="1275"/>
    </row>
    <row r="79" spans="3:3">
      <c r="C79" s="1275"/>
    </row>
    <row r="80" spans="3:3">
      <c r="C80" s="1275"/>
    </row>
    <row r="81" spans="3:3">
      <c r="C81" s="1275"/>
    </row>
    <row r="82" spans="3:3">
      <c r="C82" s="1275"/>
    </row>
    <row r="83" spans="3:3">
      <c r="C83" s="1275"/>
    </row>
    <row r="84" spans="3:3">
      <c r="C84" s="1275"/>
    </row>
    <row r="85" spans="3:3">
      <c r="C85" s="1275"/>
    </row>
    <row r="86" spans="3:3">
      <c r="C86" s="1275"/>
    </row>
    <row r="87" spans="3:3">
      <c r="C87" s="1275"/>
    </row>
    <row r="88" spans="3:3">
      <c r="C88" s="1275"/>
    </row>
    <row r="89" spans="3:3">
      <c r="C89" s="1275"/>
    </row>
  </sheetData>
  <mergeCells count="81">
    <mergeCell ref="V41:W41"/>
    <mergeCell ref="AM37:BQ41"/>
    <mergeCell ref="C15:H19"/>
    <mergeCell ref="Q37:S37"/>
    <mergeCell ref="T37:U37"/>
    <mergeCell ref="Q38:S38"/>
    <mergeCell ref="T38:U38"/>
    <mergeCell ref="T35:U35"/>
    <mergeCell ref="Q34:S34"/>
    <mergeCell ref="Q35:S35"/>
    <mergeCell ref="I17:L17"/>
    <mergeCell ref="T34:U34"/>
    <mergeCell ref="Q36:S36"/>
    <mergeCell ref="T36:U36"/>
    <mergeCell ref="M18:AF18"/>
    <mergeCell ref="M19:AF19"/>
    <mergeCell ref="Q17:V17"/>
    <mergeCell ref="AA17:AF17"/>
    <mergeCell ref="B2:AG2"/>
    <mergeCell ref="M28:U28"/>
    <mergeCell ref="M29:U29"/>
    <mergeCell ref="D26:AH26"/>
    <mergeCell ref="C10:H14"/>
    <mergeCell ref="I13:L13"/>
    <mergeCell ref="I14:L14"/>
    <mergeCell ref="M10:AF10"/>
    <mergeCell ref="I18:L18"/>
    <mergeCell ref="I19:L19"/>
    <mergeCell ref="C4:H4"/>
    <mergeCell ref="W4:Y4"/>
    <mergeCell ref="I5:L5"/>
    <mergeCell ref="I6:L6"/>
    <mergeCell ref="M30:U30"/>
    <mergeCell ref="M31:U31"/>
    <mergeCell ref="X28:Y28"/>
    <mergeCell ref="X29:Y29"/>
    <mergeCell ref="X30:Y30"/>
    <mergeCell ref="X31:Y31"/>
    <mergeCell ref="V40:AF40"/>
    <mergeCell ref="L33:P33"/>
    <mergeCell ref="X32:Y32"/>
    <mergeCell ref="L35:P35"/>
    <mergeCell ref="L36:P36"/>
    <mergeCell ref="L34:P34"/>
    <mergeCell ref="M32:U32"/>
    <mergeCell ref="X33:Y33"/>
    <mergeCell ref="X34:Y34"/>
    <mergeCell ref="X35:Y35"/>
    <mergeCell ref="L37:P38"/>
    <mergeCell ref="T33:U33"/>
    <mergeCell ref="Q33:S33"/>
    <mergeCell ref="X36:Y36"/>
    <mergeCell ref="C5:H9"/>
    <mergeCell ref="I4:L4"/>
    <mergeCell ref="I8:L8"/>
    <mergeCell ref="I9:L9"/>
    <mergeCell ref="Q7:V7"/>
    <mergeCell ref="M8:AF8"/>
    <mergeCell ref="M9:AF9"/>
    <mergeCell ref="M4:V4"/>
    <mergeCell ref="Z4:AF4"/>
    <mergeCell ref="M11:AF11"/>
    <mergeCell ref="M13:AF13"/>
    <mergeCell ref="M14:AF14"/>
    <mergeCell ref="I7:L7"/>
    <mergeCell ref="M5:AF5"/>
    <mergeCell ref="M6:AF6"/>
    <mergeCell ref="AA7:AF7"/>
    <mergeCell ref="M15:AF15"/>
    <mergeCell ref="M16:AF16"/>
    <mergeCell ref="Q12:V12"/>
    <mergeCell ref="AA12:AF12"/>
    <mergeCell ref="I15:L15"/>
    <mergeCell ref="I16:L16"/>
    <mergeCell ref="C23:H23"/>
    <mergeCell ref="J23:L23"/>
    <mergeCell ref="I10:L10"/>
    <mergeCell ref="I11:L11"/>
    <mergeCell ref="I12:L12"/>
    <mergeCell ref="C21:H21"/>
    <mergeCell ref="C22:H22"/>
  </mergeCells>
  <phoneticPr fontId="2"/>
  <conditionalFormatting sqref="X33:X36">
    <cfRule type="containsBlanks" dxfId="17" priority="15">
      <formula>LEN(TRIM(X33))=0</formula>
    </cfRule>
  </conditionalFormatting>
  <conditionalFormatting sqref="X28:Y32">
    <cfRule type="containsBlanks" dxfId="16" priority="12">
      <formula>LEN(TRIM(X28))=0</formula>
    </cfRule>
  </conditionalFormatting>
  <conditionalFormatting sqref="X28:Y36">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X28:Y36" xr:uid="{00000000-0002-0000-0000-000000000000}">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89" orientation="portrait" cellComments="asDisplayed" r:id="rId1"/>
  <headerFooter alignWithMargins="0"/>
  <colBreaks count="1" manualBreakCount="1">
    <brk id="36" max="3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CT112"/>
  <sheetViews>
    <sheetView showGridLines="0" view="pageBreakPreview" zoomScale="70" zoomScaleNormal="100" zoomScaleSheetLayoutView="70" workbookViewId="0">
      <selection activeCell="AF16" sqref="AF16:AP20"/>
    </sheetView>
  </sheetViews>
  <sheetFormatPr defaultColWidth="8" defaultRowHeight="12"/>
  <cols>
    <col min="1" max="4" width="1.453125" style="5" customWidth="1"/>
    <col min="5" max="43" width="2.453125" style="5" customWidth="1"/>
    <col min="44" max="61" width="1.90625" style="5" customWidth="1"/>
    <col min="62" max="62" width="1.90625" style="224" customWidth="1"/>
    <col min="63" max="63" width="1.90625" style="5" customWidth="1"/>
    <col min="64" max="64" width="2" style="5" customWidth="1"/>
    <col min="65" max="71" width="2.36328125" style="5" customWidth="1"/>
    <col min="72" max="89" width="2" style="5" customWidth="1"/>
    <col min="90" max="104" width="2.36328125" style="5" customWidth="1"/>
    <col min="105" max="16384" width="8" style="5"/>
  </cols>
  <sheetData>
    <row r="1" spans="2:83" ht="14.15" customHeight="1">
      <c r="D1" s="2394" t="s">
        <v>741</v>
      </c>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650"/>
      <c r="AR1" s="2071" t="s">
        <v>1428</v>
      </c>
      <c r="AS1" s="2071"/>
      <c r="AT1" s="2071"/>
      <c r="AU1" s="2071"/>
      <c r="AV1" s="2071"/>
      <c r="AW1" s="650"/>
      <c r="AX1" s="650"/>
      <c r="AY1" s="650"/>
      <c r="AZ1" s="650"/>
      <c r="BA1" s="650"/>
      <c r="BB1" s="650"/>
      <c r="BC1" s="650"/>
      <c r="BD1" s="650"/>
      <c r="BE1" s="650"/>
      <c r="BF1" s="650"/>
      <c r="BG1" s="650"/>
      <c r="BH1" s="650"/>
      <c r="BI1" s="650"/>
      <c r="BJ1" s="650"/>
    </row>
    <row r="2" spans="2:83" ht="5.15" customHeight="1" thickBot="1">
      <c r="E2" s="1"/>
    </row>
    <row r="3" spans="2:83" ht="14.5" customHeight="1">
      <c r="B3" s="690"/>
      <c r="C3" s="594"/>
      <c r="D3" s="2396" t="s">
        <v>269</v>
      </c>
      <c r="E3" s="2396"/>
      <c r="F3" s="2396"/>
      <c r="G3" s="2396"/>
      <c r="H3" s="2396"/>
      <c r="I3" s="2396"/>
      <c r="J3" s="2396"/>
      <c r="K3" s="2396"/>
      <c r="L3" s="2396"/>
      <c r="M3" s="2396"/>
      <c r="N3" s="2396"/>
      <c r="O3" s="2396"/>
      <c r="P3" s="2396"/>
      <c r="Q3" s="2396"/>
      <c r="R3" s="2396"/>
      <c r="S3" s="2396"/>
      <c r="T3" s="2396"/>
      <c r="U3" s="2396"/>
      <c r="V3" s="2396"/>
      <c r="W3" s="2396"/>
      <c r="X3" s="2396"/>
      <c r="Y3" s="2396"/>
      <c r="Z3" s="2396"/>
      <c r="AA3" s="594"/>
      <c r="AB3" s="331"/>
      <c r="AC3" s="331"/>
      <c r="AD3" s="331"/>
      <c r="AE3" s="2796" t="s">
        <v>271</v>
      </c>
      <c r="AF3" s="2396"/>
      <c r="AG3" s="2396"/>
      <c r="AH3" s="2396"/>
      <c r="AI3" s="2396"/>
      <c r="AJ3" s="2396"/>
      <c r="AK3" s="2396"/>
      <c r="AL3" s="2396"/>
      <c r="AM3" s="2396"/>
      <c r="AN3" s="2396"/>
      <c r="AO3" s="2396"/>
      <c r="AP3" s="2797"/>
      <c r="AQ3" s="146"/>
      <c r="AR3" s="146"/>
      <c r="AS3" s="5" t="s">
        <v>1703</v>
      </c>
      <c r="BJ3" s="5"/>
    </row>
    <row r="4" spans="2:83" ht="14.5" customHeight="1">
      <c r="B4" s="62"/>
      <c r="D4" s="6"/>
      <c r="E4" s="1" t="s">
        <v>1879</v>
      </c>
      <c r="F4" s="99"/>
      <c r="G4" s="79"/>
      <c r="H4" s="104"/>
      <c r="I4" s="104"/>
      <c r="J4" s="104"/>
      <c r="K4" s="104"/>
      <c r="L4" s="104"/>
      <c r="M4" s="104"/>
      <c r="N4" s="104"/>
      <c r="O4" s="104"/>
      <c r="P4" s="104"/>
      <c r="Q4" s="104"/>
      <c r="R4" s="104"/>
      <c r="S4" s="104"/>
      <c r="T4" s="104"/>
      <c r="U4" s="104"/>
      <c r="V4" s="104"/>
      <c r="W4" s="104"/>
      <c r="X4" s="104"/>
      <c r="Y4" s="104"/>
      <c r="Z4" s="593"/>
      <c r="AC4" s="586"/>
      <c r="AD4" s="586"/>
      <c r="AE4" s="356" t="s">
        <v>165</v>
      </c>
      <c r="AF4" s="3247" t="s">
        <v>1429</v>
      </c>
      <c r="AG4" s="3247"/>
      <c r="AH4" s="3247"/>
      <c r="AI4" s="3247"/>
      <c r="AJ4" s="3247"/>
      <c r="AK4" s="3247"/>
      <c r="AL4" s="3247"/>
      <c r="AM4" s="3247"/>
      <c r="AN4" s="3247"/>
      <c r="AO4" s="3247"/>
      <c r="AP4" s="3248"/>
      <c r="AQ4" s="595"/>
      <c r="AS4" s="146"/>
      <c r="BJ4" s="5"/>
    </row>
    <row r="5" spans="2:83" ht="14.5" customHeight="1">
      <c r="B5" s="62"/>
      <c r="D5" s="6"/>
      <c r="E5" s="1"/>
      <c r="F5" s="2288" t="s">
        <v>1880</v>
      </c>
      <c r="G5" s="2288"/>
      <c r="H5" s="2288"/>
      <c r="I5" s="2288"/>
      <c r="J5" s="2288"/>
      <c r="K5" s="2288"/>
      <c r="L5" s="2288"/>
      <c r="M5" s="2288"/>
      <c r="N5" s="2288"/>
      <c r="O5" s="104"/>
      <c r="P5" s="104"/>
      <c r="Q5" s="104"/>
      <c r="R5" s="104"/>
      <c r="S5" s="104"/>
      <c r="T5" s="104"/>
      <c r="U5" s="104"/>
      <c r="V5" s="104"/>
      <c r="W5" s="104"/>
      <c r="X5" s="104"/>
      <c r="Y5" s="104"/>
      <c r="Z5" s="104"/>
      <c r="AC5" s="849"/>
      <c r="AD5" s="849"/>
      <c r="AE5" s="197"/>
      <c r="AF5" s="2401"/>
      <c r="AG5" s="2401"/>
      <c r="AH5" s="2401"/>
      <c r="AI5" s="2401"/>
      <c r="AJ5" s="2401"/>
      <c r="AK5" s="2401"/>
      <c r="AL5" s="2401"/>
      <c r="AM5" s="2401"/>
      <c r="AN5" s="2401"/>
      <c r="AO5" s="2401"/>
      <c r="AP5" s="2437"/>
      <c r="AQ5" s="595"/>
      <c r="AS5" s="146"/>
      <c r="AT5" s="1527"/>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123"/>
    </row>
    <row r="6" spans="2:83" ht="14.5" customHeight="1">
      <c r="B6" s="62"/>
      <c r="D6" s="6"/>
      <c r="E6" s="1" t="s">
        <v>1877</v>
      </c>
      <c r="F6" s="99"/>
      <c r="G6" s="79"/>
      <c r="H6" s="104"/>
      <c r="I6" s="104"/>
      <c r="J6" s="104"/>
      <c r="K6" s="104"/>
      <c r="L6" s="104"/>
      <c r="M6" s="104"/>
      <c r="N6" s="104"/>
      <c r="O6" s="104"/>
      <c r="P6" s="104"/>
      <c r="Q6" s="104"/>
      <c r="R6" s="104"/>
      <c r="S6" s="104"/>
      <c r="T6" s="104"/>
      <c r="U6" s="104"/>
      <c r="V6" s="104"/>
      <c r="W6" s="104"/>
      <c r="X6" s="104"/>
      <c r="Y6" s="104"/>
      <c r="Z6" s="104"/>
      <c r="AC6" s="849"/>
      <c r="AD6" s="849"/>
      <c r="AE6" s="197"/>
      <c r="AF6" s="2401"/>
      <c r="AG6" s="2401"/>
      <c r="AH6" s="2401"/>
      <c r="AI6" s="2401"/>
      <c r="AJ6" s="2401"/>
      <c r="AK6" s="2401"/>
      <c r="AL6" s="2401"/>
      <c r="AM6" s="2401"/>
      <c r="AN6" s="2401"/>
      <c r="AO6" s="2401"/>
      <c r="AP6" s="2437"/>
      <c r="AQ6" s="595"/>
      <c r="AS6" s="146"/>
      <c r="AT6" s="1528"/>
      <c r="AU6" s="601" t="s">
        <v>2139</v>
      </c>
      <c r="BJ6" s="5"/>
      <c r="CE6" s="237"/>
    </row>
    <row r="7" spans="2:83" ht="14.5" customHeight="1">
      <c r="B7" s="62"/>
      <c r="D7" s="6"/>
      <c r="F7" s="6" t="s">
        <v>1878</v>
      </c>
      <c r="H7" s="104"/>
      <c r="I7" s="104"/>
      <c r="J7" s="104"/>
      <c r="K7" s="104"/>
      <c r="L7" s="104"/>
      <c r="M7" s="104"/>
      <c r="N7" s="104"/>
      <c r="O7" s="104"/>
      <c r="P7" s="104"/>
      <c r="Q7" s="104"/>
      <c r="R7" s="104"/>
      <c r="S7" s="104"/>
      <c r="T7" s="104"/>
      <c r="U7" s="104"/>
      <c r="V7" s="104"/>
      <c r="W7" s="104"/>
      <c r="X7" s="104"/>
      <c r="Y7" s="104"/>
      <c r="Z7" s="104"/>
      <c r="AC7" s="104"/>
      <c r="AD7" s="104"/>
      <c r="AE7" s="197"/>
      <c r="AF7" s="2401"/>
      <c r="AG7" s="2401"/>
      <c r="AH7" s="2401"/>
      <c r="AI7" s="2401"/>
      <c r="AJ7" s="2401"/>
      <c r="AK7" s="2401"/>
      <c r="AL7" s="2401"/>
      <c r="AM7" s="2401"/>
      <c r="AN7" s="2401"/>
      <c r="AO7" s="2401"/>
      <c r="AP7" s="2437"/>
      <c r="AQ7" s="595"/>
      <c r="AS7" s="146"/>
      <c r="AT7" s="1528"/>
      <c r="AU7" s="2401" t="s">
        <v>1039</v>
      </c>
      <c r="AV7" s="2401"/>
      <c r="AW7" s="2401"/>
      <c r="AX7" s="2401"/>
      <c r="AY7" s="2401"/>
      <c r="AZ7" s="2401"/>
      <c r="BA7" s="2401"/>
      <c r="BB7" s="2401"/>
      <c r="BC7" s="2401"/>
      <c r="BD7" s="2401"/>
      <c r="BE7" s="2401"/>
      <c r="BF7" s="2401"/>
      <c r="BG7" s="2401"/>
      <c r="BH7" s="2401"/>
      <c r="BI7" s="2401"/>
      <c r="BJ7" s="2401"/>
      <c r="BK7" s="2401"/>
      <c r="BL7" s="2401"/>
      <c r="BM7" s="2401"/>
      <c r="BN7" s="2401"/>
      <c r="BO7" s="2401"/>
      <c r="BP7" s="2401"/>
      <c r="BQ7" s="2401"/>
      <c r="BR7" s="2401"/>
      <c r="BS7" s="2401"/>
      <c r="BT7" s="2401"/>
      <c r="BU7" s="2401"/>
      <c r="BV7" s="2401"/>
      <c r="BW7" s="2401"/>
      <c r="BX7" s="2401"/>
      <c r="BY7" s="2401"/>
      <c r="BZ7" s="2401"/>
      <c r="CA7" s="2401"/>
      <c r="CB7" s="2401"/>
      <c r="CC7" s="2401"/>
      <c r="CD7" s="2401"/>
      <c r="CE7" s="237"/>
    </row>
    <row r="8" spans="2:83" ht="14.5" customHeight="1">
      <c r="B8" s="62"/>
      <c r="D8" s="6"/>
      <c r="E8" s="602"/>
      <c r="F8" s="602"/>
      <c r="G8" s="104"/>
      <c r="H8" s="104"/>
      <c r="I8" s="104"/>
      <c r="J8" s="104"/>
      <c r="K8" s="104"/>
      <c r="L8" s="104"/>
      <c r="M8" s="104"/>
      <c r="N8" s="104"/>
      <c r="O8" s="104"/>
      <c r="P8" s="104"/>
      <c r="Q8" s="104"/>
      <c r="R8" s="104"/>
      <c r="S8" s="104"/>
      <c r="T8" s="104"/>
      <c r="U8" s="104"/>
      <c r="V8" s="104"/>
      <c r="W8" s="104"/>
      <c r="X8" s="104"/>
      <c r="Y8" s="104"/>
      <c r="Z8" s="104"/>
      <c r="AC8" s="1"/>
      <c r="AD8" s="1"/>
      <c r="AE8" s="91"/>
      <c r="AF8" s="2401"/>
      <c r="AG8" s="2401"/>
      <c r="AH8" s="2401"/>
      <c r="AI8" s="2401"/>
      <c r="AJ8" s="2401"/>
      <c r="AK8" s="2401"/>
      <c r="AL8" s="2401"/>
      <c r="AM8" s="2401"/>
      <c r="AN8" s="2401"/>
      <c r="AO8" s="2401"/>
      <c r="AP8" s="2437"/>
      <c r="AQ8" s="595"/>
      <c r="AS8" s="146"/>
      <c r="AT8" s="1528"/>
      <c r="AU8" s="2401"/>
      <c r="AV8" s="2401"/>
      <c r="AW8" s="2401"/>
      <c r="AX8" s="2401"/>
      <c r="AY8" s="2401"/>
      <c r="AZ8" s="2401"/>
      <c r="BA8" s="2401"/>
      <c r="BB8" s="2401"/>
      <c r="BC8" s="2401"/>
      <c r="BD8" s="2401"/>
      <c r="BE8" s="2401"/>
      <c r="BF8" s="2401"/>
      <c r="BG8" s="2401"/>
      <c r="BH8" s="2401"/>
      <c r="BI8" s="2401"/>
      <c r="BJ8" s="2401"/>
      <c r="BK8" s="2401"/>
      <c r="BL8" s="2401"/>
      <c r="BM8" s="2401"/>
      <c r="BN8" s="2401"/>
      <c r="BO8" s="2401"/>
      <c r="BP8" s="2401"/>
      <c r="BQ8" s="2401"/>
      <c r="BR8" s="2401"/>
      <c r="BS8" s="2401"/>
      <c r="BT8" s="2401"/>
      <c r="BU8" s="2401"/>
      <c r="BV8" s="2401"/>
      <c r="BW8" s="2401"/>
      <c r="BX8" s="2401"/>
      <c r="BY8" s="2401"/>
      <c r="BZ8" s="2401"/>
      <c r="CA8" s="2401"/>
      <c r="CB8" s="2401"/>
      <c r="CC8" s="2401"/>
      <c r="CD8" s="2401"/>
      <c r="CE8" s="237"/>
    </row>
    <row r="9" spans="2:83" ht="14.15" customHeight="1">
      <c r="B9" s="62"/>
      <c r="D9" s="146"/>
      <c r="E9" s="6" t="s">
        <v>744</v>
      </c>
      <c r="F9" s="146"/>
      <c r="G9" s="146"/>
      <c r="H9" s="146"/>
      <c r="I9" s="146"/>
      <c r="J9" s="146"/>
      <c r="K9" s="146"/>
      <c r="L9" s="146"/>
      <c r="M9" s="146"/>
      <c r="N9" s="146"/>
      <c r="O9" s="146"/>
      <c r="P9" s="146"/>
      <c r="Q9" s="146"/>
      <c r="R9" s="146"/>
      <c r="S9" s="146"/>
      <c r="T9" s="146"/>
      <c r="U9" s="146"/>
      <c r="V9" s="146"/>
      <c r="W9" s="146"/>
      <c r="X9" s="146"/>
      <c r="Y9" s="146"/>
      <c r="Z9" s="146"/>
      <c r="AC9" s="146"/>
      <c r="AD9" s="146"/>
      <c r="AE9" s="989" t="s">
        <v>748</v>
      </c>
      <c r="AF9" s="146"/>
      <c r="AG9" s="146"/>
      <c r="AH9" s="146"/>
      <c r="AI9" s="146"/>
      <c r="AJ9" s="146"/>
      <c r="AK9" s="146"/>
      <c r="AL9" s="146"/>
      <c r="AM9" s="146"/>
      <c r="AN9" s="146"/>
      <c r="AO9" s="146"/>
      <c r="AP9" s="149"/>
      <c r="AQ9" s="146"/>
      <c r="AR9" s="146"/>
      <c r="AS9" s="146"/>
      <c r="AT9" s="1528"/>
      <c r="AU9" s="2401"/>
      <c r="AV9" s="2401"/>
      <c r="AW9" s="2401"/>
      <c r="AX9" s="2401"/>
      <c r="AY9" s="2401"/>
      <c r="AZ9" s="2401"/>
      <c r="BA9" s="2401"/>
      <c r="BB9" s="2401"/>
      <c r="BC9" s="2401"/>
      <c r="BD9" s="2401"/>
      <c r="BE9" s="2401"/>
      <c r="BF9" s="2401"/>
      <c r="BG9" s="2401"/>
      <c r="BH9" s="2401"/>
      <c r="BI9" s="2401"/>
      <c r="BJ9" s="2401"/>
      <c r="BK9" s="2401"/>
      <c r="BL9" s="2401"/>
      <c r="BM9" s="2401"/>
      <c r="BN9" s="2401"/>
      <c r="BO9" s="2401"/>
      <c r="BP9" s="2401"/>
      <c r="BQ9" s="2401"/>
      <c r="BR9" s="2401"/>
      <c r="BS9" s="2401"/>
      <c r="BT9" s="2401"/>
      <c r="BU9" s="2401"/>
      <c r="BV9" s="2401"/>
      <c r="BW9" s="2401"/>
      <c r="BX9" s="2401"/>
      <c r="BY9" s="2401"/>
      <c r="BZ9" s="2401"/>
      <c r="CA9" s="2401"/>
      <c r="CB9" s="2401"/>
      <c r="CC9" s="2401"/>
      <c r="CD9" s="2401"/>
      <c r="CE9" s="237"/>
    </row>
    <row r="10" spans="2:83" ht="14.15" customHeight="1">
      <c r="B10" s="62"/>
      <c r="D10" s="146"/>
      <c r="E10" s="6" t="s">
        <v>745</v>
      </c>
      <c r="G10" s="146"/>
      <c r="H10" s="146"/>
      <c r="I10" s="146"/>
      <c r="J10" s="146"/>
      <c r="K10" s="146"/>
      <c r="L10" s="146"/>
      <c r="M10" s="146"/>
      <c r="N10" s="146"/>
      <c r="O10" s="146"/>
      <c r="P10" s="146"/>
      <c r="Q10" s="146"/>
      <c r="R10" s="146"/>
      <c r="S10" s="146"/>
      <c r="T10" s="146"/>
      <c r="U10" s="146"/>
      <c r="V10" s="146"/>
      <c r="W10" s="146"/>
      <c r="X10" s="146"/>
      <c r="Y10" s="146"/>
      <c r="Z10" s="146"/>
      <c r="AC10" s="65"/>
      <c r="AD10" s="65"/>
      <c r="AE10" s="990" t="s">
        <v>165</v>
      </c>
      <c r="AF10" s="3236" t="s">
        <v>2274</v>
      </c>
      <c r="AG10" s="3236"/>
      <c r="AH10" s="3236"/>
      <c r="AI10" s="3236"/>
      <c r="AJ10" s="3236"/>
      <c r="AK10" s="3236"/>
      <c r="AL10" s="3236"/>
      <c r="AM10" s="3236"/>
      <c r="AN10" s="3236"/>
      <c r="AO10" s="3236"/>
      <c r="AP10" s="3237"/>
      <c r="AQ10" s="601"/>
      <c r="AR10" s="146"/>
      <c r="AS10" s="183"/>
      <c r="AT10" s="1528"/>
      <c r="AU10" s="2401"/>
      <c r="AV10" s="2401"/>
      <c r="AW10" s="2401"/>
      <c r="AX10" s="2401"/>
      <c r="AY10" s="2401"/>
      <c r="AZ10" s="2401"/>
      <c r="BA10" s="2401"/>
      <c r="BB10" s="2401"/>
      <c r="BC10" s="2401"/>
      <c r="BD10" s="2401"/>
      <c r="BE10" s="2401"/>
      <c r="BF10" s="2401"/>
      <c r="BG10" s="2401"/>
      <c r="BH10" s="2401"/>
      <c r="BI10" s="2401"/>
      <c r="BJ10" s="2401"/>
      <c r="BK10" s="2401"/>
      <c r="BL10" s="2401"/>
      <c r="BM10" s="2401"/>
      <c r="BN10" s="2401"/>
      <c r="BO10" s="2401"/>
      <c r="BP10" s="2401"/>
      <c r="BQ10" s="2401"/>
      <c r="BR10" s="2401"/>
      <c r="BS10" s="2401"/>
      <c r="BT10" s="2401"/>
      <c r="BU10" s="2401"/>
      <c r="BV10" s="2401"/>
      <c r="BW10" s="2401"/>
      <c r="BX10" s="2401"/>
      <c r="BY10" s="2401"/>
      <c r="BZ10" s="2401"/>
      <c r="CA10" s="2401"/>
      <c r="CB10" s="2401"/>
      <c r="CC10" s="2401"/>
      <c r="CD10" s="2401"/>
      <c r="CE10" s="237"/>
    </row>
    <row r="11" spans="2:83" ht="14.15" customHeight="1">
      <c r="B11" s="62"/>
      <c r="D11" s="146"/>
      <c r="E11" s="6"/>
      <c r="G11" s="146"/>
      <c r="H11" s="146"/>
      <c r="I11" s="146"/>
      <c r="J11" s="146"/>
      <c r="K11" s="146"/>
      <c r="L11" s="146"/>
      <c r="M11" s="146"/>
      <c r="N11" s="146"/>
      <c r="O11" s="146"/>
      <c r="P11" s="146"/>
      <c r="Q11" s="146"/>
      <c r="R11" s="146"/>
      <c r="S11" s="146"/>
      <c r="T11" s="146"/>
      <c r="U11" s="146"/>
      <c r="V11" s="146"/>
      <c r="W11" s="146"/>
      <c r="X11" s="146"/>
      <c r="Y11" s="146"/>
      <c r="Z11" s="146"/>
      <c r="AC11" s="65"/>
      <c r="AD11" s="65"/>
      <c r="AE11" s="991"/>
      <c r="AF11" s="3236"/>
      <c r="AG11" s="3236"/>
      <c r="AH11" s="3236"/>
      <c r="AI11" s="3236"/>
      <c r="AJ11" s="3236"/>
      <c r="AK11" s="3236"/>
      <c r="AL11" s="3236"/>
      <c r="AM11" s="3236"/>
      <c r="AN11" s="3236"/>
      <c r="AO11" s="3236"/>
      <c r="AP11" s="3237"/>
      <c r="AQ11" s="146"/>
      <c r="AR11" s="146"/>
      <c r="AS11" s="183"/>
      <c r="AT11" s="358"/>
      <c r="AU11" s="2401"/>
      <c r="AV11" s="2401"/>
      <c r="AW11" s="2401"/>
      <c r="AX11" s="2401"/>
      <c r="AY11" s="2401"/>
      <c r="AZ11" s="2401"/>
      <c r="BA11" s="2401"/>
      <c r="BB11" s="2401"/>
      <c r="BC11" s="2401"/>
      <c r="BD11" s="2401"/>
      <c r="BE11" s="2401"/>
      <c r="BF11" s="2401"/>
      <c r="BG11" s="2401"/>
      <c r="BH11" s="2401"/>
      <c r="BI11" s="2401"/>
      <c r="BJ11" s="2401"/>
      <c r="BK11" s="2401"/>
      <c r="BL11" s="2401"/>
      <c r="BM11" s="2401"/>
      <c r="BN11" s="2401"/>
      <c r="BO11" s="2401"/>
      <c r="BP11" s="2401"/>
      <c r="BQ11" s="2401"/>
      <c r="BR11" s="2401"/>
      <c r="BS11" s="2401"/>
      <c r="BT11" s="2401"/>
      <c r="BU11" s="2401"/>
      <c r="BV11" s="2401"/>
      <c r="BW11" s="2401"/>
      <c r="BX11" s="2401"/>
      <c r="BY11" s="2401"/>
      <c r="BZ11" s="2401"/>
      <c r="CA11" s="2401"/>
      <c r="CB11" s="2401"/>
      <c r="CC11" s="2401"/>
      <c r="CD11" s="2401"/>
      <c r="CE11" s="237"/>
    </row>
    <row r="12" spans="2:83" ht="14.15" customHeight="1">
      <c r="B12" s="62"/>
      <c r="D12" s="146"/>
      <c r="E12" s="6" t="s">
        <v>1107</v>
      </c>
      <c r="G12" s="146"/>
      <c r="H12" s="146"/>
      <c r="I12" s="146"/>
      <c r="J12" s="146"/>
      <c r="K12" s="146"/>
      <c r="L12" s="146"/>
      <c r="M12" s="146"/>
      <c r="N12" s="146"/>
      <c r="O12" s="146"/>
      <c r="P12" s="146"/>
      <c r="Q12" s="146"/>
      <c r="R12" s="146"/>
      <c r="S12" s="146"/>
      <c r="T12" s="146"/>
      <c r="U12" s="146"/>
      <c r="V12" s="146"/>
      <c r="W12" s="146"/>
      <c r="X12" s="146"/>
      <c r="Y12" s="146"/>
      <c r="Z12" s="146"/>
      <c r="AC12" s="215"/>
      <c r="AD12" s="215"/>
      <c r="AE12" s="990" t="s">
        <v>165</v>
      </c>
      <c r="AF12" s="601" t="s">
        <v>875</v>
      </c>
      <c r="AG12" s="215"/>
      <c r="AH12" s="215"/>
      <c r="AI12" s="215"/>
      <c r="AJ12" s="215"/>
      <c r="AK12" s="215"/>
      <c r="AL12" s="215"/>
      <c r="AM12" s="215"/>
      <c r="AN12" s="215"/>
      <c r="AO12" s="215"/>
      <c r="AP12" s="211"/>
      <c r="AQ12" s="215"/>
      <c r="AR12" s="146"/>
      <c r="AS12" s="183"/>
      <c r="AT12" s="358"/>
      <c r="AU12" s="601" t="s">
        <v>2140</v>
      </c>
      <c r="AV12" s="183"/>
      <c r="AW12" s="183"/>
      <c r="AX12" s="183"/>
      <c r="AY12" s="183"/>
      <c r="AZ12" s="183"/>
      <c r="BA12" s="183"/>
      <c r="BB12" s="183"/>
      <c r="BC12" s="183"/>
      <c r="BD12" s="183"/>
      <c r="BE12" s="183"/>
      <c r="BF12" s="183"/>
      <c r="BG12" s="183"/>
      <c r="BH12" s="183"/>
      <c r="BI12" s="183"/>
      <c r="BJ12" s="183"/>
      <c r="BK12" s="183"/>
      <c r="BL12" s="183"/>
      <c r="BM12" s="183"/>
      <c r="BN12" s="183"/>
      <c r="CE12" s="237"/>
    </row>
    <row r="13" spans="2:83" ht="14.15" customHeight="1">
      <c r="B13" s="62"/>
      <c r="D13" s="146"/>
      <c r="F13" s="1" t="s">
        <v>1673</v>
      </c>
      <c r="G13" s="1"/>
      <c r="H13" s="1"/>
      <c r="I13" s="1"/>
      <c r="J13" s="1"/>
      <c r="K13" s="1"/>
      <c r="L13" s="1"/>
      <c r="M13" s="1"/>
      <c r="N13" s="1"/>
      <c r="O13" s="1"/>
      <c r="P13" s="1"/>
      <c r="Q13" s="1"/>
      <c r="R13" s="1"/>
      <c r="S13" s="1"/>
      <c r="T13" s="1"/>
      <c r="U13" s="1"/>
      <c r="V13" s="1"/>
      <c r="W13" s="1"/>
      <c r="X13" s="1"/>
      <c r="Y13" s="1"/>
      <c r="Z13" s="1"/>
      <c r="AC13" s="215"/>
      <c r="AD13" s="215"/>
      <c r="AE13" s="992"/>
      <c r="AF13" s="601"/>
      <c r="AG13" s="215"/>
      <c r="AH13" s="215"/>
      <c r="AI13" s="215"/>
      <c r="AJ13" s="215"/>
      <c r="AK13" s="215"/>
      <c r="AL13" s="215"/>
      <c r="AM13" s="215"/>
      <c r="AN13" s="215"/>
      <c r="AO13" s="215"/>
      <c r="AP13" s="211"/>
      <c r="AQ13" s="215"/>
      <c r="AR13" s="146"/>
      <c r="AS13" s="183"/>
      <c r="AT13" s="358"/>
      <c r="AU13" s="2401" t="s">
        <v>746</v>
      </c>
      <c r="AV13" s="2401"/>
      <c r="AW13" s="2401"/>
      <c r="AX13" s="3242"/>
      <c r="AY13" s="2401"/>
      <c r="AZ13" s="2401"/>
      <c r="BA13" s="2401"/>
      <c r="BB13" s="2401"/>
      <c r="BC13" s="2401"/>
      <c r="BD13" s="2401"/>
      <c r="BE13" s="2401"/>
      <c r="BF13" s="2401"/>
      <c r="BG13" s="2401"/>
      <c r="BH13" s="2401"/>
      <c r="BI13" s="2401"/>
      <c r="BJ13" s="2401"/>
      <c r="BK13" s="2401"/>
      <c r="BL13" s="2401"/>
      <c r="BM13" s="2401"/>
      <c r="BN13" s="2401"/>
      <c r="BO13" s="2401"/>
      <c r="BP13" s="2401"/>
      <c r="BQ13" s="2401"/>
      <c r="BR13" s="2401"/>
      <c r="BS13" s="2401"/>
      <c r="BT13" s="2401"/>
      <c r="BU13" s="2401"/>
      <c r="BV13" s="2401"/>
      <c r="BW13" s="2401"/>
      <c r="BX13" s="2401"/>
      <c r="BY13" s="2401"/>
      <c r="BZ13" s="2401"/>
      <c r="CA13" s="2401"/>
      <c r="CB13" s="2401"/>
      <c r="CC13" s="2401"/>
      <c r="CD13" s="2401"/>
      <c r="CE13" s="237"/>
    </row>
    <row r="14" spans="2:83" ht="14.15" customHeight="1">
      <c r="B14" s="62"/>
      <c r="D14" s="146"/>
      <c r="G14" s="146"/>
      <c r="H14" s="146"/>
      <c r="I14" s="146"/>
      <c r="J14" s="146"/>
      <c r="K14" s="146"/>
      <c r="L14" s="146"/>
      <c r="M14" s="146"/>
      <c r="N14" s="146"/>
      <c r="O14" s="146"/>
      <c r="P14" s="146"/>
      <c r="Q14" s="146"/>
      <c r="R14" s="146"/>
      <c r="S14" s="3238"/>
      <c r="T14" s="3238"/>
      <c r="U14" s="3238"/>
      <c r="V14" s="3238"/>
      <c r="W14" s="3238"/>
      <c r="X14" s="3238"/>
      <c r="Y14" s="3238"/>
      <c r="Z14" s="3238"/>
      <c r="AA14" s="3238"/>
      <c r="AB14" s="3238"/>
      <c r="AC14" s="3238"/>
      <c r="AD14" s="3239"/>
      <c r="AE14" s="992"/>
      <c r="AF14" s="215"/>
      <c r="AG14" s="215"/>
      <c r="AH14" s="215"/>
      <c r="AI14" s="215"/>
      <c r="AJ14" s="215"/>
      <c r="AK14" s="215"/>
      <c r="AL14" s="215"/>
      <c r="AM14" s="215"/>
      <c r="AN14" s="215"/>
      <c r="AO14" s="215"/>
      <c r="AP14" s="211"/>
      <c r="AQ14" s="215"/>
      <c r="AR14" s="146"/>
      <c r="AS14" s="183"/>
      <c r="AT14" s="358"/>
      <c r="AU14" s="2401"/>
      <c r="AV14" s="2401"/>
      <c r="AW14" s="2401"/>
      <c r="AX14" s="2401"/>
      <c r="AY14" s="2401"/>
      <c r="AZ14" s="2401"/>
      <c r="BA14" s="2401"/>
      <c r="BB14" s="2401"/>
      <c r="BC14" s="2401"/>
      <c r="BD14" s="2401"/>
      <c r="BE14" s="2401"/>
      <c r="BF14" s="2401"/>
      <c r="BG14" s="2401"/>
      <c r="BH14" s="2401"/>
      <c r="BI14" s="2401"/>
      <c r="BJ14" s="2401"/>
      <c r="BK14" s="2401"/>
      <c r="BL14" s="2401"/>
      <c r="BM14" s="2401"/>
      <c r="BN14" s="2401"/>
      <c r="BO14" s="2401"/>
      <c r="BP14" s="2401"/>
      <c r="BQ14" s="2401"/>
      <c r="BR14" s="2401"/>
      <c r="BS14" s="2401"/>
      <c r="BT14" s="2401"/>
      <c r="BU14" s="2401"/>
      <c r="BV14" s="2401"/>
      <c r="BW14" s="2401"/>
      <c r="BX14" s="2401"/>
      <c r="BY14" s="2401"/>
      <c r="BZ14" s="2401"/>
      <c r="CA14" s="2401"/>
      <c r="CB14" s="2401"/>
      <c r="CC14" s="2401"/>
      <c r="CD14" s="2401"/>
      <c r="CE14" s="237"/>
    </row>
    <row r="15" spans="2:83" ht="14.15" customHeight="1">
      <c r="B15" s="62"/>
      <c r="D15" s="146"/>
      <c r="G15" s="146"/>
      <c r="H15" s="146"/>
      <c r="I15" s="146"/>
      <c r="J15" s="146"/>
      <c r="K15" s="146"/>
      <c r="L15" s="146"/>
      <c r="M15" s="146"/>
      <c r="N15" s="146"/>
      <c r="O15" s="146"/>
      <c r="P15" s="146"/>
      <c r="Q15" s="146"/>
      <c r="R15" s="146"/>
      <c r="S15" s="3238"/>
      <c r="T15" s="3238"/>
      <c r="U15" s="3238"/>
      <c r="V15" s="3238"/>
      <c r="W15" s="3238"/>
      <c r="X15" s="3238"/>
      <c r="Y15" s="3238"/>
      <c r="Z15" s="3238"/>
      <c r="AA15" s="3238"/>
      <c r="AB15" s="3238"/>
      <c r="AC15" s="3238"/>
      <c r="AD15" s="3239"/>
      <c r="AE15" s="989" t="s">
        <v>1035</v>
      </c>
      <c r="AF15" s="601"/>
      <c r="AG15" s="215"/>
      <c r="AH15" s="215"/>
      <c r="AI15" s="215"/>
      <c r="AJ15" s="215"/>
      <c r="AK15" s="215"/>
      <c r="AL15" s="215"/>
      <c r="AM15" s="215"/>
      <c r="AN15" s="215"/>
      <c r="AO15" s="215"/>
      <c r="AP15" s="211"/>
      <c r="AQ15" s="215"/>
      <c r="AR15" s="146"/>
      <c r="AS15" s="183"/>
      <c r="AT15" s="358"/>
      <c r="AU15" s="2401"/>
      <c r="AV15" s="2401"/>
      <c r="AW15" s="2401"/>
      <c r="AX15" s="2401"/>
      <c r="AY15" s="2401"/>
      <c r="AZ15" s="2401"/>
      <c r="BA15" s="2401"/>
      <c r="BB15" s="2401"/>
      <c r="BC15" s="2401"/>
      <c r="BD15" s="2401"/>
      <c r="BE15" s="2401"/>
      <c r="BF15" s="2401"/>
      <c r="BG15" s="2401"/>
      <c r="BH15" s="2401"/>
      <c r="BI15" s="2401"/>
      <c r="BJ15" s="2401"/>
      <c r="BK15" s="2401"/>
      <c r="BL15" s="2401"/>
      <c r="BM15" s="2401"/>
      <c r="BN15" s="2401"/>
      <c r="BO15" s="2401"/>
      <c r="BP15" s="2401"/>
      <c r="BQ15" s="2401"/>
      <c r="BR15" s="2401"/>
      <c r="BS15" s="2401"/>
      <c r="BT15" s="2401"/>
      <c r="BU15" s="2401"/>
      <c r="BV15" s="2401"/>
      <c r="BW15" s="2401"/>
      <c r="BX15" s="2401"/>
      <c r="BY15" s="2401"/>
      <c r="BZ15" s="2401"/>
      <c r="CA15" s="2401"/>
      <c r="CB15" s="2401"/>
      <c r="CC15" s="2401"/>
      <c r="CD15" s="2401"/>
      <c r="CE15" s="237"/>
    </row>
    <row r="16" spans="2:83" ht="14.15" customHeight="1">
      <c r="B16" s="62"/>
      <c r="D16" s="6"/>
      <c r="E16" s="6" t="s">
        <v>899</v>
      </c>
      <c r="H16" s="6"/>
      <c r="I16" s="6"/>
      <c r="J16" s="6"/>
      <c r="K16" s="6"/>
      <c r="L16" s="6"/>
      <c r="N16" s="6"/>
      <c r="O16" s="6"/>
      <c r="P16" s="9"/>
      <c r="Q16" s="9"/>
      <c r="R16" s="609"/>
      <c r="S16" s="9"/>
      <c r="T16" s="9"/>
      <c r="U16" s="9"/>
      <c r="V16" s="9"/>
      <c r="W16" s="609"/>
      <c r="X16" s="609"/>
      <c r="Y16" s="8"/>
      <c r="Z16" s="1"/>
      <c r="AC16" s="849"/>
      <c r="AD16" s="849"/>
      <c r="AE16" s="95" t="s">
        <v>165</v>
      </c>
      <c r="AF16" s="2401" t="s">
        <v>2275</v>
      </c>
      <c r="AG16" s="2401"/>
      <c r="AH16" s="2401"/>
      <c r="AI16" s="2401"/>
      <c r="AJ16" s="2401"/>
      <c r="AK16" s="2401"/>
      <c r="AL16" s="2401"/>
      <c r="AM16" s="2401"/>
      <c r="AN16" s="2401"/>
      <c r="AO16" s="2401"/>
      <c r="AP16" s="2437"/>
      <c r="AQ16" s="595"/>
      <c r="AR16" s="84"/>
      <c r="AS16" s="183"/>
      <c r="AT16" s="358"/>
      <c r="AU16" s="2401"/>
      <c r="AV16" s="2401"/>
      <c r="AW16" s="2401"/>
      <c r="AX16" s="2401"/>
      <c r="AY16" s="2401"/>
      <c r="AZ16" s="2401"/>
      <c r="BA16" s="2401"/>
      <c r="BB16" s="2401"/>
      <c r="BC16" s="2401"/>
      <c r="BD16" s="2401"/>
      <c r="BE16" s="2401"/>
      <c r="BF16" s="2401"/>
      <c r="BG16" s="2401"/>
      <c r="BH16" s="2401"/>
      <c r="BI16" s="2401"/>
      <c r="BJ16" s="2401"/>
      <c r="BK16" s="2401"/>
      <c r="BL16" s="2401"/>
      <c r="BM16" s="2401"/>
      <c r="BN16" s="2401"/>
      <c r="BO16" s="2401"/>
      <c r="BP16" s="2401"/>
      <c r="BQ16" s="2401"/>
      <c r="BR16" s="2401"/>
      <c r="BS16" s="2401"/>
      <c r="BT16" s="2401"/>
      <c r="BU16" s="2401"/>
      <c r="BV16" s="2401"/>
      <c r="BW16" s="2401"/>
      <c r="BX16" s="2401"/>
      <c r="BY16" s="2401"/>
      <c r="BZ16" s="2401"/>
      <c r="CA16" s="2401"/>
      <c r="CB16" s="2401"/>
      <c r="CC16" s="2401"/>
      <c r="CD16" s="2401"/>
      <c r="CE16" s="237"/>
    </row>
    <row r="17" spans="1:98" ht="14.15" customHeight="1">
      <c r="B17" s="62"/>
      <c r="D17" s="6"/>
      <c r="E17" s="6" t="s">
        <v>267</v>
      </c>
      <c r="G17" s="99"/>
      <c r="H17" s="99"/>
      <c r="I17" s="99"/>
      <c r="J17" s="99"/>
      <c r="K17" s="99"/>
      <c r="L17" s="72"/>
      <c r="M17" s="72"/>
      <c r="N17" s="72"/>
      <c r="P17" s="1"/>
      <c r="Q17" s="1"/>
      <c r="R17" s="1"/>
      <c r="S17" s="1"/>
      <c r="T17" s="1"/>
      <c r="U17" s="6"/>
      <c r="V17" s="96"/>
      <c r="W17" s="96"/>
      <c r="X17" s="97"/>
      <c r="Y17" s="98"/>
      <c r="Z17" s="98"/>
      <c r="AC17" s="849"/>
      <c r="AD17" s="849"/>
      <c r="AE17" s="356"/>
      <c r="AF17" s="2401"/>
      <c r="AG17" s="2401"/>
      <c r="AH17" s="2401"/>
      <c r="AI17" s="2401"/>
      <c r="AJ17" s="2401"/>
      <c r="AK17" s="2401"/>
      <c r="AL17" s="2401"/>
      <c r="AM17" s="2401"/>
      <c r="AN17" s="2401"/>
      <c r="AO17" s="2401"/>
      <c r="AP17" s="2437"/>
      <c r="AQ17" s="595"/>
      <c r="AR17" s="84"/>
      <c r="AS17" s="183"/>
      <c r="AT17" s="358"/>
      <c r="AU17" s="2401"/>
      <c r="AV17" s="2401"/>
      <c r="AW17" s="2401"/>
      <c r="AX17" s="2401"/>
      <c r="AY17" s="2401"/>
      <c r="AZ17" s="2401"/>
      <c r="BA17" s="2401"/>
      <c r="BB17" s="2401"/>
      <c r="BC17" s="2401"/>
      <c r="BD17" s="2401"/>
      <c r="BE17" s="2401"/>
      <c r="BF17" s="2401"/>
      <c r="BG17" s="2401"/>
      <c r="BH17" s="2401"/>
      <c r="BI17" s="2401"/>
      <c r="BJ17" s="2401"/>
      <c r="BK17" s="2401"/>
      <c r="BL17" s="2401"/>
      <c r="BM17" s="2401"/>
      <c r="BN17" s="2401"/>
      <c r="BO17" s="2401"/>
      <c r="BP17" s="2401"/>
      <c r="BQ17" s="2401"/>
      <c r="BR17" s="2401"/>
      <c r="BS17" s="2401"/>
      <c r="BT17" s="2401"/>
      <c r="BU17" s="2401"/>
      <c r="BV17" s="2401"/>
      <c r="BW17" s="2401"/>
      <c r="BX17" s="2401"/>
      <c r="BY17" s="2401"/>
      <c r="BZ17" s="2401"/>
      <c r="CA17" s="2401"/>
      <c r="CB17" s="2401"/>
      <c r="CC17" s="2401"/>
      <c r="CD17" s="2401"/>
      <c r="CE17" s="237"/>
    </row>
    <row r="18" spans="1:98" ht="14.15" customHeight="1">
      <c r="B18" s="62"/>
      <c r="D18" s="6"/>
      <c r="E18" s="6"/>
      <c r="F18" s="499"/>
      <c r="G18" s="845"/>
      <c r="H18" s="845"/>
      <c r="I18" s="845"/>
      <c r="J18" s="845"/>
      <c r="K18" s="845"/>
      <c r="L18" s="121"/>
      <c r="M18" s="886"/>
      <c r="N18" s="886"/>
      <c r="O18" s="499"/>
      <c r="P18" s="499"/>
      <c r="Q18" s="499"/>
      <c r="R18" s="845"/>
      <c r="S18" s="845"/>
      <c r="T18" s="845"/>
      <c r="U18" s="845"/>
      <c r="V18" s="845"/>
      <c r="W18" s="121"/>
      <c r="X18" s="360"/>
      <c r="Y18" s="360"/>
      <c r="Z18" s="96"/>
      <c r="AC18" s="849"/>
      <c r="AD18" s="849"/>
      <c r="AE18" s="356"/>
      <c r="AF18" s="2401"/>
      <c r="AG18" s="2401"/>
      <c r="AH18" s="2401"/>
      <c r="AI18" s="2401"/>
      <c r="AJ18" s="2401"/>
      <c r="AK18" s="2401"/>
      <c r="AL18" s="2401"/>
      <c r="AM18" s="2401"/>
      <c r="AN18" s="2401"/>
      <c r="AO18" s="2401"/>
      <c r="AP18" s="2437"/>
      <c r="AQ18" s="595"/>
      <c r="AR18" s="79"/>
      <c r="AS18" s="183"/>
      <c r="AT18" s="358"/>
      <c r="AU18" s="601" t="s">
        <v>2141</v>
      </c>
      <c r="AV18" s="183"/>
      <c r="AW18" s="183"/>
      <c r="AX18" s="183"/>
      <c r="AY18" s="183"/>
      <c r="AZ18" s="183"/>
      <c r="BA18" s="183"/>
      <c r="BB18" s="183"/>
      <c r="BC18" s="183"/>
      <c r="BD18" s="183"/>
      <c r="BE18" s="183"/>
      <c r="BF18" s="183"/>
      <c r="BG18" s="183"/>
      <c r="BH18" s="183"/>
      <c r="BI18" s="183"/>
      <c r="BJ18" s="183"/>
      <c r="BK18" s="183"/>
      <c r="BL18" s="183"/>
      <c r="BM18" s="183"/>
      <c r="BN18" s="183"/>
      <c r="BO18" s="64"/>
      <c r="BP18" s="64"/>
      <c r="CE18" s="237"/>
    </row>
    <row r="19" spans="1:98" ht="14.15" customHeight="1">
      <c r="B19" s="62"/>
      <c r="D19" s="6"/>
      <c r="E19" s="2799" t="s">
        <v>1508</v>
      </c>
      <c r="F19" s="3240"/>
      <c r="G19" s="3240"/>
      <c r="H19" s="3240"/>
      <c r="I19" s="3240"/>
      <c r="J19" s="3240"/>
      <c r="K19" s="3240"/>
      <c r="L19" s="3240"/>
      <c r="M19" s="3240"/>
      <c r="N19" s="3240"/>
      <c r="O19" s="3240"/>
      <c r="P19" s="3240"/>
      <c r="Q19" s="3240"/>
      <c r="R19" s="3240"/>
      <c r="S19" s="3240"/>
      <c r="T19" s="3240"/>
      <c r="U19" s="3240"/>
      <c r="V19" s="3240"/>
      <c r="W19" s="3240"/>
      <c r="X19" s="3240"/>
      <c r="Y19" s="3240"/>
      <c r="Z19" s="3240"/>
      <c r="AC19" s="849"/>
      <c r="AD19" s="849"/>
      <c r="AE19" s="356"/>
      <c r="AF19" s="2401"/>
      <c r="AG19" s="2401"/>
      <c r="AH19" s="2401"/>
      <c r="AI19" s="2401"/>
      <c r="AJ19" s="2401"/>
      <c r="AK19" s="2401"/>
      <c r="AL19" s="2401"/>
      <c r="AM19" s="2401"/>
      <c r="AN19" s="2401"/>
      <c r="AO19" s="2401"/>
      <c r="AP19" s="2437"/>
      <c r="AQ19" s="595"/>
      <c r="AR19" s="79"/>
      <c r="AT19" s="358"/>
      <c r="AU19" s="2401" t="s">
        <v>1036</v>
      </c>
      <c r="AV19" s="2401"/>
      <c r="AW19" s="2401"/>
      <c r="AX19" s="2401"/>
      <c r="AY19" s="2401"/>
      <c r="AZ19" s="2401"/>
      <c r="BA19" s="2401"/>
      <c r="BB19" s="2401"/>
      <c r="BC19" s="2401"/>
      <c r="BD19" s="2401"/>
      <c r="BE19" s="2401"/>
      <c r="BF19" s="2401"/>
      <c r="BG19" s="2401"/>
      <c r="BH19" s="2401"/>
      <c r="BI19" s="2401"/>
      <c r="BJ19" s="2401"/>
      <c r="BK19" s="2401"/>
      <c r="BL19" s="2401"/>
      <c r="BM19" s="2401"/>
      <c r="BN19" s="2401"/>
      <c r="BO19" s="2401"/>
      <c r="BP19" s="2401"/>
      <c r="BQ19" s="2401"/>
      <c r="BR19" s="2401"/>
      <c r="BS19" s="2401"/>
      <c r="BT19" s="2401"/>
      <c r="BU19" s="2401"/>
      <c r="BV19" s="2401"/>
      <c r="BW19" s="2401"/>
      <c r="BX19" s="2401"/>
      <c r="BY19" s="2401"/>
      <c r="BZ19" s="2401"/>
      <c r="CA19" s="2401"/>
      <c r="CB19" s="2401"/>
      <c r="CC19" s="2401"/>
      <c r="CD19" s="2401"/>
      <c r="CE19" s="237"/>
    </row>
    <row r="20" spans="1:98" ht="14.15" customHeight="1">
      <c r="B20" s="62"/>
      <c r="D20" s="6"/>
      <c r="E20" s="6"/>
      <c r="F20" s="121"/>
      <c r="G20" s="121"/>
      <c r="H20" s="360"/>
      <c r="I20" s="360"/>
      <c r="J20" s="361"/>
      <c r="K20" s="361"/>
      <c r="L20" s="361"/>
      <c r="M20" s="886"/>
      <c r="N20" s="886"/>
      <c r="O20" s="362"/>
      <c r="P20" s="362"/>
      <c r="Q20" s="96"/>
      <c r="R20" s="96"/>
      <c r="S20" s="96"/>
      <c r="T20" s="96"/>
      <c r="U20" s="96"/>
      <c r="V20" s="96"/>
      <c r="W20" s="96"/>
      <c r="X20" s="96"/>
      <c r="Y20" s="96"/>
      <c r="Z20" s="96"/>
      <c r="AC20" s="849"/>
      <c r="AD20" s="849"/>
      <c r="AE20" s="993"/>
      <c r="AF20" s="2401"/>
      <c r="AG20" s="2401"/>
      <c r="AH20" s="2401"/>
      <c r="AI20" s="2401"/>
      <c r="AJ20" s="2401"/>
      <c r="AK20" s="2401"/>
      <c r="AL20" s="2401"/>
      <c r="AM20" s="2401"/>
      <c r="AN20" s="2401"/>
      <c r="AO20" s="2401"/>
      <c r="AP20" s="2437"/>
      <c r="AQ20" s="595"/>
      <c r="AR20" s="79"/>
      <c r="AT20" s="189"/>
      <c r="AU20" s="2401"/>
      <c r="AV20" s="2401"/>
      <c r="AW20" s="2401"/>
      <c r="AX20" s="2401"/>
      <c r="AY20" s="2401"/>
      <c r="AZ20" s="2401"/>
      <c r="BA20" s="2401"/>
      <c r="BB20" s="2401"/>
      <c r="BC20" s="2401"/>
      <c r="BD20" s="2401"/>
      <c r="BE20" s="2401"/>
      <c r="BF20" s="2401"/>
      <c r="BG20" s="2401"/>
      <c r="BH20" s="2401"/>
      <c r="BI20" s="2401"/>
      <c r="BJ20" s="2401"/>
      <c r="BK20" s="2401"/>
      <c r="BL20" s="2401"/>
      <c r="BM20" s="2401"/>
      <c r="BN20" s="2401"/>
      <c r="BO20" s="2401"/>
      <c r="BP20" s="2401"/>
      <c r="BQ20" s="2401"/>
      <c r="BR20" s="2401"/>
      <c r="BS20" s="2401"/>
      <c r="BT20" s="2401"/>
      <c r="BU20" s="2401"/>
      <c r="BV20" s="2401"/>
      <c r="BW20" s="2401"/>
      <c r="BX20" s="2401"/>
      <c r="BY20" s="2401"/>
      <c r="BZ20" s="2401"/>
      <c r="CA20" s="2401"/>
      <c r="CB20" s="2401"/>
      <c r="CC20" s="2401"/>
      <c r="CD20" s="2401"/>
      <c r="CE20" s="237"/>
    </row>
    <row r="21" spans="1:98" ht="14.15" customHeight="1">
      <c r="B21" s="62"/>
      <c r="D21" s="6"/>
      <c r="E21" s="6" t="s">
        <v>554</v>
      </c>
      <c r="G21" s="99"/>
      <c r="H21" s="360"/>
      <c r="I21" s="360"/>
      <c r="J21" s="361"/>
      <c r="K21" s="361"/>
      <c r="L21" s="361"/>
      <c r="M21" s="886"/>
      <c r="N21" s="886"/>
      <c r="O21" s="362"/>
      <c r="P21" s="362"/>
      <c r="Q21" s="96"/>
      <c r="R21" s="96"/>
      <c r="S21" s="96"/>
      <c r="T21" s="96"/>
      <c r="U21" s="96"/>
      <c r="V21" s="96"/>
      <c r="W21" s="96"/>
      <c r="X21" s="96"/>
      <c r="Y21" s="96"/>
      <c r="Z21" s="96"/>
      <c r="AC21" s="849"/>
      <c r="AD21" s="849"/>
      <c r="AE21" s="993"/>
      <c r="AF21" s="849"/>
      <c r="AG21" s="849"/>
      <c r="AH21" s="849"/>
      <c r="AI21" s="849"/>
      <c r="AJ21" s="849"/>
      <c r="AK21" s="849"/>
      <c r="AL21" s="849"/>
      <c r="AM21" s="849"/>
      <c r="AN21" s="849"/>
      <c r="AO21" s="849"/>
      <c r="AP21" s="1408"/>
      <c r="AQ21" s="595"/>
      <c r="AR21" s="79"/>
      <c r="AT21" s="189"/>
      <c r="AU21" s="2401"/>
      <c r="AV21" s="2401"/>
      <c r="AW21" s="2401"/>
      <c r="AX21" s="2401"/>
      <c r="AY21" s="2401"/>
      <c r="AZ21" s="2401"/>
      <c r="BA21" s="2401"/>
      <c r="BB21" s="2401"/>
      <c r="BC21" s="2401"/>
      <c r="BD21" s="2401"/>
      <c r="BE21" s="2401"/>
      <c r="BF21" s="2401"/>
      <c r="BG21" s="2401"/>
      <c r="BH21" s="2401"/>
      <c r="BI21" s="2401"/>
      <c r="BJ21" s="2401"/>
      <c r="BK21" s="2401"/>
      <c r="BL21" s="2401"/>
      <c r="BM21" s="2401"/>
      <c r="BN21" s="2401"/>
      <c r="BO21" s="2401"/>
      <c r="BP21" s="2401"/>
      <c r="BQ21" s="2401"/>
      <c r="BR21" s="2401"/>
      <c r="BS21" s="2401"/>
      <c r="BT21" s="2401"/>
      <c r="BU21" s="2401"/>
      <c r="BV21" s="2401"/>
      <c r="BW21" s="2401"/>
      <c r="BX21" s="2401"/>
      <c r="BY21" s="2401"/>
      <c r="BZ21" s="2401"/>
      <c r="CA21" s="2401"/>
      <c r="CB21" s="2401"/>
      <c r="CC21" s="2401"/>
      <c r="CD21" s="2401"/>
      <c r="CE21" s="237"/>
    </row>
    <row r="22" spans="1:98" ht="14.15" customHeight="1">
      <c r="B22" s="62"/>
      <c r="D22" s="6"/>
      <c r="E22" s="6"/>
      <c r="F22" s="121"/>
      <c r="G22" s="121"/>
      <c r="H22" s="360"/>
      <c r="I22" s="360"/>
      <c r="J22" s="361"/>
      <c r="K22" s="361"/>
      <c r="L22" s="361"/>
      <c r="M22" s="886"/>
      <c r="N22" s="886"/>
      <c r="O22" s="362"/>
      <c r="P22" s="362"/>
      <c r="Q22" s="96"/>
      <c r="R22" s="96"/>
      <c r="S22" s="216"/>
      <c r="T22" s="216"/>
      <c r="U22" s="216"/>
      <c r="V22" s="216"/>
      <c r="W22" s="216"/>
      <c r="X22" s="216"/>
      <c r="Y22" s="216"/>
      <c r="Z22" s="216"/>
      <c r="AA22" s="216"/>
      <c r="AB22" s="216"/>
      <c r="AC22" s="216"/>
      <c r="AD22" s="994"/>
      <c r="AE22" s="993" t="s">
        <v>165</v>
      </c>
      <c r="AF22" s="2401" t="s">
        <v>1037</v>
      </c>
      <c r="AG22" s="2401"/>
      <c r="AH22" s="2401"/>
      <c r="AI22" s="2401"/>
      <c r="AJ22" s="2401"/>
      <c r="AK22" s="2401"/>
      <c r="AL22" s="2401"/>
      <c r="AM22" s="2401"/>
      <c r="AN22" s="2401"/>
      <c r="AO22" s="2401"/>
      <c r="AP22" s="2437"/>
      <c r="AQ22" s="595"/>
      <c r="AR22" s="79"/>
      <c r="AT22" s="189"/>
      <c r="AU22" s="2401" t="s">
        <v>747</v>
      </c>
      <c r="AV22" s="3243"/>
      <c r="AW22" s="3243"/>
      <c r="AX22" s="3243"/>
      <c r="AY22" s="3243"/>
      <c r="AZ22" s="3243"/>
      <c r="BA22" s="3243"/>
      <c r="BB22" s="3243"/>
      <c r="BC22" s="3243"/>
      <c r="BD22" s="3243"/>
      <c r="BE22" s="3243"/>
      <c r="BF22" s="3243"/>
      <c r="BG22" s="3243"/>
      <c r="BH22" s="3243"/>
      <c r="BI22" s="3243"/>
      <c r="BJ22" s="3243"/>
      <c r="BK22" s="3243"/>
      <c r="BL22" s="3243"/>
      <c r="BM22" s="3243"/>
      <c r="BN22" s="3243"/>
      <c r="BO22" s="3243"/>
      <c r="BP22" s="3243"/>
      <c r="BQ22" s="3243"/>
      <c r="BR22" s="3243"/>
      <c r="BS22" s="3243"/>
      <c r="BT22" s="3243"/>
      <c r="BU22" s="3243"/>
      <c r="BV22" s="3243"/>
      <c r="BW22" s="3243"/>
      <c r="BX22" s="3243"/>
      <c r="BY22" s="3243"/>
      <c r="BZ22" s="3243"/>
      <c r="CA22" s="3243"/>
      <c r="CB22" s="3243"/>
      <c r="CC22" s="3243"/>
      <c r="CD22" s="3243"/>
      <c r="CE22" s="237"/>
    </row>
    <row r="23" spans="1:98" ht="14.15" customHeight="1">
      <c r="A23" s="6"/>
      <c r="B23" s="68"/>
      <c r="C23" s="6"/>
      <c r="D23" s="363" t="s">
        <v>607</v>
      </c>
      <c r="E23" s="363"/>
      <c r="H23" s="6"/>
      <c r="I23" s="6"/>
      <c r="J23" s="6"/>
      <c r="K23" s="6"/>
      <c r="L23" s="6"/>
      <c r="M23" s="6"/>
      <c r="N23" s="6"/>
      <c r="O23" s="6"/>
      <c r="P23" s="6"/>
      <c r="Q23" s="6"/>
      <c r="R23" s="6"/>
      <c r="S23" s="216"/>
      <c r="T23" s="216"/>
      <c r="U23" s="216"/>
      <c r="V23" s="216"/>
      <c r="W23" s="216"/>
      <c r="X23" s="216"/>
      <c r="Y23" s="216"/>
      <c r="Z23" s="216"/>
      <c r="AA23" s="216"/>
      <c r="AB23" s="216"/>
      <c r="AC23" s="216"/>
      <c r="AD23" s="994"/>
      <c r="AE23" s="152"/>
      <c r="AF23" s="2401"/>
      <c r="AG23" s="2401"/>
      <c r="AH23" s="2401"/>
      <c r="AI23" s="2401"/>
      <c r="AJ23" s="2401"/>
      <c r="AK23" s="2401"/>
      <c r="AL23" s="2401"/>
      <c r="AM23" s="2401"/>
      <c r="AN23" s="2401"/>
      <c r="AO23" s="2401"/>
      <c r="AP23" s="2437"/>
      <c r="AQ23" s="595"/>
      <c r="AR23" s="79"/>
      <c r="AT23" s="189"/>
      <c r="AU23" s="3243"/>
      <c r="AV23" s="3243"/>
      <c r="AW23" s="3243"/>
      <c r="AX23" s="3243"/>
      <c r="AY23" s="3243"/>
      <c r="AZ23" s="3243"/>
      <c r="BA23" s="3243"/>
      <c r="BB23" s="3243"/>
      <c r="BC23" s="3243"/>
      <c r="BD23" s="3243"/>
      <c r="BE23" s="3243"/>
      <c r="BF23" s="3243"/>
      <c r="BG23" s="3243"/>
      <c r="BH23" s="3243"/>
      <c r="BI23" s="3243"/>
      <c r="BJ23" s="3243"/>
      <c r="BK23" s="3243"/>
      <c r="BL23" s="3243"/>
      <c r="BM23" s="3243"/>
      <c r="BN23" s="3243"/>
      <c r="BO23" s="3243"/>
      <c r="BP23" s="3243"/>
      <c r="BQ23" s="3243"/>
      <c r="BR23" s="3243"/>
      <c r="BS23" s="3243"/>
      <c r="BT23" s="3243"/>
      <c r="BU23" s="3243"/>
      <c r="BV23" s="3243"/>
      <c r="BW23" s="3243"/>
      <c r="BX23" s="3243"/>
      <c r="BY23" s="3243"/>
      <c r="BZ23" s="3243"/>
      <c r="CA23" s="3243"/>
      <c r="CB23" s="3243"/>
      <c r="CC23" s="3243"/>
      <c r="CD23" s="3243"/>
      <c r="CE23" s="237"/>
    </row>
    <row r="24" spans="1:98" ht="14.15" customHeight="1">
      <c r="A24" s="6"/>
      <c r="B24" s="68"/>
      <c r="C24" s="6"/>
      <c r="D24" s="6"/>
      <c r="E24" s="1" t="s">
        <v>780</v>
      </c>
      <c r="F24" s="1"/>
      <c r="G24" s="1"/>
      <c r="H24" s="1"/>
      <c r="I24" s="1"/>
      <c r="J24" s="1"/>
      <c r="K24" s="1"/>
      <c r="L24" s="1"/>
      <c r="M24" s="1"/>
      <c r="N24" s="1"/>
      <c r="O24" s="1"/>
      <c r="P24" s="1"/>
      <c r="Q24" s="1"/>
      <c r="R24" s="1"/>
      <c r="S24" s="1"/>
      <c r="T24" s="1"/>
      <c r="U24" s="1"/>
      <c r="V24" s="1"/>
      <c r="W24" s="1"/>
      <c r="X24" s="1"/>
      <c r="Y24" s="1"/>
      <c r="Z24" s="4"/>
      <c r="AC24" s="104"/>
      <c r="AD24" s="104"/>
      <c r="AE24" s="105"/>
      <c r="AF24" s="849"/>
      <c r="AG24" s="849"/>
      <c r="AH24" s="849"/>
      <c r="AI24" s="849"/>
      <c r="AJ24" s="849"/>
      <c r="AK24" s="849"/>
      <c r="AL24" s="849"/>
      <c r="AM24" s="849"/>
      <c r="AN24" s="849"/>
      <c r="AO24" s="849"/>
      <c r="AP24" s="1408"/>
      <c r="AQ24" s="595"/>
      <c r="AR24" s="1"/>
      <c r="AT24" s="189"/>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c r="BO24" s="3243"/>
      <c r="BP24" s="3243"/>
      <c r="BQ24" s="3243"/>
      <c r="BR24" s="3243"/>
      <c r="BS24" s="3243"/>
      <c r="BT24" s="3243"/>
      <c r="BU24" s="3243"/>
      <c r="BV24" s="3243"/>
      <c r="BW24" s="3243"/>
      <c r="BX24" s="3243"/>
      <c r="BY24" s="3243"/>
      <c r="BZ24" s="3243"/>
      <c r="CA24" s="3243"/>
      <c r="CB24" s="3243"/>
      <c r="CC24" s="3243"/>
      <c r="CD24" s="3243"/>
      <c r="CE24" s="237"/>
    </row>
    <row r="25" spans="1:98" ht="13.5" customHeight="1">
      <c r="A25" s="6"/>
      <c r="B25" s="68"/>
      <c r="C25" s="6"/>
      <c r="D25" s="6"/>
      <c r="E25" s="222"/>
      <c r="F25" s="223"/>
      <c r="G25" s="223"/>
      <c r="H25" s="223"/>
      <c r="I25" s="2423" t="s">
        <v>771</v>
      </c>
      <c r="J25" s="2424"/>
      <c r="K25" s="2424"/>
      <c r="L25" s="2424"/>
      <c r="M25" s="2424"/>
      <c r="N25" s="2424"/>
      <c r="O25" s="2424"/>
      <c r="P25" s="2424"/>
      <c r="Q25" s="2424"/>
      <c r="R25" s="2424"/>
      <c r="S25" s="2424"/>
      <c r="T25" s="2424"/>
      <c r="U25" s="2424"/>
      <c r="V25" s="3244"/>
      <c r="W25" s="3232" t="s">
        <v>772</v>
      </c>
      <c r="X25" s="2424"/>
      <c r="Y25" s="2424"/>
      <c r="Z25" s="2424"/>
      <c r="AA25" s="2424"/>
      <c r="AB25" s="2424"/>
      <c r="AC25" s="2424"/>
      <c r="AD25" s="2424"/>
      <c r="AE25" s="2424"/>
      <c r="AF25" s="2424"/>
      <c r="AG25" s="2424"/>
      <c r="AH25" s="2424"/>
      <c r="AI25" s="2424"/>
      <c r="AJ25" s="2425"/>
      <c r="AP25" s="102"/>
      <c r="AT25" s="190"/>
      <c r="AU25" s="2"/>
      <c r="AV25" s="2"/>
      <c r="AW25" s="2"/>
      <c r="AX25" s="2"/>
      <c r="AY25" s="2"/>
      <c r="AZ25" s="2"/>
      <c r="BA25" s="2"/>
      <c r="BB25" s="2"/>
      <c r="BC25" s="2"/>
      <c r="BD25" s="2"/>
      <c r="BE25" s="2"/>
      <c r="BF25" s="2"/>
      <c r="BG25" s="2"/>
      <c r="BH25" s="2"/>
      <c r="BI25" s="2"/>
      <c r="BJ25" s="2"/>
      <c r="BK25" s="1495"/>
      <c r="BL25" s="2"/>
      <c r="BM25" s="2"/>
      <c r="BN25" s="2"/>
      <c r="BO25" s="2"/>
      <c r="BP25" s="2"/>
      <c r="BQ25" s="2"/>
      <c r="BR25" s="2"/>
      <c r="BS25" s="2"/>
      <c r="BT25" s="2"/>
      <c r="BU25" s="2"/>
      <c r="BV25" s="2"/>
      <c r="BW25" s="2"/>
      <c r="BX25" s="2"/>
      <c r="BY25" s="2"/>
      <c r="BZ25" s="2"/>
      <c r="CA25" s="2"/>
      <c r="CB25" s="2"/>
      <c r="CC25" s="2"/>
      <c r="CD25" s="2"/>
      <c r="CE25" s="240"/>
    </row>
    <row r="26" spans="1:98" ht="13.5" customHeight="1">
      <c r="A26" s="6"/>
      <c r="B26" s="68"/>
      <c r="C26" s="6"/>
      <c r="D26" s="6"/>
      <c r="E26" s="2324" t="s">
        <v>773</v>
      </c>
      <c r="F26" s="2326"/>
      <c r="G26" s="3241" t="s">
        <v>378</v>
      </c>
      <c r="H26" s="3141"/>
      <c r="I26" s="2324" t="s">
        <v>255</v>
      </c>
      <c r="J26" s="2326"/>
      <c r="K26" s="2324" t="s">
        <v>256</v>
      </c>
      <c r="L26" s="2326"/>
      <c r="M26" s="2324" t="s">
        <v>257</v>
      </c>
      <c r="N26" s="2326"/>
      <c r="O26" s="2324" t="s">
        <v>258</v>
      </c>
      <c r="P26" s="2326"/>
      <c r="Q26" s="2324" t="s">
        <v>259</v>
      </c>
      <c r="R26" s="2326"/>
      <c r="S26" s="2324" t="s">
        <v>260</v>
      </c>
      <c r="T26" s="2326"/>
      <c r="U26" s="2324" t="s">
        <v>154</v>
      </c>
      <c r="V26" s="2529"/>
      <c r="W26" s="3154" t="s">
        <v>255</v>
      </c>
      <c r="X26" s="2326"/>
      <c r="Y26" s="2324" t="s">
        <v>256</v>
      </c>
      <c r="Z26" s="2326"/>
      <c r="AA26" s="2324" t="s">
        <v>257</v>
      </c>
      <c r="AB26" s="2326"/>
      <c r="AC26" s="2324" t="s">
        <v>258</v>
      </c>
      <c r="AD26" s="2326"/>
      <c r="AE26" s="2324" t="s">
        <v>259</v>
      </c>
      <c r="AF26" s="2326"/>
      <c r="AG26" s="2324" t="s">
        <v>260</v>
      </c>
      <c r="AH26" s="2326"/>
      <c r="AI26" s="3234" t="s">
        <v>154</v>
      </c>
      <c r="AJ26" s="3235"/>
      <c r="AP26" s="102"/>
      <c r="BJ26" s="5"/>
    </row>
    <row r="27" spans="1:98" ht="13.5" customHeight="1">
      <c r="A27" s="6"/>
      <c r="B27" s="68"/>
      <c r="C27" s="6"/>
      <c r="D27" s="6"/>
      <c r="E27" s="3213" t="s">
        <v>758</v>
      </c>
      <c r="F27" s="3214"/>
      <c r="G27" s="3245" t="s">
        <v>648</v>
      </c>
      <c r="H27" s="3246"/>
      <c r="I27" s="3193"/>
      <c r="J27" s="3194"/>
      <c r="K27" s="3191"/>
      <c r="L27" s="3192"/>
      <c r="M27" s="3193"/>
      <c r="N27" s="3194"/>
      <c r="O27" s="3191"/>
      <c r="P27" s="3192"/>
      <c r="Q27" s="3193"/>
      <c r="R27" s="3194"/>
      <c r="S27" s="3191"/>
      <c r="T27" s="3192"/>
      <c r="U27" s="3224">
        <f>SUM(O27:T27)</f>
        <v>0</v>
      </c>
      <c r="V27" s="3225"/>
      <c r="W27" s="3181"/>
      <c r="X27" s="3182"/>
      <c r="Y27" s="3183"/>
      <c r="Z27" s="3184"/>
      <c r="AA27" s="3195"/>
      <c r="AB27" s="3182"/>
      <c r="AC27" s="3183"/>
      <c r="AD27" s="3184"/>
      <c r="AE27" s="3195"/>
      <c r="AF27" s="3182"/>
      <c r="AG27" s="3183"/>
      <c r="AH27" s="3184"/>
      <c r="AI27" s="3224">
        <f>SUM(AC27:AH27)</f>
        <v>0</v>
      </c>
      <c r="AJ27" s="3231"/>
      <c r="AP27" s="102"/>
      <c r="AT27" s="1215"/>
      <c r="BJ27" s="5"/>
    </row>
    <row r="28" spans="1:98" ht="13.5" customHeight="1">
      <c r="A28" s="6"/>
      <c r="B28" s="68"/>
      <c r="C28" s="6"/>
      <c r="D28" s="6"/>
      <c r="E28" s="3249"/>
      <c r="F28" s="3250"/>
      <c r="G28" s="3211" t="s">
        <v>709</v>
      </c>
      <c r="H28" s="3212"/>
      <c r="I28" s="3179"/>
      <c r="J28" s="3180"/>
      <c r="K28" s="3177"/>
      <c r="L28" s="3178"/>
      <c r="M28" s="3179"/>
      <c r="N28" s="3180"/>
      <c r="O28" s="3177"/>
      <c r="P28" s="3178"/>
      <c r="Q28" s="3179"/>
      <c r="R28" s="3180"/>
      <c r="S28" s="3177"/>
      <c r="T28" s="3178"/>
      <c r="U28" s="3187">
        <f>SUM(I28:T28)</f>
        <v>0</v>
      </c>
      <c r="V28" s="3188"/>
      <c r="W28" s="3189"/>
      <c r="X28" s="3190"/>
      <c r="Y28" s="3185"/>
      <c r="Z28" s="3186"/>
      <c r="AA28" s="3230"/>
      <c r="AB28" s="3190"/>
      <c r="AC28" s="3185"/>
      <c r="AD28" s="3186"/>
      <c r="AE28" s="3230"/>
      <c r="AF28" s="3190"/>
      <c r="AG28" s="3185"/>
      <c r="AH28" s="3186"/>
      <c r="AI28" s="3187">
        <f>SUM(W28:AH28)</f>
        <v>0</v>
      </c>
      <c r="AJ28" s="3233"/>
      <c r="AP28" s="102"/>
      <c r="AU28" s="1207"/>
      <c r="BJ28" s="5"/>
    </row>
    <row r="29" spans="1:98" ht="13.5" customHeight="1">
      <c r="A29" s="6"/>
      <c r="B29" s="68"/>
      <c r="C29" s="6"/>
      <c r="D29" s="6"/>
      <c r="E29" s="3213" t="s">
        <v>759</v>
      </c>
      <c r="F29" s="3214"/>
      <c r="G29" s="3245" t="s">
        <v>648</v>
      </c>
      <c r="H29" s="3246"/>
      <c r="I29" s="3193"/>
      <c r="J29" s="3194"/>
      <c r="K29" s="3191"/>
      <c r="L29" s="3192"/>
      <c r="M29" s="3193"/>
      <c r="N29" s="3194"/>
      <c r="O29" s="3191"/>
      <c r="P29" s="3192"/>
      <c r="Q29" s="3193"/>
      <c r="R29" s="3194"/>
      <c r="S29" s="3191"/>
      <c r="T29" s="3192"/>
      <c r="U29" s="3224">
        <f>SUM(O29:T29)</f>
        <v>0</v>
      </c>
      <c r="V29" s="3225"/>
      <c r="W29" s="3181"/>
      <c r="X29" s="3182"/>
      <c r="Y29" s="3183"/>
      <c r="Z29" s="3184"/>
      <c r="AA29" s="3195"/>
      <c r="AB29" s="3182"/>
      <c r="AC29" s="3183"/>
      <c r="AD29" s="3184"/>
      <c r="AE29" s="3195"/>
      <c r="AF29" s="3182"/>
      <c r="AG29" s="3183"/>
      <c r="AH29" s="3184"/>
      <c r="AI29" s="3224">
        <f>SUM(AC29:AH29)</f>
        <v>0</v>
      </c>
      <c r="AJ29" s="3231"/>
      <c r="AP29" s="102"/>
      <c r="AU29" s="1207"/>
      <c r="AV29" s="1207"/>
      <c r="AW29" s="1207"/>
      <c r="AX29" s="1207"/>
      <c r="AY29" s="1207"/>
      <c r="AZ29" s="1207"/>
      <c r="BA29" s="1207"/>
      <c r="BB29" s="1207"/>
      <c r="BC29" s="1207"/>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7"/>
      <c r="CD29" s="1207"/>
      <c r="CE29" s="1207"/>
      <c r="CF29" s="1207"/>
      <c r="CG29" s="1207"/>
      <c r="CH29" s="1207"/>
      <c r="CI29" s="1207"/>
      <c r="CJ29" s="1207"/>
      <c r="CK29" s="1207"/>
      <c r="CL29" s="1207"/>
      <c r="CM29" s="1207"/>
      <c r="CN29" s="1207"/>
      <c r="CO29" s="1207"/>
      <c r="CP29" s="1207"/>
      <c r="CQ29" s="1207"/>
      <c r="CR29" s="65"/>
      <c r="CS29" s="65"/>
      <c r="CT29" s="65"/>
    </row>
    <row r="30" spans="1:98" ht="13.5" customHeight="1">
      <c r="A30" s="6"/>
      <c r="B30" s="68"/>
      <c r="C30" s="6"/>
      <c r="D30" s="6"/>
      <c r="E30" s="3249"/>
      <c r="F30" s="3250"/>
      <c r="G30" s="3211" t="s">
        <v>709</v>
      </c>
      <c r="H30" s="3212"/>
      <c r="I30" s="3179"/>
      <c r="J30" s="3180"/>
      <c r="K30" s="3177"/>
      <c r="L30" s="3178"/>
      <c r="M30" s="3179"/>
      <c r="N30" s="3180"/>
      <c r="O30" s="3177"/>
      <c r="P30" s="3178"/>
      <c r="Q30" s="3179"/>
      <c r="R30" s="3180"/>
      <c r="S30" s="3177"/>
      <c r="T30" s="3178"/>
      <c r="U30" s="3187">
        <f>SUM(I30:T30)</f>
        <v>0</v>
      </c>
      <c r="V30" s="3188"/>
      <c r="W30" s="3189"/>
      <c r="X30" s="3190"/>
      <c r="Y30" s="3185"/>
      <c r="Z30" s="3186"/>
      <c r="AA30" s="3230"/>
      <c r="AB30" s="3190"/>
      <c r="AC30" s="3185"/>
      <c r="AD30" s="3186"/>
      <c r="AE30" s="3230"/>
      <c r="AF30" s="3190"/>
      <c r="AG30" s="3185"/>
      <c r="AH30" s="3186"/>
      <c r="AI30" s="3187">
        <f>SUM(W30:AH30)</f>
        <v>0</v>
      </c>
      <c r="AJ30" s="3233"/>
      <c r="AP30" s="102"/>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c r="CB30" s="1230"/>
      <c r="CC30" s="1230"/>
      <c r="CD30" s="1230"/>
      <c r="CE30" s="1230"/>
      <c r="CF30" s="1230"/>
      <c r="CG30" s="1230"/>
      <c r="CH30" s="1207"/>
      <c r="CI30" s="1207"/>
      <c r="CJ30" s="1207"/>
      <c r="CK30" s="1207"/>
      <c r="CL30" s="1207"/>
      <c r="CM30" s="1207"/>
      <c r="CN30" s="1207"/>
      <c r="CO30" s="1207"/>
      <c r="CP30" s="1207"/>
      <c r="CQ30" s="1207"/>
      <c r="CR30" s="1207"/>
      <c r="CS30" s="1207"/>
      <c r="CT30" s="65"/>
    </row>
    <row r="31" spans="1:98" ht="13.5" customHeight="1">
      <c r="A31" s="6"/>
      <c r="B31" s="68"/>
      <c r="C31" s="6"/>
      <c r="D31" s="6"/>
      <c r="E31" s="3213" t="s">
        <v>760</v>
      </c>
      <c r="F31" s="3214"/>
      <c r="G31" s="3245" t="s">
        <v>648</v>
      </c>
      <c r="H31" s="3246"/>
      <c r="I31" s="3193"/>
      <c r="J31" s="3194"/>
      <c r="K31" s="3191"/>
      <c r="L31" s="3192"/>
      <c r="M31" s="3193"/>
      <c r="N31" s="3194"/>
      <c r="O31" s="3191"/>
      <c r="P31" s="3192"/>
      <c r="Q31" s="3193"/>
      <c r="R31" s="3194"/>
      <c r="S31" s="3191"/>
      <c r="T31" s="3192"/>
      <c r="U31" s="3224">
        <f>SUM(O31:T31)</f>
        <v>0</v>
      </c>
      <c r="V31" s="3225"/>
      <c r="W31" s="3181"/>
      <c r="X31" s="3182"/>
      <c r="Y31" s="3183"/>
      <c r="Z31" s="3184"/>
      <c r="AA31" s="3195"/>
      <c r="AB31" s="3182"/>
      <c r="AC31" s="3183"/>
      <c r="AD31" s="3184"/>
      <c r="AE31" s="3195"/>
      <c r="AF31" s="3182"/>
      <c r="AG31" s="3183"/>
      <c r="AH31" s="3184"/>
      <c r="AI31" s="3224">
        <f>SUM(AC31:AH31)</f>
        <v>0</v>
      </c>
      <c r="AJ31" s="3231"/>
      <c r="AP31" s="102"/>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c r="CB31" s="1230"/>
      <c r="CC31" s="1230"/>
      <c r="CD31" s="1230"/>
      <c r="CE31" s="1230"/>
      <c r="CF31" s="1230"/>
      <c r="CG31" s="1230"/>
      <c r="CH31" s="800"/>
      <c r="CI31" s="800"/>
      <c r="CJ31" s="800"/>
      <c r="CK31" s="800"/>
      <c r="CL31" s="800"/>
      <c r="CM31" s="800"/>
      <c r="CN31" s="800"/>
      <c r="CO31" s="800"/>
      <c r="CP31" s="800"/>
      <c r="CQ31" s="800"/>
      <c r="CR31" s="800"/>
    </row>
    <row r="32" spans="1:98" ht="13.5" customHeight="1">
      <c r="A32" s="6"/>
      <c r="B32" s="68"/>
      <c r="C32" s="6"/>
      <c r="D32" s="6"/>
      <c r="E32" s="3249"/>
      <c r="F32" s="3250"/>
      <c r="G32" s="3211" t="s">
        <v>709</v>
      </c>
      <c r="H32" s="3212"/>
      <c r="I32" s="3179"/>
      <c r="J32" s="3180"/>
      <c r="K32" s="3177"/>
      <c r="L32" s="3178"/>
      <c r="M32" s="3179"/>
      <c r="N32" s="3180"/>
      <c r="O32" s="3177"/>
      <c r="P32" s="3178"/>
      <c r="Q32" s="3179"/>
      <c r="R32" s="3180"/>
      <c r="S32" s="3177"/>
      <c r="T32" s="3178"/>
      <c r="U32" s="3187">
        <f>SUM(I32:T32)</f>
        <v>0</v>
      </c>
      <c r="V32" s="3188"/>
      <c r="W32" s="3189"/>
      <c r="X32" s="3190"/>
      <c r="Y32" s="3185"/>
      <c r="Z32" s="3186"/>
      <c r="AA32" s="3230"/>
      <c r="AB32" s="3190"/>
      <c r="AC32" s="3185"/>
      <c r="AD32" s="3186"/>
      <c r="AE32" s="3230"/>
      <c r="AF32" s="3190"/>
      <c r="AG32" s="3185"/>
      <c r="AH32" s="3186"/>
      <c r="AI32" s="3187">
        <f>SUM(W32:AH32)</f>
        <v>0</v>
      </c>
      <c r="AJ32" s="3233"/>
      <c r="AP32" s="102"/>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c r="CB32" s="1230"/>
      <c r="CC32" s="1230"/>
      <c r="CD32" s="1230"/>
      <c r="CE32" s="1230"/>
      <c r="CF32" s="1230"/>
      <c r="CG32" s="1230"/>
      <c r="CH32" s="800"/>
      <c r="CI32" s="800"/>
      <c r="CJ32" s="800"/>
      <c r="CK32" s="800"/>
      <c r="CL32" s="800"/>
      <c r="CM32" s="800"/>
      <c r="CN32" s="800"/>
      <c r="CO32" s="800"/>
      <c r="CP32" s="800"/>
      <c r="CQ32" s="800"/>
      <c r="CR32" s="800"/>
    </row>
    <row r="33" spans="1:86" ht="13.5" customHeight="1">
      <c r="A33" s="6"/>
      <c r="B33" s="68"/>
      <c r="C33" s="6"/>
      <c r="D33" s="6"/>
      <c r="E33" s="3213" t="s">
        <v>761</v>
      </c>
      <c r="F33" s="3214"/>
      <c r="G33" s="3245" t="s">
        <v>648</v>
      </c>
      <c r="H33" s="3246"/>
      <c r="I33" s="3193"/>
      <c r="J33" s="3194"/>
      <c r="K33" s="3191"/>
      <c r="L33" s="3192"/>
      <c r="M33" s="3193"/>
      <c r="N33" s="3194"/>
      <c r="O33" s="3191"/>
      <c r="P33" s="3192"/>
      <c r="Q33" s="3193"/>
      <c r="R33" s="3194"/>
      <c r="S33" s="3191"/>
      <c r="T33" s="3192"/>
      <c r="U33" s="3218">
        <f>SUM(O33:T33)</f>
        <v>0</v>
      </c>
      <c r="V33" s="3219"/>
      <c r="W33" s="3251"/>
      <c r="X33" s="3182"/>
      <c r="Y33" s="3183"/>
      <c r="Z33" s="3184"/>
      <c r="AA33" s="3195"/>
      <c r="AB33" s="3182"/>
      <c r="AC33" s="3183"/>
      <c r="AD33" s="3184"/>
      <c r="AE33" s="3217"/>
      <c r="AF33" s="3217"/>
      <c r="AG33" s="3229"/>
      <c r="AH33" s="3229"/>
      <c r="AI33" s="3218">
        <f>SUM(AC33:AH33)</f>
        <v>0</v>
      </c>
      <c r="AJ33" s="3218"/>
      <c r="AP33" s="102"/>
      <c r="AU33" s="1465"/>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0"/>
      <c r="BS33" s="800"/>
      <c r="BT33" s="800"/>
      <c r="BU33" s="800"/>
      <c r="BV33" s="800"/>
      <c r="BW33" s="800"/>
      <c r="BX33" s="800"/>
      <c r="BY33" s="800"/>
      <c r="BZ33" s="800"/>
      <c r="CA33" s="800"/>
      <c r="CB33" s="800"/>
      <c r="CC33" s="800"/>
      <c r="CD33" s="800"/>
      <c r="CE33" s="800"/>
      <c r="CF33" s="800"/>
      <c r="CG33" s="800"/>
      <c r="CH33" s="800"/>
    </row>
    <row r="34" spans="1:86" ht="13.5" customHeight="1">
      <c r="A34" s="6"/>
      <c r="B34" s="68"/>
      <c r="C34" s="6"/>
      <c r="D34" s="6"/>
      <c r="E34" s="3215"/>
      <c r="F34" s="3216"/>
      <c r="G34" s="3211" t="s">
        <v>709</v>
      </c>
      <c r="H34" s="3212"/>
      <c r="I34" s="3226"/>
      <c r="J34" s="3226"/>
      <c r="K34" s="3208"/>
      <c r="L34" s="3208"/>
      <c r="M34" s="3226"/>
      <c r="N34" s="3226"/>
      <c r="O34" s="3208"/>
      <c r="P34" s="3208"/>
      <c r="Q34" s="3226"/>
      <c r="R34" s="3226"/>
      <c r="S34" s="3208"/>
      <c r="T34" s="3208"/>
      <c r="U34" s="3209">
        <f>SUM(I34:T34)</f>
        <v>0</v>
      </c>
      <c r="V34" s="3210"/>
      <c r="W34" s="3190"/>
      <c r="X34" s="3222"/>
      <c r="Y34" s="3223"/>
      <c r="Z34" s="3223"/>
      <c r="AA34" s="3222"/>
      <c r="AB34" s="3222"/>
      <c r="AC34" s="3223"/>
      <c r="AD34" s="3223"/>
      <c r="AE34" s="3222"/>
      <c r="AF34" s="3222"/>
      <c r="AG34" s="3223"/>
      <c r="AH34" s="3223"/>
      <c r="AI34" s="3209">
        <f>SUM(W34:AH34)</f>
        <v>0</v>
      </c>
      <c r="AJ34" s="3209"/>
      <c r="AP34" s="102"/>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c r="CB34" s="1230"/>
      <c r="CC34" s="1230"/>
      <c r="CD34" s="1230"/>
      <c r="CE34" s="1230"/>
      <c r="CF34" s="1230"/>
      <c r="CG34" s="1230"/>
      <c r="CH34" s="800"/>
    </row>
    <row r="35" spans="1:86" ht="13.5" customHeight="1">
      <c r="A35" s="6"/>
      <c r="B35" s="68"/>
      <c r="C35" s="6"/>
      <c r="D35" s="6"/>
      <c r="E35" s="3213" t="s">
        <v>762</v>
      </c>
      <c r="F35" s="3214"/>
      <c r="G35" s="3245" t="s">
        <v>648</v>
      </c>
      <c r="H35" s="3246"/>
      <c r="I35" s="3228"/>
      <c r="J35" s="3228"/>
      <c r="K35" s="3227"/>
      <c r="L35" s="3227"/>
      <c r="M35" s="3228"/>
      <c r="N35" s="3228"/>
      <c r="O35" s="3227"/>
      <c r="P35" s="3227"/>
      <c r="Q35" s="3228"/>
      <c r="R35" s="3228"/>
      <c r="S35" s="3227"/>
      <c r="T35" s="3227"/>
      <c r="U35" s="3218">
        <f>SUM(O35:T35)</f>
        <v>0</v>
      </c>
      <c r="V35" s="3219"/>
      <c r="W35" s="3182"/>
      <c r="X35" s="3217"/>
      <c r="Y35" s="3229"/>
      <c r="Z35" s="3229"/>
      <c r="AA35" s="3217"/>
      <c r="AB35" s="3217"/>
      <c r="AC35" s="3183"/>
      <c r="AD35" s="3184"/>
      <c r="AE35" s="3217"/>
      <c r="AF35" s="3217"/>
      <c r="AG35" s="3229"/>
      <c r="AH35" s="3229"/>
      <c r="AI35" s="3218">
        <f>SUM(AC35:AH35)</f>
        <v>0</v>
      </c>
      <c r="AJ35" s="3218"/>
      <c r="AP35" s="102"/>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c r="CB35" s="1230"/>
      <c r="CC35" s="1230"/>
      <c r="CD35" s="1230"/>
      <c r="CE35" s="1230"/>
      <c r="CF35" s="1230"/>
      <c r="CG35" s="1230"/>
    </row>
    <row r="36" spans="1:86" ht="13.5" customHeight="1">
      <c r="A36" s="6"/>
      <c r="B36" s="68"/>
      <c r="C36" s="6"/>
      <c r="D36" s="6"/>
      <c r="E36" s="3215"/>
      <c r="F36" s="3216"/>
      <c r="G36" s="3211" t="s">
        <v>709</v>
      </c>
      <c r="H36" s="3212"/>
      <c r="I36" s="3226"/>
      <c r="J36" s="3226"/>
      <c r="K36" s="3208"/>
      <c r="L36" s="3208"/>
      <c r="M36" s="3226"/>
      <c r="N36" s="3226"/>
      <c r="O36" s="3208"/>
      <c r="P36" s="3208"/>
      <c r="Q36" s="3226"/>
      <c r="R36" s="3226"/>
      <c r="S36" s="3208"/>
      <c r="T36" s="3208"/>
      <c r="U36" s="3209">
        <f>SUM(I36:T36)</f>
        <v>0</v>
      </c>
      <c r="V36" s="3210"/>
      <c r="W36" s="3190"/>
      <c r="X36" s="3222"/>
      <c r="Y36" s="3223"/>
      <c r="Z36" s="3223"/>
      <c r="AA36" s="3222"/>
      <c r="AB36" s="3222"/>
      <c r="AC36" s="3223"/>
      <c r="AD36" s="3223"/>
      <c r="AE36" s="3222"/>
      <c r="AF36" s="3222"/>
      <c r="AG36" s="3223"/>
      <c r="AH36" s="3223"/>
      <c r="AI36" s="3209">
        <f>SUM(W36:AH36)</f>
        <v>0</v>
      </c>
      <c r="AJ36" s="3209"/>
      <c r="AP36" s="102"/>
      <c r="AT36" s="121"/>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c r="CB36" s="1230"/>
      <c r="CC36" s="1230"/>
      <c r="CD36" s="1230"/>
      <c r="CE36" s="1230"/>
      <c r="CF36" s="1230"/>
      <c r="CG36" s="1230"/>
    </row>
    <row r="37" spans="1:86" ht="13.5" customHeight="1">
      <c r="A37" s="6"/>
      <c r="B37" s="68"/>
      <c r="C37" s="6"/>
      <c r="D37" s="6"/>
      <c r="E37" s="3213" t="s">
        <v>763</v>
      </c>
      <c r="F37" s="3214"/>
      <c r="G37" s="3245" t="s">
        <v>648</v>
      </c>
      <c r="H37" s="3246"/>
      <c r="I37" s="3228"/>
      <c r="J37" s="3228"/>
      <c r="K37" s="3227"/>
      <c r="L37" s="3227"/>
      <c r="M37" s="3228"/>
      <c r="N37" s="3228"/>
      <c r="O37" s="3227"/>
      <c r="P37" s="3227"/>
      <c r="Q37" s="3228"/>
      <c r="R37" s="3228"/>
      <c r="S37" s="3227"/>
      <c r="T37" s="3227"/>
      <c r="U37" s="3218">
        <f>SUM(O37:T37)</f>
        <v>0</v>
      </c>
      <c r="V37" s="3219"/>
      <c r="W37" s="3182"/>
      <c r="X37" s="3217"/>
      <c r="Y37" s="3229"/>
      <c r="Z37" s="3229"/>
      <c r="AA37" s="3217"/>
      <c r="AB37" s="3217"/>
      <c r="AC37" s="3183"/>
      <c r="AD37" s="3184"/>
      <c r="AE37" s="3217"/>
      <c r="AF37" s="3217"/>
      <c r="AG37" s="3229"/>
      <c r="AH37" s="3229"/>
      <c r="AI37" s="3218">
        <f>SUM(AC37:AH37)</f>
        <v>0</v>
      </c>
      <c r="AJ37" s="3218"/>
      <c r="AP37" s="102"/>
      <c r="AT37" s="121"/>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c r="CB37" s="1230"/>
      <c r="CC37" s="1230"/>
      <c r="CD37" s="1230"/>
      <c r="CE37" s="1230"/>
      <c r="CF37" s="1230"/>
      <c r="CG37" s="1230"/>
    </row>
    <row r="38" spans="1:86" ht="13.5" customHeight="1">
      <c r="A38" s="6"/>
      <c r="B38" s="68"/>
      <c r="C38" s="6"/>
      <c r="D38" s="6"/>
      <c r="E38" s="3215"/>
      <c r="F38" s="3216"/>
      <c r="G38" s="3211" t="s">
        <v>709</v>
      </c>
      <c r="H38" s="3212"/>
      <c r="I38" s="3226"/>
      <c r="J38" s="3226"/>
      <c r="K38" s="3208"/>
      <c r="L38" s="3208"/>
      <c r="M38" s="3226"/>
      <c r="N38" s="3226"/>
      <c r="O38" s="3208"/>
      <c r="P38" s="3208"/>
      <c r="Q38" s="3226"/>
      <c r="R38" s="3226"/>
      <c r="S38" s="3208"/>
      <c r="T38" s="3208"/>
      <c r="U38" s="3209">
        <f>SUM(I38:T38)</f>
        <v>0</v>
      </c>
      <c r="V38" s="3210"/>
      <c r="W38" s="3190"/>
      <c r="X38" s="3222"/>
      <c r="Y38" s="3223"/>
      <c r="Z38" s="3223"/>
      <c r="AA38" s="3222"/>
      <c r="AB38" s="3222"/>
      <c r="AC38" s="3223"/>
      <c r="AD38" s="3223"/>
      <c r="AE38" s="3222"/>
      <c r="AF38" s="3222"/>
      <c r="AG38" s="3223"/>
      <c r="AH38" s="3223"/>
      <c r="AI38" s="3209">
        <f>SUM(W38:AH38)</f>
        <v>0</v>
      </c>
      <c r="AJ38" s="3209"/>
      <c r="AP38" s="102"/>
      <c r="AT38" s="121"/>
      <c r="AU38" s="1515"/>
      <c r="AV38" s="1515"/>
      <c r="AW38" s="1515"/>
      <c r="AX38" s="1515"/>
      <c r="AY38" s="1515"/>
      <c r="AZ38" s="1515"/>
      <c r="BA38" s="1515"/>
      <c r="BB38" s="1515"/>
      <c r="BC38" s="1515"/>
      <c r="BD38" s="1515"/>
      <c r="BE38" s="1515"/>
      <c r="BF38" s="1515"/>
      <c r="BG38" s="1515"/>
      <c r="BH38" s="1515"/>
      <c r="BI38" s="1515"/>
      <c r="BJ38" s="1515"/>
      <c r="BK38" s="1515"/>
      <c r="BL38" s="1515"/>
      <c r="BM38" s="1515"/>
      <c r="BN38" s="1515"/>
      <c r="BO38" s="1515"/>
      <c r="BP38" s="1515"/>
      <c r="BQ38" s="1515"/>
      <c r="BR38" s="1515"/>
      <c r="BS38" s="1515"/>
      <c r="BT38" s="1515"/>
      <c r="BU38" s="1515"/>
      <c r="BV38" s="1515"/>
      <c r="BW38" s="1515"/>
      <c r="BX38" s="1515"/>
      <c r="BY38" s="1515"/>
      <c r="BZ38" s="1515"/>
      <c r="CA38" s="1515"/>
      <c r="CB38" s="1515"/>
      <c r="CC38" s="1515"/>
      <c r="CD38" s="1515"/>
      <c r="CE38" s="1515"/>
      <c r="CF38" s="1515"/>
      <c r="CG38" s="1515"/>
    </row>
    <row r="39" spans="1:86" ht="13.5" customHeight="1">
      <c r="A39" s="6"/>
      <c r="B39" s="68"/>
      <c r="C39" s="6"/>
      <c r="D39" s="6"/>
      <c r="E39" s="3213" t="s">
        <v>764</v>
      </c>
      <c r="F39" s="3214"/>
      <c r="G39" s="3245" t="s">
        <v>648</v>
      </c>
      <c r="H39" s="3246"/>
      <c r="I39" s="3228"/>
      <c r="J39" s="3228"/>
      <c r="K39" s="3227"/>
      <c r="L39" s="3227"/>
      <c r="M39" s="3228"/>
      <c r="N39" s="3228"/>
      <c r="O39" s="3227"/>
      <c r="P39" s="3227"/>
      <c r="Q39" s="3228"/>
      <c r="R39" s="3228"/>
      <c r="S39" s="3227"/>
      <c r="T39" s="3227"/>
      <c r="U39" s="3218">
        <f>SUM(O39:T39)</f>
        <v>0</v>
      </c>
      <c r="V39" s="3219"/>
      <c r="W39" s="3182"/>
      <c r="X39" s="3217"/>
      <c r="Y39" s="3229"/>
      <c r="Z39" s="3229"/>
      <c r="AA39" s="3217"/>
      <c r="AB39" s="3217"/>
      <c r="AC39" s="3183"/>
      <c r="AD39" s="3184"/>
      <c r="AE39" s="3217"/>
      <c r="AF39" s="3217"/>
      <c r="AG39" s="3229"/>
      <c r="AH39" s="3229"/>
      <c r="AI39" s="3218">
        <f>SUM(AC39:AH39)</f>
        <v>0</v>
      </c>
      <c r="AJ39" s="3218"/>
      <c r="AP39" s="102"/>
      <c r="AT39" s="121"/>
      <c r="AU39" s="1515"/>
      <c r="AV39" s="1515"/>
      <c r="AW39" s="1515"/>
      <c r="AX39" s="1515"/>
      <c r="AY39" s="1515"/>
      <c r="AZ39" s="1515"/>
      <c r="BA39" s="1515"/>
      <c r="BB39" s="1515"/>
      <c r="BC39" s="1515"/>
      <c r="BD39" s="1515"/>
      <c r="BE39" s="1515"/>
      <c r="BF39" s="1515"/>
      <c r="BG39" s="1515"/>
      <c r="BH39" s="1515"/>
      <c r="BI39" s="1515"/>
      <c r="BJ39" s="1515"/>
      <c r="BK39" s="1515"/>
      <c r="BL39" s="1515"/>
      <c r="BM39" s="1515"/>
      <c r="BN39" s="1515"/>
      <c r="BO39" s="1515"/>
      <c r="BP39" s="1515"/>
      <c r="BQ39" s="1515"/>
      <c r="BR39" s="1515"/>
      <c r="BS39" s="1515"/>
      <c r="BT39" s="1515"/>
      <c r="BU39" s="1515"/>
      <c r="BV39" s="1515"/>
      <c r="BW39" s="1515"/>
      <c r="BX39" s="1515"/>
      <c r="BY39" s="1515"/>
      <c r="BZ39" s="1515"/>
      <c r="CA39" s="1515"/>
      <c r="CB39" s="1515"/>
      <c r="CC39" s="1515"/>
      <c r="CD39" s="1515"/>
      <c r="CE39" s="1515"/>
      <c r="CF39" s="1515"/>
      <c r="CG39" s="1515"/>
    </row>
    <row r="40" spans="1:86" ht="13.5" customHeight="1">
      <c r="A40" s="6"/>
      <c r="B40" s="68"/>
      <c r="C40" s="6"/>
      <c r="D40" s="6"/>
      <c r="E40" s="3215"/>
      <c r="F40" s="3216"/>
      <c r="G40" s="3211" t="s">
        <v>709</v>
      </c>
      <c r="H40" s="3212"/>
      <c r="I40" s="3226"/>
      <c r="J40" s="3226"/>
      <c r="K40" s="3208"/>
      <c r="L40" s="3208"/>
      <c r="M40" s="3226"/>
      <c r="N40" s="3226"/>
      <c r="O40" s="3208"/>
      <c r="P40" s="3208"/>
      <c r="Q40" s="3226"/>
      <c r="R40" s="3226"/>
      <c r="S40" s="3208"/>
      <c r="T40" s="3208"/>
      <c r="U40" s="3209">
        <f>SUM(I40:T40)</f>
        <v>0</v>
      </c>
      <c r="V40" s="3210"/>
      <c r="W40" s="3190"/>
      <c r="X40" s="3222"/>
      <c r="Y40" s="3223"/>
      <c r="Z40" s="3223"/>
      <c r="AA40" s="3222"/>
      <c r="AB40" s="3222"/>
      <c r="AC40" s="3223"/>
      <c r="AD40" s="3223"/>
      <c r="AE40" s="3222"/>
      <c r="AF40" s="3222"/>
      <c r="AG40" s="3223"/>
      <c r="AH40" s="3223"/>
      <c r="AI40" s="3209">
        <f>SUM(W40:AH40)</f>
        <v>0</v>
      </c>
      <c r="AJ40" s="3209"/>
      <c r="AP40" s="102"/>
      <c r="AT40" s="121"/>
      <c r="AU40" s="364"/>
      <c r="AV40" s="364"/>
      <c r="AW40" s="364"/>
      <c r="AX40" s="121"/>
      <c r="AY40" s="121"/>
    </row>
    <row r="41" spans="1:86" ht="13.5" customHeight="1">
      <c r="A41" s="6"/>
      <c r="B41" s="68"/>
      <c r="C41" s="6"/>
      <c r="D41" s="6"/>
      <c r="E41" s="3213" t="s">
        <v>765</v>
      </c>
      <c r="F41" s="3214"/>
      <c r="G41" s="3245" t="s">
        <v>648</v>
      </c>
      <c r="H41" s="3246"/>
      <c r="I41" s="3228"/>
      <c r="J41" s="3228"/>
      <c r="K41" s="3227"/>
      <c r="L41" s="3227"/>
      <c r="M41" s="3228"/>
      <c r="N41" s="3228"/>
      <c r="O41" s="3227"/>
      <c r="P41" s="3227"/>
      <c r="Q41" s="3228"/>
      <c r="R41" s="3228"/>
      <c r="S41" s="3227"/>
      <c r="T41" s="3227"/>
      <c r="U41" s="3218">
        <f>SUM(O41:T41)</f>
        <v>0</v>
      </c>
      <c r="V41" s="3219"/>
      <c r="W41" s="3182"/>
      <c r="X41" s="3217"/>
      <c r="Y41" s="3229"/>
      <c r="Z41" s="3229"/>
      <c r="AA41" s="3217"/>
      <c r="AB41" s="3217"/>
      <c r="AC41" s="3183"/>
      <c r="AD41" s="3184"/>
      <c r="AE41" s="3217"/>
      <c r="AF41" s="3217"/>
      <c r="AG41" s="3229"/>
      <c r="AH41" s="3229"/>
      <c r="AI41" s="3218">
        <f>SUM(AC41:AH41)</f>
        <v>0</v>
      </c>
      <c r="AJ41" s="3218"/>
      <c r="AP41" s="102"/>
      <c r="AT41" s="121"/>
      <c r="BJ41" s="5"/>
    </row>
    <row r="42" spans="1:86" ht="13.5" customHeight="1">
      <c r="A42" s="6"/>
      <c r="B42" s="68"/>
      <c r="C42" s="6"/>
      <c r="D42" s="6"/>
      <c r="E42" s="3215"/>
      <c r="F42" s="3216"/>
      <c r="G42" s="3211" t="s">
        <v>709</v>
      </c>
      <c r="H42" s="3212"/>
      <c r="I42" s="3226"/>
      <c r="J42" s="3226"/>
      <c r="K42" s="3208"/>
      <c r="L42" s="3208"/>
      <c r="M42" s="3226"/>
      <c r="N42" s="3226"/>
      <c r="O42" s="3208"/>
      <c r="P42" s="3208"/>
      <c r="Q42" s="3226"/>
      <c r="R42" s="3226"/>
      <c r="S42" s="3208"/>
      <c r="T42" s="3208"/>
      <c r="U42" s="3209">
        <f>SUM(I42:T42)</f>
        <v>0</v>
      </c>
      <c r="V42" s="3210"/>
      <c r="W42" s="3190"/>
      <c r="X42" s="3222"/>
      <c r="Y42" s="3223"/>
      <c r="Z42" s="3223"/>
      <c r="AA42" s="3222"/>
      <c r="AB42" s="3222"/>
      <c r="AC42" s="3223"/>
      <c r="AD42" s="3223"/>
      <c r="AE42" s="3222"/>
      <c r="AF42" s="3222"/>
      <c r="AG42" s="3223"/>
      <c r="AH42" s="3223"/>
      <c r="AI42" s="3209">
        <f>SUM(W42:AH42)</f>
        <v>0</v>
      </c>
      <c r="AJ42" s="3209"/>
      <c r="AP42" s="102"/>
      <c r="AT42" s="121"/>
      <c r="BJ42" s="5"/>
    </row>
    <row r="43" spans="1:86" ht="13.5" customHeight="1">
      <c r="A43" s="6"/>
      <c r="B43" s="68"/>
      <c r="C43" s="6"/>
      <c r="D43" s="6"/>
      <c r="E43" s="3213" t="s">
        <v>766</v>
      </c>
      <c r="F43" s="3214"/>
      <c r="G43" s="3245" t="s">
        <v>648</v>
      </c>
      <c r="H43" s="3246"/>
      <c r="I43" s="3228"/>
      <c r="J43" s="3228"/>
      <c r="K43" s="3227"/>
      <c r="L43" s="3227"/>
      <c r="M43" s="3228"/>
      <c r="N43" s="3228"/>
      <c r="O43" s="3227"/>
      <c r="P43" s="3227"/>
      <c r="Q43" s="3228"/>
      <c r="R43" s="3228"/>
      <c r="S43" s="3227"/>
      <c r="T43" s="3227"/>
      <c r="U43" s="3218">
        <f>SUM(O43:T43)</f>
        <v>0</v>
      </c>
      <c r="V43" s="3219"/>
      <c r="W43" s="3182"/>
      <c r="X43" s="3217"/>
      <c r="Y43" s="3229"/>
      <c r="Z43" s="3229"/>
      <c r="AA43" s="3217"/>
      <c r="AB43" s="3217"/>
      <c r="AC43" s="3229"/>
      <c r="AD43" s="3229"/>
      <c r="AE43" s="3217"/>
      <c r="AF43" s="3217"/>
      <c r="AG43" s="3229"/>
      <c r="AH43" s="3229"/>
      <c r="AI43" s="3218">
        <f>SUM(AC43:AH43)</f>
        <v>0</v>
      </c>
      <c r="AJ43" s="3218"/>
      <c r="AP43" s="365"/>
      <c r="AQ43" s="1203"/>
      <c r="AR43" s="366"/>
      <c r="AS43" s="366"/>
      <c r="AT43" s="367"/>
      <c r="BJ43" s="5"/>
    </row>
    <row r="44" spans="1:86" ht="13.5" customHeight="1">
      <c r="A44" s="6"/>
      <c r="B44" s="68"/>
      <c r="C44" s="6"/>
      <c r="D44" s="6"/>
      <c r="E44" s="3215"/>
      <c r="F44" s="3216"/>
      <c r="G44" s="3211" t="s">
        <v>709</v>
      </c>
      <c r="H44" s="3212"/>
      <c r="I44" s="3226"/>
      <c r="J44" s="3226"/>
      <c r="K44" s="3208"/>
      <c r="L44" s="3208"/>
      <c r="M44" s="3226"/>
      <c r="N44" s="3226"/>
      <c r="O44" s="3208"/>
      <c r="P44" s="3208"/>
      <c r="Q44" s="3226"/>
      <c r="R44" s="3226"/>
      <c r="S44" s="3208"/>
      <c r="T44" s="3208"/>
      <c r="U44" s="3209">
        <f>SUM(I44:T44)</f>
        <v>0</v>
      </c>
      <c r="V44" s="3210"/>
      <c r="W44" s="3190"/>
      <c r="X44" s="3222"/>
      <c r="Y44" s="3223"/>
      <c r="Z44" s="3223"/>
      <c r="AA44" s="3222"/>
      <c r="AB44" s="3222"/>
      <c r="AC44" s="3223"/>
      <c r="AD44" s="3223"/>
      <c r="AE44" s="3222"/>
      <c r="AF44" s="3222"/>
      <c r="AG44" s="3223"/>
      <c r="AH44" s="3223"/>
      <c r="AI44" s="3209">
        <f>SUM(W44:AH44)</f>
        <v>0</v>
      </c>
      <c r="AJ44" s="3209"/>
      <c r="AP44" s="67"/>
      <c r="AQ44" s="265"/>
      <c r="AR44" s="1"/>
      <c r="AS44" s="1"/>
      <c r="AT44" s="499"/>
      <c r="BJ44" s="5"/>
    </row>
    <row r="45" spans="1:86" ht="13.5" customHeight="1">
      <c r="B45" s="62"/>
      <c r="E45" s="3213" t="s">
        <v>767</v>
      </c>
      <c r="F45" s="3214"/>
      <c r="G45" s="3245" t="s">
        <v>648</v>
      </c>
      <c r="H45" s="3246"/>
      <c r="I45" s="3228"/>
      <c r="J45" s="3228"/>
      <c r="K45" s="3227"/>
      <c r="L45" s="3227"/>
      <c r="M45" s="3228"/>
      <c r="N45" s="3228"/>
      <c r="O45" s="3227"/>
      <c r="P45" s="3227"/>
      <c r="Q45" s="3228"/>
      <c r="R45" s="3228"/>
      <c r="S45" s="3227"/>
      <c r="T45" s="3227"/>
      <c r="U45" s="3218">
        <f>SUM(O45:T45)</f>
        <v>0</v>
      </c>
      <c r="V45" s="3219"/>
      <c r="W45" s="3182"/>
      <c r="X45" s="3217"/>
      <c r="Y45" s="3229"/>
      <c r="Z45" s="3229"/>
      <c r="AA45" s="3217"/>
      <c r="AB45" s="3217"/>
      <c r="AC45" s="3229"/>
      <c r="AD45" s="3229"/>
      <c r="AE45" s="3217"/>
      <c r="AF45" s="3217"/>
      <c r="AG45" s="3229"/>
      <c r="AH45" s="3229"/>
      <c r="AI45" s="3218">
        <f>SUM(AC45:AH45)</f>
        <v>0</v>
      </c>
      <c r="AJ45" s="3218"/>
      <c r="AP45" s="102"/>
      <c r="AT45" s="121"/>
      <c r="BJ45" s="5"/>
    </row>
    <row r="46" spans="1:86" ht="13.5" customHeight="1">
      <c r="A46" s="6"/>
      <c r="B46" s="68"/>
      <c r="C46" s="6"/>
      <c r="D46" s="6"/>
      <c r="E46" s="3215"/>
      <c r="F46" s="3216"/>
      <c r="G46" s="3211" t="s">
        <v>709</v>
      </c>
      <c r="H46" s="3212"/>
      <c r="I46" s="3226"/>
      <c r="J46" s="3226"/>
      <c r="K46" s="3208"/>
      <c r="L46" s="3208"/>
      <c r="M46" s="3226"/>
      <c r="N46" s="3226"/>
      <c r="O46" s="3208"/>
      <c r="P46" s="3208"/>
      <c r="Q46" s="3226"/>
      <c r="R46" s="3226"/>
      <c r="S46" s="3208"/>
      <c r="T46" s="3208"/>
      <c r="U46" s="3209">
        <f>SUM(I46:T46)</f>
        <v>0</v>
      </c>
      <c r="V46" s="3210"/>
      <c r="W46" s="3190"/>
      <c r="X46" s="3222"/>
      <c r="Y46" s="3223"/>
      <c r="Z46" s="3223"/>
      <c r="AA46" s="3222"/>
      <c r="AB46" s="3222"/>
      <c r="AC46" s="3223"/>
      <c r="AD46" s="3223"/>
      <c r="AE46" s="3222"/>
      <c r="AF46" s="3222"/>
      <c r="AG46" s="3223"/>
      <c r="AH46" s="3223"/>
      <c r="AI46" s="3209">
        <f>SUM(W46:AH46)</f>
        <v>0</v>
      </c>
      <c r="AJ46" s="3209"/>
      <c r="AP46" s="102"/>
      <c r="AR46" s="1"/>
      <c r="AS46" s="1"/>
      <c r="AT46" s="121"/>
      <c r="BJ46" s="5"/>
    </row>
    <row r="47" spans="1:86" ht="13.5" customHeight="1">
      <c r="A47" s="6"/>
      <c r="B47" s="68"/>
      <c r="C47" s="6"/>
      <c r="D47" s="6"/>
      <c r="E47" s="3213" t="s">
        <v>768</v>
      </c>
      <c r="F47" s="3214"/>
      <c r="G47" s="3245" t="s">
        <v>648</v>
      </c>
      <c r="H47" s="3246"/>
      <c r="I47" s="3228"/>
      <c r="J47" s="3228"/>
      <c r="K47" s="3227"/>
      <c r="L47" s="3227"/>
      <c r="M47" s="3228"/>
      <c r="N47" s="3228"/>
      <c r="O47" s="3227"/>
      <c r="P47" s="3227"/>
      <c r="Q47" s="3228"/>
      <c r="R47" s="3228"/>
      <c r="S47" s="3227"/>
      <c r="T47" s="3227"/>
      <c r="U47" s="3218">
        <f>SUM(O47:T47)</f>
        <v>0</v>
      </c>
      <c r="V47" s="3219"/>
      <c r="W47" s="3182"/>
      <c r="X47" s="3217"/>
      <c r="Y47" s="3229"/>
      <c r="Z47" s="3229"/>
      <c r="AA47" s="3217"/>
      <c r="AB47" s="3217"/>
      <c r="AC47" s="3229"/>
      <c r="AD47" s="3229"/>
      <c r="AE47" s="3217"/>
      <c r="AF47" s="3217"/>
      <c r="AG47" s="3229"/>
      <c r="AH47" s="3229"/>
      <c r="AI47" s="3218">
        <f>SUM(AC47:AH47)</f>
        <v>0</v>
      </c>
      <c r="AJ47" s="3218"/>
      <c r="AP47" s="102"/>
      <c r="AT47" s="121"/>
      <c r="BJ47" s="5"/>
    </row>
    <row r="48" spans="1:86" ht="13.5" customHeight="1">
      <c r="A48" s="6"/>
      <c r="B48" s="68"/>
      <c r="C48" s="6"/>
      <c r="D48" s="6"/>
      <c r="E48" s="3215"/>
      <c r="F48" s="3216"/>
      <c r="G48" s="3211" t="s">
        <v>709</v>
      </c>
      <c r="H48" s="3212"/>
      <c r="I48" s="3226"/>
      <c r="J48" s="3226"/>
      <c r="K48" s="3208"/>
      <c r="L48" s="3208"/>
      <c r="M48" s="3226"/>
      <c r="N48" s="3226"/>
      <c r="O48" s="3208"/>
      <c r="P48" s="3208"/>
      <c r="Q48" s="3226"/>
      <c r="R48" s="3226"/>
      <c r="S48" s="3208"/>
      <c r="T48" s="3208"/>
      <c r="U48" s="3209">
        <f>SUM(I48:T48)</f>
        <v>0</v>
      </c>
      <c r="V48" s="3210"/>
      <c r="W48" s="3190"/>
      <c r="X48" s="3222"/>
      <c r="Y48" s="3223"/>
      <c r="Z48" s="3223"/>
      <c r="AA48" s="3222"/>
      <c r="AB48" s="3222"/>
      <c r="AC48" s="3223"/>
      <c r="AD48" s="3223"/>
      <c r="AE48" s="3222"/>
      <c r="AF48" s="3222"/>
      <c r="AG48" s="3223"/>
      <c r="AH48" s="3223"/>
      <c r="AI48" s="3209">
        <f>SUM(W48:AH48)</f>
        <v>0</v>
      </c>
      <c r="AJ48" s="3209"/>
      <c r="AP48" s="102"/>
      <c r="AT48" s="121"/>
      <c r="BJ48" s="5"/>
    </row>
    <row r="49" spans="1:62" ht="13.5" customHeight="1">
      <c r="A49" s="6"/>
      <c r="B49" s="68"/>
      <c r="C49" s="6"/>
      <c r="D49" s="6"/>
      <c r="E49" s="3213" t="s">
        <v>769</v>
      </c>
      <c r="F49" s="3214"/>
      <c r="G49" s="3245" t="s">
        <v>648</v>
      </c>
      <c r="H49" s="3246"/>
      <c r="I49" s="3228"/>
      <c r="J49" s="3228"/>
      <c r="K49" s="3227"/>
      <c r="L49" s="3227"/>
      <c r="M49" s="3228"/>
      <c r="N49" s="3228"/>
      <c r="O49" s="3227"/>
      <c r="P49" s="3227"/>
      <c r="Q49" s="3228"/>
      <c r="R49" s="3228"/>
      <c r="S49" s="3227"/>
      <c r="T49" s="3227"/>
      <c r="U49" s="3218">
        <f>SUM(O49:T49)</f>
        <v>0</v>
      </c>
      <c r="V49" s="3219"/>
      <c r="W49" s="3182"/>
      <c r="X49" s="3217"/>
      <c r="Y49" s="3229"/>
      <c r="Z49" s="3229"/>
      <c r="AA49" s="3217"/>
      <c r="AB49" s="3217"/>
      <c r="AC49" s="3229"/>
      <c r="AD49" s="3229"/>
      <c r="AE49" s="3217"/>
      <c r="AF49" s="3217"/>
      <c r="AG49" s="3229"/>
      <c r="AH49" s="3229"/>
      <c r="AI49" s="3218">
        <f>SUM(AC49:AH49)</f>
        <v>0</v>
      </c>
      <c r="AJ49" s="3218"/>
      <c r="AP49" s="102"/>
      <c r="AT49" s="121"/>
      <c r="BJ49" s="5"/>
    </row>
    <row r="50" spans="1:62" ht="13.5" customHeight="1">
      <c r="A50" s="6"/>
      <c r="B50" s="68"/>
      <c r="C50" s="6"/>
      <c r="D50" s="6"/>
      <c r="E50" s="3215"/>
      <c r="F50" s="3216"/>
      <c r="G50" s="3211" t="s">
        <v>709</v>
      </c>
      <c r="H50" s="3212"/>
      <c r="I50" s="3226"/>
      <c r="J50" s="3226"/>
      <c r="K50" s="3208"/>
      <c r="L50" s="3208"/>
      <c r="M50" s="3226"/>
      <c r="N50" s="3226"/>
      <c r="O50" s="3208"/>
      <c r="P50" s="3208"/>
      <c r="Q50" s="3226"/>
      <c r="R50" s="3226"/>
      <c r="S50" s="3208"/>
      <c r="T50" s="3208"/>
      <c r="U50" s="3209">
        <f>SUM(I50:T50)</f>
        <v>0</v>
      </c>
      <c r="V50" s="3210"/>
      <c r="W50" s="3190"/>
      <c r="X50" s="3222"/>
      <c r="Y50" s="3223"/>
      <c r="Z50" s="3223"/>
      <c r="AA50" s="3222"/>
      <c r="AB50" s="3222"/>
      <c r="AC50" s="3223"/>
      <c r="AD50" s="3223"/>
      <c r="AE50" s="3222"/>
      <c r="AF50" s="3222"/>
      <c r="AG50" s="3223"/>
      <c r="AH50" s="3223"/>
      <c r="AI50" s="3209">
        <f>SUM(W50:AH50)</f>
        <v>0</v>
      </c>
      <c r="AJ50" s="3209"/>
      <c r="AP50" s="102"/>
      <c r="AT50" s="121"/>
      <c r="BJ50" s="5"/>
    </row>
    <row r="51" spans="1:62" ht="13.5" customHeight="1">
      <c r="A51" s="6"/>
      <c r="B51" s="68"/>
      <c r="C51" s="6"/>
      <c r="D51" s="6"/>
      <c r="E51" s="2086" t="s">
        <v>233</v>
      </c>
      <c r="F51" s="2087"/>
      <c r="G51" s="3284" t="s">
        <v>648</v>
      </c>
      <c r="H51" s="3285"/>
      <c r="I51" s="1909" t="s">
        <v>1038</v>
      </c>
      <c r="J51" s="1910"/>
      <c r="K51" s="1909" t="s">
        <v>1038</v>
      </c>
      <c r="L51" s="1910"/>
      <c r="M51" s="1909" t="s">
        <v>1038</v>
      </c>
      <c r="N51" s="1910"/>
      <c r="O51" s="3274">
        <f>SUM(O27,O29,O31,O33,O35,O37,O39,O41,O43,O45,O47,O49)</f>
        <v>0</v>
      </c>
      <c r="P51" s="3275"/>
      <c r="Q51" s="3274">
        <f t="shared" ref="Q51" si="0">SUM(Q27,Q29,Q31,Q33,Q35,Q37,Q39,Q41,Q43,Q45,Q47,Q49)</f>
        <v>0</v>
      </c>
      <c r="R51" s="3275"/>
      <c r="S51" s="3274">
        <f t="shared" ref="S51" si="1">SUM(S27,S29,S31,S33,S35,S37,S39,S41,S43,S45,S47,S49)</f>
        <v>0</v>
      </c>
      <c r="T51" s="3275"/>
      <c r="U51" s="3280" t="s">
        <v>784</v>
      </c>
      <c r="V51" s="3281"/>
      <c r="W51" s="3290" t="s">
        <v>1038</v>
      </c>
      <c r="X51" s="1900"/>
      <c r="Y51" s="1898" t="s">
        <v>1038</v>
      </c>
      <c r="Z51" s="1900"/>
      <c r="AA51" s="1898" t="s">
        <v>1038</v>
      </c>
      <c r="AB51" s="1900"/>
      <c r="AC51" s="3303">
        <f>SUM(AC27,AC29,AC31,AC33,AC35,AC37,AC39,AC41,AC43,AC45,AC47,AC49)</f>
        <v>0</v>
      </c>
      <c r="AD51" s="3304"/>
      <c r="AE51" s="3303">
        <f>SUM(AE27,AE29,AE31,AE33,AE35,AE37,AE39,AE41,AE43,AE45,AE47,AE49)</f>
        <v>0</v>
      </c>
      <c r="AF51" s="3304"/>
      <c r="AG51" s="3303">
        <f>SUM(AG27,AG29,AG31,AG33,AG35,AG37,AG39,AG41,AG43,AG45,AG47,AG49)</f>
        <v>0</v>
      </c>
      <c r="AH51" s="3304"/>
      <c r="AI51" s="3302" t="s">
        <v>785</v>
      </c>
      <c r="AJ51" s="3302"/>
      <c r="AP51" s="102"/>
      <c r="AT51" s="121"/>
      <c r="BJ51" s="5"/>
    </row>
    <row r="52" spans="1:62" ht="13.5" customHeight="1">
      <c r="A52" s="6"/>
      <c r="B52" s="68"/>
      <c r="C52" s="6"/>
      <c r="D52" s="6"/>
      <c r="E52" s="3264"/>
      <c r="F52" s="3265"/>
      <c r="G52" s="3286"/>
      <c r="H52" s="3287"/>
      <c r="I52" s="2096"/>
      <c r="J52" s="2098"/>
      <c r="K52" s="2096"/>
      <c r="L52" s="2098"/>
      <c r="M52" s="2096"/>
      <c r="N52" s="2098"/>
      <c r="O52" s="3276"/>
      <c r="P52" s="3277"/>
      <c r="Q52" s="3276"/>
      <c r="R52" s="3277"/>
      <c r="S52" s="3276"/>
      <c r="T52" s="3277"/>
      <c r="U52" s="3278">
        <f>SUM(U27,U29,U31,U33,U35,U37,U39,U41,U43,U45,U47,U49)</f>
        <v>0</v>
      </c>
      <c r="V52" s="3279"/>
      <c r="W52" s="3291"/>
      <c r="X52" s="3289"/>
      <c r="Y52" s="3288"/>
      <c r="Z52" s="3289"/>
      <c r="AA52" s="3288"/>
      <c r="AB52" s="3289"/>
      <c r="AC52" s="3305"/>
      <c r="AD52" s="3306"/>
      <c r="AE52" s="3305"/>
      <c r="AF52" s="3306"/>
      <c r="AG52" s="3305"/>
      <c r="AH52" s="3306"/>
      <c r="AI52" s="3300">
        <f>SUM(AI27,AI29,AI31,AI33,AI35,AI37,AI39,AI41,AI43,AI45,AI47,AI49)</f>
        <v>0</v>
      </c>
      <c r="AJ52" s="3300"/>
      <c r="AP52" s="102"/>
      <c r="AT52" s="121"/>
      <c r="BJ52" s="5"/>
    </row>
    <row r="53" spans="1:62" ht="13.5" customHeight="1" thickBot="1">
      <c r="A53" s="6"/>
      <c r="B53" s="68"/>
      <c r="C53" s="6"/>
      <c r="D53" s="6"/>
      <c r="E53" s="3266"/>
      <c r="F53" s="3267"/>
      <c r="G53" s="3282" t="s">
        <v>709</v>
      </c>
      <c r="H53" s="3283"/>
      <c r="I53" s="3292">
        <f>SUM(I28,I30,I32,I34,I36,I38,I40,I42,I44,I46,I48,I50)</f>
        <v>0</v>
      </c>
      <c r="J53" s="3292"/>
      <c r="K53" s="3292">
        <f>SUM(K28,K30,K32,K34,K36,K38,K40,K42,K44,K46,K48,K50)</f>
        <v>0</v>
      </c>
      <c r="L53" s="3292"/>
      <c r="M53" s="3292">
        <f>SUM(M28,M30,M32,M34,M36,M38,M40,M42,M44,M46,M48,M50)</f>
        <v>0</v>
      </c>
      <c r="N53" s="3292"/>
      <c r="O53" s="3292">
        <f>SUM(O28,O30,O32,O34,O36,O38,O40,O42,O44,O46,O48,O50)</f>
        <v>0</v>
      </c>
      <c r="P53" s="3292"/>
      <c r="Q53" s="3292">
        <f>SUM(Q28,Q30,Q32,Q34,Q36,Q38,Q40,Q42,Q44,Q46,Q48,Q50)</f>
        <v>0</v>
      </c>
      <c r="R53" s="3292"/>
      <c r="S53" s="3292">
        <f>SUM(S28,S30,S32,S34,S36,S38,S40,S42,S44,S46,S48,S50)</f>
        <v>0</v>
      </c>
      <c r="T53" s="3292"/>
      <c r="U53" s="3292">
        <f>SUM(U28,U30,U32,U34,U36,U38,U40,U42,U44,U46,U48,U50)</f>
        <v>0</v>
      </c>
      <c r="V53" s="3293"/>
      <c r="W53" s="3294">
        <f>SUM(W28,W30,W32,W34,W36,W38,W40,W42,W44,W46,W48,W50)</f>
        <v>0</v>
      </c>
      <c r="X53" s="3292"/>
      <c r="Y53" s="3292">
        <f>SUM(Y28,Y30,Y32,Y34,Y36,Y38,Y40,Y42,Y44,Y46,Y48,Y50)</f>
        <v>0</v>
      </c>
      <c r="Z53" s="3292"/>
      <c r="AA53" s="3292">
        <f>SUM(AA28,AA30,AA32,AA34,AA36,AA38,AA40,AA42,AA44,AA46,AA48,AA50)</f>
        <v>0</v>
      </c>
      <c r="AB53" s="3292"/>
      <c r="AC53" s="3292">
        <f>SUM(AC28,AC30,AC32,AC34,AC36,AC38,AC40,AC42,AC44,AC46,AC48,AC50)</f>
        <v>0</v>
      </c>
      <c r="AD53" s="3292"/>
      <c r="AE53" s="3292">
        <f>SUM(AE28,AE30,AE32,AE34,AE36,AE38,AE40,AE42,AE44,AE46,AE48,AE50)</f>
        <v>0</v>
      </c>
      <c r="AF53" s="3292"/>
      <c r="AG53" s="3292">
        <f>SUM(AG28,AG30,AG32,AG34,AG36,AG38,AG40,AG42,AG44,AG46,AG48,AG50)</f>
        <v>0</v>
      </c>
      <c r="AH53" s="3292"/>
      <c r="AI53" s="3292">
        <f>SUM(AI28,AI30,AI32,AI34,AI36,AI38,AI40,AI42,AI44,AI46,AI48,AI50)</f>
        <v>0</v>
      </c>
      <c r="AJ53" s="3292"/>
      <c r="AP53" s="102"/>
      <c r="BJ53" s="5"/>
    </row>
    <row r="54" spans="1:62" ht="13.5" customHeight="1" thickTop="1">
      <c r="A54" s="6"/>
      <c r="B54" s="68"/>
      <c r="C54" s="6"/>
      <c r="D54" s="6"/>
      <c r="E54" s="3205" t="s">
        <v>783</v>
      </c>
      <c r="F54" s="3206"/>
      <c r="G54" s="3206"/>
      <c r="H54" s="3207"/>
      <c r="I54" s="3220" t="s">
        <v>790</v>
      </c>
      <c r="J54" s="3221"/>
      <c r="K54" s="3221"/>
      <c r="L54" s="3196" t="s">
        <v>1622</v>
      </c>
      <c r="M54" s="3196"/>
      <c r="N54" s="3196"/>
      <c r="O54" s="3196"/>
      <c r="P54" s="3196"/>
      <c r="Q54" s="3196"/>
      <c r="R54" s="3196"/>
      <c r="T54" s="680"/>
      <c r="U54" s="680"/>
      <c r="V54" s="681"/>
      <c r="W54" s="3220" t="s">
        <v>1465</v>
      </c>
      <c r="X54" s="3221"/>
      <c r="Y54" s="3221"/>
      <c r="Z54" s="3196" t="s">
        <v>1622</v>
      </c>
      <c r="AA54" s="3196"/>
      <c r="AB54" s="3196"/>
      <c r="AC54" s="3196"/>
      <c r="AD54" s="3196"/>
      <c r="AE54" s="3196"/>
      <c r="AF54" s="3196"/>
      <c r="AG54" s="682"/>
      <c r="AH54" s="682"/>
      <c r="AI54" s="682"/>
      <c r="AJ54" s="683"/>
      <c r="AP54" s="102"/>
      <c r="BJ54" s="5"/>
    </row>
    <row r="55" spans="1:62" ht="13.5" customHeight="1">
      <c r="A55" s="6"/>
      <c r="B55" s="68"/>
      <c r="C55" s="6"/>
      <c r="D55" s="6"/>
      <c r="E55" s="3258" t="s">
        <v>184</v>
      </c>
      <c r="F55" s="3259"/>
      <c r="G55" s="3197" t="s">
        <v>648</v>
      </c>
      <c r="H55" s="3198"/>
      <c r="I55" s="3199">
        <f>U52</f>
        <v>0</v>
      </c>
      <c r="J55" s="3200"/>
      <c r="K55" s="3200"/>
      <c r="L55" s="684" t="s">
        <v>781</v>
      </c>
      <c r="M55" s="3201"/>
      <c r="N55" s="3201"/>
      <c r="O55" s="3201"/>
      <c r="P55" s="3202" t="s">
        <v>782</v>
      </c>
      <c r="Q55" s="3202"/>
      <c r="R55" s="3202"/>
      <c r="S55" s="3203" t="str">
        <f>IF(ISERROR(I55/M55*100),"",I55/M55*100)</f>
        <v/>
      </c>
      <c r="T55" s="3203"/>
      <c r="U55" s="3203"/>
      <c r="V55" s="685" t="s">
        <v>270</v>
      </c>
      <c r="W55" s="3204">
        <f>AI52</f>
        <v>0</v>
      </c>
      <c r="X55" s="3200"/>
      <c r="Y55" s="3200"/>
      <c r="Z55" s="684" t="s">
        <v>781</v>
      </c>
      <c r="AA55" s="3201"/>
      <c r="AB55" s="3201"/>
      <c r="AC55" s="3201"/>
      <c r="AD55" s="862" t="s">
        <v>782</v>
      </c>
      <c r="AE55" s="862"/>
      <c r="AF55" s="862"/>
      <c r="AG55" s="3301" t="str">
        <f t="shared" ref="AG55:AG57" si="2">IF(ISERROR(W55/AA55*100),"",W55/AA55*100)</f>
        <v/>
      </c>
      <c r="AH55" s="3301"/>
      <c r="AI55" s="3301"/>
      <c r="AJ55" s="686" t="s">
        <v>270</v>
      </c>
      <c r="AP55" s="102"/>
      <c r="BJ55" s="5"/>
    </row>
    <row r="56" spans="1:62" ht="13.5" customHeight="1">
      <c r="A56" s="6"/>
      <c r="B56" s="68"/>
      <c r="C56" s="6"/>
      <c r="D56" s="6"/>
      <c r="E56" s="3260"/>
      <c r="F56" s="3261"/>
      <c r="G56" s="3268" t="s">
        <v>709</v>
      </c>
      <c r="H56" s="3269"/>
      <c r="I56" s="3273">
        <f>U53</f>
        <v>0</v>
      </c>
      <c r="J56" s="2537"/>
      <c r="K56" s="2537"/>
      <c r="L56" s="687" t="s">
        <v>781</v>
      </c>
      <c r="M56" s="3270"/>
      <c r="N56" s="3270"/>
      <c r="O56" s="3270"/>
      <c r="P56" s="3271" t="s">
        <v>782</v>
      </c>
      <c r="Q56" s="3271"/>
      <c r="R56" s="3271"/>
      <c r="S56" s="3272" t="str">
        <f>IF(ISERROR(I56/M56*100),"",I56/M56*100)</f>
        <v/>
      </c>
      <c r="T56" s="3272"/>
      <c r="U56" s="3272"/>
      <c r="V56" s="688" t="s">
        <v>270</v>
      </c>
      <c r="W56" s="3295">
        <f>AI53</f>
        <v>0</v>
      </c>
      <c r="X56" s="2537"/>
      <c r="Y56" s="2537"/>
      <c r="Z56" s="687" t="s">
        <v>781</v>
      </c>
      <c r="AA56" s="3270"/>
      <c r="AB56" s="3270"/>
      <c r="AC56" s="3270"/>
      <c r="AD56" s="865" t="s">
        <v>782</v>
      </c>
      <c r="AE56" s="865"/>
      <c r="AF56" s="865"/>
      <c r="AG56" s="3299" t="str">
        <f t="shared" si="2"/>
        <v/>
      </c>
      <c r="AH56" s="3299"/>
      <c r="AI56" s="3299"/>
      <c r="AJ56" s="689" t="s">
        <v>270</v>
      </c>
      <c r="AP56" s="102"/>
      <c r="BJ56" s="5"/>
    </row>
    <row r="57" spans="1:62" ht="13.5" customHeight="1">
      <c r="A57" s="6"/>
      <c r="B57" s="68"/>
      <c r="C57" s="6"/>
      <c r="D57" s="6"/>
      <c r="E57" s="3262"/>
      <c r="F57" s="3263"/>
      <c r="G57" s="3252" t="s">
        <v>154</v>
      </c>
      <c r="H57" s="3253"/>
      <c r="I57" s="3255">
        <f>SUM(I55:K56)</f>
        <v>0</v>
      </c>
      <c r="J57" s="3256"/>
      <c r="K57" s="3256"/>
      <c r="L57" s="713" t="s">
        <v>1466</v>
      </c>
      <c r="M57" s="3256">
        <f>SUM(M55:O56)</f>
        <v>0</v>
      </c>
      <c r="N57" s="3256"/>
      <c r="O57" s="3256"/>
      <c r="P57" s="3254" t="s">
        <v>1467</v>
      </c>
      <c r="Q57" s="3254"/>
      <c r="R57" s="3254"/>
      <c r="S57" s="714"/>
      <c r="T57" s="714"/>
      <c r="U57" s="714"/>
      <c r="V57" s="715" t="s">
        <v>1468</v>
      </c>
      <c r="W57" s="3296">
        <f>SUM(W55:Y56)</f>
        <v>0</v>
      </c>
      <c r="X57" s="3296"/>
      <c r="Y57" s="3297"/>
      <c r="Z57" s="713" t="s">
        <v>1466</v>
      </c>
      <c r="AA57" s="3256">
        <f>SUM(AA55:AC56)</f>
        <v>0</v>
      </c>
      <c r="AB57" s="3256"/>
      <c r="AC57" s="3256"/>
      <c r="AD57" s="3254" t="s">
        <v>1467</v>
      </c>
      <c r="AE57" s="3254"/>
      <c r="AF57" s="3254"/>
      <c r="AG57" s="3298" t="str">
        <f t="shared" si="2"/>
        <v/>
      </c>
      <c r="AH57" s="3298"/>
      <c r="AI57" s="3298"/>
      <c r="AJ57" s="716" t="s">
        <v>1468</v>
      </c>
      <c r="AP57" s="102"/>
      <c r="AT57" s="368"/>
      <c r="AU57" s="104"/>
      <c r="AV57" s="104"/>
      <c r="AW57" s="104"/>
      <c r="AX57" s="104"/>
      <c r="AY57" s="104"/>
      <c r="AZ57" s="104"/>
      <c r="BA57" s="104"/>
      <c r="BB57" s="104"/>
      <c r="BC57" s="104"/>
      <c r="BD57" s="104"/>
      <c r="BJ57" s="5"/>
    </row>
    <row r="58" spans="1:62" ht="12.65" customHeight="1">
      <c r="A58" s="6"/>
      <c r="B58" s="68"/>
      <c r="C58" s="6"/>
      <c r="D58" s="6"/>
      <c r="E58" s="5" t="s">
        <v>791</v>
      </c>
      <c r="F58" s="369"/>
      <c r="G58" s="370"/>
      <c r="H58" s="370"/>
      <c r="I58" s="371"/>
      <c r="J58" s="371"/>
      <c r="K58" s="371"/>
      <c r="L58" s="372"/>
      <c r="M58" s="373"/>
      <c r="N58" s="373"/>
      <c r="O58" s="373"/>
      <c r="P58" s="371"/>
      <c r="Q58" s="371"/>
      <c r="R58" s="371"/>
      <c r="S58" s="374"/>
      <c r="T58" s="374"/>
      <c r="U58" s="374"/>
      <c r="V58" s="121"/>
      <c r="W58" s="371"/>
      <c r="X58" s="371"/>
      <c r="Y58" s="371"/>
      <c r="Z58" s="372"/>
      <c r="AA58" s="373"/>
      <c r="AB58" s="373"/>
      <c r="AC58" s="373"/>
      <c r="AD58" s="375"/>
      <c r="AE58" s="712"/>
      <c r="AF58" s="375"/>
      <c r="AG58" s="374"/>
      <c r="AH58" s="374"/>
      <c r="AI58" s="374"/>
      <c r="AJ58" s="1"/>
      <c r="AP58" s="102"/>
      <c r="BJ58" s="5"/>
    </row>
    <row r="59" spans="1:62" ht="12.65" customHeight="1">
      <c r="A59" s="6"/>
      <c r="B59" s="68"/>
      <c r="C59" s="6"/>
      <c r="D59" s="6"/>
      <c r="E59" s="3170" t="s">
        <v>789</v>
      </c>
      <c r="F59" s="3170"/>
      <c r="G59" s="65" t="s">
        <v>786</v>
      </c>
      <c r="AE59" s="152"/>
      <c r="AP59" s="102"/>
      <c r="BJ59" s="5"/>
    </row>
    <row r="60" spans="1:62" ht="12.65" customHeight="1">
      <c r="A60" s="6"/>
      <c r="B60" s="68"/>
      <c r="C60" s="6"/>
      <c r="D60" s="6"/>
      <c r="E60" s="3170" t="s">
        <v>788</v>
      </c>
      <c r="F60" s="3170"/>
      <c r="G60" s="2404" t="s">
        <v>1238</v>
      </c>
      <c r="H60" s="2404"/>
      <c r="I60" s="2404"/>
      <c r="J60" s="2404"/>
      <c r="K60" s="2404"/>
      <c r="L60" s="2404"/>
      <c r="M60" s="2404"/>
      <c r="N60" s="2404"/>
      <c r="O60" s="2404"/>
      <c r="P60" s="2404"/>
      <c r="Q60" s="2404"/>
      <c r="R60" s="2404"/>
      <c r="S60" s="2404"/>
      <c r="T60" s="2404"/>
      <c r="U60" s="2404"/>
      <c r="V60" s="2404"/>
      <c r="W60" s="2404"/>
      <c r="X60" s="2404"/>
      <c r="Y60" s="2404"/>
      <c r="Z60" s="2404"/>
      <c r="AA60" s="2404"/>
      <c r="AB60" s="2404"/>
      <c r="AC60" s="2404"/>
      <c r="AD60" s="3257"/>
      <c r="AE60" s="152"/>
      <c r="AP60" s="102"/>
      <c r="BJ60" s="5"/>
    </row>
    <row r="61" spans="1:62" ht="12.65" customHeight="1">
      <c r="A61" s="6"/>
      <c r="B61" s="68"/>
      <c r="C61" s="6"/>
      <c r="D61" s="6"/>
      <c r="E61" s="602"/>
      <c r="F61" s="602"/>
      <c r="G61" s="82" t="s">
        <v>1239</v>
      </c>
      <c r="AE61" s="152"/>
      <c r="AP61" s="102"/>
      <c r="BJ61" s="5"/>
    </row>
    <row r="62" spans="1:62" ht="12.65" customHeight="1">
      <c r="A62" s="6"/>
      <c r="B62" s="68"/>
      <c r="C62" s="6"/>
      <c r="D62" s="6"/>
      <c r="E62" s="3170" t="s">
        <v>787</v>
      </c>
      <c r="F62" s="3170"/>
      <c r="G62" s="65" t="s">
        <v>930</v>
      </c>
      <c r="AE62" s="152"/>
      <c r="AP62" s="102"/>
      <c r="BJ62" s="5"/>
    </row>
    <row r="63" spans="1:62" ht="12.65" customHeight="1">
      <c r="A63" s="6"/>
      <c r="B63" s="68"/>
      <c r="C63" s="6"/>
      <c r="D63" s="6"/>
      <c r="E63" s="602"/>
      <c r="F63" s="602"/>
      <c r="G63" s="65"/>
      <c r="AE63" s="622"/>
      <c r="AF63" s="88"/>
      <c r="AG63" s="88"/>
      <c r="AH63" s="88"/>
      <c r="AI63" s="88"/>
      <c r="AJ63" s="88"/>
      <c r="AK63" s="88"/>
      <c r="AL63" s="88"/>
      <c r="AM63" s="88"/>
      <c r="AN63" s="88"/>
      <c r="AO63" s="88"/>
      <c r="AP63" s="627"/>
      <c r="AQ63" s="88"/>
      <c r="BJ63" s="5"/>
    </row>
    <row r="64" spans="1:62" ht="12.65" customHeight="1">
      <c r="A64" s="6"/>
      <c r="B64" s="68"/>
      <c r="C64" s="6"/>
      <c r="D64" s="6"/>
      <c r="E64" s="602"/>
      <c r="F64" s="602"/>
      <c r="G64" s="65"/>
      <c r="AE64" s="711" t="s">
        <v>1262</v>
      </c>
      <c r="AF64" s="2401" t="s">
        <v>1430</v>
      </c>
      <c r="AG64" s="2401"/>
      <c r="AH64" s="2401"/>
      <c r="AI64" s="2401"/>
      <c r="AJ64" s="2401"/>
      <c r="AK64" s="2401"/>
      <c r="AL64" s="2401"/>
      <c r="AM64" s="2401"/>
      <c r="AN64" s="2401"/>
      <c r="AO64" s="2401"/>
      <c r="AP64" s="2437"/>
      <c r="AQ64" s="595"/>
      <c r="AR64" s="1205"/>
      <c r="AS64" s="995"/>
      <c r="AT64" s="995"/>
      <c r="AU64" s="995"/>
      <c r="AV64" s="995"/>
      <c r="AW64" s="995"/>
      <c r="AX64" s="995"/>
      <c r="AY64" s="995"/>
      <c r="AZ64" s="995"/>
      <c r="BA64" s="995"/>
      <c r="BB64" s="995"/>
    </row>
    <row r="65" spans="1:63" ht="12.65" customHeight="1">
      <c r="A65" s="6"/>
      <c r="B65" s="68"/>
      <c r="C65" s="6"/>
      <c r="D65" s="6"/>
      <c r="E65" s="1" t="s">
        <v>1623</v>
      </c>
      <c r="F65" s="602"/>
      <c r="G65" s="65"/>
      <c r="AE65" s="711"/>
      <c r="AF65" s="2401"/>
      <c r="AG65" s="2401"/>
      <c r="AH65" s="2401"/>
      <c r="AI65" s="2401"/>
      <c r="AJ65" s="2401"/>
      <c r="AK65" s="2401"/>
      <c r="AL65" s="2401"/>
      <c r="AM65" s="2401"/>
      <c r="AN65" s="2401"/>
      <c r="AO65" s="2401"/>
      <c r="AP65" s="2437"/>
      <c r="AQ65" s="595"/>
      <c r="AR65" s="691"/>
      <c r="AS65" s="995"/>
      <c r="AT65" s="995"/>
      <c r="AU65" s="995"/>
      <c r="AV65" s="995"/>
      <c r="AW65" s="995"/>
      <c r="AX65" s="995"/>
      <c r="AY65" s="995"/>
      <c r="AZ65" s="995"/>
      <c r="BA65" s="995"/>
      <c r="BB65" s="995"/>
    </row>
    <row r="66" spans="1:63" ht="15" customHeight="1">
      <c r="A66" s="6"/>
      <c r="B66" s="68"/>
      <c r="C66" s="6"/>
      <c r="D66" s="6"/>
      <c r="E66" s="602"/>
      <c r="F66" s="602"/>
      <c r="G66" s="65"/>
      <c r="AE66" s="711"/>
      <c r="AF66" s="2401"/>
      <c r="AG66" s="2401"/>
      <c r="AH66" s="2401"/>
      <c r="AI66" s="2401"/>
      <c r="AJ66" s="2401"/>
      <c r="AK66" s="2401"/>
      <c r="AL66" s="2401"/>
      <c r="AM66" s="2401"/>
      <c r="AN66" s="2401"/>
      <c r="AO66" s="2401"/>
      <c r="AP66" s="2437"/>
      <c r="AQ66" s="595"/>
      <c r="AR66" s="691"/>
      <c r="AS66" s="995"/>
      <c r="AT66" s="995"/>
      <c r="AU66" s="995"/>
      <c r="AV66" s="995"/>
      <c r="AW66" s="995"/>
      <c r="AX66" s="995"/>
      <c r="AY66" s="995"/>
      <c r="AZ66" s="995"/>
      <c r="BA66" s="995"/>
      <c r="BB66" s="995"/>
    </row>
    <row r="67" spans="1:63" ht="12.65" customHeight="1">
      <c r="A67" s="6"/>
      <c r="B67" s="68"/>
      <c r="C67" s="3176"/>
      <c r="D67" s="3176"/>
      <c r="E67" s="3176"/>
      <c r="F67" s="3176" t="s">
        <v>1469</v>
      </c>
      <c r="G67" s="3176"/>
      <c r="H67" s="3176"/>
      <c r="I67" s="3176"/>
      <c r="J67" s="3176"/>
      <c r="K67" s="3176"/>
      <c r="L67" s="3176"/>
      <c r="M67" s="3176"/>
      <c r="N67" s="3176" t="s">
        <v>1470</v>
      </c>
      <c r="O67" s="3176"/>
      <c r="P67" s="3176"/>
      <c r="Q67" s="3176"/>
      <c r="R67" s="3176"/>
      <c r="S67" s="3176"/>
      <c r="T67" s="3176"/>
      <c r="U67" s="3176"/>
      <c r="V67" s="3176" t="s">
        <v>194</v>
      </c>
      <c r="W67" s="3176"/>
      <c r="X67" s="3176"/>
      <c r="Y67" s="3176"/>
      <c r="Z67" s="3176"/>
      <c r="AA67" s="3176"/>
      <c r="AB67" s="3176"/>
      <c r="AC67" s="3176"/>
      <c r="AE67" s="711"/>
      <c r="AF67" s="595"/>
      <c r="AG67" s="595"/>
      <c r="AH67" s="595"/>
      <c r="AI67" s="595"/>
      <c r="AJ67" s="595"/>
      <c r="AK67" s="595"/>
      <c r="AL67" s="595"/>
      <c r="AM67" s="595"/>
      <c r="AN67" s="595"/>
      <c r="AO67" s="595"/>
      <c r="AP67" s="864"/>
      <c r="AQ67" s="595"/>
      <c r="AR67" s="691"/>
      <c r="AS67" s="995"/>
      <c r="AT67" s="995"/>
      <c r="AU67" s="995"/>
      <c r="AV67" s="995"/>
      <c r="AW67" s="995"/>
      <c r="AX67" s="995"/>
      <c r="AY67" s="995"/>
      <c r="AZ67" s="995"/>
      <c r="BA67" s="995"/>
      <c r="BB67" s="995"/>
    </row>
    <row r="68" spans="1:63" ht="12.65" customHeight="1">
      <c r="A68" s="6"/>
      <c r="B68" s="68"/>
      <c r="C68" s="3176"/>
      <c r="D68" s="3176"/>
      <c r="E68" s="3176"/>
      <c r="F68" s="3176" t="s">
        <v>1471</v>
      </c>
      <c r="G68" s="3176"/>
      <c r="H68" s="3176"/>
      <c r="I68" s="3176"/>
      <c r="J68" s="3176" t="s">
        <v>1104</v>
      </c>
      <c r="K68" s="3176"/>
      <c r="L68" s="3176"/>
      <c r="M68" s="3176"/>
      <c r="N68" s="3176" t="s">
        <v>1471</v>
      </c>
      <c r="O68" s="3176"/>
      <c r="P68" s="3176"/>
      <c r="Q68" s="3176"/>
      <c r="R68" s="3176" t="s">
        <v>1472</v>
      </c>
      <c r="S68" s="3176"/>
      <c r="T68" s="3176"/>
      <c r="U68" s="3176"/>
      <c r="V68" s="3176" t="s">
        <v>1471</v>
      </c>
      <c r="W68" s="3176"/>
      <c r="X68" s="3176"/>
      <c r="Y68" s="3176"/>
      <c r="Z68" s="3176" t="s">
        <v>1104</v>
      </c>
      <c r="AA68" s="3176"/>
      <c r="AB68" s="3176"/>
      <c r="AC68" s="3176"/>
      <c r="AE68" s="152" t="s">
        <v>1475</v>
      </c>
      <c r="AF68" s="88"/>
      <c r="AG68" s="88"/>
      <c r="AH68" s="88"/>
      <c r="AI68" s="88"/>
      <c r="AJ68" s="88"/>
      <c r="AK68" s="88"/>
      <c r="AL68" s="88"/>
      <c r="AM68" s="88"/>
      <c r="AN68" s="88"/>
      <c r="AO68" s="88"/>
      <c r="AP68" s="627"/>
      <c r="AQ68" s="88"/>
      <c r="AR68" s="691"/>
      <c r="AS68" s="995"/>
      <c r="AT68" s="995"/>
      <c r="AU68" s="995"/>
      <c r="AV68" s="995"/>
      <c r="AW68" s="995"/>
      <c r="AX68" s="995"/>
      <c r="AY68" s="995"/>
      <c r="AZ68" s="995"/>
      <c r="BA68" s="995"/>
      <c r="BB68" s="995"/>
    </row>
    <row r="69" spans="1:63" ht="12.65" customHeight="1">
      <c r="A69" s="6"/>
      <c r="B69" s="68"/>
      <c r="C69" s="3171" t="s">
        <v>184</v>
      </c>
      <c r="D69" s="3171"/>
      <c r="E69" s="3171"/>
      <c r="F69" s="3172"/>
      <c r="G69" s="3172"/>
      <c r="H69" s="3172"/>
      <c r="I69" s="881" t="s">
        <v>1473</v>
      </c>
      <c r="J69" s="3172"/>
      <c r="K69" s="3172"/>
      <c r="L69" s="3172"/>
      <c r="M69" s="881" t="s">
        <v>1105</v>
      </c>
      <c r="N69" s="3172"/>
      <c r="O69" s="3172"/>
      <c r="P69" s="3172"/>
      <c r="Q69" s="881" t="s">
        <v>1105</v>
      </c>
      <c r="R69" s="3172"/>
      <c r="S69" s="3172"/>
      <c r="T69" s="3172"/>
      <c r="U69" s="881" t="s">
        <v>1105</v>
      </c>
      <c r="V69" s="3172"/>
      <c r="W69" s="3172"/>
      <c r="X69" s="3172"/>
      <c r="Y69" s="881" t="s">
        <v>1474</v>
      </c>
      <c r="Z69" s="3172"/>
      <c r="AA69" s="3172"/>
      <c r="AB69" s="3172"/>
      <c r="AC69" s="881" t="s">
        <v>1105</v>
      </c>
      <c r="AE69" s="2804" t="s">
        <v>1498</v>
      </c>
      <c r="AF69" s="2401"/>
      <c r="AG69" s="2401"/>
      <c r="AH69" s="2401"/>
      <c r="AI69" s="2401"/>
      <c r="AJ69" s="2401"/>
      <c r="AK69" s="2401"/>
      <c r="AL69" s="2401"/>
      <c r="AM69" s="2401"/>
      <c r="AN69" s="2401"/>
      <c r="AO69" s="2401"/>
      <c r="AP69" s="2437"/>
      <c r="AQ69" s="595"/>
      <c r="AR69" s="691"/>
      <c r="AS69" s="995"/>
      <c r="AT69" s="995"/>
      <c r="AU69" s="995"/>
      <c r="AV69" s="995"/>
      <c r="AW69" s="995"/>
      <c r="AX69" s="995"/>
      <c r="AY69" s="995"/>
      <c r="AZ69" s="995"/>
      <c r="BA69" s="995"/>
      <c r="BB69" s="995"/>
    </row>
    <row r="70" spans="1:63" ht="12.65" customHeight="1">
      <c r="A70" s="6"/>
      <c r="B70" s="68"/>
      <c r="C70" s="2788"/>
      <c r="D70" s="2788"/>
      <c r="E70" s="2788"/>
      <c r="F70" s="3173"/>
      <c r="G70" s="3173"/>
      <c r="H70" s="3173"/>
      <c r="I70" s="996"/>
      <c r="J70" s="3173"/>
      <c r="K70" s="3173"/>
      <c r="L70" s="3173"/>
      <c r="M70" s="996"/>
      <c r="N70" s="3173"/>
      <c r="O70" s="3173"/>
      <c r="P70" s="3173"/>
      <c r="Q70" s="996"/>
      <c r="R70" s="3173"/>
      <c r="S70" s="3173"/>
      <c r="T70" s="3173"/>
      <c r="U70" s="996"/>
      <c r="V70" s="3173"/>
      <c r="W70" s="3173"/>
      <c r="X70" s="3173"/>
      <c r="Y70" s="996"/>
      <c r="Z70" s="3173"/>
      <c r="AA70" s="3173"/>
      <c r="AB70" s="3173"/>
      <c r="AC70" s="996"/>
      <c r="AE70" s="2804"/>
      <c r="AF70" s="2401"/>
      <c r="AG70" s="2401"/>
      <c r="AH70" s="2401"/>
      <c r="AI70" s="2401"/>
      <c r="AJ70" s="2401"/>
      <c r="AK70" s="2401"/>
      <c r="AL70" s="2401"/>
      <c r="AM70" s="2401"/>
      <c r="AN70" s="2401"/>
      <c r="AO70" s="2401"/>
      <c r="AP70" s="2437"/>
      <c r="AQ70" s="595"/>
      <c r="AR70" s="691"/>
      <c r="AS70" s="995"/>
      <c r="AT70" s="995"/>
      <c r="AU70" s="995"/>
      <c r="AV70" s="995"/>
      <c r="AW70" s="995"/>
      <c r="AX70" s="995"/>
      <c r="AY70" s="995"/>
      <c r="AZ70" s="995"/>
      <c r="BA70" s="995"/>
      <c r="BB70" s="995"/>
    </row>
    <row r="71" spans="1:63" ht="12.65" customHeight="1">
      <c r="A71" s="6"/>
      <c r="B71" s="68"/>
      <c r="C71" s="6"/>
      <c r="D71" s="6"/>
      <c r="E71" s="602"/>
      <c r="F71" s="602"/>
      <c r="G71" s="65"/>
      <c r="AE71" s="2804"/>
      <c r="AF71" s="2401"/>
      <c r="AG71" s="2401"/>
      <c r="AH71" s="2401"/>
      <c r="AI71" s="2401"/>
      <c r="AJ71" s="2401"/>
      <c r="AK71" s="2401"/>
      <c r="AL71" s="2401"/>
      <c r="AM71" s="2401"/>
      <c r="AN71" s="2401"/>
      <c r="AO71" s="2401"/>
      <c r="AP71" s="2437"/>
      <c r="AQ71" s="595"/>
      <c r="AR71" s="691"/>
      <c r="AS71" s="995"/>
      <c r="AT71" s="995"/>
      <c r="AU71" s="995"/>
      <c r="AV71" s="995"/>
      <c r="AW71" s="995"/>
      <c r="AX71" s="995"/>
      <c r="AY71" s="995"/>
      <c r="AZ71" s="995"/>
      <c r="BA71" s="995"/>
      <c r="BB71" s="995"/>
    </row>
    <row r="72" spans="1:63" ht="12.65" customHeight="1">
      <c r="A72" s="6"/>
      <c r="B72" s="68"/>
      <c r="C72" s="6"/>
      <c r="D72" s="6"/>
      <c r="E72" s="65" t="s">
        <v>2163</v>
      </c>
      <c r="F72" s="295"/>
      <c r="G72" s="587"/>
      <c r="H72" s="295"/>
      <c r="I72" s="295"/>
      <c r="J72" s="295"/>
      <c r="AE72" s="2804"/>
      <c r="AF72" s="2401"/>
      <c r="AG72" s="2401"/>
      <c r="AH72" s="2401"/>
      <c r="AI72" s="2401"/>
      <c r="AJ72" s="2401"/>
      <c r="AK72" s="2401"/>
      <c r="AL72" s="2401"/>
      <c r="AM72" s="2401"/>
      <c r="AN72" s="2401"/>
      <c r="AO72" s="2401"/>
      <c r="AP72" s="2437"/>
      <c r="AQ72" s="595"/>
      <c r="AR72" s="691"/>
      <c r="AS72" s="995"/>
      <c r="AT72" s="995"/>
      <c r="AU72" s="995"/>
      <c r="AV72" s="995"/>
      <c r="AW72" s="995"/>
      <c r="AX72" s="995"/>
      <c r="AY72" s="995"/>
      <c r="AZ72" s="995"/>
      <c r="BA72" s="995"/>
      <c r="BB72" s="995"/>
    </row>
    <row r="73" spans="1:63" ht="12.65" customHeight="1">
      <c r="A73" s="6"/>
      <c r="B73" s="68"/>
      <c r="C73" s="6"/>
      <c r="D73" s="6"/>
      <c r="F73" s="82" t="s">
        <v>1578</v>
      </c>
      <c r="G73" s="609"/>
      <c r="H73" s="609"/>
      <c r="I73" s="609"/>
      <c r="J73" s="609"/>
      <c r="AE73" s="2804"/>
      <c r="AF73" s="2401"/>
      <c r="AG73" s="2401"/>
      <c r="AH73" s="2401"/>
      <c r="AI73" s="2401"/>
      <c r="AJ73" s="2401"/>
      <c r="AK73" s="2401"/>
      <c r="AL73" s="2401"/>
      <c r="AM73" s="2401"/>
      <c r="AN73" s="2401"/>
      <c r="AO73" s="2401"/>
      <c r="AP73" s="2437"/>
      <c r="AQ73" s="595"/>
      <c r="AR73" s="691"/>
      <c r="AS73" s="995"/>
      <c r="AT73" s="995"/>
      <c r="AU73" s="995"/>
      <c r="AV73" s="995"/>
      <c r="AW73" s="995"/>
      <c r="AX73" s="995"/>
      <c r="AY73" s="995"/>
      <c r="AZ73" s="995"/>
      <c r="BA73" s="995"/>
      <c r="BB73" s="995"/>
    </row>
    <row r="74" spans="1:63" ht="12.65" customHeight="1">
      <c r="A74" s="6"/>
      <c r="B74" s="68"/>
      <c r="C74" s="6"/>
      <c r="D74" s="6"/>
      <c r="E74" s="602"/>
      <c r="F74" s="115"/>
      <c r="G74" s="65"/>
      <c r="S74" s="2515"/>
      <c r="T74" s="2515"/>
      <c r="U74" s="2515"/>
      <c r="V74" s="2515"/>
      <c r="W74" s="2515"/>
      <c r="X74" s="2515"/>
      <c r="Y74" s="2515"/>
      <c r="Z74" s="2515"/>
      <c r="AA74" s="2515"/>
      <c r="AB74" s="2515"/>
      <c r="AC74" s="2515"/>
      <c r="AD74" s="2515"/>
      <c r="AE74" s="2804"/>
      <c r="AF74" s="2401"/>
      <c r="AG74" s="2401"/>
      <c r="AH74" s="2401"/>
      <c r="AI74" s="2401"/>
      <c r="AJ74" s="2401"/>
      <c r="AK74" s="2401"/>
      <c r="AL74" s="2401"/>
      <c r="AM74" s="2401"/>
      <c r="AN74" s="2401"/>
      <c r="AO74" s="2401"/>
      <c r="AP74" s="2437"/>
      <c r="AQ74" s="595"/>
      <c r="AR74" s="691"/>
      <c r="AS74" s="995"/>
      <c r="AT74" s="995"/>
      <c r="AU74" s="995"/>
      <c r="AV74" s="995"/>
      <c r="AW74" s="995"/>
      <c r="AX74" s="995"/>
      <c r="AY74" s="995"/>
      <c r="AZ74" s="995"/>
      <c r="BA74" s="995"/>
      <c r="BB74" s="995"/>
    </row>
    <row r="75" spans="1:63" ht="13.5" customHeight="1">
      <c r="A75" s="6"/>
      <c r="B75" s="68"/>
      <c r="C75" s="6"/>
      <c r="D75" s="6"/>
      <c r="E75" s="602"/>
      <c r="G75" s="65"/>
      <c r="S75" s="2515"/>
      <c r="T75" s="2515"/>
      <c r="U75" s="2515"/>
      <c r="V75" s="2515"/>
      <c r="W75" s="2515"/>
      <c r="X75" s="2515"/>
      <c r="Y75" s="2515"/>
      <c r="Z75" s="2515"/>
      <c r="AA75" s="2515"/>
      <c r="AB75" s="2515"/>
      <c r="AC75" s="2515"/>
      <c r="AD75" s="2515"/>
      <c r="AE75" s="2804"/>
      <c r="AF75" s="2401"/>
      <c r="AG75" s="2401"/>
      <c r="AH75" s="2401"/>
      <c r="AI75" s="2401"/>
      <c r="AJ75" s="2401"/>
      <c r="AK75" s="2401"/>
      <c r="AL75" s="2401"/>
      <c r="AM75" s="2401"/>
      <c r="AN75" s="2401"/>
      <c r="AO75" s="2401"/>
      <c r="AP75" s="2437"/>
      <c r="AQ75" s="595"/>
      <c r="AR75" s="691"/>
      <c r="AS75" s="995"/>
      <c r="AT75" s="995"/>
      <c r="AU75" s="995"/>
      <c r="AV75" s="995"/>
      <c r="AW75" s="995"/>
      <c r="AX75" s="995"/>
      <c r="AY75" s="995"/>
      <c r="AZ75" s="995"/>
      <c r="BA75" s="995"/>
      <c r="BB75" s="995"/>
    </row>
    <row r="76" spans="1:63" ht="14.15" customHeight="1" thickBot="1">
      <c r="A76" s="6"/>
      <c r="B76" s="106"/>
      <c r="C76" s="107"/>
      <c r="D76" s="108"/>
      <c r="E76" s="108"/>
      <c r="F76" s="108"/>
      <c r="G76" s="108"/>
      <c r="H76" s="108"/>
      <c r="I76" s="108"/>
      <c r="J76" s="108"/>
      <c r="K76" s="108"/>
      <c r="L76" s="108"/>
      <c r="M76" s="108"/>
      <c r="N76" s="108"/>
      <c r="O76" s="108"/>
      <c r="P76" s="108"/>
      <c r="Q76" s="108"/>
      <c r="R76" s="108"/>
      <c r="S76" s="3174"/>
      <c r="T76" s="3174"/>
      <c r="U76" s="3174"/>
      <c r="V76" s="3174"/>
      <c r="W76" s="3174"/>
      <c r="X76" s="3174"/>
      <c r="Y76" s="3174"/>
      <c r="Z76" s="3174"/>
      <c r="AA76" s="3174"/>
      <c r="AB76" s="3174"/>
      <c r="AC76" s="3174"/>
      <c r="AD76" s="3175"/>
      <c r="AE76" s="159"/>
      <c r="AF76" s="997"/>
      <c r="AG76" s="997"/>
      <c r="AH76" s="997"/>
      <c r="AI76" s="997"/>
      <c r="AJ76" s="997"/>
      <c r="AK76" s="997"/>
      <c r="AL76" s="997"/>
      <c r="AM76" s="997"/>
      <c r="AN76" s="997"/>
      <c r="AO76" s="997"/>
      <c r="AP76" s="998"/>
      <c r="AQ76" s="1204"/>
    </row>
    <row r="77" spans="1:63" ht="14.15" customHeight="1">
      <c r="A77" s="6"/>
      <c r="B77" s="6"/>
      <c r="C77" s="6"/>
    </row>
    <row r="78" spans="1:63" ht="14.15" customHeight="1">
      <c r="A78" s="6"/>
      <c r="B78" s="6"/>
      <c r="C78" s="6"/>
      <c r="AF78" s="849"/>
      <c r="AG78" s="849"/>
      <c r="AH78" s="849"/>
      <c r="AI78" s="849"/>
      <c r="AJ78" s="849"/>
      <c r="AK78" s="849"/>
      <c r="AL78" s="849"/>
      <c r="AM78" s="849"/>
      <c r="AN78" s="849"/>
      <c r="AO78" s="849"/>
      <c r="AS78" s="6"/>
      <c r="AT78" s="6"/>
      <c r="AU78" s="115"/>
      <c r="AV78" s="115"/>
      <c r="AW78" s="115"/>
      <c r="AX78" s="115"/>
      <c r="AY78" s="115"/>
      <c r="AZ78" s="115"/>
      <c r="BA78" s="115"/>
      <c r="BB78" s="115"/>
      <c r="BC78" s="115"/>
      <c r="BD78" s="115"/>
      <c r="BE78" s="115"/>
      <c r="BF78" s="115"/>
      <c r="BG78" s="115"/>
      <c r="BH78" s="115"/>
      <c r="BI78" s="115"/>
      <c r="BJ78" s="115"/>
      <c r="BK78" s="115"/>
    </row>
    <row r="79" spans="1:63" ht="12.65" customHeight="1">
      <c r="AF79" s="849"/>
      <c r="AG79" s="849"/>
      <c r="AH79" s="849"/>
      <c r="AI79" s="849"/>
      <c r="AJ79" s="849"/>
      <c r="AK79" s="849"/>
      <c r="AL79" s="849"/>
      <c r="AM79" s="849"/>
      <c r="AN79" s="849"/>
      <c r="AO79" s="849"/>
      <c r="AP79" s="88"/>
      <c r="AQ79" s="88"/>
      <c r="AR79" s="88"/>
      <c r="AS79" s="88"/>
      <c r="AT79" s="88"/>
      <c r="AU79" s="88"/>
    </row>
    <row r="80" spans="1:63" ht="12.65" customHeight="1">
      <c r="AF80" s="849"/>
      <c r="AG80" s="849"/>
      <c r="AH80" s="849"/>
      <c r="AI80" s="849"/>
      <c r="AJ80" s="849"/>
      <c r="AK80" s="849"/>
      <c r="AL80" s="849"/>
      <c r="AM80" s="849"/>
      <c r="AN80" s="849"/>
      <c r="AO80" s="849"/>
      <c r="AP80" s="88"/>
      <c r="AQ80" s="88"/>
      <c r="AR80" s="88"/>
      <c r="AS80" s="88"/>
      <c r="AT80" s="88"/>
      <c r="AU80" s="88"/>
    </row>
    <row r="81" spans="32:47" ht="12.65" customHeight="1">
      <c r="AF81" s="849"/>
      <c r="AG81" s="849"/>
      <c r="AH81" s="849"/>
      <c r="AI81" s="849"/>
      <c r="AJ81" s="849"/>
      <c r="AK81" s="849"/>
      <c r="AL81" s="849"/>
      <c r="AM81" s="849"/>
      <c r="AN81" s="849"/>
      <c r="AO81" s="849"/>
      <c r="AP81" s="88"/>
      <c r="AQ81" s="88"/>
      <c r="AR81" s="88"/>
      <c r="AS81" s="88"/>
      <c r="AT81" s="88"/>
      <c r="AU81" s="88"/>
    </row>
    <row r="82" spans="32:47" ht="12.65" customHeight="1">
      <c r="AF82" s="849"/>
      <c r="AG82" s="849"/>
      <c r="AH82" s="849"/>
      <c r="AI82" s="849"/>
      <c r="AJ82" s="849"/>
      <c r="AK82" s="849"/>
      <c r="AL82" s="849"/>
      <c r="AM82" s="849"/>
      <c r="AN82" s="849"/>
      <c r="AO82" s="849"/>
      <c r="AP82" s="88"/>
      <c r="AQ82" s="88"/>
      <c r="AR82" s="88"/>
      <c r="AS82" s="88"/>
      <c r="AT82" s="88"/>
      <c r="AU82" s="88"/>
    </row>
    <row r="83" spans="32:47" ht="12.65" customHeight="1">
      <c r="AF83" s="849"/>
      <c r="AG83" s="849"/>
      <c r="AH83" s="849"/>
      <c r="AI83" s="849"/>
      <c r="AJ83" s="849"/>
      <c r="AK83" s="849"/>
      <c r="AL83" s="849"/>
      <c r="AM83" s="849"/>
      <c r="AN83" s="849"/>
      <c r="AO83" s="849"/>
      <c r="AP83" s="88"/>
      <c r="AQ83" s="88"/>
      <c r="AR83" s="88"/>
      <c r="AS83" s="88"/>
      <c r="AT83" s="88"/>
      <c r="AU83" s="88"/>
    </row>
    <row r="84" spans="32:47" ht="12.65" customHeight="1">
      <c r="AF84" s="849"/>
      <c r="AG84" s="849"/>
      <c r="AH84" s="849"/>
      <c r="AI84" s="849"/>
      <c r="AJ84" s="849"/>
      <c r="AK84" s="849"/>
      <c r="AL84" s="849"/>
      <c r="AM84" s="849"/>
      <c r="AN84" s="849"/>
      <c r="AO84" s="849"/>
      <c r="AP84" s="88"/>
      <c r="AQ84" s="88"/>
      <c r="AR84" s="88"/>
      <c r="AS84" s="88"/>
      <c r="AT84" s="88"/>
      <c r="AU84" s="88"/>
    </row>
    <row r="85" spans="32:47" ht="12.65" customHeight="1"/>
    <row r="86" spans="32:47" ht="12.65" customHeight="1"/>
    <row r="87" spans="32:47" ht="12.65" customHeight="1"/>
    <row r="88" spans="32:47" ht="12.65" customHeight="1"/>
    <row r="89" spans="32:47" ht="12.65" customHeight="1"/>
    <row r="90" spans="32:47" ht="12.65" customHeight="1"/>
    <row r="91" spans="32:47" ht="12.65" customHeight="1"/>
    <row r="92" spans="32:47" ht="12.65" customHeight="1"/>
    <row r="93" spans="32:47" ht="12.65" customHeight="1"/>
    <row r="94" spans="32:47" ht="12.65" customHeight="1"/>
    <row r="95" spans="32:47" ht="12.65" customHeight="1"/>
    <row r="96" spans="32:47" ht="12.65" customHeight="1"/>
    <row r="97" spans="62:62" ht="12.65" customHeight="1"/>
    <row r="98" spans="62:62" ht="12.65" customHeight="1"/>
    <row r="99" spans="62:62" ht="12.65" customHeight="1"/>
    <row r="100" spans="62:62" ht="12.65" customHeight="1">
      <c r="BJ100" s="5"/>
    </row>
    <row r="101" spans="62:62" ht="12.65" customHeight="1">
      <c r="BJ101" s="5"/>
    </row>
    <row r="102" spans="62:62" ht="14.15" customHeight="1">
      <c r="BJ102" s="5"/>
    </row>
    <row r="103" spans="62:62" ht="14.15" customHeight="1">
      <c r="BJ103" s="5"/>
    </row>
    <row r="104" spans="62:62" ht="14.15" customHeight="1">
      <c r="BJ104" s="5"/>
    </row>
    <row r="105" spans="62:62" ht="14.15" customHeight="1">
      <c r="BJ105" s="5"/>
    </row>
    <row r="106" spans="62:62" ht="14.15" customHeight="1">
      <c r="BJ106" s="5"/>
    </row>
    <row r="107" spans="62:62" ht="14.15" customHeight="1">
      <c r="BJ107" s="5"/>
    </row>
    <row r="108" spans="62:62">
      <c r="BJ108" s="5"/>
    </row>
    <row r="109" spans="62:62">
      <c r="BJ109" s="5"/>
    </row>
    <row r="110" spans="62:62">
      <c r="BJ110" s="5"/>
    </row>
    <row r="111" spans="62:62">
      <c r="BJ111" s="5"/>
    </row>
    <row r="112" spans="62:62">
      <c r="BJ112" s="5"/>
    </row>
  </sheetData>
  <mergeCells count="499">
    <mergeCell ref="AR1:AV1"/>
    <mergeCell ref="AF64:AP66"/>
    <mergeCell ref="AI52:AJ52"/>
    <mergeCell ref="AI48:AJ48"/>
    <mergeCell ref="AC48:AD48"/>
    <mergeCell ref="AG55:AI55"/>
    <mergeCell ref="AI53:AJ53"/>
    <mergeCell ref="AI51:AJ51"/>
    <mergeCell ref="AC34:AD34"/>
    <mergeCell ref="AE34:AF34"/>
    <mergeCell ref="AG34:AH34"/>
    <mergeCell ref="AI35:AJ35"/>
    <mergeCell ref="AI43:AJ43"/>
    <mergeCell ref="AC44:AD44"/>
    <mergeCell ref="AE44:AF44"/>
    <mergeCell ref="AI45:AJ45"/>
    <mergeCell ref="AI46:AJ46"/>
    <mergeCell ref="AC51:AD52"/>
    <mergeCell ref="AE51:AF52"/>
    <mergeCell ref="AG51:AH52"/>
    <mergeCell ref="AG48:AH48"/>
    <mergeCell ref="AE30:AF30"/>
    <mergeCell ref="AG30:AH30"/>
    <mergeCell ref="AE47:AF47"/>
    <mergeCell ref="AI47:AJ47"/>
    <mergeCell ref="AC49:AD49"/>
    <mergeCell ref="W56:Y56"/>
    <mergeCell ref="W57:Y57"/>
    <mergeCell ref="AA57:AC57"/>
    <mergeCell ref="AG57:AI57"/>
    <mergeCell ref="W49:X49"/>
    <mergeCell ref="W50:X50"/>
    <mergeCell ref="W48:X48"/>
    <mergeCell ref="Y49:Z49"/>
    <mergeCell ref="Y50:Z50"/>
    <mergeCell ref="AG56:AI56"/>
    <mergeCell ref="AG50:AH50"/>
    <mergeCell ref="AI50:AJ50"/>
    <mergeCell ref="AE48:AF48"/>
    <mergeCell ref="AE49:AF49"/>
    <mergeCell ref="AG49:AH49"/>
    <mergeCell ref="AI49:AJ49"/>
    <mergeCell ref="AA49:AB49"/>
    <mergeCell ref="AC53:AD53"/>
    <mergeCell ref="AE53:AF53"/>
    <mergeCell ref="AG53:AH53"/>
    <mergeCell ref="G53:H53"/>
    <mergeCell ref="G51:H52"/>
    <mergeCell ref="I51:J52"/>
    <mergeCell ref="K51:L52"/>
    <mergeCell ref="Y51:Z52"/>
    <mergeCell ref="AA51:AB52"/>
    <mergeCell ref="M51:N52"/>
    <mergeCell ref="W51:X52"/>
    <mergeCell ref="K50:L50"/>
    <mergeCell ref="AA50:AB50"/>
    <mergeCell ref="I53:J53"/>
    <mergeCell ref="K53:L53"/>
    <mergeCell ref="M53:N53"/>
    <mergeCell ref="O53:P53"/>
    <mergeCell ref="Q53:R53"/>
    <mergeCell ref="S53:T53"/>
    <mergeCell ref="U53:V53"/>
    <mergeCell ref="W53:X53"/>
    <mergeCell ref="Y53:Z53"/>
    <mergeCell ref="AA53:AB53"/>
    <mergeCell ref="E60:F60"/>
    <mergeCell ref="E59:F59"/>
    <mergeCell ref="I50:J50"/>
    <mergeCell ref="G57:H57"/>
    <mergeCell ref="P57:R57"/>
    <mergeCell ref="I57:K57"/>
    <mergeCell ref="M57:O57"/>
    <mergeCell ref="G60:AD60"/>
    <mergeCell ref="E55:F57"/>
    <mergeCell ref="E51:F53"/>
    <mergeCell ref="G56:H56"/>
    <mergeCell ref="M56:O56"/>
    <mergeCell ref="P56:R56"/>
    <mergeCell ref="S56:U56"/>
    <mergeCell ref="AA56:AC56"/>
    <mergeCell ref="AD57:AF57"/>
    <mergeCell ref="I56:K56"/>
    <mergeCell ref="AC50:AD50"/>
    <mergeCell ref="AE50:AF50"/>
    <mergeCell ref="O51:P52"/>
    <mergeCell ref="Q51:R52"/>
    <mergeCell ref="U52:V52"/>
    <mergeCell ref="U51:V51"/>
    <mergeCell ref="S51:T52"/>
    <mergeCell ref="I48:J48"/>
    <mergeCell ref="M48:N48"/>
    <mergeCell ref="M50:N50"/>
    <mergeCell ref="U45:V45"/>
    <mergeCell ref="U42:V42"/>
    <mergeCell ref="AC43:AD43"/>
    <mergeCell ref="AA42:AB42"/>
    <mergeCell ref="U41:V41"/>
    <mergeCell ref="W41:X41"/>
    <mergeCell ref="W47:X47"/>
    <mergeCell ref="U43:V43"/>
    <mergeCell ref="Q45:R45"/>
    <mergeCell ref="S44:T44"/>
    <mergeCell ref="Q44:R44"/>
    <mergeCell ref="AA44:AB44"/>
    <mergeCell ref="I45:J45"/>
    <mergeCell ref="O47:P47"/>
    <mergeCell ref="O50:P50"/>
    <mergeCell ref="Q49:R49"/>
    <mergeCell ref="S49:T49"/>
    <mergeCell ref="U49:V49"/>
    <mergeCell ref="U50:V50"/>
    <mergeCell ref="O48:P48"/>
    <mergeCell ref="Q48:R48"/>
    <mergeCell ref="Q47:R47"/>
    <mergeCell ref="S47:T47"/>
    <mergeCell ref="U47:V47"/>
    <mergeCell ref="O45:P45"/>
    <mergeCell ref="AG47:AH47"/>
    <mergeCell ref="W44:X44"/>
    <mergeCell ref="O44:P44"/>
    <mergeCell ref="O46:P46"/>
    <mergeCell ref="S48:T48"/>
    <mergeCell ref="Q46:R46"/>
    <mergeCell ref="AC47:AD47"/>
    <mergeCell ref="Y47:Z47"/>
    <mergeCell ref="AA47:AB47"/>
    <mergeCell ref="S46:T46"/>
    <mergeCell ref="W45:X45"/>
    <mergeCell ref="Y44:Z44"/>
    <mergeCell ref="U46:V46"/>
    <mergeCell ref="S45:T45"/>
    <mergeCell ref="U44:V44"/>
    <mergeCell ref="AC45:AD45"/>
    <mergeCell ref="AA45:AB45"/>
    <mergeCell ref="AC46:AD46"/>
    <mergeCell ref="W42:X42"/>
    <mergeCell ref="W40:X40"/>
    <mergeCell ref="Y40:Z40"/>
    <mergeCell ref="AI42:AJ42"/>
    <mergeCell ref="AI41:AJ41"/>
    <mergeCell ref="AA37:AB37"/>
    <mergeCell ref="AC37:AD37"/>
    <mergeCell ref="AG39:AH39"/>
    <mergeCell ref="AG41:AH41"/>
    <mergeCell ref="AC41:AD41"/>
    <mergeCell ref="AE41:AF41"/>
    <mergeCell ref="AA38:AB38"/>
    <mergeCell ref="AC38:AD38"/>
    <mergeCell ref="AE38:AF38"/>
    <mergeCell ref="AG38:AH38"/>
    <mergeCell ref="AA41:AB41"/>
    <mergeCell ref="AE37:AF37"/>
    <mergeCell ref="AG37:AH37"/>
    <mergeCell ref="AG40:AH40"/>
    <mergeCell ref="AC40:AD40"/>
    <mergeCell ref="AA40:AB40"/>
    <mergeCell ref="AE40:AF40"/>
    <mergeCell ref="AE42:AF42"/>
    <mergeCell ref="AG43:AH43"/>
    <mergeCell ref="AE43:AF43"/>
    <mergeCell ref="AE46:AF46"/>
    <mergeCell ref="AG46:AH46"/>
    <mergeCell ref="AA46:AB46"/>
    <mergeCell ref="AG45:AH45"/>
    <mergeCell ref="AE45:AF45"/>
    <mergeCell ref="AI44:AJ44"/>
    <mergeCell ref="AI38:AJ38"/>
    <mergeCell ref="U40:V40"/>
    <mergeCell ref="AG44:AH44"/>
    <mergeCell ref="AG42:AH42"/>
    <mergeCell ref="Y42:Z42"/>
    <mergeCell ref="Q43:R43"/>
    <mergeCell ref="S41:T41"/>
    <mergeCell ref="Q42:R42"/>
    <mergeCell ref="AI37:AJ37"/>
    <mergeCell ref="Y38:Z38"/>
    <mergeCell ref="W38:X38"/>
    <mergeCell ref="AI40:AJ40"/>
    <mergeCell ref="AI39:AJ39"/>
    <mergeCell ref="W37:X37"/>
    <mergeCell ref="Y37:Z37"/>
    <mergeCell ref="Y41:Z41"/>
    <mergeCell ref="AC42:AD42"/>
    <mergeCell ref="Y43:Z43"/>
    <mergeCell ref="AA43:AB43"/>
    <mergeCell ref="W39:X39"/>
    <mergeCell ref="Y39:Z39"/>
    <mergeCell ref="AA39:AB39"/>
    <mergeCell ref="AC39:AD39"/>
    <mergeCell ref="AE39:AF39"/>
    <mergeCell ref="W43:X43"/>
    <mergeCell ref="G43:H43"/>
    <mergeCell ref="G40:H40"/>
    <mergeCell ref="I40:J40"/>
    <mergeCell ref="I43:J43"/>
    <mergeCell ref="K43:L43"/>
    <mergeCell ref="M43:N43"/>
    <mergeCell ref="O43:P43"/>
    <mergeCell ref="G38:H38"/>
    <mergeCell ref="G42:H42"/>
    <mergeCell ref="I42:J42"/>
    <mergeCell ref="K42:L42"/>
    <mergeCell ref="M41:N41"/>
    <mergeCell ref="M42:N42"/>
    <mergeCell ref="O42:P42"/>
    <mergeCell ref="O39:P39"/>
    <mergeCell ref="K41:L41"/>
    <mergeCell ref="K40:L40"/>
    <mergeCell ref="M40:N40"/>
    <mergeCell ref="O40:P40"/>
    <mergeCell ref="G39:H39"/>
    <mergeCell ref="I39:J39"/>
    <mergeCell ref="K39:L39"/>
    <mergeCell ref="M39:N39"/>
    <mergeCell ref="G41:H41"/>
    <mergeCell ref="G44:H44"/>
    <mergeCell ref="I44:J44"/>
    <mergeCell ref="K44:L44"/>
    <mergeCell ref="M44:N44"/>
    <mergeCell ref="G47:H47"/>
    <mergeCell ref="I46:J46"/>
    <mergeCell ref="I47:J47"/>
    <mergeCell ref="K47:L47"/>
    <mergeCell ref="M47:N47"/>
    <mergeCell ref="K46:L46"/>
    <mergeCell ref="M46:N46"/>
    <mergeCell ref="K45:L45"/>
    <mergeCell ref="M45:N45"/>
    <mergeCell ref="AI30:AJ30"/>
    <mergeCell ref="AI31:AJ31"/>
    <mergeCell ref="E43:F44"/>
    <mergeCell ref="E45:F46"/>
    <mergeCell ref="E47:F48"/>
    <mergeCell ref="E49:F50"/>
    <mergeCell ref="G50:H50"/>
    <mergeCell ref="G49:H49"/>
    <mergeCell ref="G46:H46"/>
    <mergeCell ref="G45:H45"/>
    <mergeCell ref="I49:J49"/>
    <mergeCell ref="K49:L49"/>
    <mergeCell ref="M49:N49"/>
    <mergeCell ref="O49:P49"/>
    <mergeCell ref="Q50:R50"/>
    <mergeCell ref="S50:T50"/>
    <mergeCell ref="E33:F34"/>
    <mergeCell ref="G33:H33"/>
    <mergeCell ref="Y48:Z48"/>
    <mergeCell ref="AA48:AB48"/>
    <mergeCell ref="G32:H32"/>
    <mergeCell ref="G48:H48"/>
    <mergeCell ref="E31:F32"/>
    <mergeCell ref="G31:H31"/>
    <mergeCell ref="I34:J34"/>
    <mergeCell ref="K34:L34"/>
    <mergeCell ref="Q40:R40"/>
    <mergeCell ref="M36:N36"/>
    <mergeCell ref="K36:L36"/>
    <mergeCell ref="Q41:R41"/>
    <mergeCell ref="E35:F36"/>
    <mergeCell ref="G35:H35"/>
    <mergeCell ref="I35:J35"/>
    <mergeCell ref="K35:L35"/>
    <mergeCell ref="M35:N35"/>
    <mergeCell ref="E37:F38"/>
    <mergeCell ref="O35:P35"/>
    <mergeCell ref="G36:H36"/>
    <mergeCell ref="I36:J36"/>
    <mergeCell ref="G37:H37"/>
    <mergeCell ref="I41:J41"/>
    <mergeCell ref="O41:P41"/>
    <mergeCell ref="M37:N37"/>
    <mergeCell ref="M34:N34"/>
    <mergeCell ref="E29:F30"/>
    <mergeCell ref="G29:H29"/>
    <mergeCell ref="G30:H30"/>
    <mergeCell ref="S42:T42"/>
    <mergeCell ref="S40:T40"/>
    <mergeCell ref="S43:T43"/>
    <mergeCell ref="I28:J28"/>
    <mergeCell ref="S39:T39"/>
    <mergeCell ref="I29:J29"/>
    <mergeCell ref="K29:L29"/>
    <mergeCell ref="M29:N29"/>
    <mergeCell ref="S35:T35"/>
    <mergeCell ref="I38:J38"/>
    <mergeCell ref="K38:L38"/>
    <mergeCell ref="M38:N38"/>
    <mergeCell ref="I33:J33"/>
    <mergeCell ref="K33:L33"/>
    <mergeCell ref="M33:N33"/>
    <mergeCell ref="I30:J30"/>
    <mergeCell ref="K30:L30"/>
    <mergeCell ref="M30:N30"/>
    <mergeCell ref="I37:J37"/>
    <mergeCell ref="I31:J31"/>
    <mergeCell ref="K31:L31"/>
    <mergeCell ref="F5:N5"/>
    <mergeCell ref="Q26:R26"/>
    <mergeCell ref="E27:F28"/>
    <mergeCell ref="O29:P29"/>
    <mergeCell ref="W32:X32"/>
    <mergeCell ref="Y32:Z32"/>
    <mergeCell ref="S37:T37"/>
    <mergeCell ref="U37:V37"/>
    <mergeCell ref="Y36:Z36"/>
    <mergeCell ref="Y29:Z29"/>
    <mergeCell ref="W36:X36"/>
    <mergeCell ref="W33:X33"/>
    <mergeCell ref="Y33:Z33"/>
    <mergeCell ref="O31:P31"/>
    <mergeCell ref="Q31:R31"/>
    <mergeCell ref="O37:P37"/>
    <mergeCell ref="Q36:R36"/>
    <mergeCell ref="U36:V36"/>
    <mergeCell ref="O30:P30"/>
    <mergeCell ref="Q30:R30"/>
    <mergeCell ref="Q35:R35"/>
    <mergeCell ref="Q37:R37"/>
    <mergeCell ref="S34:T34"/>
    <mergeCell ref="S31:T31"/>
    <mergeCell ref="AU7:CD11"/>
    <mergeCell ref="AU13:CD17"/>
    <mergeCell ref="AU19:CD21"/>
    <mergeCell ref="AU22:CD24"/>
    <mergeCell ref="D1:AP1"/>
    <mergeCell ref="D3:Z3"/>
    <mergeCell ref="U26:V26"/>
    <mergeCell ref="W26:X26"/>
    <mergeCell ref="AI28:AJ28"/>
    <mergeCell ref="I26:J26"/>
    <mergeCell ref="K26:L26"/>
    <mergeCell ref="M26:N26"/>
    <mergeCell ref="O26:P26"/>
    <mergeCell ref="AA27:AB27"/>
    <mergeCell ref="AC27:AD27"/>
    <mergeCell ref="AE27:AF27"/>
    <mergeCell ref="AG27:AH27"/>
    <mergeCell ref="AI27:AJ27"/>
    <mergeCell ref="I25:V25"/>
    <mergeCell ref="E26:F26"/>
    <mergeCell ref="G27:H27"/>
    <mergeCell ref="G28:H28"/>
    <mergeCell ref="AE3:AP3"/>
    <mergeCell ref="AF4:AP8"/>
    <mergeCell ref="AA26:AB26"/>
    <mergeCell ref="AC26:AD26"/>
    <mergeCell ref="AE26:AF26"/>
    <mergeCell ref="AG26:AH26"/>
    <mergeCell ref="AI26:AJ26"/>
    <mergeCell ref="U27:V27"/>
    <mergeCell ref="AF22:AP23"/>
    <mergeCell ref="AF16:AP20"/>
    <mergeCell ref="AF10:AP11"/>
    <mergeCell ref="S14:AD15"/>
    <mergeCell ref="E19:Z19"/>
    <mergeCell ref="G26:H26"/>
    <mergeCell ref="I27:J27"/>
    <mergeCell ref="AI36:AJ36"/>
    <mergeCell ref="AA31:AB31"/>
    <mergeCell ref="AC31:AD31"/>
    <mergeCell ref="AE31:AF31"/>
    <mergeCell ref="AG31:AH31"/>
    <mergeCell ref="AE32:AF32"/>
    <mergeCell ref="AG32:AH32"/>
    <mergeCell ref="AI32:AJ32"/>
    <mergeCell ref="AE33:AF33"/>
    <mergeCell ref="AA33:AB33"/>
    <mergeCell ref="AC33:AD33"/>
    <mergeCell ref="AG33:AH33"/>
    <mergeCell ref="AC32:AD32"/>
    <mergeCell ref="AA32:AB32"/>
    <mergeCell ref="AA36:AB36"/>
    <mergeCell ref="AG35:AH35"/>
    <mergeCell ref="AA34:AB34"/>
    <mergeCell ref="AI29:AJ29"/>
    <mergeCell ref="AC30:AD30"/>
    <mergeCell ref="S26:T26"/>
    <mergeCell ref="W25:AJ25"/>
    <mergeCell ref="AE36:AF36"/>
    <mergeCell ref="AG36:AH36"/>
    <mergeCell ref="AA28:AB28"/>
    <mergeCell ref="AC28:AD28"/>
    <mergeCell ref="AE28:AF28"/>
    <mergeCell ref="AE29:AF29"/>
    <mergeCell ref="AG29:AH29"/>
    <mergeCell ref="Y26:Z26"/>
    <mergeCell ref="S36:T36"/>
    <mergeCell ref="AC29:AD29"/>
    <mergeCell ref="AG28:AH28"/>
    <mergeCell ref="AC36:AD36"/>
    <mergeCell ref="AI34:AJ34"/>
    <mergeCell ref="Y35:Z35"/>
    <mergeCell ref="AA35:AB35"/>
    <mergeCell ref="AC35:AD35"/>
    <mergeCell ref="AE35:AF35"/>
    <mergeCell ref="S29:T29"/>
    <mergeCell ref="U29:V29"/>
    <mergeCell ref="AI33:AJ33"/>
    <mergeCell ref="AA30:AB30"/>
    <mergeCell ref="S30:T30"/>
    <mergeCell ref="Q33:R33"/>
    <mergeCell ref="W31:X31"/>
    <mergeCell ref="Y31:Z31"/>
    <mergeCell ref="S33:T33"/>
    <mergeCell ref="U33:V33"/>
    <mergeCell ref="U30:V30"/>
    <mergeCell ref="W30:X30"/>
    <mergeCell ref="S32:T32"/>
    <mergeCell ref="U32:V32"/>
    <mergeCell ref="Y30:Z30"/>
    <mergeCell ref="W34:X34"/>
    <mergeCell ref="Y34:Z34"/>
    <mergeCell ref="U34:V34"/>
    <mergeCell ref="U31:V31"/>
    <mergeCell ref="Q32:R32"/>
    <mergeCell ref="O32:P32"/>
    <mergeCell ref="R68:U68"/>
    <mergeCell ref="V68:Y68"/>
    <mergeCell ref="Z68:AC68"/>
    <mergeCell ref="L54:R54"/>
    <mergeCell ref="W54:Y54"/>
    <mergeCell ref="U35:V35"/>
    <mergeCell ref="O36:P36"/>
    <mergeCell ref="O38:P38"/>
    <mergeCell ref="Q38:R38"/>
    <mergeCell ref="K37:L37"/>
    <mergeCell ref="O34:P34"/>
    <mergeCell ref="Q34:R34"/>
    <mergeCell ref="Q39:R39"/>
    <mergeCell ref="Y45:Z45"/>
    <mergeCell ref="Y46:Z46"/>
    <mergeCell ref="W46:X46"/>
    <mergeCell ref="K48:L48"/>
    <mergeCell ref="U48:V48"/>
    <mergeCell ref="AA29:AB29"/>
    <mergeCell ref="I32:J32"/>
    <mergeCell ref="Z54:AF54"/>
    <mergeCell ref="G55:H55"/>
    <mergeCell ref="I55:K55"/>
    <mergeCell ref="M55:O55"/>
    <mergeCell ref="P55:R55"/>
    <mergeCell ref="S55:U55"/>
    <mergeCell ref="W55:Y55"/>
    <mergeCell ref="AA55:AC55"/>
    <mergeCell ref="E54:H54"/>
    <mergeCell ref="K32:L32"/>
    <mergeCell ref="M32:N32"/>
    <mergeCell ref="S38:T38"/>
    <mergeCell ref="U38:V38"/>
    <mergeCell ref="G34:H34"/>
    <mergeCell ref="E39:F40"/>
    <mergeCell ref="E41:F42"/>
    <mergeCell ref="W35:X35"/>
    <mergeCell ref="U39:V39"/>
    <mergeCell ref="M31:N31"/>
    <mergeCell ref="Q29:R29"/>
    <mergeCell ref="O33:P33"/>
    <mergeCell ref="I54:K54"/>
    <mergeCell ref="K28:L28"/>
    <mergeCell ref="M28:N28"/>
    <mergeCell ref="O28:P28"/>
    <mergeCell ref="W29:X29"/>
    <mergeCell ref="Y27:Z27"/>
    <mergeCell ref="Y28:Z28"/>
    <mergeCell ref="S28:T28"/>
    <mergeCell ref="U28:V28"/>
    <mergeCell ref="W28:X28"/>
    <mergeCell ref="Q28:R28"/>
    <mergeCell ref="S27:T27"/>
    <mergeCell ref="K27:L27"/>
    <mergeCell ref="M27:N27"/>
    <mergeCell ref="O27:P27"/>
    <mergeCell ref="Q27:R27"/>
    <mergeCell ref="W27:X27"/>
    <mergeCell ref="E62:F62"/>
    <mergeCell ref="AE69:AP75"/>
    <mergeCell ref="C69:E69"/>
    <mergeCell ref="F69:H69"/>
    <mergeCell ref="J69:L69"/>
    <mergeCell ref="N69:P69"/>
    <mergeCell ref="R69:T69"/>
    <mergeCell ref="V69:X69"/>
    <mergeCell ref="Z69:AB69"/>
    <mergeCell ref="C70:E70"/>
    <mergeCell ref="F70:H70"/>
    <mergeCell ref="J70:L70"/>
    <mergeCell ref="N70:P70"/>
    <mergeCell ref="R70:T70"/>
    <mergeCell ref="V70:X70"/>
    <mergeCell ref="Z70:AB70"/>
    <mergeCell ref="S74:AD76"/>
    <mergeCell ref="C67:E68"/>
    <mergeCell ref="F67:M67"/>
    <mergeCell ref="N67:U67"/>
    <mergeCell ref="V67:AC67"/>
    <mergeCell ref="F68:I68"/>
    <mergeCell ref="J68:M68"/>
    <mergeCell ref="N68:Q68"/>
  </mergeCells>
  <phoneticPr fontId="2"/>
  <hyperlinks>
    <hyperlink ref="AR1" location="目次!A1" display="目次に戻る" xr:uid="{00000000-0004-0000-0C00-000000000000}"/>
  </hyperlinks>
  <printOptions horizontalCentered="1"/>
  <pageMargins left="0.31496062992125984" right="0.31496062992125984" top="0.39370078740157483" bottom="0.23622047244094491" header="0" footer="0"/>
  <pageSetup paperSize="9" scale="82" orientation="portrait" r:id="rId1"/>
  <headerFooter alignWithMargins="0"/>
  <rowBreaks count="1" manualBreakCount="1">
    <brk id="76" max="39" man="1"/>
  </rowBreaks>
  <colBreaks count="1" manualBreakCount="1">
    <brk id="43"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3" r:id="rId4" name="Check Box 67">
              <controlPr defaultSize="0" autoFill="0" autoLine="0" autoPict="0">
                <anchor moveWithCells="1">
                  <from>
                    <xdr:col>22</xdr:col>
                    <xdr:colOff>19050</xdr:colOff>
                    <xdr:row>9</xdr:row>
                    <xdr:rowOff>0</xdr:rowOff>
                  </from>
                  <to>
                    <xdr:col>25</xdr:col>
                    <xdr:colOff>63500</xdr:colOff>
                    <xdr:row>10</xdr:row>
                    <xdr:rowOff>25400</xdr:rowOff>
                  </to>
                </anchor>
              </controlPr>
            </control>
          </mc:Choice>
        </mc:AlternateContent>
        <mc:AlternateContent xmlns:mc="http://schemas.openxmlformats.org/markup-compatibility/2006">
          <mc:Choice Requires="x14">
            <control shapeId="613444" r:id="rId5" name="Check Box 68">
              <controlPr defaultSize="0" autoFill="0" autoLine="0" autoPict="0">
                <anchor moveWithCells="1">
                  <from>
                    <xdr:col>25</xdr:col>
                    <xdr:colOff>95250</xdr:colOff>
                    <xdr:row>9</xdr:row>
                    <xdr:rowOff>12700</xdr:rowOff>
                  </from>
                  <to>
                    <xdr:col>28</xdr:col>
                    <xdr:colOff>107950</xdr:colOff>
                    <xdr:row>10</xdr:row>
                    <xdr:rowOff>31750</xdr:rowOff>
                  </to>
                </anchor>
              </controlPr>
            </control>
          </mc:Choice>
        </mc:AlternateContent>
        <mc:AlternateContent xmlns:mc="http://schemas.openxmlformats.org/markup-compatibility/2006">
          <mc:Choice Requires="x14">
            <control shapeId="613447" r:id="rId6" name="Check Box 71">
              <controlPr defaultSize="0" autoFill="0" autoLine="0" autoPict="0">
                <anchor moveWithCells="1">
                  <from>
                    <xdr:col>18</xdr:col>
                    <xdr:colOff>127000</xdr:colOff>
                    <xdr:row>13</xdr:row>
                    <xdr:rowOff>57150</xdr:rowOff>
                  </from>
                  <to>
                    <xdr:col>21</xdr:col>
                    <xdr:colOff>165100</xdr:colOff>
                    <xdr:row>14</xdr:row>
                    <xdr:rowOff>82550</xdr:rowOff>
                  </to>
                </anchor>
              </controlPr>
            </control>
          </mc:Choice>
        </mc:AlternateContent>
        <mc:AlternateContent xmlns:mc="http://schemas.openxmlformats.org/markup-compatibility/2006">
          <mc:Choice Requires="x14">
            <control shapeId="613448" r:id="rId7" name="Check Box 72">
              <controlPr defaultSize="0" autoFill="0" autoLine="0" autoPict="0">
                <anchor moveWithCells="1">
                  <from>
                    <xdr:col>22</xdr:col>
                    <xdr:colOff>19050</xdr:colOff>
                    <xdr:row>13</xdr:row>
                    <xdr:rowOff>63500</xdr:rowOff>
                  </from>
                  <to>
                    <xdr:col>25</xdr:col>
                    <xdr:colOff>25400</xdr:colOff>
                    <xdr:row>14</xdr:row>
                    <xdr:rowOff>82550</xdr:rowOff>
                  </to>
                </anchor>
              </controlPr>
            </control>
          </mc:Choice>
        </mc:AlternateContent>
        <mc:AlternateContent xmlns:mc="http://schemas.openxmlformats.org/markup-compatibility/2006">
          <mc:Choice Requires="x14">
            <control shapeId="613449" r:id="rId8" name="Check Box 73">
              <controlPr defaultSize="0" autoFill="0" autoLine="0" autoPict="0">
                <anchor moveWithCells="1">
                  <from>
                    <xdr:col>22</xdr:col>
                    <xdr:colOff>19050</xdr:colOff>
                    <xdr:row>16</xdr:row>
                    <xdr:rowOff>0</xdr:rowOff>
                  </from>
                  <to>
                    <xdr:col>25</xdr:col>
                    <xdr:colOff>63500</xdr:colOff>
                    <xdr:row>17</xdr:row>
                    <xdr:rowOff>25400</xdr:rowOff>
                  </to>
                </anchor>
              </controlPr>
            </control>
          </mc:Choice>
        </mc:AlternateContent>
        <mc:AlternateContent xmlns:mc="http://schemas.openxmlformats.org/markup-compatibility/2006">
          <mc:Choice Requires="x14">
            <control shapeId="613450" r:id="rId9" name="Check Box 74">
              <controlPr defaultSize="0" autoFill="0" autoLine="0" autoPict="0">
                <anchor moveWithCells="1">
                  <from>
                    <xdr:col>25</xdr:col>
                    <xdr:colOff>95250</xdr:colOff>
                    <xdr:row>16</xdr:row>
                    <xdr:rowOff>12700</xdr:rowOff>
                  </from>
                  <to>
                    <xdr:col>28</xdr:col>
                    <xdr:colOff>107950</xdr:colOff>
                    <xdr:row>17</xdr:row>
                    <xdr:rowOff>31750</xdr:rowOff>
                  </to>
                </anchor>
              </controlPr>
            </control>
          </mc:Choice>
        </mc:AlternateContent>
        <mc:AlternateContent xmlns:mc="http://schemas.openxmlformats.org/markup-compatibility/2006">
          <mc:Choice Requires="x14">
            <control shapeId="613451" r:id="rId10" name="Check Box 75">
              <controlPr defaultSize="0" autoFill="0" autoLine="0" autoPict="0">
                <anchor moveWithCells="1">
                  <from>
                    <xdr:col>22</xdr:col>
                    <xdr:colOff>19050</xdr:colOff>
                    <xdr:row>19</xdr:row>
                    <xdr:rowOff>0</xdr:rowOff>
                  </from>
                  <to>
                    <xdr:col>25</xdr:col>
                    <xdr:colOff>63500</xdr:colOff>
                    <xdr:row>19</xdr:row>
                    <xdr:rowOff>177800</xdr:rowOff>
                  </to>
                </anchor>
              </controlPr>
            </control>
          </mc:Choice>
        </mc:AlternateContent>
        <mc:AlternateContent xmlns:mc="http://schemas.openxmlformats.org/markup-compatibility/2006">
          <mc:Choice Requires="x14">
            <control shapeId="613452" r:id="rId11" name="Check Box 76">
              <controlPr defaultSize="0" autoFill="0" autoLine="0" autoPict="0">
                <anchor moveWithCells="1">
                  <from>
                    <xdr:col>25</xdr:col>
                    <xdr:colOff>95250</xdr:colOff>
                    <xdr:row>19</xdr:row>
                    <xdr:rowOff>6350</xdr:rowOff>
                  </from>
                  <to>
                    <xdr:col>28</xdr:col>
                    <xdr:colOff>107950</xdr:colOff>
                    <xdr:row>20</xdr:row>
                    <xdr:rowOff>0</xdr:rowOff>
                  </to>
                </anchor>
              </controlPr>
            </control>
          </mc:Choice>
        </mc:AlternateContent>
        <mc:AlternateContent xmlns:mc="http://schemas.openxmlformats.org/markup-compatibility/2006">
          <mc:Choice Requires="x14">
            <control shapeId="613453" r:id="rId12" name="Check Box 77">
              <controlPr defaultSize="0" autoFill="0" autoLine="0" autoPict="0">
                <anchor moveWithCells="1">
                  <from>
                    <xdr:col>22</xdr:col>
                    <xdr:colOff>19050</xdr:colOff>
                    <xdr:row>4</xdr:row>
                    <xdr:rowOff>0</xdr:rowOff>
                  </from>
                  <to>
                    <xdr:col>25</xdr:col>
                    <xdr:colOff>63500</xdr:colOff>
                    <xdr:row>5</xdr:row>
                    <xdr:rowOff>19050</xdr:rowOff>
                  </to>
                </anchor>
              </controlPr>
            </control>
          </mc:Choice>
        </mc:AlternateContent>
        <mc:AlternateContent xmlns:mc="http://schemas.openxmlformats.org/markup-compatibility/2006">
          <mc:Choice Requires="x14">
            <control shapeId="613454" r:id="rId13" name="Check Box 78">
              <controlPr defaultSize="0" autoFill="0" autoLine="0" autoPict="0">
                <anchor moveWithCells="1">
                  <from>
                    <xdr:col>25</xdr:col>
                    <xdr:colOff>95250</xdr:colOff>
                    <xdr:row>4</xdr:row>
                    <xdr:rowOff>12700</xdr:rowOff>
                  </from>
                  <to>
                    <xdr:col>28</xdr:col>
                    <xdr:colOff>107950</xdr:colOff>
                    <xdr:row>5</xdr:row>
                    <xdr:rowOff>19050</xdr:rowOff>
                  </to>
                </anchor>
              </controlPr>
            </control>
          </mc:Choice>
        </mc:AlternateContent>
        <mc:AlternateContent xmlns:mc="http://schemas.openxmlformats.org/markup-compatibility/2006">
          <mc:Choice Requires="x14">
            <control shapeId="613455" r:id="rId14" name="Check Box 79">
              <controlPr defaultSize="0" autoFill="0" autoLine="0" autoPict="0">
                <anchor moveWithCells="1">
                  <from>
                    <xdr:col>22</xdr:col>
                    <xdr:colOff>19050</xdr:colOff>
                    <xdr:row>6</xdr:row>
                    <xdr:rowOff>0</xdr:rowOff>
                  </from>
                  <to>
                    <xdr:col>25</xdr:col>
                    <xdr:colOff>63500</xdr:colOff>
                    <xdr:row>7</xdr:row>
                    <xdr:rowOff>19050</xdr:rowOff>
                  </to>
                </anchor>
              </controlPr>
            </control>
          </mc:Choice>
        </mc:AlternateContent>
        <mc:AlternateContent xmlns:mc="http://schemas.openxmlformats.org/markup-compatibility/2006">
          <mc:Choice Requires="x14">
            <control shapeId="613456" r:id="rId15" name="Check Box 80">
              <controlPr defaultSize="0" autoFill="0" autoLine="0" autoPict="0">
                <anchor moveWithCells="1">
                  <from>
                    <xdr:col>25</xdr:col>
                    <xdr:colOff>95250</xdr:colOff>
                    <xdr:row>6</xdr:row>
                    <xdr:rowOff>12700</xdr:rowOff>
                  </from>
                  <to>
                    <xdr:col>28</xdr:col>
                    <xdr:colOff>107950</xdr:colOff>
                    <xdr:row>7</xdr:row>
                    <xdr:rowOff>19050</xdr:rowOff>
                  </to>
                </anchor>
              </controlPr>
            </control>
          </mc:Choice>
        </mc:AlternateContent>
        <mc:AlternateContent xmlns:mc="http://schemas.openxmlformats.org/markup-compatibility/2006">
          <mc:Choice Requires="x14">
            <control shapeId="613460" r:id="rId16" name="Check Box 84">
              <controlPr defaultSize="0" autoFill="0" autoLine="0" autoPict="0">
                <anchor moveWithCells="1">
                  <from>
                    <xdr:col>26</xdr:col>
                    <xdr:colOff>12700</xdr:colOff>
                    <xdr:row>13</xdr:row>
                    <xdr:rowOff>63500</xdr:rowOff>
                  </from>
                  <to>
                    <xdr:col>29</xdr:col>
                    <xdr:colOff>19050</xdr:colOff>
                    <xdr:row>14</xdr:row>
                    <xdr:rowOff>82550</xdr:rowOff>
                  </to>
                </anchor>
              </controlPr>
            </control>
          </mc:Choice>
        </mc:AlternateContent>
        <mc:AlternateContent xmlns:mc="http://schemas.openxmlformats.org/markup-compatibility/2006">
          <mc:Choice Requires="x14">
            <control shapeId="613461" r:id="rId17" name="Check Box 85">
              <controlPr defaultSize="0" autoFill="0" autoLine="0" autoPict="0">
                <anchor moveWithCells="1">
                  <from>
                    <xdr:col>18</xdr:col>
                    <xdr:colOff>69850</xdr:colOff>
                    <xdr:row>73</xdr:row>
                    <xdr:rowOff>114300</xdr:rowOff>
                  </from>
                  <to>
                    <xdr:col>21</xdr:col>
                    <xdr:colOff>114300</xdr:colOff>
                    <xdr:row>75</xdr:row>
                    <xdr:rowOff>6350</xdr:rowOff>
                  </to>
                </anchor>
              </controlPr>
            </control>
          </mc:Choice>
        </mc:AlternateContent>
        <mc:AlternateContent xmlns:mc="http://schemas.openxmlformats.org/markup-compatibility/2006">
          <mc:Choice Requires="x14">
            <control shapeId="613462" r:id="rId18" name="Check Box 86">
              <controlPr defaultSize="0" autoFill="0" autoLine="0" autoPict="0">
                <anchor moveWithCells="1">
                  <from>
                    <xdr:col>21</xdr:col>
                    <xdr:colOff>139700</xdr:colOff>
                    <xdr:row>73</xdr:row>
                    <xdr:rowOff>120650</xdr:rowOff>
                  </from>
                  <to>
                    <xdr:col>24</xdr:col>
                    <xdr:colOff>152400</xdr:colOff>
                    <xdr:row>75</xdr:row>
                    <xdr:rowOff>6350</xdr:rowOff>
                  </to>
                </anchor>
              </controlPr>
            </control>
          </mc:Choice>
        </mc:AlternateContent>
        <mc:AlternateContent xmlns:mc="http://schemas.openxmlformats.org/markup-compatibility/2006">
          <mc:Choice Requires="x14">
            <control shapeId="613463" r:id="rId19" name="Check Box 87">
              <controlPr defaultSize="0" autoFill="0" autoLine="0" autoPict="0">
                <anchor moveWithCells="1">
                  <from>
                    <xdr:col>25</xdr:col>
                    <xdr:colOff>139700</xdr:colOff>
                    <xdr:row>73</xdr:row>
                    <xdr:rowOff>120650</xdr:rowOff>
                  </from>
                  <to>
                    <xdr:col>28</xdr:col>
                    <xdr:colOff>152400</xdr:colOff>
                    <xdr:row>75</xdr:row>
                    <xdr:rowOff>6350</xdr:rowOff>
                  </to>
                </anchor>
              </controlPr>
            </control>
          </mc:Choice>
        </mc:AlternateContent>
        <mc:AlternateContent xmlns:mc="http://schemas.openxmlformats.org/markup-compatibility/2006">
          <mc:Choice Requires="x14">
            <control shapeId="613466" r:id="rId20" name="Check Box 90">
              <controlPr defaultSize="0" autoFill="0" autoLine="0" autoPict="0">
                <anchor moveWithCells="1">
                  <from>
                    <xdr:col>9</xdr:col>
                    <xdr:colOff>76200</xdr:colOff>
                    <xdr:row>20</xdr:row>
                    <xdr:rowOff>88900</xdr:rowOff>
                  </from>
                  <to>
                    <xdr:col>14</xdr:col>
                    <xdr:colOff>6350</xdr:colOff>
                    <xdr:row>22</xdr:row>
                    <xdr:rowOff>31750</xdr:rowOff>
                  </to>
                </anchor>
              </controlPr>
            </control>
          </mc:Choice>
        </mc:AlternateContent>
        <mc:AlternateContent xmlns:mc="http://schemas.openxmlformats.org/markup-compatibility/2006">
          <mc:Choice Requires="x14">
            <control shapeId="613467" r:id="rId21" name="Check Box 91">
              <controlPr defaultSize="0" autoFill="0" autoLine="0" autoPict="0">
                <anchor moveWithCells="1">
                  <from>
                    <xdr:col>14</xdr:col>
                    <xdr:colOff>107950</xdr:colOff>
                    <xdr:row>20</xdr:row>
                    <xdr:rowOff>95250</xdr:rowOff>
                  </from>
                  <to>
                    <xdr:col>18</xdr:col>
                    <xdr:colOff>158750</xdr:colOff>
                    <xdr:row>22</xdr:row>
                    <xdr:rowOff>0</xdr:rowOff>
                  </to>
                </anchor>
              </controlPr>
            </control>
          </mc:Choice>
        </mc:AlternateContent>
        <mc:AlternateContent xmlns:mc="http://schemas.openxmlformats.org/markup-compatibility/2006">
          <mc:Choice Requires="x14">
            <control shapeId="613468" r:id="rId22" name="Check Box 92">
              <controlPr defaultSize="0" autoFill="0" autoLine="0" autoPict="0">
                <anchor moveWithCells="1">
                  <from>
                    <xdr:col>19</xdr:col>
                    <xdr:colOff>57150</xdr:colOff>
                    <xdr:row>20</xdr:row>
                    <xdr:rowOff>88900</xdr:rowOff>
                  </from>
                  <to>
                    <xdr:col>24</xdr:col>
                    <xdr:colOff>25400</xdr:colOff>
                    <xdr:row>22</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B050"/>
  </sheetPr>
  <dimension ref="A1:CW94"/>
  <sheetViews>
    <sheetView showGridLines="0" view="pageBreakPreview" zoomScale="70" zoomScaleNormal="100" zoomScaleSheetLayoutView="70" workbookViewId="0">
      <selection activeCell="CX36" sqref="CX36"/>
    </sheetView>
  </sheetViews>
  <sheetFormatPr defaultColWidth="8" defaultRowHeight="12"/>
  <cols>
    <col min="1" max="2" width="1.453125" style="5" customWidth="1"/>
    <col min="3" max="3" width="0.81640625" style="5" customWidth="1"/>
    <col min="4" max="4" width="2.90625" style="5" customWidth="1"/>
    <col min="5" max="5" width="2.08984375" style="5" customWidth="1"/>
    <col min="6" max="7" width="2.90625" style="5" customWidth="1"/>
    <col min="8" max="8" width="3.453125" style="5" customWidth="1"/>
    <col min="9" max="22" width="1.90625" style="5" customWidth="1"/>
    <col min="23" max="23" width="1.90625" style="121" customWidth="1"/>
    <col min="24" max="48" width="1.90625" style="5" customWidth="1"/>
    <col min="49" max="58" width="2.6328125" style="5" customWidth="1"/>
    <col min="59" max="63" width="8" style="5"/>
    <col min="64" max="81" width="2.08984375" style="5" customWidth="1"/>
    <col min="82" max="101" width="2.36328125" style="5" customWidth="1"/>
    <col min="102" max="16384" width="8" style="5"/>
  </cols>
  <sheetData>
    <row r="1" spans="2:101" ht="14.15" customHeight="1">
      <c r="B1" s="2394" t="s">
        <v>750</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846"/>
      <c r="AZ1" s="2071" t="s">
        <v>1428</v>
      </c>
      <c r="BA1" s="2071"/>
      <c r="BB1" s="2071"/>
      <c r="BC1" s="2071"/>
      <c r="BD1" s="2071"/>
    </row>
    <row r="2" spans="2:101" ht="5.15" customHeight="1" thickBot="1"/>
    <row r="3" spans="2:101" ht="14.15" customHeight="1">
      <c r="B3" s="2395" t="s">
        <v>269</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2796" t="s">
        <v>6</v>
      </c>
      <c r="AG3" s="2396"/>
      <c r="AH3" s="2396"/>
      <c r="AI3" s="2396"/>
      <c r="AJ3" s="2396"/>
      <c r="AK3" s="2396"/>
      <c r="AL3" s="2396"/>
      <c r="AM3" s="2396"/>
      <c r="AN3" s="2396"/>
      <c r="AO3" s="2396"/>
      <c r="AP3" s="2396"/>
      <c r="AQ3" s="2396"/>
      <c r="AR3" s="2396"/>
      <c r="AS3" s="2396"/>
      <c r="AT3" s="2396"/>
      <c r="AU3" s="2396"/>
      <c r="AV3" s="2396"/>
      <c r="AW3" s="2797"/>
      <c r="AZ3" s="913"/>
      <c r="BA3" s="913"/>
      <c r="BB3" s="1362" t="s">
        <v>1297</v>
      </c>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row>
    <row r="4" spans="2:101" ht="14.15" customHeight="1">
      <c r="B4" s="145"/>
      <c r="C4" s="146"/>
      <c r="D4" s="146"/>
      <c r="E4" s="146"/>
      <c r="F4" s="146"/>
      <c r="G4" s="146"/>
      <c r="H4" s="146"/>
      <c r="I4" s="146"/>
      <c r="J4" s="146"/>
      <c r="K4" s="146"/>
      <c r="L4" s="146"/>
      <c r="M4" s="146"/>
      <c r="N4" s="146"/>
      <c r="O4" s="146"/>
      <c r="P4" s="146"/>
      <c r="Q4" s="146"/>
      <c r="R4" s="146"/>
      <c r="S4" s="146"/>
      <c r="T4" s="146"/>
      <c r="U4" s="146"/>
      <c r="V4" s="146"/>
      <c r="W4" s="809"/>
      <c r="X4" s="146"/>
      <c r="Y4" s="146"/>
      <c r="Z4" s="146"/>
      <c r="AA4" s="146"/>
      <c r="AB4" s="146"/>
      <c r="AC4" s="146"/>
      <c r="AD4" s="146"/>
      <c r="AE4" s="146"/>
      <c r="AF4" s="692"/>
      <c r="AG4" s="231"/>
      <c r="AH4" s="231"/>
      <c r="AI4" s="231"/>
      <c r="AJ4" s="231"/>
      <c r="AK4" s="231"/>
      <c r="AL4" s="231"/>
      <c r="AM4" s="231"/>
      <c r="AN4" s="231"/>
      <c r="AO4" s="231"/>
      <c r="AP4" s="231"/>
      <c r="AQ4" s="231"/>
      <c r="AR4" s="231"/>
      <c r="AS4" s="205"/>
      <c r="AT4" s="999"/>
      <c r="AU4" s="999"/>
      <c r="AV4" s="999"/>
      <c r="AW4" s="1000"/>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row>
    <row r="5" spans="2:101" ht="14.15" customHeight="1">
      <c r="B5" s="68"/>
      <c r="C5" s="5" t="s">
        <v>1851</v>
      </c>
      <c r="Y5" s="177"/>
      <c r="AF5" s="197" t="s">
        <v>792</v>
      </c>
      <c r="AG5" s="2401" t="s">
        <v>793</v>
      </c>
      <c r="AH5" s="2401"/>
      <c r="AI5" s="2401"/>
      <c r="AJ5" s="2401"/>
      <c r="AK5" s="2401"/>
      <c r="AL5" s="2401"/>
      <c r="AM5" s="2401"/>
      <c r="AN5" s="2401"/>
      <c r="AO5" s="2401"/>
      <c r="AP5" s="2401"/>
      <c r="AQ5" s="2401"/>
      <c r="AR5" s="2401"/>
      <c r="AS5" s="2401"/>
      <c r="AT5" s="2401"/>
      <c r="AU5" s="2401"/>
      <c r="AV5" s="2401"/>
      <c r="AW5" s="2437"/>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row>
    <row r="6" spans="2:101" ht="14.15" customHeight="1">
      <c r="B6" s="68"/>
      <c r="D6" s="5" t="s">
        <v>1854</v>
      </c>
      <c r="AE6" s="177"/>
      <c r="AF6" s="1"/>
      <c r="AG6" s="2401"/>
      <c r="AH6" s="2401"/>
      <c r="AI6" s="2401"/>
      <c r="AJ6" s="2401"/>
      <c r="AK6" s="2401"/>
      <c r="AL6" s="2401"/>
      <c r="AM6" s="2401"/>
      <c r="AN6" s="2401"/>
      <c r="AO6" s="2401"/>
      <c r="AP6" s="2401"/>
      <c r="AQ6" s="2401"/>
      <c r="AR6" s="2401"/>
      <c r="AS6" s="2401"/>
      <c r="AT6" s="2401"/>
      <c r="AU6" s="2401"/>
      <c r="AV6" s="2401"/>
      <c r="AW6" s="2437"/>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row>
    <row r="7" spans="2:101" ht="14.15" customHeight="1">
      <c r="B7" s="68"/>
      <c r="C7" s="146"/>
      <c r="D7" s="216"/>
      <c r="E7" s="216"/>
      <c r="F7" s="216"/>
      <c r="G7" s="216"/>
      <c r="H7" s="216"/>
      <c r="I7" s="146"/>
      <c r="J7" s="146"/>
      <c r="K7" s="146"/>
      <c r="L7" s="146"/>
      <c r="M7" s="146"/>
      <c r="N7" s="146"/>
      <c r="O7" s="146"/>
      <c r="P7" s="146"/>
      <c r="Q7" s="146"/>
      <c r="R7" s="146"/>
      <c r="S7" s="146"/>
      <c r="T7" s="146"/>
      <c r="U7" s="146"/>
      <c r="V7" s="146"/>
      <c r="W7" s="809"/>
      <c r="X7" s="146"/>
      <c r="AE7" s="147"/>
      <c r="AF7" s="146"/>
      <c r="AG7" s="2401"/>
      <c r="AH7" s="2401"/>
      <c r="AI7" s="2401"/>
      <c r="AJ7" s="2401"/>
      <c r="AK7" s="2401"/>
      <c r="AL7" s="2401"/>
      <c r="AM7" s="2401"/>
      <c r="AN7" s="2401"/>
      <c r="AO7" s="2401"/>
      <c r="AP7" s="2401"/>
      <c r="AQ7" s="2401"/>
      <c r="AR7" s="2401"/>
      <c r="AS7" s="2401"/>
      <c r="AT7" s="2401"/>
      <c r="AU7" s="2401"/>
      <c r="AV7" s="2401"/>
      <c r="AW7" s="2437"/>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row>
    <row r="8" spans="2:101" ht="14.15" customHeight="1">
      <c r="B8" s="62"/>
      <c r="C8" s="6" t="s">
        <v>1108</v>
      </c>
      <c r="D8" s="1"/>
      <c r="E8" s="1"/>
      <c r="F8" s="1"/>
      <c r="G8" s="1"/>
      <c r="H8" s="1"/>
      <c r="I8" s="6"/>
      <c r="J8" s="6"/>
      <c r="K8" s="6"/>
      <c r="L8" s="6"/>
      <c r="M8" s="6"/>
      <c r="N8" s="6"/>
      <c r="O8" s="6"/>
      <c r="P8" s="6"/>
      <c r="Q8" s="6"/>
      <c r="R8" s="6"/>
      <c r="S8" s="6"/>
      <c r="T8" s="6"/>
      <c r="U8" s="6"/>
      <c r="V8" s="6"/>
      <c r="W8" s="96"/>
      <c r="X8" s="96"/>
      <c r="Y8" s="97"/>
      <c r="Z8" s="98"/>
      <c r="AA8" s="98"/>
      <c r="AB8" s="6"/>
      <c r="AC8" s="6"/>
      <c r="AE8" s="177"/>
      <c r="AG8" s="2401"/>
      <c r="AH8" s="2401"/>
      <c r="AI8" s="2401"/>
      <c r="AJ8" s="2401"/>
      <c r="AK8" s="2401"/>
      <c r="AL8" s="2401"/>
      <c r="AM8" s="2401"/>
      <c r="AN8" s="2401"/>
      <c r="AO8" s="2401"/>
      <c r="AP8" s="2401"/>
      <c r="AQ8" s="2401"/>
      <c r="AR8" s="2401"/>
      <c r="AS8" s="2401"/>
      <c r="AT8" s="2401"/>
      <c r="AU8" s="2401"/>
      <c r="AV8" s="2401"/>
      <c r="AW8" s="2437"/>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row>
    <row r="9" spans="2:101" ht="14.15" customHeight="1">
      <c r="B9" s="68"/>
      <c r="C9" s="6"/>
      <c r="F9" s="1"/>
      <c r="G9" s="1"/>
      <c r="H9" s="1"/>
      <c r="I9" s="6"/>
      <c r="J9" s="6"/>
      <c r="K9" s="6"/>
      <c r="L9" s="6"/>
      <c r="M9" s="6"/>
      <c r="N9" s="6"/>
      <c r="O9" s="6"/>
      <c r="P9" s="6"/>
      <c r="Q9" s="6"/>
      <c r="R9" s="6"/>
      <c r="S9" s="6"/>
      <c r="T9" s="6"/>
      <c r="U9" s="99"/>
      <c r="V9" s="64"/>
      <c r="W9" s="96"/>
      <c r="X9" s="64"/>
      <c r="Y9" s="64"/>
      <c r="Z9" s="1"/>
      <c r="AA9" s="1"/>
      <c r="AB9" s="1"/>
      <c r="AC9" s="1"/>
      <c r="AF9" s="693" t="s">
        <v>795</v>
      </c>
      <c r="AG9" s="1850" t="s">
        <v>794</v>
      </c>
      <c r="AH9" s="1850"/>
      <c r="AI9" s="1850"/>
      <c r="AJ9" s="1850"/>
      <c r="AK9" s="1850"/>
      <c r="AL9" s="1850"/>
      <c r="AM9" s="1850"/>
      <c r="AN9" s="1850"/>
      <c r="AO9" s="1850"/>
      <c r="AP9" s="1850"/>
      <c r="AQ9" s="1850"/>
      <c r="AR9" s="1850"/>
      <c r="AS9" s="1850"/>
      <c r="AT9" s="1850"/>
      <c r="AU9" s="1850"/>
      <c r="AV9" s="1850"/>
      <c r="AW9" s="3346"/>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row>
    <row r="10" spans="2:101" ht="14.15" customHeight="1">
      <c r="B10" s="68"/>
      <c r="C10" s="146"/>
      <c r="D10" s="1" t="s">
        <v>796</v>
      </c>
      <c r="E10" s="1"/>
      <c r="AF10" s="250"/>
      <c r="AG10" s="1850"/>
      <c r="AH10" s="1850"/>
      <c r="AI10" s="1850"/>
      <c r="AJ10" s="1850"/>
      <c r="AK10" s="1850"/>
      <c r="AL10" s="1850"/>
      <c r="AM10" s="1850"/>
      <c r="AN10" s="1850"/>
      <c r="AO10" s="1850"/>
      <c r="AP10" s="1850"/>
      <c r="AQ10" s="1850"/>
      <c r="AR10" s="1850"/>
      <c r="AS10" s="1850"/>
      <c r="AT10" s="1850"/>
      <c r="AU10" s="1850"/>
      <c r="AV10" s="1850"/>
      <c r="AW10" s="3346"/>
      <c r="AX10" s="913"/>
      <c r="AY10" s="913"/>
      <c r="AZ10" s="913"/>
      <c r="BA10" s="913"/>
      <c r="BB10" s="913"/>
      <c r="BC10" s="913"/>
      <c r="BD10" s="913"/>
      <c r="BE10" s="913"/>
      <c r="BF10" s="913"/>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row>
    <row r="11" spans="2:101" ht="14.15" customHeight="1">
      <c r="B11" s="68"/>
      <c r="C11" s="146"/>
      <c r="D11" s="216"/>
      <c r="E11" s="216"/>
      <c r="F11" s="216"/>
      <c r="G11" s="216"/>
      <c r="H11" s="216"/>
      <c r="I11" s="146"/>
      <c r="J11" s="146"/>
      <c r="K11" s="146"/>
      <c r="L11" s="146"/>
      <c r="M11" s="146"/>
      <c r="N11" s="146"/>
      <c r="O11" s="146"/>
      <c r="P11" s="146"/>
      <c r="Q11" s="146"/>
      <c r="R11" s="146"/>
      <c r="S11" s="146"/>
      <c r="T11" s="146"/>
      <c r="U11" s="146"/>
      <c r="V11" s="146"/>
      <c r="W11" s="809"/>
      <c r="X11" s="146"/>
      <c r="Y11" s="146"/>
      <c r="Z11" s="146"/>
      <c r="AA11" s="146"/>
      <c r="AB11" s="146"/>
      <c r="AC11" s="146"/>
      <c r="AF11" s="152"/>
      <c r="AT11" s="913"/>
      <c r="AU11" s="913"/>
      <c r="AV11" s="913"/>
      <c r="AW11" s="914"/>
      <c r="AX11" s="913"/>
      <c r="AY11" s="913"/>
      <c r="AZ11" s="913"/>
      <c r="BA11" s="913"/>
      <c r="BB11" s="913"/>
      <c r="BC11" s="913"/>
      <c r="BD11" s="913"/>
      <c r="BE11" s="913"/>
      <c r="BF11" s="913"/>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c r="CS11" s="725"/>
      <c r="CT11" s="725"/>
      <c r="CU11" s="725"/>
      <c r="CV11" s="725"/>
      <c r="CW11" s="725"/>
    </row>
    <row r="12" spans="2:101" s="717" customFormat="1" ht="14.15" customHeight="1">
      <c r="B12" s="720"/>
      <c r="C12" s="1" t="s">
        <v>602</v>
      </c>
      <c r="D12" s="721"/>
      <c r="E12" s="721"/>
      <c r="F12" s="721"/>
      <c r="G12" s="721"/>
      <c r="H12" s="721"/>
      <c r="I12" s="721"/>
      <c r="J12" s="721"/>
      <c r="K12" s="721"/>
      <c r="L12" s="721"/>
      <c r="M12" s="721"/>
      <c r="N12" s="721"/>
      <c r="O12" s="721"/>
      <c r="P12" s="721"/>
      <c r="Q12" s="721"/>
      <c r="R12" s="721"/>
      <c r="S12" s="721"/>
      <c r="T12" s="721"/>
      <c r="U12" s="721"/>
      <c r="V12" s="721"/>
      <c r="W12" s="1359"/>
      <c r="X12" s="727"/>
      <c r="Y12" s="723"/>
      <c r="AA12" s="723"/>
      <c r="AB12" s="723"/>
      <c r="AC12" s="723"/>
      <c r="AD12" s="719"/>
      <c r="AE12" s="728"/>
      <c r="AF12" s="724"/>
      <c r="AG12" s="728"/>
      <c r="AH12" s="728"/>
      <c r="AI12" s="728"/>
      <c r="AJ12" s="728"/>
      <c r="AK12" s="728"/>
      <c r="AL12" s="728"/>
      <c r="AM12" s="728"/>
      <c r="AN12" s="728"/>
      <c r="AO12" s="728"/>
      <c r="AP12" s="728"/>
      <c r="AQ12" s="728"/>
      <c r="AR12" s="728"/>
      <c r="AT12" s="718"/>
      <c r="AU12" s="718"/>
      <c r="AV12" s="718"/>
      <c r="AW12" s="726"/>
      <c r="AX12" s="718"/>
      <c r="AY12" s="718"/>
      <c r="AZ12" s="718"/>
      <c r="BA12" s="718"/>
      <c r="BB12" s="718"/>
      <c r="BC12" s="718"/>
      <c r="BD12" s="718"/>
      <c r="BE12" s="718"/>
      <c r="BF12" s="718"/>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row>
    <row r="13" spans="2:101" s="717" customFormat="1" ht="14.15" customHeight="1" thickBot="1">
      <c r="B13" s="722"/>
      <c r="C13" s="729"/>
      <c r="D13" s="3103" t="s">
        <v>236</v>
      </c>
      <c r="E13" s="3103"/>
      <c r="F13" s="3103"/>
      <c r="G13" s="3103"/>
      <c r="H13" s="3103"/>
      <c r="I13" s="3103"/>
      <c r="J13" s="3103"/>
      <c r="K13" s="3103"/>
      <c r="L13" s="3103"/>
      <c r="M13" s="3104"/>
      <c r="N13" s="3102" t="s">
        <v>51</v>
      </c>
      <c r="O13" s="3103"/>
      <c r="P13" s="3103"/>
      <c r="Q13" s="3103"/>
      <c r="R13" s="3103"/>
      <c r="S13" s="3103"/>
      <c r="T13" s="3103"/>
      <c r="U13" s="3103"/>
      <c r="V13" s="3103"/>
      <c r="W13" s="3103"/>
      <c r="X13" s="3104"/>
      <c r="Y13" s="3102" t="s">
        <v>52</v>
      </c>
      <c r="Z13" s="3103"/>
      <c r="AA13" s="3103"/>
      <c r="AB13" s="3103"/>
      <c r="AC13" s="3103"/>
      <c r="AD13" s="3103"/>
      <c r="AE13" s="3103"/>
      <c r="AF13" s="3103"/>
      <c r="AG13" s="3103"/>
      <c r="AH13" s="3103"/>
      <c r="AI13" s="3104"/>
      <c r="AJ13" s="3102" t="s">
        <v>272</v>
      </c>
      <c r="AK13" s="3103"/>
      <c r="AL13" s="3103"/>
      <c r="AM13" s="3103"/>
      <c r="AN13" s="3103"/>
      <c r="AO13" s="3103"/>
      <c r="AP13" s="3103"/>
      <c r="AQ13" s="3103"/>
      <c r="AR13" s="3103"/>
      <c r="AS13" s="3103"/>
      <c r="AT13" s="3104"/>
      <c r="AU13" s="913"/>
      <c r="AV13" s="913"/>
      <c r="AW13" s="914"/>
      <c r="AX13" s="718"/>
      <c r="AY13" s="718"/>
      <c r="AZ13" s="718"/>
      <c r="BA13" s="718"/>
      <c r="BB13" s="718"/>
      <c r="BC13" s="718"/>
      <c r="CU13" s="725"/>
      <c r="CV13" s="725"/>
      <c r="CW13" s="725"/>
    </row>
    <row r="14" spans="2:101" s="717" customFormat="1" ht="14.15" customHeight="1" thickTop="1" thickBot="1">
      <c r="B14" s="722"/>
      <c r="D14" s="3447" t="s">
        <v>1499</v>
      </c>
      <c r="E14" s="3448"/>
      <c r="F14" s="3448"/>
      <c r="G14" s="3448"/>
      <c r="H14" s="3448"/>
      <c r="I14" s="3448"/>
      <c r="J14" s="3448"/>
      <c r="K14" s="3448"/>
      <c r="L14" s="3448"/>
      <c r="M14" s="3449"/>
      <c r="N14" s="3450"/>
      <c r="O14" s="3451"/>
      <c r="P14" s="1001" t="s">
        <v>10</v>
      </c>
      <c r="Q14" s="3452"/>
      <c r="R14" s="3452"/>
      <c r="S14" s="1001" t="s">
        <v>11</v>
      </c>
      <c r="T14" s="3452"/>
      <c r="U14" s="3452"/>
      <c r="V14" s="1001" t="s">
        <v>10</v>
      </c>
      <c r="W14" s="3445"/>
      <c r="X14" s="3453"/>
      <c r="Y14" s="3500"/>
      <c r="Z14" s="3501"/>
      <c r="AA14" s="1002" t="s">
        <v>10</v>
      </c>
      <c r="AB14" s="3489"/>
      <c r="AC14" s="3489"/>
      <c r="AD14" s="1002" t="s">
        <v>11</v>
      </c>
      <c r="AE14" s="3489"/>
      <c r="AF14" s="3489"/>
      <c r="AG14" s="1002" t="s">
        <v>10</v>
      </c>
      <c r="AH14" s="3445"/>
      <c r="AI14" s="3446"/>
      <c r="AJ14" s="3502"/>
      <c r="AK14" s="3501"/>
      <c r="AL14" s="1002" t="s">
        <v>10</v>
      </c>
      <c r="AM14" s="3489"/>
      <c r="AN14" s="3489"/>
      <c r="AO14" s="1002" t="s">
        <v>11</v>
      </c>
      <c r="AP14" s="3489"/>
      <c r="AQ14" s="3489"/>
      <c r="AR14" s="1002" t="s">
        <v>10</v>
      </c>
      <c r="AS14" s="3445"/>
      <c r="AT14" s="3446"/>
      <c r="AU14" s="913"/>
      <c r="AV14" s="913"/>
      <c r="AW14" s="914"/>
      <c r="AX14" s="718"/>
      <c r="AY14" s="718"/>
      <c r="AZ14" s="718"/>
      <c r="BA14" s="718"/>
      <c r="BB14" s="718"/>
      <c r="BC14" s="718"/>
      <c r="CU14" s="725"/>
      <c r="CV14" s="725"/>
      <c r="CW14" s="725"/>
    </row>
    <row r="15" spans="2:101" s="717" customFormat="1" ht="14.15" customHeight="1" thickTop="1">
      <c r="B15" s="722"/>
      <c r="C15" s="729"/>
      <c r="D15" s="3438" t="s">
        <v>801</v>
      </c>
      <c r="E15" s="3438"/>
      <c r="F15" s="3439"/>
      <c r="G15" s="3108" t="s">
        <v>273</v>
      </c>
      <c r="H15" s="3109"/>
      <c r="I15" s="3109"/>
      <c r="J15" s="3109"/>
      <c r="K15" s="3109"/>
      <c r="L15" s="3109"/>
      <c r="M15" s="3110"/>
      <c r="N15" s="3442"/>
      <c r="O15" s="3443"/>
      <c r="P15" s="915" t="s">
        <v>10</v>
      </c>
      <c r="Q15" s="3350"/>
      <c r="R15" s="3350"/>
      <c r="S15" s="915" t="s">
        <v>11</v>
      </c>
      <c r="T15" s="3350"/>
      <c r="U15" s="3350"/>
      <c r="V15" s="915" t="s">
        <v>10</v>
      </c>
      <c r="W15" s="3350"/>
      <c r="X15" s="3444"/>
      <c r="Y15" s="3487"/>
      <c r="Z15" s="3488"/>
      <c r="AA15" s="916" t="s">
        <v>10</v>
      </c>
      <c r="AB15" s="3307"/>
      <c r="AC15" s="3307"/>
      <c r="AD15" s="916" t="s">
        <v>11</v>
      </c>
      <c r="AE15" s="3307"/>
      <c r="AF15" s="3307"/>
      <c r="AG15" s="916" t="s">
        <v>10</v>
      </c>
      <c r="AH15" s="3350"/>
      <c r="AI15" s="3444"/>
      <c r="AJ15" s="3487"/>
      <c r="AK15" s="3488"/>
      <c r="AL15" s="916" t="s">
        <v>10</v>
      </c>
      <c r="AM15" s="3307"/>
      <c r="AN15" s="3307"/>
      <c r="AO15" s="916" t="s">
        <v>11</v>
      </c>
      <c r="AP15" s="3307"/>
      <c r="AQ15" s="3307"/>
      <c r="AR15" s="916" t="s">
        <v>10</v>
      </c>
      <c r="AS15" s="3350"/>
      <c r="AT15" s="3444"/>
      <c r="AU15" s="9"/>
      <c r="AV15" s="9"/>
      <c r="AW15" s="67"/>
      <c r="AX15" s="730"/>
      <c r="AZ15" s="718"/>
      <c r="BA15" s="718"/>
      <c r="BB15" s="718"/>
      <c r="BC15" s="718"/>
      <c r="CU15" s="725"/>
      <c r="CV15" s="725"/>
      <c r="CW15" s="725"/>
    </row>
    <row r="16" spans="2:101" s="717" customFormat="1" ht="14.15" customHeight="1">
      <c r="B16" s="722"/>
      <c r="C16" s="729"/>
      <c r="D16" s="3438"/>
      <c r="E16" s="3438"/>
      <c r="F16" s="3439"/>
      <c r="G16" s="3102" t="s">
        <v>797</v>
      </c>
      <c r="H16" s="3103"/>
      <c r="I16" s="3103"/>
      <c r="J16" s="3104"/>
      <c r="K16" s="3420" t="s">
        <v>275</v>
      </c>
      <c r="L16" s="3421"/>
      <c r="M16" s="3422"/>
      <c r="N16" s="3423"/>
      <c r="O16" s="3424"/>
      <c r="P16" s="917" t="s">
        <v>10</v>
      </c>
      <c r="Q16" s="3351"/>
      <c r="R16" s="3351"/>
      <c r="S16" s="917" t="s">
        <v>11</v>
      </c>
      <c r="T16" s="3351"/>
      <c r="U16" s="3351"/>
      <c r="V16" s="917" t="s">
        <v>10</v>
      </c>
      <c r="W16" s="3351"/>
      <c r="X16" s="3425"/>
      <c r="Y16" s="3477"/>
      <c r="Z16" s="3478"/>
      <c r="AA16" s="918" t="s">
        <v>10</v>
      </c>
      <c r="AB16" s="3308"/>
      <c r="AC16" s="3308"/>
      <c r="AD16" s="918" t="s">
        <v>11</v>
      </c>
      <c r="AE16" s="3308"/>
      <c r="AF16" s="3308"/>
      <c r="AG16" s="918" t="s">
        <v>10</v>
      </c>
      <c r="AH16" s="3351"/>
      <c r="AI16" s="3425"/>
      <c r="AJ16" s="3477"/>
      <c r="AK16" s="3478"/>
      <c r="AL16" s="918" t="s">
        <v>10</v>
      </c>
      <c r="AM16" s="3308"/>
      <c r="AN16" s="3308"/>
      <c r="AO16" s="918" t="s">
        <v>11</v>
      </c>
      <c r="AP16" s="3308"/>
      <c r="AQ16" s="3308"/>
      <c r="AR16" s="918" t="s">
        <v>10</v>
      </c>
      <c r="AS16" s="3351"/>
      <c r="AT16" s="3425"/>
      <c r="AU16" s="9"/>
      <c r="AV16" s="9"/>
      <c r="AW16" s="67"/>
      <c r="AX16" s="730"/>
      <c r="AZ16" s="718"/>
      <c r="BA16" s="718"/>
      <c r="BB16" s="718"/>
      <c r="BC16" s="718"/>
      <c r="CU16" s="725"/>
      <c r="CV16" s="725"/>
      <c r="CW16" s="725"/>
    </row>
    <row r="17" spans="1:101" s="717" customFormat="1" ht="14.15" customHeight="1" thickBot="1">
      <c r="B17" s="722"/>
      <c r="C17" s="729"/>
      <c r="D17" s="3440"/>
      <c r="E17" s="3440"/>
      <c r="F17" s="3441"/>
      <c r="G17" s="3417"/>
      <c r="H17" s="3418"/>
      <c r="I17" s="3418"/>
      <c r="J17" s="3419"/>
      <c r="K17" s="3426" t="s">
        <v>276</v>
      </c>
      <c r="L17" s="3427"/>
      <c r="M17" s="3428"/>
      <c r="N17" s="3429"/>
      <c r="O17" s="3430"/>
      <c r="P17" s="919" t="s">
        <v>10</v>
      </c>
      <c r="Q17" s="3352"/>
      <c r="R17" s="3352"/>
      <c r="S17" s="919" t="s">
        <v>11</v>
      </c>
      <c r="T17" s="3352"/>
      <c r="U17" s="3352"/>
      <c r="V17" s="919" t="s">
        <v>10</v>
      </c>
      <c r="W17" s="3352"/>
      <c r="X17" s="3389"/>
      <c r="Y17" s="3479"/>
      <c r="Z17" s="3480"/>
      <c r="AA17" s="920" t="s">
        <v>10</v>
      </c>
      <c r="AB17" s="3309"/>
      <c r="AC17" s="3309"/>
      <c r="AD17" s="920" t="s">
        <v>11</v>
      </c>
      <c r="AE17" s="3309"/>
      <c r="AF17" s="3309"/>
      <c r="AG17" s="920" t="s">
        <v>10</v>
      </c>
      <c r="AH17" s="3352"/>
      <c r="AI17" s="3389"/>
      <c r="AJ17" s="3479"/>
      <c r="AK17" s="3480"/>
      <c r="AL17" s="920" t="s">
        <v>10</v>
      </c>
      <c r="AM17" s="3309"/>
      <c r="AN17" s="3309"/>
      <c r="AO17" s="920" t="s">
        <v>11</v>
      </c>
      <c r="AP17" s="3309"/>
      <c r="AQ17" s="3309"/>
      <c r="AR17" s="920" t="s">
        <v>10</v>
      </c>
      <c r="AS17" s="3352"/>
      <c r="AT17" s="3389"/>
      <c r="AU17" s="9"/>
      <c r="AV17" s="9"/>
      <c r="AW17" s="67"/>
      <c r="AX17" s="730"/>
      <c r="AZ17" s="731"/>
      <c r="BA17" s="731"/>
      <c r="BB17" s="731"/>
      <c r="BC17" s="731"/>
      <c r="CU17" s="725"/>
      <c r="CV17" s="725"/>
      <c r="CW17" s="725"/>
    </row>
    <row r="18" spans="1:101" s="717" customFormat="1" ht="14.15" customHeight="1" thickTop="1">
      <c r="B18" s="722"/>
      <c r="C18" s="729"/>
      <c r="D18" s="3402" t="s">
        <v>798</v>
      </c>
      <c r="E18" s="3405" t="s">
        <v>799</v>
      </c>
      <c r="F18" s="3406"/>
      <c r="G18" s="3411" t="s">
        <v>273</v>
      </c>
      <c r="H18" s="3412"/>
      <c r="I18" s="3412"/>
      <c r="J18" s="3412"/>
      <c r="K18" s="3412"/>
      <c r="L18" s="3412"/>
      <c r="M18" s="3413"/>
      <c r="N18" s="3414"/>
      <c r="O18" s="3415"/>
      <c r="P18" s="921" t="s">
        <v>10</v>
      </c>
      <c r="Q18" s="3353"/>
      <c r="R18" s="3353"/>
      <c r="S18" s="921" t="s">
        <v>11</v>
      </c>
      <c r="T18" s="3353"/>
      <c r="U18" s="3353"/>
      <c r="V18" s="921" t="s">
        <v>10</v>
      </c>
      <c r="W18" s="3353"/>
      <c r="X18" s="3416"/>
      <c r="Y18" s="3475"/>
      <c r="Z18" s="3476"/>
      <c r="AA18" s="922" t="s">
        <v>10</v>
      </c>
      <c r="AB18" s="3310"/>
      <c r="AC18" s="3310"/>
      <c r="AD18" s="922" t="s">
        <v>11</v>
      </c>
      <c r="AE18" s="3310"/>
      <c r="AF18" s="3310"/>
      <c r="AG18" s="922" t="s">
        <v>10</v>
      </c>
      <c r="AH18" s="3353"/>
      <c r="AI18" s="3416"/>
      <c r="AJ18" s="3475"/>
      <c r="AK18" s="3476"/>
      <c r="AL18" s="922" t="s">
        <v>10</v>
      </c>
      <c r="AM18" s="3310"/>
      <c r="AN18" s="3310"/>
      <c r="AO18" s="922" t="s">
        <v>11</v>
      </c>
      <c r="AP18" s="3310"/>
      <c r="AQ18" s="3310"/>
      <c r="AR18" s="922" t="s">
        <v>10</v>
      </c>
      <c r="AS18" s="3353"/>
      <c r="AT18" s="3416"/>
      <c r="AU18" s="9"/>
      <c r="AV18" s="9"/>
      <c r="AW18" s="67"/>
      <c r="AX18" s="730"/>
      <c r="AZ18" s="718"/>
      <c r="BA18" s="718"/>
      <c r="BB18" s="718"/>
      <c r="BC18" s="718"/>
      <c r="CU18" s="725"/>
      <c r="CV18" s="725"/>
      <c r="CW18" s="725"/>
    </row>
    <row r="19" spans="1:101" s="717" customFormat="1" ht="14.15" customHeight="1">
      <c r="B19" s="722"/>
      <c r="C19" s="729"/>
      <c r="D19" s="3403"/>
      <c r="E19" s="3407"/>
      <c r="F19" s="3408"/>
      <c r="G19" s="3102" t="s">
        <v>274</v>
      </c>
      <c r="H19" s="3103"/>
      <c r="I19" s="3103"/>
      <c r="J19" s="3104"/>
      <c r="K19" s="3420" t="s">
        <v>275</v>
      </c>
      <c r="L19" s="3421"/>
      <c r="M19" s="3422"/>
      <c r="N19" s="3423"/>
      <c r="O19" s="3424"/>
      <c r="P19" s="917" t="s">
        <v>10</v>
      </c>
      <c r="Q19" s="3351"/>
      <c r="R19" s="3351"/>
      <c r="S19" s="917" t="s">
        <v>11</v>
      </c>
      <c r="T19" s="3351"/>
      <c r="U19" s="3351"/>
      <c r="V19" s="917" t="s">
        <v>10</v>
      </c>
      <c r="W19" s="3351"/>
      <c r="X19" s="3425"/>
      <c r="Y19" s="3477"/>
      <c r="Z19" s="3478"/>
      <c r="AA19" s="918" t="s">
        <v>10</v>
      </c>
      <c r="AB19" s="3308"/>
      <c r="AC19" s="3308"/>
      <c r="AD19" s="918" t="s">
        <v>11</v>
      </c>
      <c r="AE19" s="3308"/>
      <c r="AF19" s="3308"/>
      <c r="AG19" s="918" t="s">
        <v>10</v>
      </c>
      <c r="AH19" s="3351"/>
      <c r="AI19" s="3425"/>
      <c r="AJ19" s="3477"/>
      <c r="AK19" s="3478"/>
      <c r="AL19" s="918" t="s">
        <v>10</v>
      </c>
      <c r="AM19" s="3308"/>
      <c r="AN19" s="3308"/>
      <c r="AO19" s="918" t="s">
        <v>11</v>
      </c>
      <c r="AP19" s="3308"/>
      <c r="AQ19" s="3308"/>
      <c r="AR19" s="923" t="s">
        <v>10</v>
      </c>
      <c r="AS19" s="3351"/>
      <c r="AT19" s="3425"/>
      <c r="AU19" s="9"/>
      <c r="AV19" s="9"/>
      <c r="AW19" s="67"/>
      <c r="AX19" s="730"/>
      <c r="AZ19" s="718"/>
      <c r="BA19" s="718"/>
      <c r="BB19" s="718"/>
      <c r="BC19" s="718"/>
      <c r="CU19" s="725"/>
      <c r="CV19" s="725"/>
      <c r="CW19" s="725"/>
    </row>
    <row r="20" spans="1:101" s="717" customFormat="1" ht="14.15" customHeight="1" thickBot="1">
      <c r="A20" s="723"/>
      <c r="B20" s="722"/>
      <c r="C20" s="729"/>
      <c r="D20" s="3403"/>
      <c r="E20" s="3409"/>
      <c r="F20" s="3410"/>
      <c r="G20" s="3417"/>
      <c r="H20" s="3418"/>
      <c r="I20" s="3418"/>
      <c r="J20" s="3419"/>
      <c r="K20" s="3426" t="s">
        <v>276</v>
      </c>
      <c r="L20" s="3427"/>
      <c r="M20" s="3428"/>
      <c r="N20" s="3429"/>
      <c r="O20" s="3430"/>
      <c r="P20" s="924" t="s">
        <v>10</v>
      </c>
      <c r="Q20" s="3352"/>
      <c r="R20" s="3352"/>
      <c r="S20" s="924" t="s">
        <v>11</v>
      </c>
      <c r="T20" s="3352"/>
      <c r="U20" s="3352"/>
      <c r="V20" s="924" t="s">
        <v>10</v>
      </c>
      <c r="W20" s="3352"/>
      <c r="X20" s="3389"/>
      <c r="Y20" s="3479"/>
      <c r="Z20" s="3480"/>
      <c r="AA20" s="925" t="s">
        <v>10</v>
      </c>
      <c r="AB20" s="3309"/>
      <c r="AC20" s="3309"/>
      <c r="AD20" s="925" t="s">
        <v>11</v>
      </c>
      <c r="AE20" s="3309"/>
      <c r="AF20" s="3309"/>
      <c r="AG20" s="925" t="s">
        <v>10</v>
      </c>
      <c r="AH20" s="3352"/>
      <c r="AI20" s="3389"/>
      <c r="AJ20" s="3479"/>
      <c r="AK20" s="3480"/>
      <c r="AL20" s="925" t="s">
        <v>10</v>
      </c>
      <c r="AM20" s="3309"/>
      <c r="AN20" s="3309"/>
      <c r="AO20" s="925" t="s">
        <v>11</v>
      </c>
      <c r="AP20" s="3309"/>
      <c r="AQ20" s="3309"/>
      <c r="AR20" s="925" t="s">
        <v>10</v>
      </c>
      <c r="AS20" s="3352"/>
      <c r="AT20" s="3389"/>
      <c r="AU20" s="9"/>
      <c r="AV20" s="9"/>
      <c r="AW20" s="67"/>
      <c r="AX20" s="730"/>
      <c r="AZ20" s="718"/>
      <c r="BA20" s="718"/>
      <c r="BB20" s="718"/>
      <c r="BC20" s="718"/>
      <c r="CU20" s="725"/>
      <c r="CV20" s="725"/>
      <c r="CW20" s="725"/>
    </row>
    <row r="21" spans="1:101" s="717" customFormat="1" ht="14.15" customHeight="1" thickTop="1">
      <c r="A21" s="723"/>
      <c r="B21" s="722"/>
      <c r="C21" s="729"/>
      <c r="D21" s="3403"/>
      <c r="E21" s="3405" t="s">
        <v>800</v>
      </c>
      <c r="F21" s="3406"/>
      <c r="G21" s="3433" t="s">
        <v>273</v>
      </c>
      <c r="H21" s="3434"/>
      <c r="I21" s="3434"/>
      <c r="J21" s="3434"/>
      <c r="K21" s="3434"/>
      <c r="L21" s="3434"/>
      <c r="M21" s="3435"/>
      <c r="N21" s="3436"/>
      <c r="O21" s="3437"/>
      <c r="P21" s="926" t="s">
        <v>10</v>
      </c>
      <c r="Q21" s="3354"/>
      <c r="R21" s="3354"/>
      <c r="S21" s="926" t="s">
        <v>11</v>
      </c>
      <c r="T21" s="3354"/>
      <c r="U21" s="3354"/>
      <c r="V21" s="926" t="s">
        <v>10</v>
      </c>
      <c r="W21" s="3396"/>
      <c r="X21" s="3397"/>
      <c r="Y21" s="3481"/>
      <c r="Z21" s="3482"/>
      <c r="AA21" s="927" t="s">
        <v>10</v>
      </c>
      <c r="AB21" s="3311"/>
      <c r="AC21" s="3311"/>
      <c r="AD21" s="927" t="s">
        <v>11</v>
      </c>
      <c r="AE21" s="3311"/>
      <c r="AF21" s="3311"/>
      <c r="AG21" s="927" t="s">
        <v>10</v>
      </c>
      <c r="AH21" s="3396"/>
      <c r="AI21" s="3397"/>
      <c r="AJ21" s="3481"/>
      <c r="AK21" s="3482"/>
      <c r="AL21" s="927" t="s">
        <v>10</v>
      </c>
      <c r="AM21" s="3311"/>
      <c r="AN21" s="3311"/>
      <c r="AO21" s="927" t="s">
        <v>11</v>
      </c>
      <c r="AP21" s="3311"/>
      <c r="AQ21" s="3311"/>
      <c r="AR21" s="927" t="s">
        <v>10</v>
      </c>
      <c r="AS21" s="3396"/>
      <c r="AT21" s="3397"/>
      <c r="AU21" s="9"/>
      <c r="AV21" s="9"/>
      <c r="AW21" s="67"/>
      <c r="AX21" s="730"/>
      <c r="AZ21" s="718"/>
      <c r="BA21" s="718"/>
      <c r="BB21" s="718"/>
      <c r="BC21" s="718"/>
      <c r="CU21" s="725"/>
      <c r="CV21" s="725"/>
      <c r="CW21" s="725"/>
    </row>
    <row r="22" spans="1:101" s="717" customFormat="1" ht="14.15" customHeight="1">
      <c r="A22" s="723"/>
      <c r="B22" s="722"/>
      <c r="C22" s="729"/>
      <c r="D22" s="3403"/>
      <c r="E22" s="3407"/>
      <c r="F22" s="3408"/>
      <c r="G22" s="3108"/>
      <c r="H22" s="3109"/>
      <c r="I22" s="3109"/>
      <c r="J22" s="3109"/>
      <c r="K22" s="3109"/>
      <c r="L22" s="3109"/>
      <c r="M22" s="3110"/>
      <c r="N22" s="3398"/>
      <c r="O22" s="3399"/>
      <c r="P22" s="928" t="s">
        <v>10</v>
      </c>
      <c r="Q22" s="3348"/>
      <c r="R22" s="3348"/>
      <c r="S22" s="928" t="s">
        <v>11</v>
      </c>
      <c r="T22" s="3348"/>
      <c r="U22" s="3348"/>
      <c r="V22" s="928" t="s">
        <v>10</v>
      </c>
      <c r="W22" s="3348"/>
      <c r="X22" s="3368"/>
      <c r="Y22" s="3390"/>
      <c r="Z22" s="3391"/>
      <c r="AA22" s="929" t="s">
        <v>10</v>
      </c>
      <c r="AB22" s="3312"/>
      <c r="AC22" s="3312"/>
      <c r="AD22" s="929" t="s">
        <v>11</v>
      </c>
      <c r="AE22" s="3312"/>
      <c r="AF22" s="3312"/>
      <c r="AG22" s="929" t="s">
        <v>10</v>
      </c>
      <c r="AH22" s="3348"/>
      <c r="AI22" s="3368"/>
      <c r="AJ22" s="3390"/>
      <c r="AK22" s="3391"/>
      <c r="AL22" s="929" t="s">
        <v>10</v>
      </c>
      <c r="AM22" s="3312"/>
      <c r="AN22" s="3312"/>
      <c r="AO22" s="929" t="s">
        <v>11</v>
      </c>
      <c r="AP22" s="3312"/>
      <c r="AQ22" s="3312"/>
      <c r="AR22" s="929" t="s">
        <v>10</v>
      </c>
      <c r="AS22" s="3348"/>
      <c r="AT22" s="3368"/>
      <c r="AU22" s="9"/>
      <c r="AV22" s="9"/>
      <c r="AW22" s="67"/>
      <c r="AX22" s="730"/>
      <c r="AZ22" s="718"/>
      <c r="BA22" s="718"/>
      <c r="BB22" s="718"/>
      <c r="BC22" s="718"/>
      <c r="CU22" s="725"/>
      <c r="CV22" s="725"/>
      <c r="CW22" s="725"/>
    </row>
    <row r="23" spans="1:101" s="717" customFormat="1" ht="14.15" customHeight="1">
      <c r="A23" s="723"/>
      <c r="B23" s="722"/>
      <c r="C23" s="729"/>
      <c r="D23" s="3403"/>
      <c r="E23" s="3407"/>
      <c r="F23" s="3408"/>
      <c r="G23" s="3102" t="s">
        <v>274</v>
      </c>
      <c r="H23" s="3103"/>
      <c r="I23" s="3103"/>
      <c r="J23" s="3104"/>
      <c r="K23" s="3102" t="s">
        <v>275</v>
      </c>
      <c r="L23" s="3103"/>
      <c r="M23" s="3104"/>
      <c r="N23" s="3400"/>
      <c r="O23" s="3401"/>
      <c r="P23" s="919" t="s">
        <v>10</v>
      </c>
      <c r="Q23" s="3349"/>
      <c r="R23" s="3349"/>
      <c r="S23" s="919" t="s">
        <v>11</v>
      </c>
      <c r="T23" s="3349"/>
      <c r="U23" s="3349"/>
      <c r="V23" s="919" t="s">
        <v>10</v>
      </c>
      <c r="W23" s="3324"/>
      <c r="X23" s="3325"/>
      <c r="Y23" s="3483"/>
      <c r="Z23" s="3484"/>
      <c r="AA23" s="920" t="s">
        <v>10</v>
      </c>
      <c r="AB23" s="3313"/>
      <c r="AC23" s="3313"/>
      <c r="AD23" s="920" t="s">
        <v>11</v>
      </c>
      <c r="AE23" s="3313"/>
      <c r="AF23" s="3313"/>
      <c r="AG23" s="920" t="s">
        <v>10</v>
      </c>
      <c r="AH23" s="3324"/>
      <c r="AI23" s="3325"/>
      <c r="AJ23" s="3483"/>
      <c r="AK23" s="3484"/>
      <c r="AL23" s="920" t="s">
        <v>10</v>
      </c>
      <c r="AM23" s="3313"/>
      <c r="AN23" s="3313"/>
      <c r="AO23" s="920" t="s">
        <v>11</v>
      </c>
      <c r="AP23" s="3313"/>
      <c r="AQ23" s="3313"/>
      <c r="AR23" s="920" t="s">
        <v>10</v>
      </c>
      <c r="AS23" s="3324"/>
      <c r="AT23" s="3325"/>
      <c r="AU23" s="9"/>
      <c r="AV23" s="9"/>
      <c r="AW23" s="67"/>
      <c r="AX23" s="730"/>
      <c r="AZ23" s="718"/>
      <c r="BA23" s="718"/>
      <c r="BB23" s="718"/>
      <c r="BC23" s="718"/>
      <c r="CU23" s="725"/>
      <c r="CV23" s="725"/>
      <c r="CW23" s="725"/>
    </row>
    <row r="24" spans="1:101" s="717" customFormat="1" ht="14.15" customHeight="1">
      <c r="A24" s="723"/>
      <c r="B24" s="722"/>
      <c r="C24" s="729"/>
      <c r="D24" s="3403"/>
      <c r="E24" s="3407"/>
      <c r="F24" s="3408"/>
      <c r="G24" s="3105"/>
      <c r="H24" s="3106"/>
      <c r="I24" s="3106"/>
      <c r="J24" s="3107"/>
      <c r="K24" s="3108"/>
      <c r="L24" s="3109"/>
      <c r="M24" s="3110"/>
      <c r="N24" s="3398"/>
      <c r="O24" s="3399"/>
      <c r="P24" s="928" t="s">
        <v>10</v>
      </c>
      <c r="Q24" s="3348"/>
      <c r="R24" s="3348"/>
      <c r="S24" s="928" t="s">
        <v>11</v>
      </c>
      <c r="T24" s="3348"/>
      <c r="U24" s="3348"/>
      <c r="V24" s="928" t="s">
        <v>10</v>
      </c>
      <c r="W24" s="3348"/>
      <c r="X24" s="3368"/>
      <c r="Y24" s="3390"/>
      <c r="Z24" s="3391"/>
      <c r="AA24" s="929" t="s">
        <v>10</v>
      </c>
      <c r="AB24" s="3312"/>
      <c r="AC24" s="3312"/>
      <c r="AD24" s="929" t="s">
        <v>11</v>
      </c>
      <c r="AE24" s="3312"/>
      <c r="AF24" s="3312"/>
      <c r="AG24" s="929" t="s">
        <v>10</v>
      </c>
      <c r="AH24" s="3348"/>
      <c r="AI24" s="3368"/>
      <c r="AJ24" s="3390"/>
      <c r="AK24" s="3391"/>
      <c r="AL24" s="929" t="s">
        <v>10</v>
      </c>
      <c r="AM24" s="3312"/>
      <c r="AN24" s="3312"/>
      <c r="AO24" s="929" t="s">
        <v>11</v>
      </c>
      <c r="AP24" s="3312"/>
      <c r="AQ24" s="3312"/>
      <c r="AR24" s="929" t="s">
        <v>10</v>
      </c>
      <c r="AS24" s="3348"/>
      <c r="AT24" s="3368"/>
      <c r="AU24" s="9"/>
      <c r="AV24" s="9"/>
      <c r="AW24" s="67"/>
      <c r="AX24" s="730"/>
      <c r="AZ24" s="718"/>
      <c r="BA24" s="718"/>
      <c r="BB24" s="718"/>
      <c r="BC24" s="718"/>
    </row>
    <row r="25" spans="1:101" s="717" customFormat="1" ht="14.15" customHeight="1">
      <c r="A25" s="723"/>
      <c r="B25" s="722"/>
      <c r="C25" s="729"/>
      <c r="D25" s="3403"/>
      <c r="E25" s="3407"/>
      <c r="F25" s="3408"/>
      <c r="G25" s="3105"/>
      <c r="H25" s="3106"/>
      <c r="I25" s="3106"/>
      <c r="J25" s="3107"/>
      <c r="K25" s="3102" t="s">
        <v>276</v>
      </c>
      <c r="L25" s="3103"/>
      <c r="M25" s="3104"/>
      <c r="N25" s="3400"/>
      <c r="O25" s="3401"/>
      <c r="P25" s="919" t="s">
        <v>10</v>
      </c>
      <c r="Q25" s="3349"/>
      <c r="R25" s="3349"/>
      <c r="S25" s="919" t="s">
        <v>11</v>
      </c>
      <c r="T25" s="3349"/>
      <c r="U25" s="3349"/>
      <c r="V25" s="919" t="s">
        <v>10</v>
      </c>
      <c r="W25" s="3324"/>
      <c r="X25" s="3325"/>
      <c r="Y25" s="3483"/>
      <c r="Z25" s="3484"/>
      <c r="AA25" s="920" t="s">
        <v>10</v>
      </c>
      <c r="AB25" s="3313"/>
      <c r="AC25" s="3313"/>
      <c r="AD25" s="920" t="s">
        <v>11</v>
      </c>
      <c r="AE25" s="3313"/>
      <c r="AF25" s="3313"/>
      <c r="AG25" s="920" t="s">
        <v>10</v>
      </c>
      <c r="AH25" s="3324"/>
      <c r="AI25" s="3325"/>
      <c r="AJ25" s="3483"/>
      <c r="AK25" s="3484"/>
      <c r="AL25" s="920" t="s">
        <v>10</v>
      </c>
      <c r="AM25" s="3313"/>
      <c r="AN25" s="3313"/>
      <c r="AO25" s="920" t="s">
        <v>11</v>
      </c>
      <c r="AP25" s="3313"/>
      <c r="AQ25" s="3313"/>
      <c r="AR25" s="920" t="s">
        <v>10</v>
      </c>
      <c r="AS25" s="3324"/>
      <c r="AT25" s="3325"/>
      <c r="AU25" s="9"/>
      <c r="AV25" s="9"/>
      <c r="AW25" s="67"/>
      <c r="AX25" s="730"/>
      <c r="AZ25" s="718"/>
      <c r="BA25" s="718"/>
      <c r="BB25" s="718"/>
      <c r="BC25" s="718"/>
    </row>
    <row r="26" spans="1:101" s="717" customFormat="1" ht="14.15" customHeight="1">
      <c r="A26" s="723"/>
      <c r="B26" s="722"/>
      <c r="C26" s="729"/>
      <c r="D26" s="3404"/>
      <c r="E26" s="3431"/>
      <c r="F26" s="3432"/>
      <c r="G26" s="3108"/>
      <c r="H26" s="3109"/>
      <c r="I26" s="3109"/>
      <c r="J26" s="3110"/>
      <c r="K26" s="3108"/>
      <c r="L26" s="3109"/>
      <c r="M26" s="3110"/>
      <c r="N26" s="3398"/>
      <c r="O26" s="3399"/>
      <c r="P26" s="928" t="s">
        <v>10</v>
      </c>
      <c r="Q26" s="3348"/>
      <c r="R26" s="3348"/>
      <c r="S26" s="928" t="s">
        <v>11</v>
      </c>
      <c r="T26" s="3348"/>
      <c r="U26" s="3348"/>
      <c r="V26" s="928" t="s">
        <v>10</v>
      </c>
      <c r="W26" s="3348"/>
      <c r="X26" s="3368"/>
      <c r="Y26" s="3390"/>
      <c r="Z26" s="3391"/>
      <c r="AA26" s="929" t="s">
        <v>10</v>
      </c>
      <c r="AB26" s="3312"/>
      <c r="AC26" s="3312"/>
      <c r="AD26" s="929" t="s">
        <v>11</v>
      </c>
      <c r="AE26" s="3312"/>
      <c r="AF26" s="3312"/>
      <c r="AG26" s="929" t="s">
        <v>10</v>
      </c>
      <c r="AH26" s="3348"/>
      <c r="AI26" s="3368"/>
      <c r="AJ26" s="3390"/>
      <c r="AK26" s="3391"/>
      <c r="AL26" s="929" t="s">
        <v>10</v>
      </c>
      <c r="AM26" s="3312"/>
      <c r="AN26" s="3312"/>
      <c r="AO26" s="929" t="s">
        <v>11</v>
      </c>
      <c r="AP26" s="3312"/>
      <c r="AQ26" s="3312"/>
      <c r="AR26" s="929" t="s">
        <v>10</v>
      </c>
      <c r="AS26" s="3348"/>
      <c r="AT26" s="3368"/>
      <c r="AU26" s="9"/>
      <c r="AV26" s="9"/>
      <c r="AW26" s="67"/>
      <c r="AX26" s="730"/>
      <c r="AZ26" s="718"/>
      <c r="BA26" s="718"/>
      <c r="BB26" s="718"/>
      <c r="BC26" s="718"/>
      <c r="BI26" s="589"/>
    </row>
    <row r="27" spans="1:101" s="717" customFormat="1" ht="14.15" customHeight="1">
      <c r="A27" s="723"/>
      <c r="B27" s="720"/>
      <c r="C27" s="723"/>
      <c r="D27" s="1"/>
      <c r="E27" s="1"/>
      <c r="F27" s="1"/>
      <c r="G27" s="1"/>
      <c r="H27" s="1"/>
      <c r="I27" s="6"/>
      <c r="J27" s="6"/>
      <c r="K27" s="6"/>
      <c r="L27" s="6"/>
      <c r="M27" s="6"/>
      <c r="N27" s="6"/>
      <c r="O27" s="6"/>
      <c r="P27" s="6"/>
      <c r="Q27" s="6"/>
      <c r="R27" s="6"/>
      <c r="S27" s="6"/>
      <c r="T27" s="6"/>
      <c r="U27" s="6"/>
      <c r="V27" s="6"/>
      <c r="W27" s="499"/>
      <c r="X27" s="6"/>
      <c r="Y27" s="6"/>
      <c r="Z27" s="6"/>
      <c r="AA27" s="6"/>
      <c r="AB27" s="6"/>
      <c r="AC27" s="6"/>
      <c r="AD27" s="6"/>
      <c r="AE27" s="6"/>
      <c r="AF27" s="930"/>
      <c r="AG27" s="6"/>
      <c r="AH27" s="6"/>
      <c r="AI27" s="6"/>
      <c r="AJ27" s="6"/>
      <c r="AK27" s="6"/>
      <c r="AL27" s="6"/>
      <c r="AM27" s="6"/>
      <c r="AN27" s="6"/>
      <c r="AO27" s="6"/>
      <c r="AP27" s="6"/>
      <c r="AQ27" s="265"/>
      <c r="AR27" s="265"/>
      <c r="AS27" s="5"/>
      <c r="AT27" s="913"/>
      <c r="AU27" s="913"/>
      <c r="AV27" s="913"/>
      <c r="AW27" s="914"/>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row>
    <row r="28" spans="1:101" s="717" customFormat="1" ht="14.15" customHeight="1">
      <c r="A28" s="723"/>
      <c r="B28" s="68"/>
      <c r="C28" s="6" t="s">
        <v>806</v>
      </c>
      <c r="D28" s="1"/>
      <c r="E28" s="1"/>
      <c r="F28" s="1"/>
      <c r="G28" s="1"/>
      <c r="H28" s="1"/>
      <c r="I28" s="6"/>
      <c r="J28" s="6"/>
      <c r="K28" s="6"/>
      <c r="L28" s="6"/>
      <c r="M28" s="6"/>
      <c r="N28" s="6"/>
      <c r="O28" s="6"/>
      <c r="P28" s="6"/>
      <c r="Q28" s="6"/>
      <c r="R28" s="6"/>
      <c r="S28" s="7"/>
      <c r="T28" s="6"/>
      <c r="U28" s="6"/>
      <c r="V28" s="6"/>
      <c r="W28" s="499"/>
      <c r="X28" s="6"/>
      <c r="Y28" s="6"/>
      <c r="Z28" s="5"/>
      <c r="AA28" s="5"/>
      <c r="AB28" s="5"/>
      <c r="AC28" s="191"/>
      <c r="AD28" s="5"/>
      <c r="AE28" s="177"/>
      <c r="AF28" s="5"/>
      <c r="AG28" s="5"/>
      <c r="AH28" s="5"/>
      <c r="AI28" s="5"/>
      <c r="AJ28" s="5"/>
      <c r="AK28" s="5"/>
      <c r="AL28" s="5"/>
      <c r="AM28" s="5"/>
      <c r="AN28" s="5"/>
      <c r="AO28" s="5"/>
      <c r="AP28" s="5"/>
      <c r="AQ28" s="5"/>
      <c r="AR28" s="5"/>
      <c r="AS28" s="5"/>
      <c r="AT28" s="913"/>
      <c r="AU28" s="913"/>
      <c r="AV28" s="913"/>
      <c r="AW28" s="914"/>
      <c r="AX28" s="718"/>
      <c r="AY28" s="718"/>
      <c r="AZ28" s="718"/>
      <c r="BA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row>
    <row r="29" spans="1:101" s="717" customFormat="1" ht="14.15" customHeight="1">
      <c r="A29" s="723"/>
      <c r="B29" s="720"/>
      <c r="C29" s="723"/>
      <c r="D29" s="3490"/>
      <c r="E29" s="3491"/>
      <c r="F29" s="3491"/>
      <c r="G29" s="205"/>
      <c r="H29" s="205"/>
      <c r="I29" s="3386" t="s">
        <v>804</v>
      </c>
      <c r="J29" s="3103"/>
      <c r="K29" s="3103"/>
      <c r="L29" s="3103"/>
      <c r="M29" s="3103"/>
      <c r="N29" s="3103"/>
      <c r="O29" s="3103"/>
      <c r="P29" s="3103"/>
      <c r="Q29" s="3103"/>
      <c r="R29" s="3103"/>
      <c r="S29" s="3103"/>
      <c r="T29" s="3103"/>
      <c r="U29" s="3103"/>
      <c r="V29" s="3103"/>
      <c r="W29" s="3103"/>
      <c r="X29" s="3103"/>
      <c r="Y29" s="3103"/>
      <c r="Z29" s="3103"/>
      <c r="AA29" s="3103"/>
      <c r="AB29" s="3387"/>
      <c r="AC29" s="3386" t="s">
        <v>803</v>
      </c>
      <c r="AD29" s="3103"/>
      <c r="AE29" s="3103"/>
      <c r="AF29" s="3103"/>
      <c r="AG29" s="3103"/>
      <c r="AH29" s="3103"/>
      <c r="AI29" s="3103"/>
      <c r="AJ29" s="3103"/>
      <c r="AK29" s="3103"/>
      <c r="AL29" s="3103"/>
      <c r="AM29" s="3103"/>
      <c r="AN29" s="3103"/>
      <c r="AO29" s="3103"/>
      <c r="AP29" s="3103"/>
      <c r="AQ29" s="3103"/>
      <c r="AR29" s="3103"/>
      <c r="AS29" s="3103"/>
      <c r="AT29" s="3103"/>
      <c r="AU29" s="3103"/>
      <c r="AV29" s="3104"/>
      <c r="AW29" s="102"/>
      <c r="BA29" s="1222"/>
      <c r="BB29" s="65"/>
      <c r="BC29" s="65"/>
      <c r="BD29" s="65"/>
      <c r="BE29" s="65"/>
      <c r="BF29" s="65"/>
      <c r="BG29" s="65"/>
      <c r="BH29" s="65"/>
      <c r="BI29" s="65"/>
      <c r="BJ29" s="65"/>
      <c r="BK29" s="65"/>
      <c r="BL29" s="1242"/>
      <c r="BM29" s="1242"/>
      <c r="BN29" s="1242"/>
      <c r="BO29" s="1242"/>
      <c r="BP29" s="1242"/>
      <c r="BQ29" s="1242"/>
      <c r="BR29" s="1242"/>
      <c r="BS29" s="1242"/>
      <c r="BT29" s="718"/>
      <c r="BU29" s="718"/>
      <c r="BV29" s="718"/>
      <c r="BW29" s="718"/>
      <c r="BX29" s="718"/>
      <c r="BY29" s="718"/>
      <c r="BZ29" s="718"/>
      <c r="CA29" s="718"/>
      <c r="CB29" s="718"/>
      <c r="CC29" s="718"/>
      <c r="CD29" s="718"/>
    </row>
    <row r="30" spans="1:101" s="717" customFormat="1" ht="14.15" customHeight="1">
      <c r="A30" s="723"/>
      <c r="B30" s="720"/>
      <c r="C30" s="723"/>
      <c r="D30" s="933"/>
      <c r="E30" s="574"/>
      <c r="F30" s="574"/>
      <c r="G30" s="5"/>
      <c r="H30" s="5"/>
      <c r="I30" s="3492" t="s">
        <v>805</v>
      </c>
      <c r="J30" s="3465"/>
      <c r="K30" s="3465"/>
      <c r="L30" s="3465"/>
      <c r="M30" s="3465"/>
      <c r="N30" s="3465"/>
      <c r="O30" s="3465"/>
      <c r="P30" s="3465"/>
      <c r="Q30" s="3465"/>
      <c r="R30" s="3465"/>
      <c r="S30" s="3465"/>
      <c r="T30" s="3465"/>
      <c r="U30" s="3465"/>
      <c r="V30" s="3465"/>
      <c r="W30" s="3382" t="s">
        <v>1484</v>
      </c>
      <c r="X30" s="3392"/>
      <c r="Y30" s="3392"/>
      <c r="Z30" s="3393"/>
      <c r="AA30" s="3382" t="s">
        <v>1487</v>
      </c>
      <c r="AB30" s="3383"/>
      <c r="AC30" s="3380" t="s">
        <v>805</v>
      </c>
      <c r="AD30" s="3465"/>
      <c r="AE30" s="3465"/>
      <c r="AF30" s="3465"/>
      <c r="AG30" s="3465"/>
      <c r="AH30" s="3465"/>
      <c r="AI30" s="3465"/>
      <c r="AJ30" s="3465"/>
      <c r="AK30" s="3465"/>
      <c r="AL30" s="3465"/>
      <c r="AM30" s="3465"/>
      <c r="AN30" s="3465"/>
      <c r="AO30" s="3465"/>
      <c r="AP30" s="3465"/>
      <c r="AQ30" s="3382" t="s">
        <v>1484</v>
      </c>
      <c r="AR30" s="3392"/>
      <c r="AS30" s="3392"/>
      <c r="AT30" s="3393"/>
      <c r="AU30" s="3382" t="s">
        <v>1487</v>
      </c>
      <c r="AV30" s="3393"/>
      <c r="AW30" s="102"/>
      <c r="AY30" s="730"/>
      <c r="AZ30" s="730"/>
      <c r="BA30" s="1222"/>
      <c r="BB30" s="5" t="s">
        <v>1732</v>
      </c>
      <c r="BC30" s="65"/>
      <c r="BD30" s="65"/>
      <c r="BE30" s="65"/>
      <c r="BF30" s="65"/>
      <c r="BG30" s="65"/>
      <c r="BH30" s="65"/>
      <c r="BI30" s="65"/>
      <c r="BJ30" s="65"/>
      <c r="BK30" s="65"/>
      <c r="BL30" s="65"/>
      <c r="BM30" s="65"/>
      <c r="BN30" s="65"/>
      <c r="BO30" s="65"/>
      <c r="BP30" s="65"/>
      <c r="BQ30" s="65"/>
      <c r="BR30" s="65"/>
      <c r="BS30" s="65"/>
    </row>
    <row r="31" spans="1:101" s="717" customFormat="1" ht="14.15" customHeight="1">
      <c r="A31" s="723"/>
      <c r="B31" s="720"/>
      <c r="C31" s="723"/>
      <c r="D31" s="934"/>
      <c r="E31" s="935"/>
      <c r="F31" s="935"/>
      <c r="G31" s="2"/>
      <c r="H31" s="2"/>
      <c r="I31" s="3492" t="s">
        <v>774</v>
      </c>
      <c r="J31" s="3381"/>
      <c r="K31" s="3379" t="s">
        <v>775</v>
      </c>
      <c r="L31" s="3381"/>
      <c r="M31" s="3379" t="s">
        <v>776</v>
      </c>
      <c r="N31" s="3381"/>
      <c r="O31" s="3379" t="s">
        <v>777</v>
      </c>
      <c r="P31" s="3381"/>
      <c r="Q31" s="3379" t="s">
        <v>778</v>
      </c>
      <c r="R31" s="3381"/>
      <c r="S31" s="3379" t="s">
        <v>779</v>
      </c>
      <c r="T31" s="3381"/>
      <c r="U31" s="3379" t="s">
        <v>770</v>
      </c>
      <c r="V31" s="3380"/>
      <c r="W31" s="3384"/>
      <c r="X31" s="3394"/>
      <c r="Y31" s="3394"/>
      <c r="Z31" s="3395"/>
      <c r="AA31" s="3384"/>
      <c r="AB31" s="3385"/>
      <c r="AC31" s="3380" t="s">
        <v>774</v>
      </c>
      <c r="AD31" s="3381"/>
      <c r="AE31" s="3379" t="s">
        <v>775</v>
      </c>
      <c r="AF31" s="3381"/>
      <c r="AG31" s="3379" t="s">
        <v>776</v>
      </c>
      <c r="AH31" s="3381"/>
      <c r="AI31" s="3379" t="s">
        <v>777</v>
      </c>
      <c r="AJ31" s="3381"/>
      <c r="AK31" s="3379" t="s">
        <v>778</v>
      </c>
      <c r="AL31" s="3381"/>
      <c r="AM31" s="3379" t="s">
        <v>779</v>
      </c>
      <c r="AN31" s="3381"/>
      <c r="AO31" s="3379" t="s">
        <v>770</v>
      </c>
      <c r="AP31" s="3380"/>
      <c r="AQ31" s="3384"/>
      <c r="AR31" s="3394"/>
      <c r="AS31" s="3394"/>
      <c r="AT31" s="3395"/>
      <c r="AU31" s="3384"/>
      <c r="AV31" s="3395"/>
      <c r="AW31" s="102"/>
      <c r="AY31" s="730"/>
      <c r="AZ31" s="730"/>
      <c r="BA31" s="1222"/>
      <c r="BB31" s="2401" t="s">
        <v>1479</v>
      </c>
      <c r="BC31" s="2401"/>
      <c r="BD31" s="2401"/>
      <c r="BE31" s="2401"/>
      <c r="BF31" s="2401"/>
      <c r="BG31" s="2401"/>
      <c r="BH31" s="2401"/>
      <c r="BI31" s="2401"/>
      <c r="BJ31" s="2401"/>
      <c r="BK31" s="2401"/>
      <c r="BL31" s="2401"/>
      <c r="BM31" s="2401"/>
      <c r="BN31" s="2401"/>
      <c r="BO31" s="2401"/>
      <c r="BP31" s="2401"/>
      <c r="BQ31" s="2401"/>
      <c r="BR31" s="2401"/>
      <c r="BS31" s="2401"/>
      <c r="BT31" s="2401"/>
      <c r="BU31" s="2401"/>
      <c r="BV31" s="2401"/>
      <c r="BW31" s="2401"/>
      <c r="BX31" s="2401"/>
      <c r="BY31" s="2401"/>
      <c r="BZ31" s="2401"/>
      <c r="CA31" s="2401"/>
    </row>
    <row r="32" spans="1:101" s="717" customFormat="1" ht="18" customHeight="1">
      <c r="A32" s="723"/>
      <c r="B32" s="720"/>
      <c r="C32" s="723"/>
      <c r="D32" s="936"/>
      <c r="E32" s="937"/>
      <c r="F32" s="941" t="s">
        <v>428</v>
      </c>
      <c r="G32" s="3454" t="s">
        <v>1696</v>
      </c>
      <c r="H32" s="3455"/>
      <c r="I32" s="3388"/>
      <c r="J32" s="3327"/>
      <c r="K32" s="3326"/>
      <c r="L32" s="3327"/>
      <c r="M32" s="3326"/>
      <c r="N32" s="3327"/>
      <c r="O32" s="3326"/>
      <c r="P32" s="3327"/>
      <c r="Q32" s="3326"/>
      <c r="R32" s="3327"/>
      <c r="S32" s="3326"/>
      <c r="T32" s="3327"/>
      <c r="U32" s="3361">
        <f>SUM(I32:T32)</f>
        <v>0</v>
      </c>
      <c r="V32" s="3362"/>
      <c r="W32" s="3322"/>
      <c r="X32" s="3323"/>
      <c r="Y32" s="3337">
        <v>0</v>
      </c>
      <c r="Z32" s="3338"/>
      <c r="AA32" s="3359" t="str">
        <f>IF(IF(U32=0,"",ROUNDDOWN(I32/3,1)+ROUNDDOWN((K32+K32)/6,1)+ROUNDDOWN(O32/20,1)+ROUNDDOWN((Q32+S32)/30,1))&lt;2,2,IF(U32=0,"",ROUNDDOWN(I32/3,1)+ROUNDDOWN((M32+M32)/6,1)+ROUNDDOWN(O32/20,1)+ROUNDDOWN((Q32+S32)/30,1)))</f>
        <v/>
      </c>
      <c r="AB32" s="3360"/>
      <c r="AC32" s="3363"/>
      <c r="AD32" s="3333"/>
      <c r="AE32" s="3332"/>
      <c r="AF32" s="3333"/>
      <c r="AG32" s="3332"/>
      <c r="AH32" s="3333"/>
      <c r="AI32" s="3332"/>
      <c r="AJ32" s="3333"/>
      <c r="AK32" s="3332"/>
      <c r="AL32" s="3333"/>
      <c r="AM32" s="3332"/>
      <c r="AN32" s="3333"/>
      <c r="AO32" s="3466">
        <f t="shared" ref="AO32:AO42" si="0">SUM(AC32:AN32)</f>
        <v>0</v>
      </c>
      <c r="AP32" s="3467"/>
      <c r="AQ32" s="3322"/>
      <c r="AR32" s="3323"/>
      <c r="AS32" s="3337">
        <v>0</v>
      </c>
      <c r="AT32" s="3338"/>
      <c r="AU32" s="3328" t="str">
        <f>IF(IF(AO32=0,"",ROUNDDOWN(AC32/3,1)+ROUNDDOWN((AE32+AE32)/6,1)+ROUNDDOWN(AI32/20,1)+ROUNDDOWN((AK32+AM32)/30,1))&lt;2,2,IF(AO32=0,"",ROUNDDOWN(AC32/3,1)+ROUNDDOWN((AG32+AG32)/6,1)+ROUNDDOWN(AI32/20,1)+ROUNDDOWN((AK32+AM32)/30,1)))</f>
        <v/>
      </c>
      <c r="AV32" s="3329"/>
      <c r="AW32" s="102"/>
      <c r="AY32" s="730"/>
      <c r="AZ32" s="730"/>
      <c r="BA32" s="1222"/>
      <c r="BB32" s="2401"/>
      <c r="BC32" s="2401"/>
      <c r="BD32" s="2401"/>
      <c r="BE32" s="2401"/>
      <c r="BF32" s="2401"/>
      <c r="BG32" s="2401"/>
      <c r="BH32" s="2401"/>
      <c r="BI32" s="2401"/>
      <c r="BJ32" s="2401"/>
      <c r="BK32" s="2401"/>
      <c r="BL32" s="2401"/>
      <c r="BM32" s="2401"/>
      <c r="BN32" s="2401"/>
      <c r="BO32" s="2401"/>
      <c r="BP32" s="2401"/>
      <c r="BQ32" s="2401"/>
      <c r="BR32" s="2401"/>
      <c r="BS32" s="2401"/>
      <c r="BT32" s="2401"/>
      <c r="BU32" s="2401"/>
      <c r="BV32" s="2401"/>
      <c r="BW32" s="2401"/>
      <c r="BX32" s="2401"/>
      <c r="BY32" s="2401"/>
      <c r="BZ32" s="2401"/>
      <c r="CA32" s="2401"/>
    </row>
    <row r="33" spans="1:89" s="717" customFormat="1" ht="18" customHeight="1">
      <c r="A33" s="723"/>
      <c r="B33" s="720"/>
      <c r="C33" s="723"/>
      <c r="D33" s="3485" t="s">
        <v>1696</v>
      </c>
      <c r="E33" s="3486"/>
      <c r="F33" s="941" t="s">
        <v>802</v>
      </c>
      <c r="G33" s="3468">
        <v>0.33333333333333331</v>
      </c>
      <c r="H33" s="3469"/>
      <c r="I33" s="3326"/>
      <c r="J33" s="3327"/>
      <c r="K33" s="3326"/>
      <c r="L33" s="3327"/>
      <c r="M33" s="3326"/>
      <c r="N33" s="3327"/>
      <c r="O33" s="3326"/>
      <c r="P33" s="3327"/>
      <c r="Q33" s="3326"/>
      <c r="R33" s="3327"/>
      <c r="S33" s="3326"/>
      <c r="T33" s="3327"/>
      <c r="U33" s="3361">
        <f>SUM(I33:T33)</f>
        <v>0</v>
      </c>
      <c r="V33" s="3362"/>
      <c r="W33" s="3314"/>
      <c r="X33" s="3315"/>
      <c r="Y33" s="3320">
        <v>0</v>
      </c>
      <c r="Z33" s="3321"/>
      <c r="AA33" s="3328" t="str">
        <f t="shared" ref="AA33:AA42" si="1">IF(IF(U33=0,"",ROUNDDOWN(I33/3,1)+ROUNDDOWN((K33+K33)/6,1)+ROUNDDOWN(O33/20,1)+ROUNDDOWN((Q33+S33)/30,1))&lt;2,2,IF(U33=0,"",ROUNDDOWN(I33/3,1)+ROUNDDOWN((M33+M33)/6,1)+ROUNDDOWN(O33/20,1)+ROUNDDOWN((Q33+S33)/30,1)))</f>
        <v/>
      </c>
      <c r="AB33" s="3365"/>
      <c r="AC33" s="3388"/>
      <c r="AD33" s="3327"/>
      <c r="AE33" s="3326"/>
      <c r="AF33" s="3327"/>
      <c r="AG33" s="3326"/>
      <c r="AH33" s="3327"/>
      <c r="AI33" s="3326"/>
      <c r="AJ33" s="3327"/>
      <c r="AK33" s="3326"/>
      <c r="AL33" s="3327"/>
      <c r="AM33" s="3326"/>
      <c r="AN33" s="3327"/>
      <c r="AO33" s="3361">
        <f>SUM(AC33:AN33)</f>
        <v>0</v>
      </c>
      <c r="AP33" s="3362"/>
      <c r="AQ33" s="3314"/>
      <c r="AR33" s="3315"/>
      <c r="AS33" s="3320">
        <v>0</v>
      </c>
      <c r="AT33" s="3321"/>
      <c r="AU33" s="3328" t="str">
        <f t="shared" ref="AU33:AU42" si="2">IF(IF(AO33=0,"",ROUNDDOWN(AC33/3,1)+ROUNDDOWN((AE33+AE33)/6,1)+ROUNDDOWN(AI33/20,1)+ROUNDDOWN((AK33+AM33)/30,1))&lt;2,2,IF(AO33=0,"",ROUNDDOWN(AC33/3,1)+ROUNDDOWN((AG33+AG33)/6,1)+ROUNDDOWN(AI33/20,1)+ROUNDDOWN((AK33+AM33)/30,1)))</f>
        <v/>
      </c>
      <c r="AV33" s="3329"/>
      <c r="AW33" s="102"/>
      <c r="AY33" s="730"/>
      <c r="AZ33" s="730"/>
      <c r="BA33" s="1222"/>
      <c r="BB33" s="2401"/>
      <c r="BC33" s="2401"/>
      <c r="BD33" s="2401"/>
      <c r="BE33" s="2401"/>
      <c r="BF33" s="2401"/>
      <c r="BG33" s="2401"/>
      <c r="BH33" s="2401"/>
      <c r="BI33" s="2401"/>
      <c r="BJ33" s="2401"/>
      <c r="BK33" s="2401"/>
      <c r="BL33" s="2401"/>
      <c r="BM33" s="2401"/>
      <c r="BN33" s="2401"/>
      <c r="BO33" s="2401"/>
      <c r="BP33" s="2401"/>
      <c r="BQ33" s="2401"/>
      <c r="BR33" s="2401"/>
      <c r="BS33" s="2401"/>
      <c r="BT33" s="2401"/>
      <c r="BU33" s="2401"/>
      <c r="BV33" s="2401"/>
      <c r="BW33" s="2401"/>
      <c r="BX33" s="2401"/>
      <c r="BY33" s="2401"/>
      <c r="BZ33" s="2401"/>
      <c r="CA33" s="2401"/>
      <c r="CK33" s="732"/>
    </row>
    <row r="34" spans="1:89" s="717" customFormat="1" ht="18" customHeight="1">
      <c r="A34" s="723"/>
      <c r="B34" s="720"/>
      <c r="C34" s="723"/>
      <c r="D34" s="3369">
        <v>0.33333333333333331</v>
      </c>
      <c r="E34" s="3370"/>
      <c r="F34" s="938" t="s">
        <v>802</v>
      </c>
      <c r="G34" s="3470">
        <v>0.375</v>
      </c>
      <c r="H34" s="3471"/>
      <c r="I34" s="3355"/>
      <c r="J34" s="3356"/>
      <c r="K34" s="3355"/>
      <c r="L34" s="3356"/>
      <c r="M34" s="3355"/>
      <c r="N34" s="3356"/>
      <c r="O34" s="3355"/>
      <c r="P34" s="3356"/>
      <c r="Q34" s="3355"/>
      <c r="R34" s="3356"/>
      <c r="S34" s="3355"/>
      <c r="T34" s="3356"/>
      <c r="U34" s="3336">
        <f t="shared" ref="U34:U42" si="3">SUM(I34:T34)</f>
        <v>0</v>
      </c>
      <c r="V34" s="2392"/>
      <c r="W34" s="3316"/>
      <c r="X34" s="3317"/>
      <c r="Y34" s="3334">
        <v>0</v>
      </c>
      <c r="Z34" s="3335"/>
      <c r="AA34" s="3460" t="str">
        <f t="shared" si="1"/>
        <v/>
      </c>
      <c r="AB34" s="3461"/>
      <c r="AC34" s="3499"/>
      <c r="AD34" s="3356"/>
      <c r="AE34" s="3355"/>
      <c r="AF34" s="3356"/>
      <c r="AG34" s="3355"/>
      <c r="AH34" s="3356"/>
      <c r="AI34" s="3355"/>
      <c r="AJ34" s="3356"/>
      <c r="AK34" s="3355"/>
      <c r="AL34" s="3356"/>
      <c r="AM34" s="3355"/>
      <c r="AN34" s="3356"/>
      <c r="AO34" s="3336">
        <f t="shared" si="0"/>
        <v>0</v>
      </c>
      <c r="AP34" s="2392"/>
      <c r="AQ34" s="3316"/>
      <c r="AR34" s="3317"/>
      <c r="AS34" s="3334">
        <v>0</v>
      </c>
      <c r="AT34" s="3335"/>
      <c r="AU34" s="3330" t="str">
        <f t="shared" si="2"/>
        <v/>
      </c>
      <c r="AV34" s="3331"/>
      <c r="AW34" s="102"/>
      <c r="AY34" s="730"/>
      <c r="AZ34" s="730"/>
      <c r="BA34" s="1222"/>
      <c r="BB34" s="849"/>
      <c r="BC34" s="849"/>
      <c r="BD34" s="849"/>
      <c r="BE34" s="849"/>
      <c r="BF34" s="849"/>
      <c r="BG34" s="849"/>
      <c r="BH34" s="849"/>
      <c r="BI34" s="849"/>
      <c r="BJ34" s="849"/>
      <c r="BK34" s="849"/>
      <c r="BL34" s="849"/>
      <c r="BM34" s="849"/>
      <c r="BN34" s="849"/>
      <c r="BO34" s="849"/>
      <c r="BP34" s="849"/>
      <c r="BQ34" s="849"/>
      <c r="BR34" s="849"/>
      <c r="BS34" s="849"/>
    </row>
    <row r="35" spans="1:89" s="717" customFormat="1" ht="18" customHeight="1">
      <c r="A35" s="723"/>
      <c r="B35" s="720"/>
      <c r="C35" s="723"/>
      <c r="D35" s="3493">
        <v>0.375</v>
      </c>
      <c r="E35" s="3494"/>
      <c r="F35" s="939" t="s">
        <v>802</v>
      </c>
      <c r="G35" s="3497">
        <v>0.5</v>
      </c>
      <c r="H35" s="3498"/>
      <c r="I35" s="3332"/>
      <c r="J35" s="3333"/>
      <c r="K35" s="3332"/>
      <c r="L35" s="3333"/>
      <c r="M35" s="3332"/>
      <c r="N35" s="3333"/>
      <c r="O35" s="3332"/>
      <c r="P35" s="3333"/>
      <c r="Q35" s="3332"/>
      <c r="R35" s="3333"/>
      <c r="S35" s="3332"/>
      <c r="T35" s="3333"/>
      <c r="U35" s="3466">
        <f t="shared" si="3"/>
        <v>0</v>
      </c>
      <c r="V35" s="3467"/>
      <c r="W35" s="3318"/>
      <c r="X35" s="3319"/>
      <c r="Y35" s="3342">
        <v>0</v>
      </c>
      <c r="Z35" s="3343"/>
      <c r="AA35" s="3344" t="str">
        <f t="shared" si="1"/>
        <v/>
      </c>
      <c r="AB35" s="3364"/>
      <c r="AC35" s="3363"/>
      <c r="AD35" s="3333"/>
      <c r="AE35" s="3332"/>
      <c r="AF35" s="3333"/>
      <c r="AG35" s="3332"/>
      <c r="AH35" s="3333"/>
      <c r="AI35" s="3332"/>
      <c r="AJ35" s="3333"/>
      <c r="AK35" s="3332"/>
      <c r="AL35" s="3333"/>
      <c r="AM35" s="3332"/>
      <c r="AN35" s="3333"/>
      <c r="AO35" s="3466">
        <f t="shared" si="0"/>
        <v>0</v>
      </c>
      <c r="AP35" s="3467"/>
      <c r="AQ35" s="3318"/>
      <c r="AR35" s="3319"/>
      <c r="AS35" s="3342">
        <v>0</v>
      </c>
      <c r="AT35" s="3343"/>
      <c r="AU35" s="3344" t="str">
        <f t="shared" si="2"/>
        <v/>
      </c>
      <c r="AV35" s="3345"/>
      <c r="AW35" s="102"/>
      <c r="AY35" s="730"/>
      <c r="AZ35" s="730"/>
    </row>
    <row r="36" spans="1:89" s="717" customFormat="1" ht="18" customHeight="1">
      <c r="A36" s="723"/>
      <c r="B36" s="720"/>
      <c r="C36" s="723"/>
      <c r="D36" s="3373">
        <v>0.5</v>
      </c>
      <c r="E36" s="3374"/>
      <c r="F36" s="940" t="s">
        <v>802</v>
      </c>
      <c r="G36" s="3468">
        <v>0.54166666666666663</v>
      </c>
      <c r="H36" s="3469"/>
      <c r="I36" s="3326"/>
      <c r="J36" s="3327"/>
      <c r="K36" s="3326"/>
      <c r="L36" s="3327"/>
      <c r="M36" s="3326"/>
      <c r="N36" s="3327"/>
      <c r="O36" s="3326"/>
      <c r="P36" s="3327"/>
      <c r="Q36" s="3326"/>
      <c r="R36" s="3327"/>
      <c r="S36" s="3326"/>
      <c r="T36" s="3327"/>
      <c r="U36" s="3361">
        <f>SUM(I36:T36)</f>
        <v>0</v>
      </c>
      <c r="V36" s="3362"/>
      <c r="W36" s="3314"/>
      <c r="X36" s="3462"/>
      <c r="Y36" s="3320">
        <v>0</v>
      </c>
      <c r="Z36" s="3321"/>
      <c r="AA36" s="3328" t="str">
        <f t="shared" si="1"/>
        <v/>
      </c>
      <c r="AB36" s="3365"/>
      <c r="AC36" s="3388"/>
      <c r="AD36" s="3327"/>
      <c r="AE36" s="3326"/>
      <c r="AF36" s="3327"/>
      <c r="AG36" s="3326"/>
      <c r="AH36" s="3327"/>
      <c r="AI36" s="3326"/>
      <c r="AJ36" s="3327"/>
      <c r="AK36" s="3326"/>
      <c r="AL36" s="3327"/>
      <c r="AM36" s="3326"/>
      <c r="AN36" s="3327"/>
      <c r="AO36" s="3361">
        <f t="shared" si="0"/>
        <v>0</v>
      </c>
      <c r="AP36" s="3362"/>
      <c r="AQ36" s="3314"/>
      <c r="AR36" s="3462"/>
      <c r="AS36" s="3320">
        <v>0</v>
      </c>
      <c r="AT36" s="3321"/>
      <c r="AU36" s="3328" t="str">
        <f t="shared" si="2"/>
        <v/>
      </c>
      <c r="AV36" s="3329"/>
      <c r="AW36" s="102"/>
      <c r="AY36" s="730"/>
      <c r="AZ36" s="730"/>
    </row>
    <row r="37" spans="1:89" s="717" customFormat="1" ht="18" customHeight="1">
      <c r="A37" s="723"/>
      <c r="B37" s="720"/>
      <c r="C37" s="723"/>
      <c r="D37" s="3369">
        <v>0.54166666666666663</v>
      </c>
      <c r="E37" s="3370"/>
      <c r="F37" s="938" t="s">
        <v>802</v>
      </c>
      <c r="G37" s="3470">
        <v>0.58333333333333337</v>
      </c>
      <c r="H37" s="3471"/>
      <c r="I37" s="3355"/>
      <c r="J37" s="3356"/>
      <c r="K37" s="3355"/>
      <c r="L37" s="3356"/>
      <c r="M37" s="3355"/>
      <c r="N37" s="3356"/>
      <c r="O37" s="3355"/>
      <c r="P37" s="3356"/>
      <c r="Q37" s="3355"/>
      <c r="R37" s="3356"/>
      <c r="S37" s="3355"/>
      <c r="T37" s="3356"/>
      <c r="U37" s="3336">
        <f t="shared" si="3"/>
        <v>0</v>
      </c>
      <c r="V37" s="2392"/>
      <c r="W37" s="3316"/>
      <c r="X37" s="3339"/>
      <c r="Y37" s="3334">
        <v>0</v>
      </c>
      <c r="Z37" s="3335"/>
      <c r="AA37" s="3330" t="str">
        <f t="shared" si="1"/>
        <v/>
      </c>
      <c r="AB37" s="3461"/>
      <c r="AC37" s="3499"/>
      <c r="AD37" s="3356"/>
      <c r="AE37" s="3355"/>
      <c r="AF37" s="3356"/>
      <c r="AG37" s="3355"/>
      <c r="AH37" s="3356"/>
      <c r="AI37" s="3355"/>
      <c r="AJ37" s="3356"/>
      <c r="AK37" s="3355"/>
      <c r="AL37" s="3356"/>
      <c r="AM37" s="3355"/>
      <c r="AN37" s="3356"/>
      <c r="AO37" s="3336">
        <f t="shared" si="0"/>
        <v>0</v>
      </c>
      <c r="AP37" s="2392"/>
      <c r="AQ37" s="3316"/>
      <c r="AR37" s="3339"/>
      <c r="AS37" s="3334">
        <v>0</v>
      </c>
      <c r="AT37" s="3335"/>
      <c r="AU37" s="3330" t="str">
        <f t="shared" si="2"/>
        <v/>
      </c>
      <c r="AV37" s="3331"/>
      <c r="AW37" s="102"/>
      <c r="AY37" s="730"/>
      <c r="AZ37" s="730"/>
    </row>
    <row r="38" spans="1:89" s="717" customFormat="1" ht="18" customHeight="1">
      <c r="A38" s="723"/>
      <c r="B38" s="720"/>
      <c r="C38" s="723"/>
      <c r="D38" s="3495">
        <v>0.58333333333333337</v>
      </c>
      <c r="E38" s="3472"/>
      <c r="F38" s="134" t="s">
        <v>802</v>
      </c>
      <c r="G38" s="3472">
        <v>0.66666666666666663</v>
      </c>
      <c r="H38" s="3473"/>
      <c r="I38" s="3496"/>
      <c r="J38" s="3459"/>
      <c r="K38" s="3458"/>
      <c r="L38" s="3459"/>
      <c r="M38" s="3458"/>
      <c r="N38" s="3459"/>
      <c r="O38" s="3458"/>
      <c r="P38" s="3459"/>
      <c r="Q38" s="3458"/>
      <c r="R38" s="3459"/>
      <c r="S38" s="3458"/>
      <c r="T38" s="3459"/>
      <c r="U38" s="3456">
        <f t="shared" si="3"/>
        <v>0</v>
      </c>
      <c r="V38" s="3457"/>
      <c r="W38" s="3318"/>
      <c r="X38" s="3319"/>
      <c r="Y38" s="3342">
        <v>0</v>
      </c>
      <c r="Z38" s="3343"/>
      <c r="AA38" s="3344" t="str">
        <f t="shared" si="1"/>
        <v/>
      </c>
      <c r="AB38" s="3364"/>
      <c r="AC38" s="3496"/>
      <c r="AD38" s="3459"/>
      <c r="AE38" s="3458"/>
      <c r="AF38" s="3459"/>
      <c r="AG38" s="3458"/>
      <c r="AH38" s="3459"/>
      <c r="AI38" s="3458"/>
      <c r="AJ38" s="3459"/>
      <c r="AK38" s="3458"/>
      <c r="AL38" s="3459"/>
      <c r="AM38" s="3458"/>
      <c r="AN38" s="3459"/>
      <c r="AO38" s="3456">
        <f t="shared" si="0"/>
        <v>0</v>
      </c>
      <c r="AP38" s="3457"/>
      <c r="AQ38" s="3318"/>
      <c r="AR38" s="3319"/>
      <c r="AS38" s="3342">
        <v>0</v>
      </c>
      <c r="AT38" s="3343"/>
      <c r="AU38" s="3344" t="str">
        <f t="shared" si="2"/>
        <v/>
      </c>
      <c r="AV38" s="3345"/>
      <c r="AW38" s="102"/>
      <c r="AY38" s="730"/>
      <c r="AZ38" s="730"/>
    </row>
    <row r="39" spans="1:89" s="717" customFormat="1" ht="18" customHeight="1">
      <c r="A39" s="723"/>
      <c r="B39" s="720"/>
      <c r="C39" s="723"/>
      <c r="D39" s="3373">
        <v>0.66666666666666663</v>
      </c>
      <c r="E39" s="3374"/>
      <c r="F39" s="940" t="s">
        <v>802</v>
      </c>
      <c r="G39" s="3468">
        <v>0.70833333333333337</v>
      </c>
      <c r="H39" s="3469"/>
      <c r="I39" s="3326"/>
      <c r="J39" s="3327"/>
      <c r="K39" s="3326"/>
      <c r="L39" s="3327"/>
      <c r="M39" s="3326"/>
      <c r="N39" s="3327"/>
      <c r="O39" s="3326"/>
      <c r="P39" s="3327"/>
      <c r="Q39" s="3326"/>
      <c r="R39" s="3327"/>
      <c r="S39" s="3326"/>
      <c r="T39" s="3327"/>
      <c r="U39" s="3361">
        <f t="shared" si="3"/>
        <v>0</v>
      </c>
      <c r="V39" s="3362"/>
      <c r="W39" s="3314"/>
      <c r="X39" s="3462"/>
      <c r="Y39" s="3320">
        <v>0</v>
      </c>
      <c r="Z39" s="3321"/>
      <c r="AA39" s="3328" t="str">
        <f t="shared" si="1"/>
        <v/>
      </c>
      <c r="AB39" s="3365"/>
      <c r="AC39" s="3388"/>
      <c r="AD39" s="3327"/>
      <c r="AE39" s="3326"/>
      <c r="AF39" s="3327"/>
      <c r="AG39" s="3326"/>
      <c r="AH39" s="3327"/>
      <c r="AI39" s="3326"/>
      <c r="AJ39" s="3327"/>
      <c r="AK39" s="3326"/>
      <c r="AL39" s="3327"/>
      <c r="AM39" s="3326"/>
      <c r="AN39" s="3327"/>
      <c r="AO39" s="3361">
        <f t="shared" si="0"/>
        <v>0</v>
      </c>
      <c r="AP39" s="3362"/>
      <c r="AQ39" s="3314"/>
      <c r="AR39" s="3462"/>
      <c r="AS39" s="3320">
        <v>0</v>
      </c>
      <c r="AT39" s="3321"/>
      <c r="AU39" s="3328" t="str">
        <f t="shared" si="2"/>
        <v/>
      </c>
      <c r="AV39" s="3329"/>
      <c r="AW39" s="102"/>
      <c r="AY39" s="730"/>
      <c r="AZ39" s="730"/>
    </row>
    <row r="40" spans="1:89" s="717" customFormat="1" ht="18" customHeight="1">
      <c r="A40" s="723"/>
      <c r="B40" s="720"/>
      <c r="C40" s="723"/>
      <c r="D40" s="3369">
        <v>0.70833333333333337</v>
      </c>
      <c r="E40" s="3370"/>
      <c r="F40" s="873" t="s">
        <v>802</v>
      </c>
      <c r="G40" s="3505">
        <v>0.75</v>
      </c>
      <c r="H40" s="3506"/>
      <c r="I40" s="3355"/>
      <c r="J40" s="3356"/>
      <c r="K40" s="3355"/>
      <c r="L40" s="3356"/>
      <c r="M40" s="3355"/>
      <c r="N40" s="3356"/>
      <c r="O40" s="3355"/>
      <c r="P40" s="3356"/>
      <c r="Q40" s="3355"/>
      <c r="R40" s="3356"/>
      <c r="S40" s="3355"/>
      <c r="T40" s="3356"/>
      <c r="U40" s="3336">
        <f t="shared" si="3"/>
        <v>0</v>
      </c>
      <c r="V40" s="2392"/>
      <c r="W40" s="3316"/>
      <c r="X40" s="3317"/>
      <c r="Y40" s="3334">
        <v>0</v>
      </c>
      <c r="Z40" s="3335"/>
      <c r="AA40" s="3460" t="str">
        <f t="shared" si="1"/>
        <v/>
      </c>
      <c r="AB40" s="3461"/>
      <c r="AC40" s="3499"/>
      <c r="AD40" s="3356"/>
      <c r="AE40" s="3355"/>
      <c r="AF40" s="3356"/>
      <c r="AG40" s="3355"/>
      <c r="AH40" s="3356"/>
      <c r="AI40" s="3355"/>
      <c r="AJ40" s="3356"/>
      <c r="AK40" s="3355"/>
      <c r="AL40" s="3356"/>
      <c r="AM40" s="3355"/>
      <c r="AN40" s="3356"/>
      <c r="AO40" s="3336">
        <f t="shared" si="0"/>
        <v>0</v>
      </c>
      <c r="AP40" s="2392"/>
      <c r="AQ40" s="3316"/>
      <c r="AR40" s="3317"/>
      <c r="AS40" s="3334">
        <v>0</v>
      </c>
      <c r="AT40" s="3335"/>
      <c r="AU40" s="3330" t="str">
        <f t="shared" si="2"/>
        <v/>
      </c>
      <c r="AV40" s="3331"/>
      <c r="AW40" s="102"/>
      <c r="AY40" s="730"/>
      <c r="AZ40" s="730"/>
    </row>
    <row r="41" spans="1:89" s="717" customFormat="1" ht="18" customHeight="1">
      <c r="A41" s="723"/>
      <c r="B41" s="720"/>
      <c r="C41" s="723"/>
      <c r="D41" s="3371">
        <v>0.75</v>
      </c>
      <c r="E41" s="3372"/>
      <c r="F41" s="941" t="s">
        <v>802</v>
      </c>
      <c r="G41" s="3507">
        <v>0.79166666666666696</v>
      </c>
      <c r="H41" s="3508"/>
      <c r="I41" s="3357"/>
      <c r="J41" s="3358"/>
      <c r="K41" s="3357"/>
      <c r="L41" s="3358"/>
      <c r="M41" s="3357"/>
      <c r="N41" s="3358"/>
      <c r="O41" s="3357"/>
      <c r="P41" s="3358"/>
      <c r="Q41" s="3357"/>
      <c r="R41" s="3358"/>
      <c r="S41" s="3357"/>
      <c r="T41" s="3358"/>
      <c r="U41" s="3377">
        <f t="shared" si="3"/>
        <v>0</v>
      </c>
      <c r="V41" s="2137"/>
      <c r="W41" s="3366"/>
      <c r="X41" s="3367"/>
      <c r="Y41" s="3340">
        <v>0</v>
      </c>
      <c r="Z41" s="3341"/>
      <c r="AA41" s="3375" t="str">
        <f t="shared" si="1"/>
        <v/>
      </c>
      <c r="AB41" s="3376"/>
      <c r="AC41" s="3378"/>
      <c r="AD41" s="3358"/>
      <c r="AE41" s="3357"/>
      <c r="AF41" s="3358"/>
      <c r="AG41" s="3357"/>
      <c r="AH41" s="3358"/>
      <c r="AI41" s="3357"/>
      <c r="AJ41" s="3358"/>
      <c r="AK41" s="3357"/>
      <c r="AL41" s="3358"/>
      <c r="AM41" s="3357"/>
      <c r="AN41" s="3358"/>
      <c r="AO41" s="3377">
        <f t="shared" si="0"/>
        <v>0</v>
      </c>
      <c r="AP41" s="2137"/>
      <c r="AQ41" s="3366"/>
      <c r="AR41" s="3367"/>
      <c r="AS41" s="3340">
        <v>0</v>
      </c>
      <c r="AT41" s="3341"/>
      <c r="AU41" s="3463" t="str">
        <f t="shared" si="2"/>
        <v/>
      </c>
      <c r="AV41" s="3464"/>
      <c r="AW41" s="102"/>
      <c r="AY41" s="730"/>
      <c r="AZ41" s="730"/>
    </row>
    <row r="42" spans="1:89" s="717" customFormat="1" ht="18" customHeight="1">
      <c r="A42" s="723"/>
      <c r="B42" s="720"/>
      <c r="C42" s="723"/>
      <c r="D42" s="3369">
        <v>0.79166666666666663</v>
      </c>
      <c r="E42" s="3370"/>
      <c r="F42" s="938" t="s">
        <v>802</v>
      </c>
      <c r="G42" s="3503" t="s">
        <v>889</v>
      </c>
      <c r="H42" s="3504"/>
      <c r="I42" s="3355"/>
      <c r="J42" s="3356"/>
      <c r="K42" s="3355"/>
      <c r="L42" s="3356"/>
      <c r="M42" s="3355"/>
      <c r="N42" s="3356"/>
      <c r="O42" s="3355"/>
      <c r="P42" s="3356"/>
      <c r="Q42" s="3355"/>
      <c r="R42" s="3356"/>
      <c r="S42" s="3355"/>
      <c r="T42" s="3356"/>
      <c r="U42" s="3336">
        <f t="shared" si="3"/>
        <v>0</v>
      </c>
      <c r="V42" s="2392"/>
      <c r="W42" s="3316"/>
      <c r="X42" s="3317"/>
      <c r="Y42" s="3334">
        <v>0</v>
      </c>
      <c r="Z42" s="3335"/>
      <c r="AA42" s="3460" t="str">
        <f t="shared" si="1"/>
        <v/>
      </c>
      <c r="AB42" s="3461"/>
      <c r="AC42" s="3499"/>
      <c r="AD42" s="3356"/>
      <c r="AE42" s="3355"/>
      <c r="AF42" s="3356"/>
      <c r="AG42" s="3355"/>
      <c r="AH42" s="3356"/>
      <c r="AI42" s="3355"/>
      <c r="AJ42" s="3356"/>
      <c r="AK42" s="3355"/>
      <c r="AL42" s="3356"/>
      <c r="AM42" s="3355"/>
      <c r="AN42" s="3356"/>
      <c r="AO42" s="3336">
        <f t="shared" si="0"/>
        <v>0</v>
      </c>
      <c r="AP42" s="2392"/>
      <c r="AQ42" s="3316"/>
      <c r="AR42" s="3317"/>
      <c r="AS42" s="3334">
        <v>0</v>
      </c>
      <c r="AT42" s="3335"/>
      <c r="AU42" s="3330" t="str">
        <f t="shared" si="2"/>
        <v/>
      </c>
      <c r="AV42" s="3331"/>
      <c r="AW42" s="102"/>
      <c r="AY42" s="730"/>
      <c r="AZ42" s="730"/>
    </row>
    <row r="43" spans="1:89" s="717" customFormat="1" ht="14.15" customHeight="1">
      <c r="A43" s="723"/>
      <c r="B43" s="720"/>
      <c r="C43" s="723"/>
      <c r="D43" s="65" t="s">
        <v>277</v>
      </c>
      <c r="E43" s="65"/>
      <c r="F43" s="65"/>
      <c r="G43" s="5"/>
      <c r="H43" s="5"/>
      <c r="I43" s="5"/>
      <c r="J43" s="5"/>
      <c r="K43" s="5"/>
      <c r="L43" s="5"/>
      <c r="M43" s="5"/>
      <c r="N43" s="5"/>
      <c r="O43" s="5"/>
      <c r="P43" s="5"/>
      <c r="Q43" s="5"/>
      <c r="R43" s="5"/>
      <c r="S43" s="5"/>
      <c r="T43" s="5"/>
      <c r="U43" s="5"/>
      <c r="V43" s="5"/>
      <c r="W43" s="121"/>
      <c r="X43" s="5"/>
      <c r="Y43" s="5"/>
      <c r="Z43" s="5"/>
      <c r="AA43" s="5"/>
      <c r="AB43" s="5"/>
      <c r="AC43" s="5"/>
      <c r="AD43" s="5"/>
      <c r="AE43" s="5"/>
      <c r="AF43" s="152"/>
      <c r="AG43" s="5"/>
      <c r="AH43" s="5"/>
      <c r="AI43" s="5"/>
      <c r="AJ43" s="5"/>
      <c r="AK43" s="5"/>
      <c r="AL43" s="5"/>
      <c r="AM43" s="5"/>
      <c r="AN43" s="5"/>
      <c r="AO43" s="5"/>
      <c r="AP43" s="5"/>
      <c r="AQ43" s="265" ph="1"/>
      <c r="AR43" s="265" ph="1"/>
      <c r="AS43" s="5"/>
      <c r="AT43" s="5"/>
      <c r="AU43" s="5"/>
      <c r="AV43" s="5"/>
      <c r="AW43" s="102"/>
    </row>
    <row r="44" spans="1:89" s="717" customFormat="1" ht="14.15" customHeight="1">
      <c r="A44" s="723"/>
      <c r="B44" s="720"/>
      <c r="C44" s="723"/>
      <c r="D44" s="65" t="s">
        <v>278</v>
      </c>
      <c r="E44" s="2682" t="s">
        <v>1482</v>
      </c>
      <c r="F44" s="2682"/>
      <c r="G44" s="2682"/>
      <c r="H44" s="2682"/>
      <c r="I44" s="2682"/>
      <c r="J44" s="2682"/>
      <c r="K44" s="2682"/>
      <c r="L44" s="2682"/>
      <c r="M44" s="2682"/>
      <c r="N44" s="2682"/>
      <c r="O44" s="2682"/>
      <c r="P44" s="2682"/>
      <c r="Q44" s="2682"/>
      <c r="R44" s="2682"/>
      <c r="S44" s="2682"/>
      <c r="T44" s="2682"/>
      <c r="U44" s="2682"/>
      <c r="V44" s="2682"/>
      <c r="W44" s="2682"/>
      <c r="X44" s="2682"/>
      <c r="Y44" s="2682"/>
      <c r="Z44" s="2682"/>
      <c r="AA44" s="2682"/>
      <c r="AB44" s="2682"/>
      <c r="AC44" s="2682"/>
      <c r="AD44" s="2682"/>
      <c r="AE44" s="3347"/>
      <c r="AF44" s="71" t="s">
        <v>15</v>
      </c>
      <c r="AG44" s="65" t="s">
        <v>876</v>
      </c>
      <c r="AH44" s="5"/>
      <c r="AI44" s="5"/>
      <c r="AJ44" s="5"/>
      <c r="AK44" s="5"/>
      <c r="AL44" s="5"/>
      <c r="AM44" s="5"/>
      <c r="AN44" s="5"/>
      <c r="AO44" s="5"/>
      <c r="AP44" s="5"/>
      <c r="AQ44" s="5" ph="1"/>
      <c r="AR44" s="5" ph="1"/>
      <c r="AS44" s="5"/>
      <c r="AT44" s="5"/>
      <c r="AU44" s="5"/>
      <c r="AV44" s="5"/>
      <c r="AW44" s="102"/>
      <c r="BB44" s="1215"/>
      <c r="BC44" s="1207"/>
      <c r="BD44" s="1207"/>
      <c r="BE44" s="1207"/>
      <c r="BF44" s="1207"/>
      <c r="BG44" s="1207"/>
      <c r="BH44" s="1207"/>
      <c r="BI44" s="1207"/>
      <c r="BJ44" s="1207"/>
      <c r="BK44" s="1207"/>
      <c r="BL44" s="1207"/>
      <c r="BM44" s="1207"/>
      <c r="BN44" s="1207"/>
      <c r="BO44" s="1207"/>
      <c r="BP44" s="1207"/>
      <c r="BQ44" s="1207"/>
      <c r="BR44" s="1207"/>
      <c r="BS44" s="1207"/>
      <c r="BT44" s="1207"/>
      <c r="BU44" s="1207"/>
      <c r="BV44" s="1207"/>
      <c r="BW44" s="1207"/>
      <c r="BX44" s="1207"/>
      <c r="BY44" s="1207"/>
      <c r="BZ44" s="1231"/>
      <c r="CA44" s="1231"/>
    </row>
    <row r="45" spans="1:89" s="717" customFormat="1" ht="14.15" customHeight="1">
      <c r="A45" s="723"/>
      <c r="B45" s="720"/>
      <c r="C45" s="723"/>
      <c r="D45" s="65"/>
      <c r="E45" s="65" t="s">
        <v>1483</v>
      </c>
      <c r="F45" s="65"/>
      <c r="G45" s="5"/>
      <c r="H45" s="5"/>
      <c r="I45" s="5"/>
      <c r="J45" s="5"/>
      <c r="K45" s="5"/>
      <c r="L45" s="5"/>
      <c r="M45" s="5"/>
      <c r="N45" s="5"/>
      <c r="O45" s="5"/>
      <c r="P45" s="5"/>
      <c r="Q45" s="5"/>
      <c r="R45" s="5"/>
      <c r="S45" s="5"/>
      <c r="T45" s="5"/>
      <c r="U45" s="5"/>
      <c r="V45" s="5"/>
      <c r="W45" s="121"/>
      <c r="X45" s="5"/>
      <c r="Y45" s="5"/>
      <c r="Z45" s="5"/>
      <c r="AA45" s="5"/>
      <c r="AB45" s="5"/>
      <c r="AC45" s="217"/>
      <c r="AD45" s="6"/>
      <c r="AE45" s="354"/>
      <c r="AF45" s="66"/>
      <c r="AG45" s="1791" t="s">
        <v>807</v>
      </c>
      <c r="AH45" s="1791"/>
      <c r="AI45" s="1791"/>
      <c r="AJ45" s="1791"/>
      <c r="AK45" s="1791"/>
      <c r="AL45" s="1791"/>
      <c r="AM45" s="1791"/>
      <c r="AN45" s="1791"/>
      <c r="AO45" s="1791"/>
      <c r="AP45" s="1791"/>
      <c r="AQ45" s="1791"/>
      <c r="AR45" s="1791"/>
      <c r="AS45" s="1791"/>
      <c r="AT45" s="1791"/>
      <c r="AU45" s="1791"/>
      <c r="AV45" s="1791"/>
      <c r="AW45" s="1938"/>
      <c r="BB45" s="1207"/>
      <c r="BC45" s="1207"/>
      <c r="BD45" s="1207"/>
      <c r="BE45" s="1207"/>
      <c r="BF45" s="1207"/>
      <c r="BG45" s="1207"/>
      <c r="BH45" s="1207"/>
      <c r="BI45" s="1207"/>
      <c r="BJ45" s="1207"/>
      <c r="BK45" s="1207"/>
      <c r="BL45" s="1207"/>
      <c r="BM45" s="1207"/>
      <c r="BN45" s="1207"/>
      <c r="BO45" s="1207"/>
      <c r="BP45" s="1207"/>
      <c r="BQ45" s="1207"/>
      <c r="BR45" s="1207"/>
      <c r="BS45" s="1207"/>
      <c r="BT45" s="1207"/>
      <c r="BU45" s="1207"/>
      <c r="BV45" s="1207"/>
      <c r="BW45" s="1207"/>
      <c r="BX45" s="1207"/>
      <c r="BY45" s="1207"/>
      <c r="BZ45" s="1231"/>
      <c r="CA45" s="1231"/>
    </row>
    <row r="46" spans="1:89" s="717" customFormat="1" ht="14.15" customHeight="1">
      <c r="A46" s="723"/>
      <c r="B46" s="720"/>
      <c r="C46" s="723"/>
      <c r="D46" s="65" t="s">
        <v>278</v>
      </c>
      <c r="E46" s="2682" t="s">
        <v>1485</v>
      </c>
      <c r="F46" s="2682"/>
      <c r="G46" s="2682"/>
      <c r="H46" s="2682"/>
      <c r="I46" s="2682"/>
      <c r="J46" s="2682"/>
      <c r="K46" s="2682"/>
      <c r="L46" s="2682"/>
      <c r="M46" s="2682"/>
      <c r="N46" s="2682"/>
      <c r="O46" s="2682"/>
      <c r="P46" s="2682"/>
      <c r="Q46" s="2682"/>
      <c r="R46" s="2682"/>
      <c r="S46" s="2682"/>
      <c r="T46" s="2682"/>
      <c r="U46" s="2682"/>
      <c r="V46" s="2682"/>
      <c r="W46" s="2682"/>
      <c r="X46" s="2682"/>
      <c r="Y46" s="2682"/>
      <c r="Z46" s="2682"/>
      <c r="AA46" s="2682"/>
      <c r="AB46" s="2682"/>
      <c r="AC46" s="2682"/>
      <c r="AD46" s="2682"/>
      <c r="AE46" s="3347"/>
      <c r="AF46" s="66"/>
      <c r="AG46" s="1791"/>
      <c r="AH46" s="1791"/>
      <c r="AI46" s="1791"/>
      <c r="AJ46" s="1791"/>
      <c r="AK46" s="1791"/>
      <c r="AL46" s="1791"/>
      <c r="AM46" s="1791"/>
      <c r="AN46" s="1791"/>
      <c r="AO46" s="1791"/>
      <c r="AP46" s="1791"/>
      <c r="AQ46" s="1791"/>
      <c r="AR46" s="1791"/>
      <c r="AS46" s="1791"/>
      <c r="AT46" s="1791"/>
      <c r="AU46" s="1791"/>
      <c r="AV46" s="1791"/>
      <c r="AW46" s="1938"/>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c r="CB46" s="800"/>
    </row>
    <row r="47" spans="1:89" s="717" customFormat="1" ht="14.15" customHeight="1">
      <c r="A47" s="723"/>
      <c r="B47" s="722"/>
      <c r="D47" s="5"/>
      <c r="E47" s="2682" t="s">
        <v>1486</v>
      </c>
      <c r="F47" s="2682"/>
      <c r="G47" s="2682"/>
      <c r="H47" s="2682"/>
      <c r="I47" s="2682"/>
      <c r="J47" s="2682"/>
      <c r="K47" s="2682"/>
      <c r="L47" s="2682"/>
      <c r="M47" s="2682"/>
      <c r="N47" s="2682"/>
      <c r="O47" s="2682"/>
      <c r="P47" s="2682"/>
      <c r="Q47" s="2682"/>
      <c r="R47" s="2682"/>
      <c r="S47" s="2682"/>
      <c r="T47" s="2682"/>
      <c r="U47" s="2682"/>
      <c r="V47" s="2682"/>
      <c r="W47" s="2682"/>
      <c r="X47" s="2682"/>
      <c r="Y47" s="2682"/>
      <c r="Z47" s="2682"/>
      <c r="AA47" s="2682"/>
      <c r="AB47" s="2682"/>
      <c r="AC47" s="2682"/>
      <c r="AD47" s="2682"/>
      <c r="AE47" s="3347"/>
      <c r="AF47" s="152"/>
      <c r="AG47" s="1791"/>
      <c r="AH47" s="1791"/>
      <c r="AI47" s="1791"/>
      <c r="AJ47" s="1791"/>
      <c r="AK47" s="1791"/>
      <c r="AL47" s="1791"/>
      <c r="AM47" s="1791"/>
      <c r="AN47" s="1791"/>
      <c r="AO47" s="1791"/>
      <c r="AP47" s="1791"/>
      <c r="AQ47" s="1791"/>
      <c r="AR47" s="1791"/>
      <c r="AS47" s="1791"/>
      <c r="AT47" s="1791"/>
      <c r="AU47" s="1791"/>
      <c r="AV47" s="1791"/>
      <c r="AW47" s="1938"/>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c r="CB47" s="800"/>
    </row>
    <row r="48" spans="1:89" s="717" customFormat="1" ht="14.15" customHeight="1">
      <c r="A48" s="723"/>
      <c r="B48" s="722"/>
      <c r="D48" s="5"/>
      <c r="E48" s="601"/>
      <c r="F48" s="601"/>
      <c r="G48" s="601"/>
      <c r="H48" s="601"/>
      <c r="I48" s="601"/>
      <c r="J48" s="601"/>
      <c r="K48" s="601"/>
      <c r="L48" s="601"/>
      <c r="M48" s="601"/>
      <c r="N48" s="601"/>
      <c r="O48" s="601"/>
      <c r="P48" s="601"/>
      <c r="Q48" s="601"/>
      <c r="R48" s="601"/>
      <c r="S48" s="601"/>
      <c r="T48" s="601"/>
      <c r="U48" s="601"/>
      <c r="V48" s="601"/>
      <c r="W48" s="829"/>
      <c r="X48" s="601"/>
      <c r="Y48" s="601"/>
      <c r="Z48" s="601"/>
      <c r="AA48" s="601"/>
      <c r="AB48" s="601"/>
      <c r="AC48" s="601"/>
      <c r="AD48" s="601"/>
      <c r="AE48" s="601"/>
      <c r="AF48" s="152"/>
      <c r="AG48" s="830"/>
      <c r="AH48" s="830"/>
      <c r="AI48" s="830"/>
      <c r="AJ48" s="830"/>
      <c r="AK48" s="830"/>
      <c r="AL48" s="830"/>
      <c r="AM48" s="830"/>
      <c r="AN48" s="830"/>
      <c r="AO48" s="830"/>
      <c r="AP48" s="830"/>
      <c r="AQ48" s="830"/>
      <c r="AR48" s="830"/>
      <c r="AS48" s="830"/>
      <c r="AT48" s="830"/>
      <c r="AU48" s="830"/>
      <c r="AV48" s="830"/>
      <c r="AW48" s="889"/>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c r="CB48" s="800"/>
    </row>
    <row r="49" spans="1:80" s="717" customFormat="1" ht="14.15" customHeight="1">
      <c r="A49" s="723"/>
      <c r="B49" s="720"/>
      <c r="C49" s="6" t="s">
        <v>603</v>
      </c>
      <c r="D49" s="1"/>
      <c r="E49" s="1"/>
      <c r="F49" s="1"/>
      <c r="G49" s="1"/>
      <c r="H49" s="1"/>
      <c r="I49" s="6"/>
      <c r="J49" s="6"/>
      <c r="K49" s="6"/>
      <c r="L49" s="6"/>
      <c r="M49" s="6"/>
      <c r="N49" s="6"/>
      <c r="O49" s="6"/>
      <c r="P49" s="6"/>
      <c r="Q49" s="6"/>
      <c r="R49" s="6"/>
      <c r="S49" s="6"/>
      <c r="T49" s="6"/>
      <c r="U49" s="5"/>
      <c r="V49" s="121"/>
      <c r="W49" s="121"/>
      <c r="X49" s="6"/>
      <c r="Y49" s="121"/>
      <c r="Z49" s="121"/>
      <c r="AA49" s="5"/>
      <c r="AB49" s="5"/>
      <c r="AC49" s="5"/>
      <c r="AD49" s="121"/>
      <c r="AE49" s="6"/>
      <c r="AF49" s="138"/>
      <c r="AG49" s="6"/>
      <c r="AH49" s="5"/>
      <c r="AI49" s="115"/>
      <c r="AJ49" s="115"/>
      <c r="AK49" s="115"/>
      <c r="AL49" s="115"/>
      <c r="AM49" s="115"/>
      <c r="AN49" s="115"/>
      <c r="AO49" s="115"/>
      <c r="AP49" s="115"/>
      <c r="AQ49" s="115"/>
      <c r="AR49" s="115"/>
      <c r="AS49" s="5"/>
      <c r="AT49" s="5"/>
      <c r="AU49" s="5"/>
      <c r="AV49" s="5"/>
      <c r="AW49" s="102"/>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c r="CB49" s="800"/>
    </row>
    <row r="50" spans="1:80" s="717" customFormat="1" ht="14.15" customHeight="1">
      <c r="A50" s="723"/>
      <c r="B50" s="720"/>
      <c r="D50" s="5"/>
      <c r="E50" s="1"/>
      <c r="F50" s="1"/>
      <c r="G50" s="1"/>
      <c r="H50" s="1"/>
      <c r="I50" s="1"/>
      <c r="J50" s="1"/>
      <c r="K50" s="1"/>
      <c r="L50" s="1"/>
      <c r="M50" s="1"/>
      <c r="N50" s="1"/>
      <c r="O50" s="1"/>
      <c r="P50" s="1"/>
      <c r="Q50" s="1"/>
      <c r="R50" s="6"/>
      <c r="S50" s="96"/>
      <c r="T50" s="96"/>
      <c r="U50" s="97"/>
      <c r="V50" s="98"/>
      <c r="W50" s="98"/>
      <c r="X50" s="6"/>
      <c r="Y50" s="6"/>
      <c r="Z50" s="6"/>
      <c r="AA50" s="5"/>
      <c r="AB50" s="5"/>
      <c r="AC50" s="5"/>
      <c r="AD50" s="275"/>
      <c r="AE50" s="84"/>
      <c r="AF50" s="693" t="s">
        <v>205</v>
      </c>
      <c r="AG50" s="2287" t="s">
        <v>2266</v>
      </c>
      <c r="AH50" s="2287"/>
      <c r="AI50" s="2287"/>
      <c r="AJ50" s="2287"/>
      <c r="AK50" s="2287"/>
      <c r="AL50" s="2287"/>
      <c r="AM50" s="2287"/>
      <c r="AN50" s="2287"/>
      <c r="AO50" s="2287"/>
      <c r="AP50" s="2287"/>
      <c r="AQ50" s="2287"/>
      <c r="AR50" s="2287"/>
      <c r="AS50" s="2287"/>
      <c r="AT50" s="2287"/>
      <c r="AU50" s="2287"/>
      <c r="AV50" s="2287"/>
      <c r="AW50" s="2403"/>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c r="CB50" s="800"/>
    </row>
    <row r="51" spans="1:80" s="717" customFormat="1" ht="14.15" customHeight="1">
      <c r="A51" s="723"/>
      <c r="B51" s="720"/>
      <c r="C51" s="723"/>
      <c r="D51" s="5" t="s">
        <v>15</v>
      </c>
      <c r="E51" s="1" t="s">
        <v>1852</v>
      </c>
      <c r="F51" s="1"/>
      <c r="G51" s="1"/>
      <c r="H51" s="1"/>
      <c r="I51" s="6"/>
      <c r="J51" s="6"/>
      <c r="K51" s="6"/>
      <c r="L51" s="6"/>
      <c r="M51" s="6"/>
      <c r="N51" s="6"/>
      <c r="O51" s="6"/>
      <c r="P51" s="6"/>
      <c r="Q51" s="6"/>
      <c r="R51" s="6"/>
      <c r="S51" s="6"/>
      <c r="T51" s="6"/>
      <c r="U51" s="5"/>
      <c r="V51" s="5"/>
      <c r="W51" s="121"/>
      <c r="X51" s="1"/>
      <c r="Y51" s="5"/>
      <c r="Z51" s="5"/>
      <c r="AA51" s="5"/>
      <c r="AB51" s="5"/>
      <c r="AC51" s="5"/>
      <c r="AD51" s="275"/>
      <c r="AE51" s="1361"/>
      <c r="AF51" s="275"/>
      <c r="AG51" s="2287"/>
      <c r="AH51" s="2287"/>
      <c r="AI51" s="2287"/>
      <c r="AJ51" s="2287"/>
      <c r="AK51" s="2287"/>
      <c r="AL51" s="2287"/>
      <c r="AM51" s="2287"/>
      <c r="AN51" s="2287"/>
      <c r="AO51" s="2287"/>
      <c r="AP51" s="2287"/>
      <c r="AQ51" s="2287"/>
      <c r="AR51" s="2287"/>
      <c r="AS51" s="2287"/>
      <c r="AT51" s="2287"/>
      <c r="AU51" s="2287"/>
      <c r="AV51" s="2287"/>
      <c r="AW51" s="2403"/>
      <c r="BB51" s="1431"/>
      <c r="BC51" s="1431"/>
      <c r="BD51" s="1431"/>
      <c r="BE51" s="1431"/>
      <c r="BF51" s="1431"/>
      <c r="BG51" s="1431"/>
      <c r="BH51" s="1431"/>
      <c r="BI51" s="1431"/>
      <c r="BJ51" s="1431"/>
      <c r="BK51" s="1431"/>
      <c r="BL51" s="1431"/>
      <c r="BM51" s="1431"/>
      <c r="BN51" s="1431"/>
      <c r="BO51" s="1431"/>
      <c r="BP51" s="1431"/>
      <c r="BQ51" s="1431"/>
      <c r="BR51" s="1431"/>
      <c r="BS51" s="1431"/>
      <c r="BT51" s="1431"/>
      <c r="BU51" s="1431"/>
      <c r="BV51" s="1431"/>
      <c r="BW51" s="1431"/>
      <c r="BX51" s="1431"/>
      <c r="BY51" s="1431"/>
      <c r="BZ51" s="1431"/>
      <c r="CA51" s="1431"/>
      <c r="CB51" s="1431"/>
    </row>
    <row r="52" spans="1:80" s="717" customFormat="1" ht="14.15" customHeight="1">
      <c r="A52" s="723"/>
      <c r="B52" s="720"/>
      <c r="C52" s="723"/>
      <c r="D52" s="1"/>
      <c r="E52" s="1" t="s">
        <v>1853</v>
      </c>
      <c r="F52" s="1"/>
      <c r="G52" s="1"/>
      <c r="H52" s="1"/>
      <c r="I52" s="72"/>
      <c r="J52" s="72"/>
      <c r="K52" s="72"/>
      <c r="L52" s="6"/>
      <c r="M52" s="6"/>
      <c r="N52" s="6"/>
      <c r="O52" s="942"/>
      <c r="P52" s="942"/>
      <c r="Q52" s="942"/>
      <c r="R52" s="942"/>
      <c r="S52" s="942"/>
      <c r="T52" s="942"/>
      <c r="U52" s="942"/>
      <c r="V52" s="942"/>
      <c r="W52" s="942"/>
      <c r="X52" s="942"/>
      <c r="Y52" s="942"/>
      <c r="Z52" s="6"/>
      <c r="AA52" s="5"/>
      <c r="AB52" s="5"/>
      <c r="AC52" s="5"/>
      <c r="AD52" s="7"/>
      <c r="AE52" s="1361"/>
      <c r="AF52" s="7"/>
      <c r="AG52" s="84"/>
      <c r="AH52" s="84"/>
      <c r="AI52" s="84"/>
      <c r="AJ52" s="84"/>
      <c r="AK52" s="84"/>
      <c r="AL52" s="84"/>
      <c r="AM52" s="84"/>
      <c r="AN52" s="84"/>
      <c r="AO52" s="84"/>
      <c r="AP52" s="84"/>
      <c r="AQ52" s="84"/>
      <c r="AR52" s="84"/>
      <c r="AS52" s="5" ph="1"/>
      <c r="AT52" s="5"/>
      <c r="AU52" s="5"/>
      <c r="AV52" s="5"/>
      <c r="AW52" s="102"/>
      <c r="BB52" s="1431"/>
      <c r="BC52" s="1431"/>
      <c r="BD52" s="1431"/>
      <c r="BE52" s="1431"/>
      <c r="BF52" s="1431"/>
      <c r="BG52" s="1431"/>
      <c r="BH52" s="1431"/>
      <c r="BI52" s="1431"/>
      <c r="BJ52" s="1431"/>
      <c r="BK52" s="1431"/>
      <c r="BL52" s="1431"/>
      <c r="BM52" s="1431"/>
      <c r="BN52" s="1431"/>
      <c r="BO52" s="1431"/>
      <c r="BP52" s="1431"/>
      <c r="BQ52" s="1431"/>
      <c r="BR52" s="1431"/>
      <c r="BS52" s="1431"/>
      <c r="BT52" s="1431"/>
      <c r="BU52" s="1431"/>
      <c r="BV52" s="1431"/>
      <c r="BW52" s="1431"/>
      <c r="BX52" s="1431"/>
      <c r="BY52" s="1431"/>
      <c r="BZ52" s="1431"/>
      <c r="CA52" s="1431"/>
      <c r="CB52" s="1431"/>
    </row>
    <row r="53" spans="1:80" s="717" customFormat="1" ht="14.15" customHeight="1">
      <c r="A53" s="723"/>
      <c r="B53" s="720"/>
      <c r="C53" s="723"/>
      <c r="D53" s="1"/>
      <c r="E53" s="1"/>
      <c r="F53" s="1"/>
      <c r="G53" s="1"/>
      <c r="H53" s="1"/>
      <c r="I53" s="72"/>
      <c r="J53" s="72"/>
      <c r="K53" s="72"/>
      <c r="L53" s="6"/>
      <c r="M53" s="6"/>
      <c r="N53" s="6"/>
      <c r="O53" s="942"/>
      <c r="P53" s="942"/>
      <c r="Q53" s="942"/>
      <c r="R53" s="942"/>
      <c r="S53" s="942"/>
      <c r="T53" s="942"/>
      <c r="U53" s="942"/>
      <c r="V53" s="942"/>
      <c r="W53" s="942"/>
      <c r="X53" s="942"/>
      <c r="Y53" s="942"/>
      <c r="Z53" s="6"/>
      <c r="AA53" s="5"/>
      <c r="AB53" s="5"/>
      <c r="AC53" s="5"/>
      <c r="AD53" s="7"/>
      <c r="AE53" s="84"/>
      <c r="AF53" s="943"/>
      <c r="AG53" s="84"/>
      <c r="AH53" s="84"/>
      <c r="AI53" s="84"/>
      <c r="AJ53" s="84"/>
      <c r="AK53" s="84"/>
      <c r="AL53" s="84"/>
      <c r="AM53" s="84"/>
      <c r="AN53" s="84"/>
      <c r="AO53" s="84"/>
      <c r="AP53" s="84"/>
      <c r="AQ53" s="84"/>
      <c r="AR53" s="84"/>
      <c r="AS53" s="5"/>
      <c r="AT53" s="5"/>
      <c r="AU53" s="5"/>
      <c r="AV53" s="5"/>
      <c r="AW53" s="102"/>
    </row>
    <row r="54" spans="1:80" s="717" customFormat="1" ht="14.15" customHeight="1">
      <c r="A54" s="723"/>
      <c r="B54" s="720"/>
      <c r="C54" s="723"/>
      <c r="D54" s="1"/>
      <c r="E54" s="1"/>
      <c r="F54" s="1"/>
      <c r="G54" s="1"/>
      <c r="H54" s="1"/>
      <c r="I54" s="72"/>
      <c r="J54" s="72"/>
      <c r="K54" s="72"/>
      <c r="L54" s="6"/>
      <c r="M54" s="6"/>
      <c r="N54" s="6"/>
      <c r="O54" s="942"/>
      <c r="P54" s="942"/>
      <c r="Q54" s="942"/>
      <c r="R54" s="942"/>
      <c r="S54" s="942"/>
      <c r="T54" s="942"/>
      <c r="U54" s="942"/>
      <c r="V54" s="942"/>
      <c r="W54" s="942"/>
      <c r="X54" s="942"/>
      <c r="Y54" s="942"/>
      <c r="Z54" s="6"/>
      <c r="AA54" s="5"/>
      <c r="AB54" s="5"/>
      <c r="AC54" s="5"/>
      <c r="AD54" s="7"/>
      <c r="AE54" s="84"/>
      <c r="AF54" s="943"/>
      <c r="AG54" s="84"/>
      <c r="AH54" s="84"/>
      <c r="AI54" s="84"/>
      <c r="AJ54" s="84"/>
      <c r="AK54" s="84"/>
      <c r="AL54" s="84"/>
      <c r="AM54" s="84"/>
      <c r="AN54" s="84"/>
      <c r="AO54" s="84"/>
      <c r="AP54" s="84"/>
      <c r="AQ54" s="84"/>
      <c r="AR54" s="84"/>
      <c r="AS54" s="5"/>
      <c r="AT54" s="5"/>
      <c r="AU54" s="5"/>
      <c r="AV54" s="5"/>
      <c r="AW54" s="102"/>
    </row>
    <row r="55" spans="1:80" s="717" customFormat="1" ht="14.15" customHeight="1">
      <c r="A55" s="723"/>
      <c r="B55" s="720"/>
      <c r="C55" s="723"/>
      <c r="D55" s="1"/>
      <c r="E55" s="1"/>
      <c r="F55" s="1"/>
      <c r="G55" s="1"/>
      <c r="H55" s="1"/>
      <c r="I55" s="72"/>
      <c r="J55" s="72"/>
      <c r="K55" s="72"/>
      <c r="L55" s="6"/>
      <c r="M55" s="6"/>
      <c r="N55" s="6"/>
      <c r="O55" s="942"/>
      <c r="P55" s="942"/>
      <c r="Q55" s="942"/>
      <c r="R55" s="942"/>
      <c r="S55" s="942"/>
      <c r="T55" s="942"/>
      <c r="U55" s="942"/>
      <c r="V55" s="942"/>
      <c r="W55" s="942"/>
      <c r="X55" s="942"/>
      <c r="Y55" s="942"/>
      <c r="Z55" s="6"/>
      <c r="AA55" s="5"/>
      <c r="AB55" s="5"/>
      <c r="AC55" s="5"/>
      <c r="AD55" s="7"/>
      <c r="AE55" s="84"/>
      <c r="AF55" s="943"/>
      <c r="AG55" s="84"/>
      <c r="AH55" s="84"/>
      <c r="AI55" s="84"/>
      <c r="AJ55" s="84"/>
      <c r="AK55" s="84"/>
      <c r="AL55" s="84"/>
      <c r="AM55" s="84"/>
      <c r="AN55" s="84"/>
      <c r="AO55" s="84"/>
      <c r="AP55" s="84"/>
      <c r="AQ55" s="84"/>
      <c r="AR55" s="84"/>
      <c r="AS55" s="5"/>
      <c r="AT55" s="5"/>
      <c r="AU55" s="5"/>
      <c r="AV55" s="5"/>
      <c r="AW55" s="102"/>
    </row>
    <row r="56" spans="1:80" s="717" customFormat="1" ht="14.15" customHeight="1">
      <c r="A56" s="723"/>
      <c r="B56" s="720"/>
      <c r="C56" s="723"/>
      <c r="D56" s="1"/>
      <c r="E56" s="1"/>
      <c r="F56" s="1"/>
      <c r="G56" s="1"/>
      <c r="H56" s="1"/>
      <c r="I56" s="72"/>
      <c r="J56" s="72"/>
      <c r="K56" s="72"/>
      <c r="L56" s="6"/>
      <c r="M56" s="6"/>
      <c r="N56" s="6"/>
      <c r="O56" s="942"/>
      <c r="P56" s="942"/>
      <c r="Q56" s="942"/>
      <c r="R56" s="942"/>
      <c r="S56" s="942"/>
      <c r="T56" s="942"/>
      <c r="U56" s="942"/>
      <c r="V56" s="942"/>
      <c r="W56" s="942"/>
      <c r="X56" s="942"/>
      <c r="Y56" s="942"/>
      <c r="Z56" s="6"/>
      <c r="AA56" s="5"/>
      <c r="AB56" s="5"/>
      <c r="AC56" s="5"/>
      <c r="AD56" s="7"/>
      <c r="AE56" s="84"/>
      <c r="AF56" s="943"/>
      <c r="AG56" s="84"/>
      <c r="AH56" s="84"/>
      <c r="AI56" s="84"/>
      <c r="AJ56" s="84"/>
      <c r="AK56" s="84"/>
      <c r="AL56" s="84"/>
      <c r="AM56" s="84"/>
      <c r="AN56" s="84"/>
      <c r="AO56" s="84"/>
      <c r="AP56" s="84"/>
      <c r="AQ56" s="84"/>
      <c r="AR56" s="84"/>
      <c r="AS56" s="5"/>
      <c r="AT56" s="5"/>
      <c r="AU56" s="5"/>
      <c r="AV56" s="5"/>
      <c r="AW56" s="102"/>
    </row>
    <row r="57" spans="1:80" s="717" customFormat="1" ht="14.15" customHeight="1">
      <c r="A57" s="723"/>
      <c r="B57" s="722"/>
      <c r="D57" s="5"/>
      <c r="E57" s="5"/>
      <c r="F57" s="5"/>
      <c r="G57" s="5"/>
      <c r="H57" s="5"/>
      <c r="I57" s="5"/>
      <c r="J57" s="5"/>
      <c r="K57" s="5"/>
      <c r="L57" s="5"/>
      <c r="M57" s="5"/>
      <c r="N57" s="5"/>
      <c r="O57" s="5"/>
      <c r="P57" s="5"/>
      <c r="Q57" s="5"/>
      <c r="R57" s="5"/>
      <c r="S57" s="5"/>
      <c r="T57" s="5"/>
      <c r="U57" s="5"/>
      <c r="V57" s="5"/>
      <c r="W57" s="121"/>
      <c r="X57" s="5"/>
      <c r="Y57" s="5"/>
      <c r="Z57" s="5"/>
      <c r="AA57" s="6"/>
      <c r="AB57" s="5"/>
      <c r="AC57" s="5"/>
      <c r="AD57" s="5"/>
      <c r="AE57" s="5"/>
      <c r="AF57" s="152"/>
      <c r="AG57" s="5"/>
      <c r="AH57" s="5"/>
      <c r="AI57" s="5"/>
      <c r="AJ57" s="5"/>
      <c r="AK57" s="5"/>
      <c r="AL57" s="5"/>
      <c r="AM57" s="5"/>
      <c r="AN57" s="5"/>
      <c r="AO57" s="5"/>
      <c r="AP57" s="5"/>
      <c r="AQ57" s="5"/>
      <c r="AR57" s="5"/>
      <c r="AS57" s="5"/>
      <c r="AT57" s="5"/>
      <c r="AU57" s="5"/>
      <c r="AV57" s="5"/>
      <c r="AW57" s="102"/>
    </row>
    <row r="58" spans="1:80" s="717" customFormat="1" ht="14.15" customHeight="1" thickBot="1">
      <c r="B58" s="734"/>
      <c r="C58" s="735"/>
      <c r="D58" s="735"/>
      <c r="E58" s="735"/>
      <c r="F58" s="735"/>
      <c r="G58" s="735"/>
      <c r="H58" s="735"/>
      <c r="I58" s="735"/>
      <c r="J58" s="735"/>
      <c r="K58" s="735"/>
      <c r="L58" s="735"/>
      <c r="M58" s="735"/>
      <c r="N58" s="735"/>
      <c r="O58" s="735"/>
      <c r="P58" s="735"/>
      <c r="Q58" s="735"/>
      <c r="R58" s="735"/>
      <c r="S58" s="735"/>
      <c r="T58" s="735"/>
      <c r="U58" s="735"/>
      <c r="V58" s="735"/>
      <c r="W58" s="1360"/>
      <c r="X58" s="735"/>
      <c r="Y58" s="735"/>
      <c r="Z58" s="735"/>
      <c r="AA58" s="735"/>
      <c r="AB58" s="735"/>
      <c r="AC58" s="735"/>
      <c r="AD58" s="735"/>
      <c r="AE58" s="735"/>
      <c r="AF58" s="736"/>
      <c r="AG58" s="735"/>
      <c r="AH58" s="735"/>
      <c r="AI58" s="735"/>
      <c r="AJ58" s="735"/>
      <c r="AK58" s="735"/>
      <c r="AL58" s="735"/>
      <c r="AM58" s="735"/>
      <c r="AN58" s="735"/>
      <c r="AO58" s="735"/>
      <c r="AP58" s="735"/>
      <c r="AQ58" s="735"/>
      <c r="AR58" s="735"/>
      <c r="AS58" s="735"/>
      <c r="AT58" s="735"/>
      <c r="AU58" s="735"/>
      <c r="AV58" s="735"/>
      <c r="AW58" s="737"/>
    </row>
    <row r="59" spans="1:80" s="717" customFormat="1" ht="14.15" customHeight="1">
      <c r="A59" s="723"/>
      <c r="W59" s="1359"/>
      <c r="AQ59" s="717" ph="1"/>
      <c r="AR59" s="717" ph="1"/>
      <c r="AS59" s="733"/>
      <c r="AT59" s="733"/>
      <c r="AU59" s="733"/>
      <c r="AV59" s="733"/>
      <c r="AW59" s="733"/>
      <c r="AX59" s="733"/>
      <c r="AY59" s="733"/>
      <c r="AZ59" s="733"/>
      <c r="BA59" s="733"/>
      <c r="BB59" s="733"/>
      <c r="BC59" s="733"/>
      <c r="BD59" s="733"/>
      <c r="BE59" s="733"/>
      <c r="BF59" s="733"/>
    </row>
    <row r="60" spans="1:80" s="717" customFormat="1" ht="14.15" customHeight="1">
      <c r="A60" s="723"/>
      <c r="W60" s="1359"/>
      <c r="AQ60" s="717" ph="1"/>
      <c r="AR60" s="717" ph="1"/>
      <c r="AS60" s="738"/>
      <c r="AT60" s="738"/>
      <c r="AU60" s="738"/>
      <c r="AV60" s="738"/>
      <c r="AW60" s="738"/>
      <c r="AX60" s="738"/>
      <c r="AY60" s="738"/>
      <c r="AZ60" s="738"/>
      <c r="BA60" s="738"/>
      <c r="BB60" s="738"/>
      <c r="BC60" s="738"/>
      <c r="BD60" s="738"/>
      <c r="BE60" s="738"/>
      <c r="BF60" s="738"/>
    </row>
    <row r="61" spans="1:80" s="717" customFormat="1" ht="14.15" customHeight="1">
      <c r="A61" s="723"/>
      <c r="W61" s="1359"/>
    </row>
    <row r="62" spans="1:80" s="717" customFormat="1" ht="14.15" customHeight="1">
      <c r="A62" s="723"/>
      <c r="W62" s="1359"/>
    </row>
    <row r="63" spans="1:80" s="717" customFormat="1" ht="14.15" customHeight="1">
      <c r="W63" s="1359"/>
      <c r="AQ63" s="717" ph="1"/>
      <c r="AR63" s="717" ph="1"/>
    </row>
    <row r="65" spans="23:54">
      <c r="AX65" s="3474"/>
      <c r="AY65" s="3474"/>
      <c r="AZ65" s="3474"/>
      <c r="BA65" s="3474"/>
      <c r="BB65" s="3474"/>
    </row>
    <row r="66" spans="23:54" s="717" customFormat="1" ht="13.5" customHeight="1">
      <c r="W66" s="1359"/>
      <c r="AS66" s="717" ph="1"/>
    </row>
    <row r="67" spans="23:54" s="717" customFormat="1" ht="13.5" customHeight="1">
      <c r="W67" s="1359"/>
    </row>
    <row r="68" spans="23:54" s="717" customFormat="1">
      <c r="W68" s="1359"/>
    </row>
    <row r="69" spans="23:54" s="717" customFormat="1">
      <c r="W69" s="1359"/>
    </row>
    <row r="70" spans="23:54" s="717" customFormat="1" ht="18.5">
      <c r="W70" s="1359"/>
      <c r="AS70" s="717" ph="1"/>
    </row>
    <row r="71" spans="23:54" s="717" customFormat="1" ht="18.5">
      <c r="W71" s="1359"/>
      <c r="AS71" s="717" ph="1"/>
    </row>
    <row r="72" spans="23:54" s="717" customFormat="1">
      <c r="W72" s="1359"/>
    </row>
    <row r="73" spans="23:54" s="717" customFormat="1">
      <c r="W73" s="1359"/>
    </row>
    <row r="74" spans="23:54" s="717" customFormat="1" ht="18.5">
      <c r="W74" s="1359"/>
      <c r="AQ74" s="717" ph="1"/>
      <c r="AR74" s="717" ph="1"/>
    </row>
    <row r="75" spans="23:54" ht="18.5">
      <c r="AQ75" s="5" ph="1"/>
      <c r="AR75" s="5" ph="1"/>
    </row>
    <row r="82" spans="43:45" ht="18.5">
      <c r="AQ82" s="5" ph="1"/>
      <c r="AR82" s="5" ph="1"/>
      <c r="AS82" s="5" ph="1"/>
    </row>
    <row r="90" spans="43:45" ht="18.5">
      <c r="AQ90" s="5" ph="1"/>
      <c r="AR90" s="5" ph="1"/>
    </row>
    <row r="93" spans="43:45" ht="18.5">
      <c r="AQ93" s="5" ph="1"/>
      <c r="AR93" s="5" ph="1"/>
      <c r="AS93" s="5" ph="1"/>
    </row>
    <row r="94" spans="43:45" ht="18.5">
      <c r="AQ94" s="5" ph="1"/>
      <c r="AR94" s="5" ph="1"/>
      <c r="AS94" s="5" ph="1"/>
    </row>
  </sheetData>
  <mergeCells count="454">
    <mergeCell ref="Y14:Z14"/>
    <mergeCell ref="AB14:AC14"/>
    <mergeCell ref="AE14:AF14"/>
    <mergeCell ref="AH14:AI14"/>
    <mergeCell ref="AJ14:AK14"/>
    <mergeCell ref="G42:H42"/>
    <mergeCell ref="AI42:AJ42"/>
    <mergeCell ref="AK42:AL42"/>
    <mergeCell ref="AM42:AN42"/>
    <mergeCell ref="AG42:AH42"/>
    <mergeCell ref="AG34:AH34"/>
    <mergeCell ref="AI34:AJ34"/>
    <mergeCell ref="AG36:AH36"/>
    <mergeCell ref="AA42:AB42"/>
    <mergeCell ref="U42:V42"/>
    <mergeCell ref="AC42:AD42"/>
    <mergeCell ref="AG41:AH41"/>
    <mergeCell ref="G40:H40"/>
    <mergeCell ref="G41:H41"/>
    <mergeCell ref="I39:J39"/>
    <mergeCell ref="I40:J40"/>
    <mergeCell ref="I31:J31"/>
    <mergeCell ref="Q31:R31"/>
    <mergeCell ref="S31:T31"/>
    <mergeCell ref="AZ1:BD1"/>
    <mergeCell ref="AO38:AP38"/>
    <mergeCell ref="AG40:AH40"/>
    <mergeCell ref="AI40:AJ40"/>
    <mergeCell ref="U40:V40"/>
    <mergeCell ref="AC38:AD38"/>
    <mergeCell ref="AE38:AF38"/>
    <mergeCell ref="BB31:CA33"/>
    <mergeCell ref="AA37:AB37"/>
    <mergeCell ref="AC37:AD37"/>
    <mergeCell ref="AE37:AF37"/>
    <mergeCell ref="AG35:AH35"/>
    <mergeCell ref="AC40:AD40"/>
    <mergeCell ref="AE40:AF40"/>
    <mergeCell ref="AG38:AH38"/>
    <mergeCell ref="AA36:AB36"/>
    <mergeCell ref="AC34:AD34"/>
    <mergeCell ref="AC36:AD36"/>
    <mergeCell ref="AE34:AF34"/>
    <mergeCell ref="AE36:AF36"/>
    <mergeCell ref="AA38:AB38"/>
    <mergeCell ref="AK40:AL40"/>
    <mergeCell ref="U39:V39"/>
    <mergeCell ref="AC39:AD39"/>
    <mergeCell ref="D34:E34"/>
    <mergeCell ref="D35:E35"/>
    <mergeCell ref="D36:E36"/>
    <mergeCell ref="D37:E37"/>
    <mergeCell ref="D38:E38"/>
    <mergeCell ref="I38:J38"/>
    <mergeCell ref="I34:J34"/>
    <mergeCell ref="G35:H35"/>
    <mergeCell ref="G36:H36"/>
    <mergeCell ref="G37:H37"/>
    <mergeCell ref="I35:J35"/>
    <mergeCell ref="D33:E33"/>
    <mergeCell ref="I33:J33"/>
    <mergeCell ref="B1:AQ1"/>
    <mergeCell ref="B3:AE3"/>
    <mergeCell ref="AJ15:AK15"/>
    <mergeCell ref="O32:P32"/>
    <mergeCell ref="Q32:R32"/>
    <mergeCell ref="S32:T32"/>
    <mergeCell ref="AJ16:AK16"/>
    <mergeCell ref="AJ17:AK17"/>
    <mergeCell ref="Y15:Z15"/>
    <mergeCell ref="Y18:Z18"/>
    <mergeCell ref="Y19:Z19"/>
    <mergeCell ref="Y20:Z20"/>
    <mergeCell ref="Y16:Z16"/>
    <mergeCell ref="Y21:Z21"/>
    <mergeCell ref="Y23:Z23"/>
    <mergeCell ref="Y25:Z25"/>
    <mergeCell ref="AM14:AN14"/>
    <mergeCell ref="AP14:AQ14"/>
    <mergeCell ref="Y22:Z22"/>
    <mergeCell ref="Y17:Z17"/>
    <mergeCell ref="D29:F29"/>
    <mergeCell ref="I30:V30"/>
    <mergeCell ref="AX65:BB65"/>
    <mergeCell ref="AJ18:AK18"/>
    <mergeCell ref="AJ19:AK19"/>
    <mergeCell ref="AJ20:AK20"/>
    <mergeCell ref="AJ21:AK21"/>
    <mergeCell ref="AJ23:AK23"/>
    <mergeCell ref="AJ25:AK25"/>
    <mergeCell ref="AG39:AH39"/>
    <mergeCell ref="AI39:AJ39"/>
    <mergeCell ref="AK39:AL39"/>
    <mergeCell ref="AM39:AN39"/>
    <mergeCell ref="AO39:AP39"/>
    <mergeCell ref="AG37:AH37"/>
    <mergeCell ref="AI37:AJ37"/>
    <mergeCell ref="AK37:AL37"/>
    <mergeCell ref="AM37:AN37"/>
    <mergeCell ref="AQ39:AR39"/>
    <mergeCell ref="AQ40:AR40"/>
    <mergeCell ref="AQ41:AR41"/>
    <mergeCell ref="AO33:AP33"/>
    <mergeCell ref="AM34:AN34"/>
    <mergeCell ref="AI36:AJ36"/>
    <mergeCell ref="AK36:AL36"/>
    <mergeCell ref="AK38:AL38"/>
    <mergeCell ref="O38:P38"/>
    <mergeCell ref="AE39:AF39"/>
    <mergeCell ref="G33:H33"/>
    <mergeCell ref="G34:H34"/>
    <mergeCell ref="I36:J36"/>
    <mergeCell ref="K36:L36"/>
    <mergeCell ref="M36:N36"/>
    <mergeCell ref="Y33:Z33"/>
    <mergeCell ref="O37:P37"/>
    <mergeCell ref="M37:N37"/>
    <mergeCell ref="U37:V37"/>
    <mergeCell ref="G38:H38"/>
    <mergeCell ref="G39:H39"/>
    <mergeCell ref="O35:P35"/>
    <mergeCell ref="I37:J37"/>
    <mergeCell ref="K37:L37"/>
    <mergeCell ref="K38:L38"/>
    <mergeCell ref="K34:L34"/>
    <mergeCell ref="K35:L35"/>
    <mergeCell ref="Q37:R37"/>
    <mergeCell ref="Q38:R38"/>
    <mergeCell ref="M33:N33"/>
    <mergeCell ref="S36:T36"/>
    <mergeCell ref="Q34:R34"/>
    <mergeCell ref="S34:T34"/>
    <mergeCell ref="Q35:R35"/>
    <mergeCell ref="O36:P36"/>
    <mergeCell ref="W36:X36"/>
    <mergeCell ref="M34:N34"/>
    <mergeCell ref="U36:V36"/>
    <mergeCell ref="U35:V35"/>
    <mergeCell ref="AE33:AF33"/>
    <mergeCell ref="AO35:AP35"/>
    <mergeCell ref="AO36:AP36"/>
    <mergeCell ref="AK34:AL34"/>
    <mergeCell ref="AO37:AP37"/>
    <mergeCell ref="AM38:AN38"/>
    <mergeCell ref="AI38:AJ38"/>
    <mergeCell ref="AO42:AP42"/>
    <mergeCell ref="AS38:AT38"/>
    <mergeCell ref="AS39:AT39"/>
    <mergeCell ref="AQ38:AR38"/>
    <mergeCell ref="AS42:AT42"/>
    <mergeCell ref="AI41:AJ41"/>
    <mergeCell ref="AO41:AP41"/>
    <mergeCell ref="AK41:AL41"/>
    <mergeCell ref="O40:P40"/>
    <mergeCell ref="AU39:AV39"/>
    <mergeCell ref="AU40:AV40"/>
    <mergeCell ref="AU41:AV41"/>
    <mergeCell ref="K40:L40"/>
    <mergeCell ref="AQ36:AR36"/>
    <mergeCell ref="AU30:AV31"/>
    <mergeCell ref="AM40:AN40"/>
    <mergeCell ref="AM41:AN41"/>
    <mergeCell ref="AM35:AN35"/>
    <mergeCell ref="AM36:AN36"/>
    <mergeCell ref="AO40:AP40"/>
    <mergeCell ref="AM31:AN31"/>
    <mergeCell ref="AC30:AP30"/>
    <mergeCell ref="AO32:AP32"/>
    <mergeCell ref="AG33:AH33"/>
    <mergeCell ref="AI33:AJ33"/>
    <mergeCell ref="AK33:AL33"/>
    <mergeCell ref="AC35:AD35"/>
    <mergeCell ref="AE35:AF35"/>
    <mergeCell ref="AI35:AJ35"/>
    <mergeCell ref="AK35:AL35"/>
    <mergeCell ref="AE32:AF32"/>
    <mergeCell ref="AC33:AD33"/>
    <mergeCell ref="W38:X38"/>
    <mergeCell ref="S37:T37"/>
    <mergeCell ref="W39:X39"/>
    <mergeCell ref="Q39:R39"/>
    <mergeCell ref="S39:T39"/>
    <mergeCell ref="AA39:AB39"/>
    <mergeCell ref="AA40:AB40"/>
    <mergeCell ref="W40:X40"/>
    <mergeCell ref="Q40:R40"/>
    <mergeCell ref="S40:T40"/>
    <mergeCell ref="S38:T38"/>
    <mergeCell ref="G32:H32"/>
    <mergeCell ref="W17:X17"/>
    <mergeCell ref="AH17:AI17"/>
    <mergeCell ref="AU35:AV35"/>
    <mergeCell ref="AU36:AV36"/>
    <mergeCell ref="AU37:AV37"/>
    <mergeCell ref="I42:J42"/>
    <mergeCell ref="U38:V38"/>
    <mergeCell ref="Q36:R36"/>
    <mergeCell ref="W34:X34"/>
    <mergeCell ref="W35:X35"/>
    <mergeCell ref="Y36:Z36"/>
    <mergeCell ref="Y37:Z37"/>
    <mergeCell ref="Y38:Z38"/>
    <mergeCell ref="Y39:Z39"/>
    <mergeCell ref="Y42:Z42"/>
    <mergeCell ref="S41:T41"/>
    <mergeCell ref="S42:T42"/>
    <mergeCell ref="M38:N38"/>
    <mergeCell ref="M40:N40"/>
    <mergeCell ref="M35:N35"/>
    <mergeCell ref="AA34:AB34"/>
    <mergeCell ref="Y40:Z40"/>
    <mergeCell ref="Y41:Z41"/>
    <mergeCell ref="D13:M13"/>
    <mergeCell ref="N13:X13"/>
    <mergeCell ref="Y13:AI13"/>
    <mergeCell ref="AJ13:AT13"/>
    <mergeCell ref="D15:F17"/>
    <mergeCell ref="G15:M15"/>
    <mergeCell ref="N15:O15"/>
    <mergeCell ref="W15:X15"/>
    <mergeCell ref="AH15:AI15"/>
    <mergeCell ref="AS15:AT15"/>
    <mergeCell ref="G16:J17"/>
    <mergeCell ref="K16:M16"/>
    <mergeCell ref="N16:O16"/>
    <mergeCell ref="W16:X16"/>
    <mergeCell ref="AH16:AI16"/>
    <mergeCell ref="AS16:AT16"/>
    <mergeCell ref="K17:M17"/>
    <mergeCell ref="N17:O17"/>
    <mergeCell ref="AS14:AT14"/>
    <mergeCell ref="D14:M14"/>
    <mergeCell ref="N14:O14"/>
    <mergeCell ref="Q14:R14"/>
    <mergeCell ref="T14:U14"/>
    <mergeCell ref="W14:X14"/>
    <mergeCell ref="AS17:AT17"/>
    <mergeCell ref="Q15:R15"/>
    <mergeCell ref="Q16:R16"/>
    <mergeCell ref="Q17:R17"/>
    <mergeCell ref="D18:D26"/>
    <mergeCell ref="E18:F20"/>
    <mergeCell ref="G18:M18"/>
    <mergeCell ref="N18:O18"/>
    <mergeCell ref="W18:X18"/>
    <mergeCell ref="AH18:AI18"/>
    <mergeCell ref="AS18:AT18"/>
    <mergeCell ref="G19:J20"/>
    <mergeCell ref="K19:M19"/>
    <mergeCell ref="N19:O19"/>
    <mergeCell ref="W19:X19"/>
    <mergeCell ref="AH19:AI19"/>
    <mergeCell ref="AS19:AT19"/>
    <mergeCell ref="K20:M20"/>
    <mergeCell ref="N20:O20"/>
    <mergeCell ref="W20:X20"/>
    <mergeCell ref="AH20:AI20"/>
    <mergeCell ref="E21:F26"/>
    <mergeCell ref="G21:M22"/>
    <mergeCell ref="N21:O21"/>
    <mergeCell ref="N22:O22"/>
    <mergeCell ref="W22:X22"/>
    <mergeCell ref="AH22:AI22"/>
    <mergeCell ref="AS22:AT22"/>
    <mergeCell ref="AJ22:AK22"/>
    <mergeCell ref="G23:J26"/>
    <mergeCell ref="K23:M24"/>
    <mergeCell ref="N23:O23"/>
    <mergeCell ref="W23:X23"/>
    <mergeCell ref="AH23:AI23"/>
    <mergeCell ref="AS23:AT23"/>
    <mergeCell ref="N24:O24"/>
    <mergeCell ref="W24:X24"/>
    <mergeCell ref="AH24:AI24"/>
    <mergeCell ref="AS24:AT24"/>
    <mergeCell ref="K25:M26"/>
    <mergeCell ref="N25:O25"/>
    <mergeCell ref="W25:X25"/>
    <mergeCell ref="Y26:Z26"/>
    <mergeCell ref="N26:O26"/>
    <mergeCell ref="W26:X26"/>
    <mergeCell ref="AS26:AT26"/>
    <mergeCell ref="AE26:AF26"/>
    <mergeCell ref="AM24:AN24"/>
    <mergeCell ref="Q18:R18"/>
    <mergeCell ref="Q19:R19"/>
    <mergeCell ref="Q20:R20"/>
    <mergeCell ref="Q21:R21"/>
    <mergeCell ref="AS20:AT20"/>
    <mergeCell ref="AJ26:AK26"/>
    <mergeCell ref="AQ30:AT31"/>
    <mergeCell ref="W30:Z31"/>
    <mergeCell ref="AP24:AQ24"/>
    <mergeCell ref="AP25:AQ25"/>
    <mergeCell ref="AP26:AQ26"/>
    <mergeCell ref="AJ24:AK24"/>
    <mergeCell ref="AH25:AI25"/>
    <mergeCell ref="W21:X21"/>
    <mergeCell ref="AH21:AI21"/>
    <mergeCell ref="AS21:AT21"/>
    <mergeCell ref="Y24:Z24"/>
    <mergeCell ref="AC31:AD31"/>
    <mergeCell ref="AE31:AF31"/>
    <mergeCell ref="AK31:AL31"/>
    <mergeCell ref="AB25:AC25"/>
    <mergeCell ref="AB26:AC26"/>
    <mergeCell ref="AE24:AF24"/>
    <mergeCell ref="AE25:AF25"/>
    <mergeCell ref="AI32:AJ32"/>
    <mergeCell ref="AO31:AP31"/>
    <mergeCell ref="AG31:AH31"/>
    <mergeCell ref="AI31:AJ31"/>
    <mergeCell ref="AA30:AB31"/>
    <mergeCell ref="AK32:AL32"/>
    <mergeCell ref="AC29:AV29"/>
    <mergeCell ref="I29:AB29"/>
    <mergeCell ref="K31:L31"/>
    <mergeCell ref="M31:N31"/>
    <mergeCell ref="O31:P31"/>
    <mergeCell ref="U31:V31"/>
    <mergeCell ref="W32:X32"/>
    <mergeCell ref="I32:J32"/>
    <mergeCell ref="AM25:AN25"/>
    <mergeCell ref="AM26:AN26"/>
    <mergeCell ref="AH26:AI26"/>
    <mergeCell ref="AG32:AH32"/>
    <mergeCell ref="E44:AE44"/>
    <mergeCell ref="W42:X42"/>
    <mergeCell ref="M41:N41"/>
    <mergeCell ref="O42:P42"/>
    <mergeCell ref="K42:L42"/>
    <mergeCell ref="K39:L39"/>
    <mergeCell ref="M39:N39"/>
    <mergeCell ref="I41:J41"/>
    <mergeCell ref="K41:L41"/>
    <mergeCell ref="M42:N42"/>
    <mergeCell ref="D42:E42"/>
    <mergeCell ref="D41:E41"/>
    <mergeCell ref="D40:E40"/>
    <mergeCell ref="D39:E39"/>
    <mergeCell ref="AA41:AB41"/>
    <mergeCell ref="U41:V41"/>
    <mergeCell ref="AC41:AD41"/>
    <mergeCell ref="AE41:AF41"/>
    <mergeCell ref="Q42:R42"/>
    <mergeCell ref="O39:P39"/>
    <mergeCell ref="AE42:AF42"/>
    <mergeCell ref="O41:P41"/>
    <mergeCell ref="Q41:R41"/>
    <mergeCell ref="AA32:AB32"/>
    <mergeCell ref="U32:V32"/>
    <mergeCell ref="AC32:AD32"/>
    <mergeCell ref="Y34:Z34"/>
    <mergeCell ref="Y35:Z35"/>
    <mergeCell ref="K32:L32"/>
    <mergeCell ref="M32:N32"/>
    <mergeCell ref="Q33:R33"/>
    <mergeCell ref="S33:T33"/>
    <mergeCell ref="O34:P34"/>
    <mergeCell ref="U33:V33"/>
    <mergeCell ref="S35:T35"/>
    <mergeCell ref="AA35:AB35"/>
    <mergeCell ref="Y32:Z32"/>
    <mergeCell ref="K33:L33"/>
    <mergeCell ref="U34:V34"/>
    <mergeCell ref="AA33:AB33"/>
    <mergeCell ref="O33:P33"/>
    <mergeCell ref="W33:X33"/>
    <mergeCell ref="W41:X41"/>
    <mergeCell ref="W37:X37"/>
    <mergeCell ref="AG5:AW8"/>
    <mergeCell ref="AG9:AW10"/>
    <mergeCell ref="AF3:AW3"/>
    <mergeCell ref="E46:AE46"/>
    <mergeCell ref="E47:AE47"/>
    <mergeCell ref="Q22:R22"/>
    <mergeCell ref="Q23:R23"/>
    <mergeCell ref="Q24:R24"/>
    <mergeCell ref="Q25:R25"/>
    <mergeCell ref="Q26:R26"/>
    <mergeCell ref="T15:U15"/>
    <mergeCell ref="T16:U16"/>
    <mergeCell ref="T17:U17"/>
    <mergeCell ref="T18:U18"/>
    <mergeCell ref="T19:U19"/>
    <mergeCell ref="T20:U20"/>
    <mergeCell ref="T21:U21"/>
    <mergeCell ref="T22:U22"/>
    <mergeCell ref="T23:U23"/>
    <mergeCell ref="T24:U24"/>
    <mergeCell ref="T25:U25"/>
    <mergeCell ref="T26:U26"/>
    <mergeCell ref="AB15:AC15"/>
    <mergeCell ref="AG45:AW47"/>
    <mergeCell ref="AB16:AC16"/>
    <mergeCell ref="AB17:AC17"/>
    <mergeCell ref="AB18:AC18"/>
    <mergeCell ref="AB19:AC19"/>
    <mergeCell ref="AB20:AC20"/>
    <mergeCell ref="AB21:AC21"/>
    <mergeCell ref="AB22:AC22"/>
    <mergeCell ref="AB23:AC23"/>
    <mergeCell ref="AB24:AC24"/>
    <mergeCell ref="AE15:AF15"/>
    <mergeCell ref="AE16:AF16"/>
    <mergeCell ref="AE17:AF17"/>
    <mergeCell ref="AE18:AF18"/>
    <mergeCell ref="AE19:AF19"/>
    <mergeCell ref="AE20:AF20"/>
    <mergeCell ref="AE21:AF21"/>
    <mergeCell ref="AE22:AF22"/>
    <mergeCell ref="AE23:AF23"/>
    <mergeCell ref="AM15:AN15"/>
    <mergeCell ref="AM16:AN16"/>
    <mergeCell ref="AM17:AN17"/>
    <mergeCell ref="AM18:AN18"/>
    <mergeCell ref="AM19:AN19"/>
    <mergeCell ref="AM20:AN20"/>
    <mergeCell ref="AM21:AN21"/>
    <mergeCell ref="AM22:AN22"/>
    <mergeCell ref="AM23:AN23"/>
    <mergeCell ref="AG50:AW51"/>
    <mergeCell ref="AQ33:AR33"/>
    <mergeCell ref="AQ34:AR34"/>
    <mergeCell ref="AQ35:AR35"/>
    <mergeCell ref="AQ42:AR42"/>
    <mergeCell ref="AS33:AT33"/>
    <mergeCell ref="AQ32:AR32"/>
    <mergeCell ref="AS25:AT25"/>
    <mergeCell ref="AM33:AN33"/>
    <mergeCell ref="AU33:AV33"/>
    <mergeCell ref="AU34:AV34"/>
    <mergeCell ref="AM32:AN32"/>
    <mergeCell ref="AS34:AT34"/>
    <mergeCell ref="AO34:AP34"/>
    <mergeCell ref="AS32:AT32"/>
    <mergeCell ref="AQ37:AR37"/>
    <mergeCell ref="AU42:AV42"/>
    <mergeCell ref="AU32:AV32"/>
    <mergeCell ref="AS40:AT40"/>
    <mergeCell ref="AS41:AT41"/>
    <mergeCell ref="AS35:AT35"/>
    <mergeCell ref="AS36:AT36"/>
    <mergeCell ref="AS37:AT37"/>
    <mergeCell ref="AU38:AV38"/>
    <mergeCell ref="AP15:AQ15"/>
    <mergeCell ref="AP16:AQ16"/>
    <mergeCell ref="AP17:AQ17"/>
    <mergeCell ref="AP18:AQ18"/>
    <mergeCell ref="AP19:AQ19"/>
    <mergeCell ref="AP20:AQ20"/>
    <mergeCell ref="AP21:AQ21"/>
    <mergeCell ref="AP22:AQ22"/>
    <mergeCell ref="AP23:AQ23"/>
  </mergeCells>
  <phoneticPr fontId="2"/>
  <hyperlinks>
    <hyperlink ref="AZ1" location="目次!A1" display="目次に戻る" xr:uid="{00000000-0004-0000-0D00-000000000000}"/>
  </hyperlinks>
  <printOptions horizontalCentered="1"/>
  <pageMargins left="0.23622047244094491" right="0.23622047244094491" top="0.39370078740157483" bottom="0.39370078740157483" header="0.51181102362204722" footer="0.51181102362204722"/>
  <pageSetup paperSize="9" scale="98" orientation="portrait" r:id="rId1"/>
  <headerFooter alignWithMargins="0"/>
  <colBreaks count="1" manualBreakCount="1">
    <brk id="50" max="57" man="1"/>
  </colBreaks>
  <ignoredErrors>
    <ignoredError sqref="U32 U37:U41 U34:U36"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67" r:id="rId4" name="Check Box 59">
              <controlPr defaultSize="0" autoFill="0" autoLine="0" autoPict="0">
                <anchor moveWithCells="1">
                  <from>
                    <xdr:col>4</xdr:col>
                    <xdr:colOff>95250</xdr:colOff>
                    <xdr:row>53</xdr:row>
                    <xdr:rowOff>177800</xdr:rowOff>
                  </from>
                  <to>
                    <xdr:col>8</xdr:col>
                    <xdr:colOff>120650</xdr:colOff>
                    <xdr:row>54</xdr:row>
                    <xdr:rowOff>158750</xdr:rowOff>
                  </to>
                </anchor>
              </controlPr>
            </control>
          </mc:Choice>
        </mc:AlternateContent>
        <mc:AlternateContent xmlns:mc="http://schemas.openxmlformats.org/markup-compatibility/2006">
          <mc:Choice Requires="x14">
            <control shapeId="171068" r:id="rId5" name="Check Box 60">
              <controlPr defaultSize="0" autoFill="0" autoLine="0" autoPict="0">
                <anchor moveWithCells="1">
                  <from>
                    <xdr:col>10</xdr:col>
                    <xdr:colOff>38100</xdr:colOff>
                    <xdr:row>53</xdr:row>
                    <xdr:rowOff>177800</xdr:rowOff>
                  </from>
                  <to>
                    <xdr:col>16</xdr:col>
                    <xdr:colOff>31750</xdr:colOff>
                    <xdr:row>54</xdr:row>
                    <xdr:rowOff>158750</xdr:rowOff>
                  </to>
                </anchor>
              </controlPr>
            </control>
          </mc:Choice>
        </mc:AlternateContent>
        <mc:AlternateContent xmlns:mc="http://schemas.openxmlformats.org/markup-compatibility/2006">
          <mc:Choice Requires="x14">
            <control shapeId="171069" r:id="rId6" name="Check Box 61">
              <controlPr defaultSize="0" autoFill="0" autoLine="0" autoPict="0">
                <anchor moveWithCells="1">
                  <from>
                    <xdr:col>4</xdr:col>
                    <xdr:colOff>95250</xdr:colOff>
                    <xdr:row>52</xdr:row>
                    <xdr:rowOff>76200</xdr:rowOff>
                  </from>
                  <to>
                    <xdr:col>8</xdr:col>
                    <xdr:colOff>127000</xdr:colOff>
                    <xdr:row>53</xdr:row>
                    <xdr:rowOff>57150</xdr:rowOff>
                  </to>
                </anchor>
              </controlPr>
            </control>
          </mc:Choice>
        </mc:AlternateContent>
        <mc:AlternateContent xmlns:mc="http://schemas.openxmlformats.org/markup-compatibility/2006">
          <mc:Choice Requires="x14">
            <control shapeId="171070" r:id="rId7" name="Check Box 62">
              <controlPr defaultSize="0" autoFill="0" autoLine="0" autoPict="0">
                <anchor moveWithCells="1">
                  <from>
                    <xdr:col>10</xdr:col>
                    <xdr:colOff>44450</xdr:colOff>
                    <xdr:row>52</xdr:row>
                    <xdr:rowOff>76200</xdr:rowOff>
                  </from>
                  <to>
                    <xdr:col>19</xdr:col>
                    <xdr:colOff>120650</xdr:colOff>
                    <xdr:row>53</xdr:row>
                    <xdr:rowOff>57150</xdr:rowOff>
                  </to>
                </anchor>
              </controlPr>
            </control>
          </mc:Choice>
        </mc:AlternateContent>
        <mc:AlternateContent xmlns:mc="http://schemas.openxmlformats.org/markup-compatibility/2006">
          <mc:Choice Requires="x14">
            <control shapeId="171093" r:id="rId8" name="Check Box 85">
              <controlPr defaultSize="0" autoFill="0" autoLine="0" autoPict="0">
                <anchor moveWithCells="1">
                  <from>
                    <xdr:col>25</xdr:col>
                    <xdr:colOff>95250</xdr:colOff>
                    <xdr:row>10</xdr:row>
                    <xdr:rowOff>19050</xdr:rowOff>
                  </from>
                  <to>
                    <xdr:col>29</xdr:col>
                    <xdr:colOff>63500</xdr:colOff>
                    <xdr:row>11</xdr:row>
                    <xdr:rowOff>38100</xdr:rowOff>
                  </to>
                </anchor>
              </controlPr>
            </control>
          </mc:Choice>
        </mc:AlternateContent>
        <mc:AlternateContent xmlns:mc="http://schemas.openxmlformats.org/markup-compatibility/2006">
          <mc:Choice Requires="x14">
            <control shapeId="171094" r:id="rId9" name="Check Box 86">
              <controlPr defaultSize="0" autoFill="0" autoLine="0" autoPict="0">
                <anchor moveWithCells="1">
                  <from>
                    <xdr:col>21</xdr:col>
                    <xdr:colOff>95250</xdr:colOff>
                    <xdr:row>10</xdr:row>
                    <xdr:rowOff>25400</xdr:rowOff>
                  </from>
                  <to>
                    <xdr:col>25</xdr:col>
                    <xdr:colOff>82550</xdr:colOff>
                    <xdr:row>11</xdr:row>
                    <xdr:rowOff>38100</xdr:rowOff>
                  </to>
                </anchor>
              </controlPr>
            </control>
          </mc:Choice>
        </mc:AlternateContent>
        <mc:AlternateContent xmlns:mc="http://schemas.openxmlformats.org/markup-compatibility/2006">
          <mc:Choice Requires="x14">
            <control shapeId="171104" r:id="rId10" name="Check Box 96">
              <controlPr defaultSize="0" autoFill="0" autoLine="0" autoPict="0">
                <anchor moveWithCells="1">
                  <from>
                    <xdr:col>25</xdr:col>
                    <xdr:colOff>88900</xdr:colOff>
                    <xdr:row>48</xdr:row>
                    <xdr:rowOff>63500</xdr:rowOff>
                  </from>
                  <to>
                    <xdr:col>29</xdr:col>
                    <xdr:colOff>57150</xdr:colOff>
                    <xdr:row>50</xdr:row>
                    <xdr:rowOff>95250</xdr:rowOff>
                  </to>
                </anchor>
              </controlPr>
            </control>
          </mc:Choice>
        </mc:AlternateContent>
        <mc:AlternateContent xmlns:mc="http://schemas.openxmlformats.org/markup-compatibility/2006">
          <mc:Choice Requires="x14">
            <control shapeId="171105" r:id="rId11" name="Check Box 97">
              <controlPr defaultSize="0" autoFill="0" autoLine="0" autoPict="0">
                <anchor moveWithCells="1">
                  <from>
                    <xdr:col>21</xdr:col>
                    <xdr:colOff>88900</xdr:colOff>
                    <xdr:row>48</xdr:row>
                    <xdr:rowOff>82550</xdr:rowOff>
                  </from>
                  <to>
                    <xdr:col>25</xdr:col>
                    <xdr:colOff>76200</xdr:colOff>
                    <xdr:row>50</xdr:row>
                    <xdr:rowOff>95250</xdr:rowOff>
                  </to>
                </anchor>
              </controlPr>
            </control>
          </mc:Choice>
        </mc:AlternateContent>
        <mc:AlternateContent xmlns:mc="http://schemas.openxmlformats.org/markup-compatibility/2006">
          <mc:Choice Requires="x14">
            <control shapeId="171121" r:id="rId12" name="Check Box 113">
              <controlPr defaultSize="0" autoFill="0" autoLine="0" autoPict="0">
                <anchor moveWithCells="1">
                  <from>
                    <xdr:col>17</xdr:col>
                    <xdr:colOff>107950</xdr:colOff>
                    <xdr:row>5</xdr:row>
                    <xdr:rowOff>171450</xdr:rowOff>
                  </from>
                  <to>
                    <xdr:col>21</xdr:col>
                    <xdr:colOff>69850</xdr:colOff>
                    <xdr:row>6</xdr:row>
                    <xdr:rowOff>165100</xdr:rowOff>
                  </to>
                </anchor>
              </controlPr>
            </control>
          </mc:Choice>
        </mc:AlternateContent>
        <mc:AlternateContent xmlns:mc="http://schemas.openxmlformats.org/markup-compatibility/2006">
          <mc:Choice Requires="x14">
            <control shapeId="171122" r:id="rId13" name="Check Box 114">
              <controlPr defaultSize="0" autoFill="0" autoLine="0" autoPict="0">
                <anchor moveWithCells="1">
                  <from>
                    <xdr:col>21</xdr:col>
                    <xdr:colOff>82550</xdr:colOff>
                    <xdr:row>5</xdr:row>
                    <xdr:rowOff>171450</xdr:rowOff>
                  </from>
                  <to>
                    <xdr:col>25</xdr:col>
                    <xdr:colOff>63500</xdr:colOff>
                    <xdr:row>6</xdr:row>
                    <xdr:rowOff>171450</xdr:rowOff>
                  </to>
                </anchor>
              </controlPr>
            </control>
          </mc:Choice>
        </mc:AlternateContent>
        <mc:AlternateContent xmlns:mc="http://schemas.openxmlformats.org/markup-compatibility/2006">
          <mc:Choice Requires="x14">
            <control shapeId="171123" r:id="rId14" name="Check Box 115">
              <controlPr defaultSize="0" autoFill="0" autoLine="0" autoPict="0">
                <anchor moveWithCells="1">
                  <from>
                    <xdr:col>25</xdr:col>
                    <xdr:colOff>120650</xdr:colOff>
                    <xdr:row>5</xdr:row>
                    <xdr:rowOff>171450</xdr:rowOff>
                  </from>
                  <to>
                    <xdr:col>30</xdr:col>
                    <xdr:colOff>19050</xdr:colOff>
                    <xdr:row>6</xdr:row>
                    <xdr:rowOff>171450</xdr:rowOff>
                  </to>
                </anchor>
              </controlPr>
            </control>
          </mc:Choice>
        </mc:AlternateContent>
        <mc:AlternateContent xmlns:mc="http://schemas.openxmlformats.org/markup-compatibility/2006">
          <mc:Choice Requires="x14">
            <control shapeId="171124" r:id="rId15" name="Check Box 116">
              <controlPr defaultSize="0" autoFill="0" autoLine="0" autoPict="0">
                <anchor moveWithCells="1">
                  <from>
                    <xdr:col>25</xdr:col>
                    <xdr:colOff>88900</xdr:colOff>
                    <xdr:row>7</xdr:row>
                    <xdr:rowOff>44450</xdr:rowOff>
                  </from>
                  <to>
                    <xdr:col>29</xdr:col>
                    <xdr:colOff>57150</xdr:colOff>
                    <xdr:row>8</xdr:row>
                    <xdr:rowOff>69850</xdr:rowOff>
                  </to>
                </anchor>
              </controlPr>
            </control>
          </mc:Choice>
        </mc:AlternateContent>
        <mc:AlternateContent xmlns:mc="http://schemas.openxmlformats.org/markup-compatibility/2006">
          <mc:Choice Requires="x14">
            <control shapeId="171125" r:id="rId16" name="Check Box 117">
              <controlPr defaultSize="0" autoFill="0" autoLine="0" autoPict="0">
                <anchor moveWithCells="1">
                  <from>
                    <xdr:col>21</xdr:col>
                    <xdr:colOff>82550</xdr:colOff>
                    <xdr:row>7</xdr:row>
                    <xdr:rowOff>50800</xdr:rowOff>
                  </from>
                  <to>
                    <xdr:col>25</xdr:col>
                    <xdr:colOff>76200</xdr:colOff>
                    <xdr:row>8</xdr:row>
                    <xdr:rowOff>69850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BW64"/>
  <sheetViews>
    <sheetView showGridLines="0" view="pageBreakPreview" topLeftCell="A8" zoomScale="80" zoomScaleNormal="100" zoomScaleSheetLayoutView="80" workbookViewId="0">
      <selection activeCell="AP32" sqref="AP32:BU33"/>
    </sheetView>
  </sheetViews>
  <sheetFormatPr defaultColWidth="8" defaultRowHeight="12"/>
  <cols>
    <col min="1" max="1" width="1.453125" style="5" customWidth="1"/>
    <col min="2" max="2" width="2.36328125" style="5" customWidth="1"/>
    <col min="3" max="23" width="2.6328125" style="5" customWidth="1"/>
    <col min="24" max="26" width="2.36328125" style="5" customWidth="1"/>
    <col min="27" max="27" width="3.08984375" style="5" customWidth="1"/>
    <col min="28" max="39" width="3.1796875" style="5" customWidth="1"/>
    <col min="40" max="41" width="3.08984375" style="5" customWidth="1"/>
    <col min="42" max="62" width="2.36328125" style="5" customWidth="1"/>
    <col min="63" max="84" width="2.6328125" style="5" customWidth="1"/>
    <col min="85" max="16384" width="8" style="5"/>
  </cols>
  <sheetData>
    <row r="1" spans="1:58" ht="14.15" customHeight="1">
      <c r="B1" s="2394" t="s">
        <v>751</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650"/>
      <c r="AN1" s="2071" t="s">
        <v>1428</v>
      </c>
      <c r="AO1" s="2071"/>
      <c r="AP1" s="2071"/>
      <c r="AQ1" s="2071"/>
      <c r="AR1" s="2071"/>
      <c r="AS1" s="846"/>
      <c r="AT1" s="846"/>
      <c r="AU1" s="846"/>
      <c r="AV1" s="846"/>
    </row>
    <row r="2" spans="1:58" ht="5.15" customHeight="1" thickBot="1"/>
    <row r="3" spans="1:58" ht="14.15" customHeight="1">
      <c r="B3" s="2395" t="s">
        <v>597</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420" t="s">
        <v>1055</v>
      </c>
      <c r="AC3" s="3517"/>
      <c r="AD3" s="3517"/>
      <c r="AE3" s="3517"/>
      <c r="AF3" s="3517"/>
      <c r="AG3" s="3517"/>
      <c r="AH3" s="3517"/>
      <c r="AI3" s="3517"/>
      <c r="AJ3" s="3517"/>
      <c r="AK3" s="3517"/>
      <c r="AL3" s="3517"/>
      <c r="AM3" s="145"/>
      <c r="AN3" s="146"/>
      <c r="AO3" s="183" t="s">
        <v>1297</v>
      </c>
      <c r="AP3" s="146"/>
      <c r="AQ3" s="146"/>
      <c r="AR3" s="146"/>
      <c r="AS3" s="146"/>
      <c r="AT3" s="146"/>
      <c r="AU3" s="146"/>
      <c r="AV3" s="146"/>
    </row>
    <row r="4" spans="1:58" ht="14.15" customHeight="1">
      <c r="A4" s="6"/>
      <c r="B4" s="68"/>
      <c r="C4" s="3520" t="s">
        <v>900</v>
      </c>
      <c r="D4" s="3520"/>
      <c r="E4" s="3520"/>
      <c r="F4" s="3520"/>
      <c r="G4" s="3520"/>
      <c r="H4" s="3520"/>
      <c r="I4" s="3520"/>
      <c r="J4" s="3520"/>
      <c r="K4" s="3520"/>
      <c r="L4" s="3520"/>
      <c r="M4" s="3520"/>
      <c r="N4" s="3520"/>
      <c r="O4" s="3520"/>
      <c r="P4" s="3520"/>
      <c r="Q4" s="3520"/>
      <c r="R4" s="3520"/>
      <c r="S4" s="3520"/>
      <c r="T4" s="3520"/>
      <c r="U4" s="3520"/>
      <c r="V4" s="3520"/>
      <c r="W4" s="3520"/>
      <c r="X4" s="3520"/>
      <c r="Y4" s="3520"/>
      <c r="Z4" s="3520"/>
      <c r="AA4" s="3521"/>
      <c r="AB4" s="138"/>
      <c r="AC4" s="119"/>
      <c r="AD4" s="114"/>
      <c r="AE4" s="114"/>
      <c r="AF4" s="114"/>
      <c r="AG4" s="114"/>
      <c r="AH4" s="114"/>
      <c r="AI4" s="114"/>
      <c r="AJ4" s="114"/>
      <c r="AK4" s="114"/>
      <c r="AL4" s="342"/>
      <c r="AM4" s="264"/>
      <c r="AO4" s="184"/>
      <c r="AP4" s="184"/>
      <c r="AQ4" s="184"/>
      <c r="AR4" s="184"/>
      <c r="AS4" s="184"/>
      <c r="AT4" s="184"/>
      <c r="AU4" s="184"/>
      <c r="AV4" s="184"/>
      <c r="AW4" s="184"/>
      <c r="AX4" s="184"/>
      <c r="AY4" s="184"/>
      <c r="AZ4" s="184"/>
      <c r="BA4" s="184"/>
      <c r="BB4" s="184"/>
      <c r="BC4" s="184"/>
      <c r="BD4" s="184"/>
      <c r="BE4" s="184"/>
      <c r="BF4" s="184"/>
    </row>
    <row r="5" spans="1:58" ht="14.15" customHeight="1">
      <c r="A5" s="268"/>
      <c r="B5" s="68"/>
      <c r="D5" s="1" t="s">
        <v>281</v>
      </c>
      <c r="E5" s="1"/>
      <c r="F5" s="1"/>
      <c r="G5" s="1"/>
      <c r="H5" s="1"/>
      <c r="I5" s="1"/>
      <c r="J5" s="1"/>
      <c r="K5" s="1"/>
      <c r="L5" s="1"/>
      <c r="M5" s="1"/>
      <c r="N5" s="1"/>
      <c r="O5" s="1"/>
      <c r="P5" s="1"/>
      <c r="Q5" s="1"/>
      <c r="R5" s="6"/>
      <c r="S5" s="96"/>
      <c r="T5" s="96"/>
      <c r="U5" s="97"/>
      <c r="V5" s="98"/>
      <c r="W5" s="98"/>
      <c r="X5" s="6"/>
      <c r="Y5" s="6"/>
      <c r="Z5" s="6"/>
      <c r="AB5" s="3518" t="s">
        <v>205</v>
      </c>
      <c r="AC5" s="2403" t="s">
        <v>178</v>
      </c>
      <c r="AD5" s="3519"/>
      <c r="AE5" s="3519"/>
      <c r="AF5" s="3519"/>
      <c r="AG5" s="3519"/>
      <c r="AH5" s="3519"/>
      <c r="AI5" s="3519"/>
      <c r="AJ5" s="3519"/>
      <c r="AK5" s="3519"/>
      <c r="AL5" s="3519"/>
      <c r="AM5" s="657"/>
      <c r="AO5" s="184"/>
      <c r="AP5" s="184"/>
      <c r="AQ5" s="184"/>
      <c r="AR5" s="184"/>
      <c r="AS5" s="184"/>
      <c r="AT5" s="184"/>
      <c r="AU5" s="184"/>
      <c r="AV5" s="184"/>
      <c r="AW5" s="184"/>
      <c r="AX5" s="184"/>
      <c r="AY5" s="184"/>
      <c r="AZ5" s="184"/>
      <c r="BA5" s="184"/>
      <c r="BB5" s="184"/>
      <c r="BC5" s="184"/>
      <c r="BD5" s="184"/>
      <c r="BE5" s="184"/>
      <c r="BF5" s="184"/>
    </row>
    <row r="6" spans="1:58" ht="14.15" customHeight="1">
      <c r="A6" s="268"/>
      <c r="B6" s="68"/>
      <c r="C6" s="6" t="s">
        <v>1624</v>
      </c>
      <c r="E6" s="6"/>
      <c r="F6" s="6"/>
      <c r="G6" s="6"/>
      <c r="H6" s="6"/>
      <c r="I6" s="6"/>
      <c r="J6" s="6"/>
      <c r="K6" s="6"/>
      <c r="L6" s="6"/>
      <c r="M6" s="6"/>
      <c r="N6" s="6"/>
      <c r="O6" s="6"/>
      <c r="P6" s="6"/>
      <c r="Q6" s="6"/>
      <c r="R6" s="6"/>
      <c r="S6" s="6"/>
      <c r="T6" s="6"/>
      <c r="X6" s="1"/>
      <c r="AB6" s="3518"/>
      <c r="AC6" s="2403"/>
      <c r="AD6" s="3519"/>
      <c r="AE6" s="3519"/>
      <c r="AF6" s="3519"/>
      <c r="AG6" s="3519"/>
      <c r="AH6" s="3519"/>
      <c r="AI6" s="3519"/>
      <c r="AJ6" s="3519"/>
      <c r="AK6" s="3519"/>
      <c r="AL6" s="3519"/>
      <c r="AM6" s="657"/>
      <c r="AO6" s="184"/>
      <c r="AP6" s="184"/>
      <c r="AQ6" s="184"/>
      <c r="AR6" s="184"/>
      <c r="AS6" s="184"/>
      <c r="AT6" s="184"/>
      <c r="AU6" s="184"/>
      <c r="AV6" s="184"/>
      <c r="AW6" s="184"/>
      <c r="AX6" s="184"/>
      <c r="AY6" s="184"/>
      <c r="AZ6" s="184"/>
      <c r="BA6" s="184"/>
      <c r="BB6" s="184"/>
      <c r="BC6" s="184"/>
      <c r="BD6" s="184"/>
      <c r="BE6" s="184"/>
      <c r="BF6" s="184"/>
    </row>
    <row r="7" spans="1:58" ht="14.15" customHeight="1">
      <c r="A7" s="268"/>
      <c r="B7" s="68"/>
      <c r="C7" s="893"/>
      <c r="D7" s="894"/>
      <c r="E7" s="3420" t="s">
        <v>236</v>
      </c>
      <c r="F7" s="3421"/>
      <c r="G7" s="3421"/>
      <c r="H7" s="3421"/>
      <c r="I7" s="3421"/>
      <c r="J7" s="3422"/>
      <c r="K7" s="3420" t="s">
        <v>1040</v>
      </c>
      <c r="L7" s="3421"/>
      <c r="M7" s="3421"/>
      <c r="N7" s="3421"/>
      <c r="O7" s="3421"/>
      <c r="P7" s="3421"/>
      <c r="Q7" s="3421"/>
      <c r="R7" s="3421"/>
      <c r="S7" s="3421"/>
      <c r="T7" s="3421"/>
      <c r="U7" s="3421"/>
      <c r="V7" s="3421"/>
      <c r="W7" s="3422"/>
      <c r="X7" s="3420" t="s">
        <v>1056</v>
      </c>
      <c r="Y7" s="3421"/>
      <c r="Z7" s="3421"/>
      <c r="AA7" s="3421"/>
      <c r="AB7" s="3421"/>
      <c r="AC7" s="3421"/>
      <c r="AD7" s="3421"/>
      <c r="AE7" s="3421"/>
      <c r="AF7" s="3421"/>
      <c r="AG7" s="3421"/>
      <c r="AH7" s="3421"/>
      <c r="AI7" s="3421"/>
      <c r="AJ7" s="3421"/>
      <c r="AK7" s="395"/>
      <c r="AL7" s="102"/>
      <c r="AM7" s="62"/>
      <c r="AO7" s="184"/>
      <c r="AP7" s="184"/>
      <c r="AQ7" s="184"/>
      <c r="AR7" s="184"/>
      <c r="AS7" s="184"/>
      <c r="AT7" s="184"/>
      <c r="AU7" s="184"/>
      <c r="AV7" s="184"/>
      <c r="AW7" s="184"/>
      <c r="AX7" s="184"/>
      <c r="AY7" s="184"/>
      <c r="AZ7" s="184"/>
      <c r="BA7" s="184"/>
      <c r="BB7" s="184"/>
      <c r="BC7" s="184"/>
      <c r="BD7" s="184"/>
      <c r="BE7" s="184"/>
      <c r="BF7" s="184"/>
    </row>
    <row r="8" spans="1:58" ht="14.15" customHeight="1">
      <c r="A8" s="268"/>
      <c r="B8" s="68"/>
      <c r="C8" s="3522" t="s">
        <v>1057</v>
      </c>
      <c r="D8" s="3523"/>
      <c r="E8" s="3524" t="s">
        <v>1263</v>
      </c>
      <c r="F8" s="3524"/>
      <c r="G8" s="3524"/>
      <c r="H8" s="3524"/>
      <c r="I8" s="3524"/>
      <c r="J8" s="3524"/>
      <c r="K8" s="1003"/>
      <c r="L8" s="1004" t="s">
        <v>34</v>
      </c>
      <c r="M8" s="1005"/>
      <c r="N8" s="3494" t="s">
        <v>1041</v>
      </c>
      <c r="O8" s="3494"/>
      <c r="P8" s="1005"/>
      <c r="Q8" s="1004" t="s">
        <v>34</v>
      </c>
      <c r="R8" s="1005"/>
      <c r="S8" s="3494" t="s">
        <v>1042</v>
      </c>
      <c r="T8" s="3494"/>
      <c r="U8" s="1005"/>
      <c r="V8" s="3494" t="s">
        <v>1043</v>
      </c>
      <c r="W8" s="3511"/>
      <c r="X8" s="892"/>
      <c r="Y8" s="812"/>
      <c r="Z8" s="812"/>
      <c r="AA8" s="812"/>
      <c r="AB8" s="812"/>
      <c r="AC8" s="812"/>
      <c r="AD8" s="812"/>
      <c r="AE8" s="812"/>
      <c r="AF8" s="812"/>
      <c r="AG8" s="812"/>
      <c r="AH8" s="812"/>
      <c r="AI8" s="812"/>
      <c r="AJ8" s="812"/>
      <c r="AK8" s="1006"/>
      <c r="AL8" s="102"/>
      <c r="AM8" s="62"/>
      <c r="AO8" s="184"/>
      <c r="AP8" s="184"/>
      <c r="AQ8" s="184"/>
      <c r="AR8" s="184"/>
      <c r="AS8" s="184"/>
      <c r="AT8" s="184"/>
      <c r="AU8" s="184"/>
      <c r="AV8" s="184"/>
      <c r="AW8" s="184"/>
      <c r="AX8" s="184"/>
      <c r="AY8" s="184"/>
      <c r="AZ8" s="184"/>
      <c r="BA8" s="184"/>
      <c r="BB8" s="184"/>
      <c r="BC8" s="184"/>
      <c r="BD8" s="184"/>
      <c r="BE8" s="184"/>
      <c r="BF8" s="184"/>
    </row>
    <row r="9" spans="1:58" ht="14.15" customHeight="1">
      <c r="A9" s="268"/>
      <c r="B9" s="68"/>
      <c r="C9" s="3522"/>
      <c r="D9" s="3523"/>
      <c r="E9" s="3512" t="s">
        <v>1264</v>
      </c>
      <c r="F9" s="3512"/>
      <c r="G9" s="3512"/>
      <c r="H9" s="3512"/>
      <c r="I9" s="3512"/>
      <c r="J9" s="3512"/>
      <c r="K9" s="1007"/>
      <c r="L9" s="1008" t="s">
        <v>34</v>
      </c>
      <c r="M9" s="1009"/>
      <c r="N9" s="3374" t="s">
        <v>1041</v>
      </c>
      <c r="O9" s="3374"/>
      <c r="P9" s="1009" t="s">
        <v>1044</v>
      </c>
      <c r="Q9" s="1008" t="s">
        <v>34</v>
      </c>
      <c r="R9" s="1009"/>
      <c r="S9" s="3374" t="s">
        <v>1042</v>
      </c>
      <c r="T9" s="3374"/>
      <c r="U9" s="1009"/>
      <c r="V9" s="3374" t="s">
        <v>1043</v>
      </c>
      <c r="W9" s="3513"/>
      <c r="X9" s="1010"/>
      <c r="Y9" s="1011"/>
      <c r="Z9" s="1011"/>
      <c r="AA9" s="1011"/>
      <c r="AB9" s="1011"/>
      <c r="AC9" s="1011"/>
      <c r="AD9" s="1011"/>
      <c r="AE9" s="1011"/>
      <c r="AF9" s="1011"/>
      <c r="AG9" s="1011"/>
      <c r="AH9" s="1011"/>
      <c r="AI9" s="1011"/>
      <c r="AJ9" s="1011"/>
      <c r="AK9" s="1012"/>
      <c r="AL9" s="102"/>
      <c r="AM9" s="62"/>
      <c r="AO9" s="184"/>
      <c r="AP9" s="184"/>
      <c r="AQ9" s="184"/>
      <c r="AR9" s="184"/>
      <c r="AS9" s="184"/>
      <c r="AT9" s="184"/>
      <c r="AU9" s="184"/>
      <c r="AV9" s="184"/>
      <c r="AW9" s="184"/>
      <c r="AX9" s="184"/>
      <c r="AY9" s="184"/>
      <c r="AZ9" s="184"/>
      <c r="BA9" s="184"/>
      <c r="BB9" s="184"/>
      <c r="BC9" s="184"/>
      <c r="BD9" s="184"/>
      <c r="BE9" s="184"/>
      <c r="BF9" s="184"/>
    </row>
    <row r="10" spans="1:58" ht="14.15" customHeight="1">
      <c r="A10" s="268"/>
      <c r="B10" s="68"/>
      <c r="C10" s="3522"/>
      <c r="D10" s="3523"/>
      <c r="E10" s="3525" t="s">
        <v>1625</v>
      </c>
      <c r="F10" s="3526"/>
      <c r="G10" s="3526"/>
      <c r="H10" s="3526"/>
      <c r="I10" s="3526"/>
      <c r="J10" s="3527"/>
      <c r="K10" s="351"/>
      <c r="L10" s="9" t="s">
        <v>34</v>
      </c>
      <c r="M10" s="357"/>
      <c r="N10" s="3509" t="s">
        <v>1041</v>
      </c>
      <c r="O10" s="3509"/>
      <c r="P10" s="357" t="s">
        <v>1044</v>
      </c>
      <c r="Q10" s="9" t="s">
        <v>34</v>
      </c>
      <c r="R10" s="357"/>
      <c r="S10" s="3509" t="s">
        <v>1042</v>
      </c>
      <c r="T10" s="3509"/>
      <c r="U10" s="357"/>
      <c r="V10" s="3509" t="s">
        <v>1043</v>
      </c>
      <c r="W10" s="3510"/>
      <c r="X10" s="358"/>
      <c r="Y10" s="183"/>
      <c r="Z10" s="183"/>
      <c r="AA10" s="183"/>
      <c r="AB10" s="183"/>
      <c r="AC10" s="183"/>
      <c r="AD10" s="183"/>
      <c r="AE10" s="183"/>
      <c r="AF10" s="183"/>
      <c r="AG10" s="183"/>
      <c r="AH10" s="183"/>
      <c r="AI10" s="183"/>
      <c r="AJ10" s="183"/>
      <c r="AK10" s="237"/>
      <c r="AL10" s="102"/>
      <c r="AM10" s="62"/>
      <c r="AO10" s="184"/>
      <c r="AP10" s="184"/>
      <c r="AQ10" s="184"/>
      <c r="AR10" s="184"/>
      <c r="AS10" s="184"/>
      <c r="AT10" s="184"/>
      <c r="AU10" s="184"/>
      <c r="AV10" s="184"/>
      <c r="AW10" s="184"/>
      <c r="AX10" s="184"/>
      <c r="AY10" s="184"/>
      <c r="AZ10" s="184"/>
      <c r="BA10" s="184"/>
      <c r="BB10" s="184"/>
      <c r="BC10" s="184"/>
      <c r="BD10" s="184"/>
      <c r="BE10" s="184"/>
      <c r="BF10" s="184"/>
    </row>
    <row r="11" spans="1:58" ht="14.15" customHeight="1" thickBot="1">
      <c r="A11" s="268"/>
      <c r="B11" s="68"/>
      <c r="C11" s="3522"/>
      <c r="D11" s="3523"/>
      <c r="E11" s="3525"/>
      <c r="F11" s="3526"/>
      <c r="G11" s="3526"/>
      <c r="H11" s="3526"/>
      <c r="I11" s="3526"/>
      <c r="J11" s="3527"/>
      <c r="K11" s="1013"/>
      <c r="L11" s="9"/>
      <c r="M11" s="9"/>
      <c r="N11" s="280"/>
      <c r="O11" s="280"/>
      <c r="P11" s="9"/>
      <c r="Q11" s="9"/>
      <c r="R11" s="9"/>
      <c r="S11" s="280"/>
      <c r="T11" s="280"/>
      <c r="U11" s="9"/>
      <c r="V11" s="280"/>
      <c r="W11" s="280"/>
      <c r="X11" s="358"/>
      <c r="Y11" s="183"/>
      <c r="Z11" s="183"/>
      <c r="AA11" s="183"/>
      <c r="AB11" s="183"/>
      <c r="AC11" s="183"/>
      <c r="AD11" s="183"/>
      <c r="AE11" s="183"/>
      <c r="AF11" s="183"/>
      <c r="AG11" s="183"/>
      <c r="AH11" s="183"/>
      <c r="AI11" s="183"/>
      <c r="AJ11" s="183"/>
      <c r="AK11" s="237"/>
      <c r="AL11" s="102"/>
      <c r="AM11" s="62"/>
      <c r="AO11" s="184"/>
      <c r="AP11" s="184"/>
      <c r="AQ11" s="184"/>
      <c r="AR11" s="184"/>
      <c r="AS11" s="184"/>
      <c r="AT11" s="184"/>
      <c r="AU11" s="184"/>
      <c r="AV11" s="184"/>
      <c r="AW11" s="184"/>
      <c r="AX11" s="184"/>
      <c r="AY11" s="184"/>
      <c r="AZ11" s="184"/>
      <c r="BA11" s="184"/>
      <c r="BB11" s="184"/>
      <c r="BC11" s="184"/>
      <c r="BD11" s="184"/>
      <c r="BE11" s="184"/>
      <c r="BF11" s="184"/>
    </row>
    <row r="12" spans="1:58" ht="14.15" customHeight="1" thickTop="1">
      <c r="A12" s="268"/>
      <c r="B12" s="68"/>
      <c r="C12" s="3544" t="s">
        <v>1045</v>
      </c>
      <c r="D12" s="3545"/>
      <c r="E12" s="3550" t="s">
        <v>1046</v>
      </c>
      <c r="F12" s="3551"/>
      <c r="G12" s="3551"/>
      <c r="H12" s="3551"/>
      <c r="I12" s="3551"/>
      <c r="J12" s="3552"/>
      <c r="K12" s="1014"/>
      <c r="L12" s="1015" t="s">
        <v>34</v>
      </c>
      <c r="M12" s="1016"/>
      <c r="N12" s="3528" t="s">
        <v>1041</v>
      </c>
      <c r="O12" s="3528"/>
      <c r="P12" s="1016" t="s">
        <v>1044</v>
      </c>
      <c r="Q12" s="1015" t="s">
        <v>34</v>
      </c>
      <c r="R12" s="1016"/>
      <c r="S12" s="3528" t="s">
        <v>1042</v>
      </c>
      <c r="T12" s="3528"/>
      <c r="U12" s="1016"/>
      <c r="V12" s="3528" t="s">
        <v>1043</v>
      </c>
      <c r="W12" s="3534"/>
      <c r="X12" s="1017"/>
      <c r="Y12" s="880"/>
      <c r="Z12" s="880"/>
      <c r="AA12" s="880"/>
      <c r="AB12" s="880"/>
      <c r="AC12" s="880"/>
      <c r="AD12" s="880"/>
      <c r="AE12" s="880"/>
      <c r="AF12" s="880"/>
      <c r="AG12" s="880"/>
      <c r="AH12" s="880"/>
      <c r="AI12" s="880"/>
      <c r="AJ12" s="880"/>
      <c r="AK12" s="1018"/>
      <c r="AL12" s="102"/>
      <c r="AM12" s="62"/>
      <c r="AO12" s="184"/>
      <c r="AP12" s="184"/>
      <c r="AQ12" s="184"/>
      <c r="AR12" s="184"/>
      <c r="AS12" s="184"/>
      <c r="AT12" s="184"/>
      <c r="AU12" s="184"/>
      <c r="AV12" s="184"/>
      <c r="AW12" s="184"/>
      <c r="AX12" s="184"/>
      <c r="AY12" s="184"/>
      <c r="AZ12" s="184"/>
      <c r="BA12" s="184"/>
      <c r="BB12" s="184"/>
      <c r="BC12" s="184"/>
      <c r="BD12" s="184"/>
      <c r="BE12" s="184"/>
      <c r="BF12" s="184"/>
    </row>
    <row r="13" spans="1:58" ht="14.15" customHeight="1">
      <c r="A13" s="268"/>
      <c r="B13" s="68"/>
      <c r="C13" s="3546"/>
      <c r="D13" s="3547"/>
      <c r="E13" s="3525" t="s">
        <v>1626</v>
      </c>
      <c r="F13" s="3509"/>
      <c r="G13" s="3509"/>
      <c r="H13" s="3509"/>
      <c r="I13" s="3509"/>
      <c r="J13" s="3510"/>
      <c r="K13" s="3567"/>
      <c r="L13" s="3568"/>
      <c r="M13" s="3568"/>
      <c r="N13" s="3568"/>
      <c r="O13" s="3568"/>
      <c r="P13" s="3568"/>
      <c r="Q13" s="3568"/>
      <c r="R13" s="3568"/>
      <c r="S13" s="3568"/>
      <c r="T13" s="3568"/>
      <c r="U13" s="3568"/>
      <c r="V13" s="3568"/>
      <c r="W13" s="3568"/>
      <c r="X13" s="358"/>
      <c r="Y13" s="183"/>
      <c r="Z13" s="183"/>
      <c r="AA13" s="183"/>
      <c r="AB13" s="183"/>
      <c r="AC13" s="183"/>
      <c r="AD13" s="183"/>
      <c r="AE13" s="183"/>
      <c r="AF13" s="183"/>
      <c r="AG13" s="183"/>
      <c r="AH13" s="183"/>
      <c r="AI13" s="183"/>
      <c r="AJ13" s="183"/>
      <c r="AK13" s="237"/>
      <c r="AL13" s="102"/>
      <c r="AM13" s="62"/>
      <c r="AO13" s="184"/>
      <c r="AP13" s="184"/>
      <c r="AQ13" s="184"/>
      <c r="AR13" s="184"/>
      <c r="AS13" s="184"/>
      <c r="AT13" s="184"/>
      <c r="AU13" s="184"/>
      <c r="AV13" s="184"/>
      <c r="AW13" s="184"/>
      <c r="AX13" s="184"/>
      <c r="AY13" s="184"/>
      <c r="AZ13" s="184"/>
      <c r="BA13" s="184"/>
      <c r="BB13" s="184"/>
      <c r="BC13" s="184"/>
      <c r="BD13" s="184"/>
      <c r="BE13" s="184"/>
      <c r="BF13" s="184"/>
    </row>
    <row r="14" spans="1:58" ht="14.15" customHeight="1">
      <c r="A14" s="268"/>
      <c r="B14" s="68"/>
      <c r="C14" s="3546"/>
      <c r="D14" s="3547"/>
      <c r="E14" s="3553"/>
      <c r="F14" s="3509"/>
      <c r="G14" s="3509"/>
      <c r="H14" s="3509"/>
      <c r="I14" s="3509"/>
      <c r="J14" s="3510"/>
      <c r="K14" s="3567"/>
      <c r="L14" s="3568"/>
      <c r="M14" s="3568"/>
      <c r="N14" s="3568"/>
      <c r="O14" s="3568"/>
      <c r="P14" s="3568"/>
      <c r="Q14" s="3568"/>
      <c r="R14" s="3568"/>
      <c r="S14" s="3568"/>
      <c r="T14" s="3568"/>
      <c r="U14" s="3568"/>
      <c r="V14" s="3568"/>
      <c r="W14" s="3569"/>
      <c r="X14" s="189"/>
      <c r="Y14" s="2712"/>
      <c r="Z14" s="2712"/>
      <c r="AA14" s="2712"/>
      <c r="AB14" s="2712"/>
      <c r="AC14" s="2712"/>
      <c r="AD14" s="2712"/>
      <c r="AE14" s="2712"/>
      <c r="AF14" s="2712"/>
      <c r="AG14" s="2712"/>
      <c r="AH14" s="2712"/>
      <c r="AI14" s="2712"/>
      <c r="AJ14" s="2712"/>
      <c r="AK14" s="237"/>
      <c r="AL14" s="102"/>
      <c r="AM14" s="62"/>
      <c r="AO14" s="184"/>
      <c r="AP14" s="184"/>
      <c r="AQ14" s="184"/>
      <c r="AR14" s="184"/>
      <c r="AS14" s="184"/>
      <c r="AT14" s="184"/>
      <c r="AU14" s="184"/>
      <c r="AV14" s="184"/>
      <c r="AW14" s="184"/>
      <c r="AX14" s="184"/>
      <c r="AY14" s="184"/>
      <c r="AZ14" s="184"/>
      <c r="BA14" s="184"/>
      <c r="BB14" s="184"/>
      <c r="BC14" s="184"/>
      <c r="BD14" s="184"/>
      <c r="BE14" s="184"/>
      <c r="BF14" s="184"/>
    </row>
    <row r="15" spans="1:58" ht="14.15" customHeight="1" thickBot="1">
      <c r="A15" s="268"/>
      <c r="B15" s="68"/>
      <c r="C15" s="3548"/>
      <c r="D15" s="3549"/>
      <c r="E15" s="3554"/>
      <c r="F15" s="3555"/>
      <c r="G15" s="3555"/>
      <c r="H15" s="3555"/>
      <c r="I15" s="3555"/>
      <c r="J15" s="3556"/>
      <c r="K15" s="3570"/>
      <c r="L15" s="3571"/>
      <c r="M15" s="3571"/>
      <c r="N15" s="3571"/>
      <c r="O15" s="3571"/>
      <c r="P15" s="3571"/>
      <c r="Q15" s="3571"/>
      <c r="R15" s="3571"/>
      <c r="S15" s="3571"/>
      <c r="T15" s="3571"/>
      <c r="U15" s="3571"/>
      <c r="V15" s="3571"/>
      <c r="W15" s="3572"/>
      <c r="X15" s="710"/>
      <c r="Y15" s="3535"/>
      <c r="Z15" s="3535"/>
      <c r="AA15" s="3535"/>
      <c r="AB15" s="3535"/>
      <c r="AC15" s="3535"/>
      <c r="AD15" s="3535"/>
      <c r="AE15" s="3535"/>
      <c r="AF15" s="3535"/>
      <c r="AG15" s="3535"/>
      <c r="AH15" s="3535"/>
      <c r="AI15" s="3535"/>
      <c r="AJ15" s="3535"/>
      <c r="AK15" s="1019"/>
      <c r="AL15" s="102"/>
      <c r="AM15" s="62"/>
      <c r="AO15" s="184"/>
      <c r="AP15" s="184"/>
      <c r="AQ15" s="184"/>
      <c r="AR15" s="184"/>
      <c r="AS15" s="184"/>
      <c r="AT15" s="184"/>
      <c r="AU15" s="184"/>
      <c r="AV15" s="184"/>
      <c r="AW15" s="184"/>
      <c r="AX15" s="184"/>
      <c r="AY15" s="184"/>
      <c r="AZ15" s="184"/>
      <c r="BA15" s="184"/>
      <c r="BB15" s="184"/>
      <c r="BC15" s="184"/>
      <c r="BD15" s="184"/>
      <c r="BE15" s="184"/>
      <c r="BF15" s="184"/>
    </row>
    <row r="16" spans="1:58" ht="14.15" customHeight="1" thickTop="1">
      <c r="A16" s="268"/>
      <c r="B16" s="68"/>
      <c r="C16" s="2517"/>
      <c r="D16" s="2736"/>
      <c r="E16" s="2415" t="s">
        <v>1047</v>
      </c>
      <c r="F16" s="2415"/>
      <c r="G16" s="2415"/>
      <c r="H16" s="2415"/>
      <c r="I16" s="2415"/>
      <c r="J16" s="2415"/>
      <c r="K16" s="2415"/>
      <c r="L16" s="2415"/>
      <c r="M16" s="2415"/>
      <c r="N16" s="2444"/>
      <c r="O16" s="2444"/>
      <c r="P16" s="3080"/>
      <c r="Q16" s="2443" t="s">
        <v>1048</v>
      </c>
      <c r="R16" s="2444"/>
      <c r="S16" s="2444"/>
      <c r="T16" s="2444"/>
      <c r="U16" s="2444"/>
      <c r="V16" s="2444"/>
      <c r="W16" s="2415"/>
      <c r="X16" s="2415"/>
      <c r="Y16" s="2415"/>
      <c r="Z16" s="2415"/>
      <c r="AA16" s="2415"/>
      <c r="AB16" s="2415"/>
      <c r="AC16" s="2415"/>
      <c r="AD16" s="2415"/>
      <c r="AE16" s="2415"/>
      <c r="AF16" s="2415"/>
      <c r="AG16" s="2415"/>
      <c r="AH16" s="2415"/>
      <c r="AI16" s="2415"/>
      <c r="AJ16" s="2415"/>
      <c r="AK16" s="2736"/>
      <c r="AL16" s="268"/>
      <c r="AM16" s="68"/>
      <c r="AO16" s="184"/>
      <c r="AP16" s="184"/>
      <c r="AQ16" s="184"/>
      <c r="AR16" s="184"/>
      <c r="AS16" s="184"/>
      <c r="AT16" s="184"/>
      <c r="AU16" s="184"/>
      <c r="AV16" s="184"/>
      <c r="AW16" s="184"/>
      <c r="AX16" s="184"/>
      <c r="AY16" s="184"/>
      <c r="AZ16" s="184"/>
      <c r="BA16" s="184"/>
      <c r="BB16" s="184"/>
      <c r="BC16" s="184"/>
      <c r="BD16" s="184"/>
      <c r="BE16" s="184"/>
      <c r="BF16" s="184"/>
    </row>
    <row r="17" spans="1:74" ht="14.15" customHeight="1">
      <c r="A17" s="268"/>
      <c r="B17" s="68"/>
      <c r="C17" s="3538" t="s">
        <v>1958</v>
      </c>
      <c r="D17" s="3539"/>
      <c r="E17" s="3573"/>
      <c r="F17" s="3574"/>
      <c r="G17" s="3574"/>
      <c r="H17" s="3574"/>
      <c r="I17" s="3574"/>
      <c r="J17" s="3574"/>
      <c r="K17" s="3574"/>
      <c r="L17" s="3574"/>
      <c r="M17" s="3574"/>
      <c r="N17" s="3574"/>
      <c r="O17" s="3574"/>
      <c r="P17" s="3575"/>
      <c r="Q17" s="3576"/>
      <c r="R17" s="2931"/>
      <c r="S17" s="2931"/>
      <c r="T17" s="2931"/>
      <c r="U17" s="2931"/>
      <c r="V17" s="2931"/>
      <c r="W17" s="2931"/>
      <c r="X17" s="2931"/>
      <c r="Y17" s="2931"/>
      <c r="Z17" s="2931"/>
      <c r="AA17" s="2931"/>
      <c r="AB17" s="2931"/>
      <c r="AC17" s="2931"/>
      <c r="AD17" s="2931"/>
      <c r="AE17" s="2931"/>
      <c r="AF17" s="2931"/>
      <c r="AG17" s="2931"/>
      <c r="AH17" s="2931"/>
      <c r="AI17" s="2931"/>
      <c r="AJ17" s="2931"/>
      <c r="AK17" s="2932"/>
      <c r="AL17" s="867"/>
      <c r="AM17" s="657"/>
      <c r="AO17" s="216" t="s">
        <v>1699</v>
      </c>
      <c r="AP17" s="184"/>
      <c r="AQ17" s="184"/>
      <c r="AR17" s="184"/>
      <c r="AS17" s="184"/>
      <c r="AT17" s="184"/>
      <c r="AU17" s="184"/>
      <c r="AV17" s="184"/>
      <c r="AW17" s="184"/>
      <c r="AX17" s="184"/>
      <c r="AY17" s="184"/>
      <c r="AZ17" s="184"/>
      <c r="BA17" s="184"/>
      <c r="BB17" s="184"/>
      <c r="BC17" s="184"/>
      <c r="BD17" s="184"/>
      <c r="BE17" s="184"/>
      <c r="BF17" s="184"/>
    </row>
    <row r="18" spans="1:74" ht="14.15" customHeight="1">
      <c r="A18" s="268"/>
      <c r="B18" s="68"/>
      <c r="C18" s="3540"/>
      <c r="D18" s="3541"/>
      <c r="E18" s="3529"/>
      <c r="F18" s="3530"/>
      <c r="G18" s="3530"/>
      <c r="H18" s="3530"/>
      <c r="I18" s="3530"/>
      <c r="J18" s="3530"/>
      <c r="K18" s="3530"/>
      <c r="L18" s="3530"/>
      <c r="M18" s="3530"/>
      <c r="N18" s="3530"/>
      <c r="O18" s="3530"/>
      <c r="P18" s="3531"/>
      <c r="Q18" s="3536"/>
      <c r="R18" s="2878"/>
      <c r="S18" s="2878"/>
      <c r="T18" s="2878"/>
      <c r="U18" s="2878"/>
      <c r="V18" s="2878"/>
      <c r="W18" s="2878"/>
      <c r="X18" s="2878"/>
      <c r="Y18" s="2878"/>
      <c r="Z18" s="2878"/>
      <c r="AA18" s="2878"/>
      <c r="AB18" s="2878"/>
      <c r="AC18" s="2878"/>
      <c r="AD18" s="2878"/>
      <c r="AE18" s="2878"/>
      <c r="AF18" s="2878"/>
      <c r="AG18" s="2878"/>
      <c r="AH18" s="2878"/>
      <c r="AI18" s="2878"/>
      <c r="AJ18" s="2878"/>
      <c r="AK18" s="2879"/>
      <c r="AL18" s="116"/>
      <c r="AM18" s="264"/>
      <c r="AP18" s="1432" t="s">
        <v>1745</v>
      </c>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row>
    <row r="19" spans="1:74" ht="14.15" customHeight="1">
      <c r="A19" s="268"/>
      <c r="B19" s="68"/>
      <c r="C19" s="3540"/>
      <c r="D19" s="3541"/>
      <c r="E19" s="3529"/>
      <c r="F19" s="3530"/>
      <c r="G19" s="3530"/>
      <c r="H19" s="3530"/>
      <c r="I19" s="3530"/>
      <c r="J19" s="3530"/>
      <c r="K19" s="3530"/>
      <c r="L19" s="3530"/>
      <c r="M19" s="3530"/>
      <c r="N19" s="3530"/>
      <c r="O19" s="3530"/>
      <c r="P19" s="3531"/>
      <c r="Q19" s="3536"/>
      <c r="R19" s="2878"/>
      <c r="S19" s="2878"/>
      <c r="T19" s="2878"/>
      <c r="U19" s="2878"/>
      <c r="V19" s="2878"/>
      <c r="W19" s="2878"/>
      <c r="X19" s="2878"/>
      <c r="Y19" s="2878"/>
      <c r="Z19" s="2878"/>
      <c r="AA19" s="2878"/>
      <c r="AB19" s="2878"/>
      <c r="AC19" s="2878"/>
      <c r="AD19" s="2878"/>
      <c r="AE19" s="2878"/>
      <c r="AF19" s="2878"/>
      <c r="AG19" s="2878"/>
      <c r="AH19" s="2878"/>
      <c r="AI19" s="2878"/>
      <c r="AJ19" s="2878"/>
      <c r="AK19" s="2879"/>
      <c r="AL19" s="116"/>
      <c r="AM19" s="264"/>
      <c r="AP19" s="1850" t="s">
        <v>2278</v>
      </c>
      <c r="AQ19" s="1850"/>
      <c r="AR19" s="1850"/>
      <c r="AS19" s="1850"/>
      <c r="AT19" s="1850"/>
      <c r="AU19" s="1850"/>
      <c r="AV19" s="1850"/>
      <c r="AW19" s="1850"/>
      <c r="AX19" s="1850"/>
      <c r="AY19" s="1850"/>
      <c r="AZ19" s="1850"/>
      <c r="BA19" s="1850"/>
      <c r="BB19" s="1850"/>
      <c r="BC19" s="1850"/>
      <c r="BD19" s="1850"/>
      <c r="BE19" s="1850"/>
      <c r="BF19" s="1850"/>
      <c r="BG19" s="1850"/>
      <c r="BH19" s="1850"/>
      <c r="BI19" s="1850"/>
      <c r="BJ19" s="1850"/>
      <c r="BK19" s="1850"/>
      <c r="BL19" s="1850"/>
      <c r="BM19" s="1850"/>
      <c r="BN19" s="1850"/>
      <c r="BO19" s="1850"/>
      <c r="BP19" s="1850"/>
      <c r="BQ19" s="1850"/>
      <c r="BR19" s="1850"/>
      <c r="BS19" s="1850"/>
      <c r="BT19" s="1850"/>
      <c r="BU19" s="1850"/>
      <c r="BV19" s="1850"/>
    </row>
    <row r="20" spans="1:74" ht="14.15" customHeight="1">
      <c r="A20" s="268"/>
      <c r="B20" s="68"/>
      <c r="C20" s="3542"/>
      <c r="D20" s="3543"/>
      <c r="E20" s="3514"/>
      <c r="F20" s="3515"/>
      <c r="G20" s="3515"/>
      <c r="H20" s="3515"/>
      <c r="I20" s="3515"/>
      <c r="J20" s="3515"/>
      <c r="K20" s="3515"/>
      <c r="L20" s="3515"/>
      <c r="M20" s="3515"/>
      <c r="N20" s="3515"/>
      <c r="O20" s="3515"/>
      <c r="P20" s="3516"/>
      <c r="Q20" s="3537"/>
      <c r="R20" s="2849"/>
      <c r="S20" s="2849"/>
      <c r="T20" s="2849"/>
      <c r="U20" s="2849"/>
      <c r="V20" s="2849"/>
      <c r="W20" s="2849"/>
      <c r="X20" s="2849"/>
      <c r="Y20" s="2849"/>
      <c r="Z20" s="2849"/>
      <c r="AA20" s="2849"/>
      <c r="AB20" s="2849"/>
      <c r="AC20" s="2849"/>
      <c r="AD20" s="2849"/>
      <c r="AE20" s="2849"/>
      <c r="AF20" s="2849"/>
      <c r="AG20" s="2849"/>
      <c r="AH20" s="2849"/>
      <c r="AI20" s="2849"/>
      <c r="AJ20" s="2849"/>
      <c r="AK20" s="2850"/>
      <c r="AL20" s="116"/>
      <c r="AM20" s="264"/>
      <c r="AO20" s="1243"/>
      <c r="AP20" s="1850"/>
      <c r="AQ20" s="1850"/>
      <c r="AR20" s="1850"/>
      <c r="AS20" s="1850"/>
      <c r="AT20" s="1850"/>
      <c r="AU20" s="1850"/>
      <c r="AV20" s="1850"/>
      <c r="AW20" s="1850"/>
      <c r="AX20" s="1850"/>
      <c r="AY20" s="1850"/>
      <c r="AZ20" s="1850"/>
      <c r="BA20" s="1850"/>
      <c r="BB20" s="1850"/>
      <c r="BC20" s="1850"/>
      <c r="BD20" s="1850"/>
      <c r="BE20" s="1850"/>
      <c r="BF20" s="1850"/>
      <c r="BG20" s="1850"/>
      <c r="BH20" s="1850"/>
      <c r="BI20" s="1850"/>
      <c r="BJ20" s="1850"/>
      <c r="BK20" s="1850"/>
      <c r="BL20" s="1850"/>
      <c r="BM20" s="1850"/>
      <c r="BN20" s="1850"/>
      <c r="BO20" s="1850"/>
      <c r="BP20" s="1850"/>
      <c r="BQ20" s="1850"/>
      <c r="BR20" s="1850"/>
      <c r="BS20" s="1850"/>
      <c r="BT20" s="1850"/>
      <c r="BU20" s="1850"/>
      <c r="BV20" s="1850"/>
    </row>
    <row r="21" spans="1:74" ht="14.15" customHeight="1">
      <c r="A21" s="268"/>
      <c r="B21" s="68"/>
      <c r="C21" s="146"/>
      <c r="D21" s="601" t="s">
        <v>1004</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8"/>
      <c r="AC21" s="146"/>
      <c r="AD21" s="146"/>
      <c r="AE21" s="146"/>
      <c r="AF21" s="146"/>
      <c r="AG21" s="146"/>
      <c r="AH21" s="146"/>
      <c r="AI21" s="146"/>
      <c r="AJ21" s="146"/>
      <c r="AK21" s="146"/>
      <c r="AL21" s="149"/>
      <c r="AM21" s="145"/>
      <c r="AO21" s="65"/>
      <c r="AP21" s="1850"/>
      <c r="AQ21" s="1850"/>
      <c r="AR21" s="1850"/>
      <c r="AS21" s="1850"/>
      <c r="AT21" s="1850"/>
      <c r="AU21" s="1850"/>
      <c r="AV21" s="1850"/>
      <c r="AW21" s="1850"/>
      <c r="AX21" s="1850"/>
      <c r="AY21" s="1850"/>
      <c r="AZ21" s="1850"/>
      <c r="BA21" s="1850"/>
      <c r="BB21" s="1850"/>
      <c r="BC21" s="1850"/>
      <c r="BD21" s="1850"/>
      <c r="BE21" s="1850"/>
      <c r="BF21" s="1850"/>
      <c r="BG21" s="1850"/>
      <c r="BH21" s="1850"/>
      <c r="BI21" s="1850"/>
      <c r="BJ21" s="1850"/>
      <c r="BK21" s="1850"/>
      <c r="BL21" s="1850"/>
      <c r="BM21" s="1850"/>
      <c r="BN21" s="1850"/>
      <c r="BO21" s="1850"/>
      <c r="BP21" s="1850"/>
      <c r="BQ21" s="1850"/>
      <c r="BR21" s="1850"/>
      <c r="BS21" s="1850"/>
      <c r="BT21" s="1850"/>
      <c r="BU21" s="1850"/>
      <c r="BV21" s="1850"/>
    </row>
    <row r="22" spans="1:74" ht="14.15" customHeight="1">
      <c r="A22" s="268"/>
      <c r="B22" s="68"/>
      <c r="C22" s="146"/>
      <c r="D22" s="601"/>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66"/>
      <c r="AC22" s="146"/>
      <c r="AD22" s="146"/>
      <c r="AE22" s="146"/>
      <c r="AF22" s="146"/>
      <c r="AG22" s="146"/>
      <c r="AH22" s="146"/>
      <c r="AI22" s="146"/>
      <c r="AJ22" s="146"/>
      <c r="AK22" s="146"/>
      <c r="AL22" s="149"/>
      <c r="AM22" s="145"/>
      <c r="AP22" s="1850"/>
      <c r="AQ22" s="1850"/>
      <c r="AR22" s="1850"/>
      <c r="AS22" s="1850"/>
      <c r="AT22" s="1850"/>
      <c r="AU22" s="1850"/>
      <c r="AV22" s="1850"/>
      <c r="AW22" s="1850"/>
      <c r="AX22" s="1850"/>
      <c r="AY22" s="1850"/>
      <c r="AZ22" s="1850"/>
      <c r="BA22" s="1850"/>
      <c r="BB22" s="1850"/>
      <c r="BC22" s="1850"/>
      <c r="BD22" s="1850"/>
      <c r="BE22" s="1850"/>
      <c r="BF22" s="1850"/>
      <c r="BG22" s="1850"/>
      <c r="BH22" s="1850"/>
      <c r="BI22" s="1850"/>
      <c r="BJ22" s="1850"/>
      <c r="BK22" s="1850"/>
      <c r="BL22" s="1850"/>
      <c r="BM22" s="1850"/>
      <c r="BN22" s="1850"/>
      <c r="BO22" s="1850"/>
      <c r="BP22" s="1850"/>
      <c r="BQ22" s="1850"/>
      <c r="BR22" s="1850"/>
      <c r="BS22" s="1850"/>
      <c r="BT22" s="1850"/>
      <c r="BU22" s="1850"/>
      <c r="BV22" s="1850"/>
    </row>
    <row r="23" spans="1:74" ht="14.15" customHeight="1">
      <c r="A23" s="268"/>
      <c r="B23" s="68"/>
      <c r="C23" s="2288" t="s">
        <v>1116</v>
      </c>
      <c r="D23" s="2288"/>
      <c r="E23" s="2288"/>
      <c r="F23" s="2288"/>
      <c r="G23" s="2288"/>
      <c r="H23" s="2288"/>
      <c r="I23" s="2288"/>
      <c r="J23" s="2288"/>
      <c r="K23" s="2288"/>
      <c r="L23" s="2288"/>
      <c r="M23" s="2288"/>
      <c r="N23" s="2288"/>
      <c r="O23" s="2288"/>
      <c r="P23" s="2288"/>
      <c r="Q23" s="2288"/>
      <c r="R23" s="2288"/>
      <c r="S23" s="2288"/>
      <c r="T23" s="2288"/>
      <c r="U23" s="2288"/>
      <c r="V23" s="2288"/>
      <c r="W23" s="2288"/>
      <c r="X23" s="2288"/>
      <c r="Y23" s="2288"/>
      <c r="Z23" s="2288"/>
      <c r="AA23" s="2289"/>
      <c r="AB23" s="1020" t="s">
        <v>205</v>
      </c>
      <c r="AC23" s="2287" t="s">
        <v>282</v>
      </c>
      <c r="AD23" s="2287"/>
      <c r="AE23" s="2287"/>
      <c r="AF23" s="2287"/>
      <c r="AG23" s="2287"/>
      <c r="AH23" s="2287"/>
      <c r="AI23" s="2287"/>
      <c r="AJ23" s="2287"/>
      <c r="AK23" s="2287"/>
      <c r="AL23" s="2403"/>
      <c r="AM23" s="264"/>
      <c r="AP23" s="1850"/>
      <c r="AQ23" s="1850"/>
      <c r="AR23" s="1850"/>
      <c r="AS23" s="1850"/>
      <c r="AT23" s="1850"/>
      <c r="AU23" s="1850"/>
      <c r="AV23" s="1850"/>
      <c r="AW23" s="1850"/>
      <c r="AX23" s="1850"/>
      <c r="AY23" s="1850"/>
      <c r="AZ23" s="1850"/>
      <c r="BA23" s="1850"/>
      <c r="BB23" s="1850"/>
      <c r="BC23" s="1850"/>
      <c r="BD23" s="1850"/>
      <c r="BE23" s="1850"/>
      <c r="BF23" s="1850"/>
      <c r="BG23" s="1850"/>
      <c r="BH23" s="1850"/>
      <c r="BI23" s="1850"/>
      <c r="BJ23" s="1850"/>
      <c r="BK23" s="1850"/>
      <c r="BL23" s="1850"/>
      <c r="BM23" s="1850"/>
      <c r="BN23" s="1850"/>
      <c r="BO23" s="1850"/>
      <c r="BP23" s="1850"/>
      <c r="BQ23" s="1850"/>
      <c r="BR23" s="1850"/>
      <c r="BS23" s="1850"/>
      <c r="BT23" s="1850"/>
      <c r="BU23" s="1850"/>
      <c r="BV23" s="1850"/>
    </row>
    <row r="24" spans="1:74" ht="14.15" customHeight="1">
      <c r="A24" s="268"/>
      <c r="B24" s="68"/>
      <c r="C24" s="6"/>
      <c r="D24" s="2288"/>
      <c r="E24" s="2288"/>
      <c r="F24" s="2288"/>
      <c r="G24" s="2288"/>
      <c r="H24" s="2288"/>
      <c r="I24" s="2288"/>
      <c r="J24" s="2288"/>
      <c r="K24" s="2288"/>
      <c r="L24" s="2288"/>
      <c r="M24" s="2288"/>
      <c r="N24" s="2288"/>
      <c r="O24" s="2288"/>
      <c r="P24" s="2288"/>
      <c r="Q24" s="2288"/>
      <c r="R24" s="2288"/>
      <c r="S24" s="2288"/>
      <c r="T24" s="2288"/>
      <c r="U24" s="2288"/>
      <c r="V24" s="2288"/>
      <c r="W24" s="2288"/>
      <c r="X24" s="2288"/>
      <c r="Y24" s="6"/>
      <c r="Z24" s="6"/>
      <c r="AA24" s="73"/>
      <c r="AC24" s="2287"/>
      <c r="AD24" s="2287"/>
      <c r="AE24" s="2287"/>
      <c r="AF24" s="2287"/>
      <c r="AG24" s="2287"/>
      <c r="AH24" s="2287"/>
      <c r="AI24" s="2287"/>
      <c r="AJ24" s="2287"/>
      <c r="AK24" s="2287"/>
      <c r="AL24" s="2403"/>
      <c r="AM24" s="656"/>
      <c r="AO24" s="115"/>
      <c r="AP24" s="1850"/>
      <c r="AQ24" s="1850"/>
      <c r="AR24" s="1850"/>
      <c r="AS24" s="1850"/>
      <c r="AT24" s="1850"/>
      <c r="AU24" s="1850"/>
      <c r="AV24" s="1850"/>
      <c r="AW24" s="1850"/>
      <c r="AX24" s="1850"/>
      <c r="AY24" s="1850"/>
      <c r="AZ24" s="1850"/>
      <c r="BA24" s="1850"/>
      <c r="BB24" s="1850"/>
      <c r="BC24" s="1850"/>
      <c r="BD24" s="1850"/>
      <c r="BE24" s="1850"/>
      <c r="BF24" s="1850"/>
      <c r="BG24" s="1850"/>
      <c r="BH24" s="1850"/>
      <c r="BI24" s="1850"/>
      <c r="BJ24" s="1850"/>
      <c r="BK24" s="1850"/>
      <c r="BL24" s="1850"/>
      <c r="BM24" s="1850"/>
      <c r="BN24" s="1850"/>
      <c r="BO24" s="1850"/>
      <c r="BP24" s="1850"/>
      <c r="BQ24" s="1850"/>
      <c r="BR24" s="1850"/>
      <c r="BS24" s="1850"/>
      <c r="BT24" s="1850"/>
      <c r="BU24" s="1850"/>
      <c r="BV24" s="1850"/>
    </row>
    <row r="25" spans="1:74" ht="14.15" customHeight="1">
      <c r="A25" s="268"/>
      <c r="B25" s="68"/>
      <c r="D25" s="2288"/>
      <c r="E25" s="2288"/>
      <c r="F25" s="2288"/>
      <c r="G25" s="2288"/>
      <c r="H25" s="2288"/>
      <c r="I25" s="2288"/>
      <c r="J25" s="2288"/>
      <c r="K25" s="2288"/>
      <c r="L25" s="2288"/>
      <c r="M25" s="2288"/>
      <c r="N25" s="2288"/>
      <c r="O25" s="2288"/>
      <c r="P25" s="2288"/>
      <c r="Q25" s="2288"/>
      <c r="R25" s="2288"/>
      <c r="S25" s="2288"/>
      <c r="T25" s="2288"/>
      <c r="U25" s="2288"/>
      <c r="V25" s="2288"/>
      <c r="W25" s="2288"/>
      <c r="X25" s="2288"/>
      <c r="AA25" s="177"/>
      <c r="AB25" s="121"/>
      <c r="AC25" s="2287"/>
      <c r="AD25" s="2287"/>
      <c r="AE25" s="2287"/>
      <c r="AF25" s="2287"/>
      <c r="AG25" s="2287"/>
      <c r="AH25" s="2287"/>
      <c r="AI25" s="2287"/>
      <c r="AJ25" s="2287"/>
      <c r="AK25" s="2287"/>
      <c r="AL25" s="2403"/>
      <c r="AM25" s="656"/>
      <c r="AO25" s="115"/>
      <c r="AP25" s="1850"/>
      <c r="AQ25" s="1850"/>
      <c r="AR25" s="1850"/>
      <c r="AS25" s="1850"/>
      <c r="AT25" s="1850"/>
      <c r="AU25" s="1850"/>
      <c r="AV25" s="1850"/>
      <c r="AW25" s="1850"/>
      <c r="AX25" s="1850"/>
      <c r="AY25" s="1850"/>
      <c r="AZ25" s="1850"/>
      <c r="BA25" s="1850"/>
      <c r="BB25" s="1850"/>
      <c r="BC25" s="1850"/>
      <c r="BD25" s="1850"/>
      <c r="BE25" s="1850"/>
      <c r="BF25" s="1850"/>
      <c r="BG25" s="1850"/>
      <c r="BH25" s="1850"/>
      <c r="BI25" s="1850"/>
      <c r="BJ25" s="1850"/>
      <c r="BK25" s="1850"/>
      <c r="BL25" s="1850"/>
      <c r="BM25" s="1850"/>
      <c r="BN25" s="1850"/>
      <c r="BO25" s="1850"/>
      <c r="BP25" s="1850"/>
      <c r="BQ25" s="1850"/>
      <c r="BR25" s="1850"/>
      <c r="BS25" s="1850"/>
      <c r="BT25" s="1850"/>
      <c r="BU25" s="1850"/>
      <c r="BV25" s="1850"/>
    </row>
    <row r="26" spans="1:74" ht="14.15" customHeight="1">
      <c r="A26" s="268"/>
      <c r="B26" s="68"/>
      <c r="C26" s="88"/>
      <c r="D26" s="2288"/>
      <c r="E26" s="2288"/>
      <c r="F26" s="2288"/>
      <c r="G26" s="2288"/>
      <c r="H26" s="2288"/>
      <c r="I26" s="2288"/>
      <c r="J26" s="2288"/>
      <c r="K26" s="2288"/>
      <c r="L26" s="2288"/>
      <c r="M26" s="2288"/>
      <c r="N26" s="2288"/>
      <c r="O26" s="2288"/>
      <c r="P26" s="2288"/>
      <c r="Q26" s="2288"/>
      <c r="R26" s="2288"/>
      <c r="S26" s="2288"/>
      <c r="T26" s="2288"/>
      <c r="U26" s="2288"/>
      <c r="V26" s="2288"/>
      <c r="W26" s="2288"/>
      <c r="X26" s="2288"/>
      <c r="Y26" s="88"/>
      <c r="Z26" s="88"/>
      <c r="AA26" s="177"/>
      <c r="AB26" s="276" t="s">
        <v>1049</v>
      </c>
      <c r="AC26" s="503" t="s">
        <v>1953</v>
      </c>
      <c r="AD26" s="503"/>
      <c r="AE26" s="1251"/>
      <c r="AF26" s="1251"/>
      <c r="AG26" s="1251"/>
      <c r="AH26" s="1251"/>
      <c r="AI26" s="1251"/>
      <c r="AJ26" s="1251"/>
      <c r="AK26" s="1251"/>
      <c r="AL26" s="1419"/>
      <c r="AM26" s="656"/>
      <c r="AO26" s="115"/>
      <c r="AP26" s="1850"/>
      <c r="AQ26" s="1850"/>
      <c r="AR26" s="1850"/>
      <c r="AS26" s="1850"/>
      <c r="AT26" s="1850"/>
      <c r="AU26" s="1850"/>
      <c r="AV26" s="1850"/>
      <c r="AW26" s="1850"/>
      <c r="AX26" s="1850"/>
      <c r="AY26" s="1850"/>
      <c r="AZ26" s="1850"/>
      <c r="BA26" s="1850"/>
      <c r="BB26" s="1850"/>
      <c r="BC26" s="1850"/>
      <c r="BD26" s="1850"/>
      <c r="BE26" s="1850"/>
      <c r="BF26" s="1850"/>
      <c r="BG26" s="1850"/>
      <c r="BH26" s="1850"/>
      <c r="BI26" s="1850"/>
      <c r="BJ26" s="1850"/>
      <c r="BK26" s="1850"/>
      <c r="BL26" s="1850"/>
      <c r="BM26" s="1850"/>
      <c r="BN26" s="1850"/>
      <c r="BO26" s="1850"/>
      <c r="BP26" s="1850"/>
      <c r="BQ26" s="1850"/>
      <c r="BR26" s="1850"/>
      <c r="BS26" s="1850"/>
      <c r="BT26" s="1850"/>
      <c r="BU26" s="1850"/>
      <c r="BV26" s="1850"/>
    </row>
    <row r="27" spans="1:74" ht="14.15" customHeight="1">
      <c r="A27" s="268"/>
      <c r="B27" s="68"/>
      <c r="C27" s="88"/>
      <c r="D27" s="1"/>
      <c r="E27" s="1"/>
      <c r="F27" s="1"/>
      <c r="G27" s="1"/>
      <c r="H27" s="1"/>
      <c r="I27" s="1"/>
      <c r="J27" s="1"/>
      <c r="K27" s="1"/>
      <c r="L27" s="1"/>
      <c r="M27" s="1"/>
      <c r="N27" s="1"/>
      <c r="O27" s="1"/>
      <c r="P27" s="1"/>
      <c r="Q27" s="1"/>
      <c r="R27" s="1"/>
      <c r="S27" s="1"/>
      <c r="T27" s="1"/>
      <c r="U27" s="1"/>
      <c r="V27" s="1"/>
      <c r="W27" s="1"/>
      <c r="X27" s="1"/>
      <c r="Y27" s="88"/>
      <c r="Z27" s="88"/>
      <c r="AB27" s="152"/>
      <c r="AC27" s="1251"/>
      <c r="AD27" s="1251"/>
      <c r="AE27" s="1251"/>
      <c r="AF27" s="1251"/>
      <c r="AG27" s="1251"/>
      <c r="AH27" s="1251"/>
      <c r="AI27" s="1251"/>
      <c r="AJ27" s="1251"/>
      <c r="AK27" s="1251"/>
      <c r="AL27" s="1419"/>
      <c r="AM27" s="656"/>
      <c r="AO27" s="115"/>
      <c r="AP27" s="1850"/>
      <c r="AQ27" s="1850"/>
      <c r="AR27" s="1850"/>
      <c r="AS27" s="1850"/>
      <c r="AT27" s="1850"/>
      <c r="AU27" s="1850"/>
      <c r="AV27" s="1850"/>
      <c r="AW27" s="1850"/>
      <c r="AX27" s="1850"/>
      <c r="AY27" s="1850"/>
      <c r="AZ27" s="1850"/>
      <c r="BA27" s="1850"/>
      <c r="BB27" s="1850"/>
      <c r="BC27" s="1850"/>
      <c r="BD27" s="1850"/>
      <c r="BE27" s="1850"/>
      <c r="BF27" s="1850"/>
      <c r="BG27" s="1850"/>
      <c r="BH27" s="1850"/>
      <c r="BI27" s="1850"/>
      <c r="BJ27" s="1850"/>
      <c r="BK27" s="1850"/>
      <c r="BL27" s="1850"/>
      <c r="BM27" s="1850"/>
      <c r="BN27" s="1850"/>
      <c r="BO27" s="1850"/>
      <c r="BP27" s="1850"/>
      <c r="BQ27" s="1850"/>
      <c r="BR27" s="1850"/>
      <c r="BS27" s="1850"/>
      <c r="BT27" s="1850"/>
      <c r="BU27" s="1850"/>
      <c r="BV27" s="1850"/>
    </row>
    <row r="28" spans="1:74" ht="14.15" customHeight="1">
      <c r="A28" s="268"/>
      <c r="B28" s="68"/>
      <c r="C28" s="499" t="s">
        <v>901</v>
      </c>
      <c r="D28" s="121"/>
      <c r="E28" s="121"/>
      <c r="F28" s="121"/>
      <c r="G28" s="121"/>
      <c r="H28" s="121"/>
      <c r="I28" s="121"/>
      <c r="J28" s="121"/>
      <c r="K28" s="121"/>
      <c r="L28" s="121"/>
      <c r="M28" s="121"/>
      <c r="N28" s="121"/>
      <c r="O28" s="121"/>
      <c r="P28" s="121"/>
      <c r="Q28" s="121"/>
      <c r="R28" s="121"/>
      <c r="S28" s="121"/>
      <c r="T28" s="121"/>
      <c r="U28" s="499"/>
      <c r="V28" s="499"/>
      <c r="W28" s="499"/>
      <c r="X28" s="499"/>
      <c r="Y28" s="499"/>
      <c r="Z28" s="499"/>
      <c r="AA28" s="177"/>
      <c r="AB28" s="152"/>
      <c r="AC28" s="121"/>
      <c r="AD28" s="121"/>
      <c r="AE28" s="503"/>
      <c r="AF28" s="503"/>
      <c r="AG28" s="503"/>
      <c r="AH28" s="503"/>
      <c r="AI28" s="1251"/>
      <c r="AJ28" s="1251"/>
      <c r="AK28" s="1251"/>
      <c r="AL28" s="1419"/>
      <c r="AM28" s="662"/>
      <c r="AP28" s="1850"/>
      <c r="AQ28" s="1850"/>
      <c r="AR28" s="1850"/>
      <c r="AS28" s="1850"/>
      <c r="AT28" s="1850"/>
      <c r="AU28" s="1850"/>
      <c r="AV28" s="1850"/>
      <c r="AW28" s="1850"/>
      <c r="AX28" s="1850"/>
      <c r="AY28" s="1850"/>
      <c r="AZ28" s="1850"/>
      <c r="BA28" s="1850"/>
      <c r="BB28" s="1850"/>
      <c r="BC28" s="1850"/>
      <c r="BD28" s="1850"/>
      <c r="BE28" s="1850"/>
      <c r="BF28" s="1850"/>
      <c r="BG28" s="1850"/>
      <c r="BH28" s="1850"/>
      <c r="BI28" s="1850"/>
      <c r="BJ28" s="1850"/>
      <c r="BK28" s="1850"/>
      <c r="BL28" s="1850"/>
      <c r="BM28" s="1850"/>
      <c r="BN28" s="1850"/>
      <c r="BO28" s="1850"/>
      <c r="BP28" s="1850"/>
      <c r="BQ28" s="1850"/>
      <c r="BR28" s="1850"/>
      <c r="BS28" s="1850"/>
      <c r="BT28" s="1850"/>
      <c r="BU28" s="1850"/>
      <c r="BV28" s="1850"/>
    </row>
    <row r="29" spans="1:74" ht="14.15" customHeight="1">
      <c r="A29" s="6"/>
      <c r="B29" s="68"/>
      <c r="C29" s="499"/>
      <c r="D29" s="121"/>
      <c r="E29" s="121"/>
      <c r="F29" s="581"/>
      <c r="G29" s="581"/>
      <c r="H29" s="581"/>
      <c r="I29" s="581"/>
      <c r="J29" s="581"/>
      <c r="K29" s="581"/>
      <c r="L29" s="581"/>
      <c r="M29" s="581"/>
      <c r="N29" s="581"/>
      <c r="O29" s="581"/>
      <c r="P29" s="581"/>
      <c r="Q29" s="581"/>
      <c r="R29" s="581"/>
      <c r="S29" s="581"/>
      <c r="T29" s="581"/>
      <c r="U29" s="581"/>
      <c r="V29" s="581"/>
      <c r="W29" s="581"/>
      <c r="X29" s="581"/>
      <c r="Y29" s="581"/>
      <c r="Z29" s="581"/>
      <c r="AA29" s="343"/>
      <c r="AB29" s="152"/>
      <c r="AC29" s="3585" t="s">
        <v>1050</v>
      </c>
      <c r="AD29" s="3585"/>
      <c r="AE29" s="3585"/>
      <c r="AF29" s="3585"/>
      <c r="AG29" s="3585"/>
      <c r="AH29" s="3585"/>
      <c r="AI29" s="3585"/>
      <c r="AJ29" s="3585"/>
      <c r="AK29" s="3585"/>
      <c r="AL29" s="3586"/>
      <c r="AM29" s="666"/>
      <c r="AN29" s="115"/>
      <c r="AP29" s="1850"/>
      <c r="AQ29" s="1850"/>
      <c r="AR29" s="1850"/>
      <c r="AS29" s="1850"/>
      <c r="AT29" s="1850"/>
      <c r="AU29" s="1850"/>
      <c r="AV29" s="1850"/>
      <c r="AW29" s="1850"/>
      <c r="AX29" s="1850"/>
      <c r="AY29" s="1850"/>
      <c r="AZ29" s="1850"/>
      <c r="BA29" s="1850"/>
      <c r="BB29" s="1850"/>
      <c r="BC29" s="1850"/>
      <c r="BD29" s="1850"/>
      <c r="BE29" s="1850"/>
      <c r="BF29" s="1850"/>
      <c r="BG29" s="1850"/>
      <c r="BH29" s="1850"/>
      <c r="BI29" s="1850"/>
      <c r="BJ29" s="1850"/>
      <c r="BK29" s="1850"/>
      <c r="BL29" s="1850"/>
      <c r="BM29" s="1850"/>
      <c r="BN29" s="1850"/>
      <c r="BO29" s="1850"/>
      <c r="BP29" s="1850"/>
      <c r="BQ29" s="1850"/>
      <c r="BR29" s="1850"/>
      <c r="BS29" s="1850"/>
      <c r="BT29" s="1850"/>
      <c r="BU29" s="1850"/>
      <c r="BV29" s="1850"/>
    </row>
    <row r="30" spans="1:74" ht="14.15" customHeight="1">
      <c r="A30" s="6"/>
      <c r="B30" s="68"/>
      <c r="C30" s="499" t="s">
        <v>283</v>
      </c>
      <c r="D30" s="121"/>
      <c r="E30" s="121"/>
      <c r="F30" s="581"/>
      <c r="G30" s="581"/>
      <c r="H30" s="581"/>
      <c r="I30" s="1663"/>
      <c r="J30" s="1663"/>
      <c r="K30" s="1663"/>
      <c r="L30" s="1663"/>
      <c r="M30" s="1663"/>
      <c r="N30" s="1663"/>
      <c r="O30" s="1663"/>
      <c r="P30" s="1663"/>
      <c r="Q30" s="1663"/>
      <c r="R30" s="1663"/>
      <c r="S30" s="1663"/>
      <c r="T30" s="1663"/>
      <c r="U30" s="1663"/>
      <c r="V30" s="1663"/>
      <c r="W30" s="1663"/>
      <c r="X30" s="1663"/>
      <c r="Y30" s="1663"/>
      <c r="Z30" s="1663"/>
      <c r="AA30" s="343"/>
      <c r="AB30" s="152"/>
      <c r="AC30" s="3585"/>
      <c r="AD30" s="3585"/>
      <c r="AE30" s="3585"/>
      <c r="AF30" s="3585"/>
      <c r="AG30" s="3585"/>
      <c r="AH30" s="3585"/>
      <c r="AI30" s="3585"/>
      <c r="AJ30" s="3585"/>
      <c r="AK30" s="3585"/>
      <c r="AL30" s="3586"/>
      <c r="AM30" s="666"/>
      <c r="AN30" s="115"/>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row>
    <row r="31" spans="1:74" ht="14.15" customHeight="1">
      <c r="A31" s="6"/>
      <c r="B31" s="68"/>
      <c r="C31" s="499"/>
      <c r="G31" s="121" t="s">
        <v>1687</v>
      </c>
      <c r="H31" s="581"/>
      <c r="I31" s="581"/>
      <c r="J31" s="581"/>
      <c r="K31" s="581"/>
      <c r="L31" s="121"/>
      <c r="M31" s="96" t="s">
        <v>1051</v>
      </c>
      <c r="N31" s="3582"/>
      <c r="O31" s="3582"/>
      <c r="P31" s="3583"/>
      <c r="Q31" s="3583"/>
      <c r="R31" s="96" t="s">
        <v>131</v>
      </c>
      <c r="S31" s="3583"/>
      <c r="T31" s="3583"/>
      <c r="U31" s="96" t="s">
        <v>37</v>
      </c>
      <c r="V31" s="3583"/>
      <c r="W31" s="3583"/>
      <c r="X31" s="499" t="s">
        <v>549</v>
      </c>
      <c r="Y31" s="499"/>
      <c r="Z31" s="581"/>
      <c r="AA31" s="81"/>
      <c r="AB31" s="152"/>
      <c r="AC31" s="3585"/>
      <c r="AD31" s="3585"/>
      <c r="AE31" s="3585"/>
      <c r="AF31" s="3585"/>
      <c r="AG31" s="3585"/>
      <c r="AH31" s="3585"/>
      <c r="AI31" s="3585"/>
      <c r="AJ31" s="3585"/>
      <c r="AK31" s="3585"/>
      <c r="AL31" s="3586"/>
      <c r="AM31" s="666"/>
      <c r="AN31" s="115"/>
      <c r="AP31" s="1517" t="s">
        <v>1749</v>
      </c>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row>
    <row r="32" spans="1:74" ht="14.15" customHeight="1">
      <c r="A32" s="6"/>
      <c r="B32" s="68"/>
      <c r="C32" s="5" t="s">
        <v>1073</v>
      </c>
      <c r="D32" s="1529"/>
      <c r="E32" s="1529"/>
      <c r="F32" s="1529"/>
      <c r="G32" s="1529"/>
      <c r="H32" s="1529"/>
      <c r="I32" s="1529"/>
      <c r="J32" s="1529"/>
      <c r="K32" s="1529"/>
      <c r="L32" s="1529"/>
      <c r="M32" s="1529"/>
      <c r="N32" s="1529"/>
      <c r="O32" s="1529"/>
      <c r="P32" s="1529"/>
      <c r="Q32" s="1529"/>
      <c r="R32" s="1529"/>
      <c r="S32" s="1529"/>
      <c r="T32" s="1529"/>
      <c r="U32" s="1529"/>
      <c r="V32" s="1529"/>
      <c r="W32" s="1529"/>
      <c r="X32" s="1529"/>
      <c r="Y32" s="1529"/>
      <c r="Z32" s="1529"/>
      <c r="AA32" s="1529"/>
      <c r="AB32" s="152"/>
      <c r="AC32" s="3585"/>
      <c r="AD32" s="3585"/>
      <c r="AE32" s="3585"/>
      <c r="AF32" s="3585"/>
      <c r="AG32" s="3585"/>
      <c r="AH32" s="3585"/>
      <c r="AI32" s="3585"/>
      <c r="AJ32" s="3585"/>
      <c r="AK32" s="3585"/>
      <c r="AL32" s="3586"/>
      <c r="AM32" s="666"/>
      <c r="AN32" s="115"/>
      <c r="AP32" s="1850" t="s">
        <v>1748</v>
      </c>
      <c r="AQ32" s="1850"/>
      <c r="AR32" s="1850"/>
      <c r="AS32" s="1850"/>
      <c r="AT32" s="1850"/>
      <c r="AU32" s="1850"/>
      <c r="AV32" s="1850"/>
      <c r="AW32" s="1850"/>
      <c r="AX32" s="1850"/>
      <c r="AY32" s="1850"/>
      <c r="AZ32" s="1850"/>
      <c r="BA32" s="1850"/>
      <c r="BB32" s="1850"/>
      <c r="BC32" s="1850"/>
      <c r="BD32" s="1850"/>
      <c r="BE32" s="1850"/>
      <c r="BF32" s="1850"/>
      <c r="BG32" s="1850"/>
      <c r="BH32" s="1850"/>
      <c r="BI32" s="1850"/>
      <c r="BJ32" s="1850"/>
      <c r="BK32" s="1850"/>
      <c r="BL32" s="1850"/>
      <c r="BM32" s="1850"/>
      <c r="BN32" s="1850"/>
      <c r="BO32" s="1850"/>
      <c r="BP32" s="1850"/>
      <c r="BQ32" s="1850"/>
      <c r="BR32" s="1850"/>
      <c r="BS32" s="1850"/>
      <c r="BT32" s="1850"/>
      <c r="BU32" s="1850"/>
      <c r="BV32" s="121"/>
    </row>
    <row r="33" spans="1:75" ht="14.15" customHeight="1">
      <c r="A33" s="6"/>
      <c r="B33" s="68"/>
      <c r="G33" s="2663" t="s">
        <v>1052</v>
      </c>
      <c r="H33" s="2663"/>
      <c r="I33" s="2663"/>
      <c r="J33" s="2663"/>
      <c r="K33" s="2663"/>
      <c r="L33" s="3564"/>
      <c r="M33" s="3564"/>
      <c r="N33" s="2663"/>
      <c r="O33" s="2663"/>
      <c r="P33" s="64" t="s">
        <v>33</v>
      </c>
      <c r="Q33" s="2515"/>
      <c r="R33" s="2515"/>
      <c r="S33" s="64" t="s">
        <v>1053</v>
      </c>
      <c r="T33" s="2515"/>
      <c r="U33" s="2515"/>
      <c r="V33" s="5" t="s">
        <v>164</v>
      </c>
      <c r="W33" s="5" t="s">
        <v>1034</v>
      </c>
      <c r="AB33" s="152"/>
      <c r="AC33" s="3585"/>
      <c r="AD33" s="3585"/>
      <c r="AE33" s="3585"/>
      <c r="AF33" s="3585"/>
      <c r="AG33" s="3585"/>
      <c r="AH33" s="3585"/>
      <c r="AI33" s="3585"/>
      <c r="AJ33" s="3585"/>
      <c r="AK33" s="3585"/>
      <c r="AL33" s="3586"/>
      <c r="AM33" s="666"/>
      <c r="AN33" s="115"/>
      <c r="AP33" s="1850"/>
      <c r="AQ33" s="1850"/>
      <c r="AR33" s="1850"/>
      <c r="AS33" s="1850"/>
      <c r="AT33" s="1850"/>
      <c r="AU33" s="1850"/>
      <c r="AV33" s="1850"/>
      <c r="AW33" s="1850"/>
      <c r="AX33" s="1850"/>
      <c r="AY33" s="1850"/>
      <c r="AZ33" s="1850"/>
      <c r="BA33" s="1850"/>
      <c r="BB33" s="1850"/>
      <c r="BC33" s="1850"/>
      <c r="BD33" s="1850"/>
      <c r="BE33" s="1850"/>
      <c r="BF33" s="1850"/>
      <c r="BG33" s="1850"/>
      <c r="BH33" s="1850"/>
      <c r="BI33" s="1850"/>
      <c r="BJ33" s="1850"/>
      <c r="BK33" s="1850"/>
      <c r="BL33" s="1850"/>
      <c r="BM33" s="1850"/>
      <c r="BN33" s="1850"/>
      <c r="BO33" s="1850"/>
      <c r="BP33" s="1850"/>
      <c r="BQ33" s="1850"/>
      <c r="BR33" s="1850"/>
      <c r="BS33" s="1850"/>
      <c r="BT33" s="1850"/>
      <c r="BU33" s="1850"/>
      <c r="BV33" s="121"/>
    </row>
    <row r="34" spans="1:75" ht="14.15" customHeight="1">
      <c r="A34" s="6"/>
      <c r="AB34" s="199" t="s">
        <v>165</v>
      </c>
      <c r="AC34" s="583" t="s">
        <v>1952</v>
      </c>
      <c r="AD34" s="1251"/>
      <c r="AE34" s="1251"/>
      <c r="AF34" s="1251"/>
      <c r="AG34" s="1251"/>
      <c r="AH34" s="1251"/>
      <c r="AI34" s="1251"/>
      <c r="AJ34" s="1251"/>
      <c r="AK34" s="1251"/>
      <c r="AL34" s="1419"/>
      <c r="AM34" s="666"/>
      <c r="AP34" s="1518" t="s">
        <v>1951</v>
      </c>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1"/>
      <c r="BQ34" s="121"/>
      <c r="BR34" s="121"/>
      <c r="BS34" s="121"/>
      <c r="BT34" s="121"/>
      <c r="BU34" s="121"/>
      <c r="BV34" s="121"/>
    </row>
    <row r="35" spans="1:75" ht="14.15" customHeight="1">
      <c r="A35" s="6"/>
      <c r="B35" s="68"/>
      <c r="C35" s="499" t="s">
        <v>1265</v>
      </c>
      <c r="D35" s="121"/>
      <c r="E35" s="121"/>
      <c r="F35" s="581"/>
      <c r="G35" s="581"/>
      <c r="H35" s="581"/>
      <c r="I35" s="581"/>
      <c r="J35" s="581"/>
      <c r="K35" s="581"/>
      <c r="L35" s="581"/>
      <c r="M35" s="581"/>
      <c r="N35" s="581"/>
      <c r="O35" s="581"/>
      <c r="P35" s="581"/>
      <c r="Q35" s="581"/>
      <c r="R35" s="581"/>
      <c r="S35" s="581"/>
      <c r="T35" s="581"/>
      <c r="U35" s="581"/>
      <c r="V35" s="581"/>
      <c r="W35" s="581"/>
      <c r="X35" s="581"/>
      <c r="Y35" s="581"/>
      <c r="Z35" s="581"/>
      <c r="AA35" s="81"/>
      <c r="AB35" s="199"/>
      <c r="AC35" s="1251"/>
      <c r="AD35" s="1251"/>
      <c r="AE35" s="1251"/>
      <c r="AF35" s="1251"/>
      <c r="AG35" s="1251"/>
      <c r="AH35" s="1251"/>
      <c r="AI35" s="1251"/>
      <c r="AJ35" s="1251"/>
      <c r="AK35" s="1251"/>
      <c r="AL35" s="1419"/>
      <c r="AM35" s="62"/>
      <c r="AP35" s="1850" t="s">
        <v>288</v>
      </c>
      <c r="AQ35" s="1850"/>
      <c r="AR35" s="1850"/>
      <c r="AS35" s="1850"/>
      <c r="AT35" s="1850"/>
      <c r="AU35" s="1850"/>
      <c r="AV35" s="1850"/>
      <c r="AW35" s="1850"/>
      <c r="AX35" s="1850"/>
      <c r="AY35" s="1850"/>
      <c r="AZ35" s="1850"/>
      <c r="BA35" s="1850"/>
      <c r="BB35" s="1850"/>
      <c r="BC35" s="1850"/>
      <c r="BD35" s="1850"/>
      <c r="BE35" s="1850"/>
      <c r="BF35" s="1850"/>
      <c r="BG35" s="1850"/>
      <c r="BH35" s="1850"/>
      <c r="BI35" s="1850"/>
      <c r="BJ35" s="1850"/>
      <c r="BK35" s="1850"/>
      <c r="BL35" s="1850"/>
      <c r="BM35" s="1850"/>
      <c r="BN35" s="1850"/>
      <c r="BO35" s="1850"/>
      <c r="BP35" s="1850"/>
      <c r="BQ35" s="1850"/>
      <c r="BR35" s="1850"/>
      <c r="BS35" s="1850"/>
      <c r="BT35" s="1850"/>
      <c r="BU35" s="1850"/>
      <c r="BV35" s="1850"/>
    </row>
    <row r="36" spans="1:75" ht="14.15" customHeight="1">
      <c r="A36" s="6"/>
      <c r="B36" s="68"/>
      <c r="D36" s="121" t="s">
        <v>1114</v>
      </c>
      <c r="E36" s="121"/>
      <c r="F36" s="121"/>
      <c r="G36" s="121"/>
      <c r="H36" s="121"/>
      <c r="I36" s="121"/>
      <c r="J36" s="121"/>
      <c r="K36" s="121"/>
      <c r="L36" s="121"/>
      <c r="M36" s="121"/>
      <c r="N36" s="121"/>
      <c r="O36" s="121"/>
      <c r="P36" s="121"/>
      <c r="Q36" s="121"/>
      <c r="R36" s="121"/>
      <c r="S36" s="121"/>
      <c r="T36" s="121"/>
      <c r="U36" s="499"/>
      <c r="V36" s="499"/>
      <c r="W36" s="499"/>
      <c r="X36" s="499"/>
      <c r="Y36" s="499"/>
      <c r="Z36" s="499"/>
      <c r="AB36" s="199"/>
      <c r="AC36" s="1251"/>
      <c r="AD36" s="1251"/>
      <c r="AE36" s="1251"/>
      <c r="AF36" s="1251"/>
      <c r="AG36" s="1251"/>
      <c r="AH36" s="1251"/>
      <c r="AI36" s="1251"/>
      <c r="AJ36" s="1251"/>
      <c r="AK36" s="1251"/>
      <c r="AL36" s="172"/>
      <c r="AM36" s="62"/>
      <c r="AP36" s="1850"/>
      <c r="AQ36" s="1850"/>
      <c r="AR36" s="1850"/>
      <c r="AS36" s="1850"/>
      <c r="AT36" s="1850"/>
      <c r="AU36" s="1850"/>
      <c r="AV36" s="1850"/>
      <c r="AW36" s="1850"/>
      <c r="AX36" s="1850"/>
      <c r="AY36" s="1850"/>
      <c r="AZ36" s="1850"/>
      <c r="BA36" s="1850"/>
      <c r="BB36" s="1850"/>
      <c r="BC36" s="1850"/>
      <c r="BD36" s="1850"/>
      <c r="BE36" s="1850"/>
      <c r="BF36" s="1850"/>
      <c r="BG36" s="1850"/>
      <c r="BH36" s="1850"/>
      <c r="BI36" s="1850"/>
      <c r="BJ36" s="1850"/>
      <c r="BK36" s="1850"/>
      <c r="BL36" s="1850"/>
      <c r="BM36" s="1850"/>
      <c r="BN36" s="1850"/>
      <c r="BO36" s="1850"/>
      <c r="BP36" s="1850"/>
      <c r="BQ36" s="1850"/>
      <c r="BR36" s="1850"/>
      <c r="BS36" s="1850"/>
      <c r="BT36" s="1850"/>
      <c r="BU36" s="1850"/>
      <c r="BV36" s="1850"/>
      <c r="BW36" s="849"/>
    </row>
    <row r="37" spans="1:75" ht="14.15" customHeight="1">
      <c r="A37" s="6"/>
      <c r="B37" s="68"/>
      <c r="C37" s="86" t="s">
        <v>1115</v>
      </c>
      <c r="D37" s="121"/>
      <c r="E37" s="121"/>
      <c r="F37" s="581"/>
      <c r="G37" s="581"/>
      <c r="H37" s="581"/>
      <c r="I37" s="581"/>
      <c r="J37" s="581"/>
      <c r="K37" s="581"/>
      <c r="L37" s="581"/>
      <c r="M37" s="581"/>
      <c r="N37" s="581"/>
      <c r="O37" s="581"/>
      <c r="P37" s="581"/>
      <c r="Q37" s="581"/>
      <c r="R37" s="121"/>
      <c r="S37" s="121"/>
      <c r="T37" s="121"/>
      <c r="U37" s="121"/>
      <c r="V37" s="121"/>
      <c r="W37" s="121"/>
      <c r="X37" s="121"/>
      <c r="Y37" s="121"/>
      <c r="Z37" s="499"/>
      <c r="AB37" s="153" t="s">
        <v>1049</v>
      </c>
      <c r="AC37" s="503" t="s">
        <v>1954</v>
      </c>
      <c r="AD37" s="503"/>
      <c r="AE37" s="503"/>
      <c r="AF37" s="503"/>
      <c r="AG37" s="503"/>
      <c r="AH37" s="503"/>
      <c r="AI37" s="121"/>
      <c r="AJ37" s="121"/>
      <c r="AK37" s="121"/>
      <c r="AL37" s="1255"/>
      <c r="AM37" s="664"/>
      <c r="AO37" s="115"/>
      <c r="AP37" s="3565"/>
      <c r="AQ37" s="3566"/>
      <c r="AR37" s="3566"/>
      <c r="AS37" s="3566"/>
      <c r="AT37" s="3566"/>
      <c r="AU37" s="3566"/>
      <c r="AV37" s="3566"/>
      <c r="AW37" s="3566"/>
      <c r="AX37" s="3566"/>
      <c r="AY37" s="3566"/>
      <c r="AZ37" s="3566"/>
      <c r="BA37" s="3566"/>
      <c r="BB37" s="3566"/>
      <c r="BC37" s="3566"/>
      <c r="BD37" s="3566"/>
      <c r="BE37" s="3566"/>
      <c r="BF37" s="3566"/>
      <c r="BG37" s="3566"/>
      <c r="BH37" s="3566"/>
      <c r="BI37" s="3566"/>
      <c r="BJ37" s="3566"/>
      <c r="BK37" s="3566"/>
      <c r="BL37" s="3566"/>
      <c r="BM37" s="3566"/>
      <c r="BN37" s="3566"/>
      <c r="BO37" s="3566"/>
      <c r="BP37" s="3566"/>
      <c r="BQ37" s="3566"/>
      <c r="BR37" s="3566"/>
      <c r="BS37" s="3566"/>
      <c r="BT37" s="3566"/>
      <c r="BU37" s="3566"/>
      <c r="BV37" s="3566"/>
      <c r="BW37" s="849"/>
    </row>
    <row r="38" spans="1:75" ht="14.15" customHeight="1">
      <c r="A38" s="6"/>
      <c r="B38" s="68"/>
      <c r="C38" s="499"/>
      <c r="D38" s="121"/>
      <c r="E38" s="121"/>
      <c r="F38" s="581"/>
      <c r="G38" s="581"/>
      <c r="H38" s="581"/>
      <c r="I38" s="581"/>
      <c r="J38" s="581"/>
      <c r="K38" s="581"/>
      <c r="L38" s="581"/>
      <c r="M38" s="581"/>
      <c r="N38" s="581"/>
      <c r="O38" s="581"/>
      <c r="P38" s="581"/>
      <c r="Q38" s="581"/>
      <c r="R38" s="581"/>
      <c r="S38" s="581"/>
      <c r="T38" s="581"/>
      <c r="U38" s="581"/>
      <c r="V38" s="581"/>
      <c r="W38" s="581"/>
      <c r="X38" s="581"/>
      <c r="Y38" s="581"/>
      <c r="Z38" s="581"/>
      <c r="AA38" s="81"/>
      <c r="AB38" s="212"/>
      <c r="AC38" s="503"/>
      <c r="AD38" s="503"/>
      <c r="AE38" s="503"/>
      <c r="AF38" s="503"/>
      <c r="AG38" s="503"/>
      <c r="AH38" s="503"/>
      <c r="AI38" s="503"/>
      <c r="AJ38" s="503"/>
      <c r="AK38" s="503"/>
      <c r="AL38" s="1255"/>
      <c r="AM38" s="664"/>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849"/>
    </row>
    <row r="39" spans="1:75" ht="14.15" customHeight="1">
      <c r="A39" s="6"/>
      <c r="B39" s="68"/>
      <c r="C39" s="499"/>
      <c r="D39" s="121"/>
      <c r="E39" s="121"/>
      <c r="F39" s="581"/>
      <c r="G39" s="581"/>
      <c r="H39" s="581"/>
      <c r="I39" s="581"/>
      <c r="J39" s="581"/>
      <c r="K39" s="581"/>
      <c r="L39" s="581"/>
      <c r="M39" s="581"/>
      <c r="N39" s="499"/>
      <c r="O39" s="499"/>
      <c r="P39" s="499"/>
      <c r="Q39" s="3532"/>
      <c r="R39" s="3532"/>
      <c r="S39" s="3532"/>
      <c r="T39" s="3532"/>
      <c r="U39" s="3532"/>
      <c r="V39" s="3532"/>
      <c r="W39" s="3532"/>
      <c r="X39" s="3532"/>
      <c r="Y39" s="3532"/>
      <c r="Z39" s="3532"/>
      <c r="AA39" s="609" t="s">
        <v>1058</v>
      </c>
      <c r="AB39" s="212" t="s">
        <v>2276</v>
      </c>
      <c r="AC39" s="3578" t="s">
        <v>2277</v>
      </c>
      <c r="AD39" s="3578"/>
      <c r="AE39" s="3578"/>
      <c r="AF39" s="3578"/>
      <c r="AG39" s="3578"/>
      <c r="AH39" s="3578"/>
      <c r="AI39" s="3578"/>
      <c r="AJ39" s="3578"/>
      <c r="AK39" s="3578"/>
      <c r="AL39" s="3579"/>
      <c r="AM39" s="664"/>
      <c r="AO39" s="1434" t="s">
        <v>15</v>
      </c>
      <c r="AP39" s="1434" t="s">
        <v>1957</v>
      </c>
      <c r="AQ39" s="1434"/>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row>
    <row r="40" spans="1:75" ht="14.15" customHeight="1">
      <c r="A40" s="6"/>
      <c r="B40" s="68"/>
      <c r="C40" s="499"/>
      <c r="D40" s="121"/>
      <c r="E40" s="121"/>
      <c r="F40" s="581"/>
      <c r="G40" s="581"/>
      <c r="H40" s="581"/>
      <c r="I40" s="581"/>
      <c r="J40" s="581"/>
      <c r="K40" s="581"/>
      <c r="L40" s="581"/>
      <c r="M40" s="581"/>
      <c r="N40" s="581"/>
      <c r="O40" s="581"/>
      <c r="P40" s="581"/>
      <c r="Q40" s="581"/>
      <c r="R40" s="581"/>
      <c r="S40" s="581"/>
      <c r="T40" s="581"/>
      <c r="U40" s="581"/>
      <c r="V40" s="581"/>
      <c r="W40" s="581"/>
      <c r="X40" s="581"/>
      <c r="Y40" s="581"/>
      <c r="Z40" s="581"/>
      <c r="AA40" s="343"/>
      <c r="AB40" s="152"/>
      <c r="AC40" s="3578"/>
      <c r="AD40" s="3578"/>
      <c r="AE40" s="3578"/>
      <c r="AF40" s="3578"/>
      <c r="AG40" s="3578"/>
      <c r="AH40" s="3578"/>
      <c r="AI40" s="3578"/>
      <c r="AJ40" s="3578"/>
      <c r="AK40" s="3578"/>
      <c r="AL40" s="3579"/>
      <c r="AM40" s="664"/>
      <c r="AP40" s="1518" t="s">
        <v>1747</v>
      </c>
      <c r="AQ40" s="1251"/>
      <c r="AR40" s="125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row>
    <row r="41" spans="1:75" ht="14.15" customHeight="1">
      <c r="A41" s="6"/>
      <c r="B41" s="68"/>
      <c r="C41" s="5" t="s">
        <v>902</v>
      </c>
      <c r="D41" s="1021"/>
      <c r="E41" s="1021"/>
      <c r="F41" s="1021"/>
      <c r="G41" s="1021"/>
      <c r="H41" s="1021"/>
      <c r="I41" s="151"/>
      <c r="J41" s="151"/>
      <c r="K41" s="151"/>
      <c r="L41" s="151"/>
      <c r="M41" s="151"/>
      <c r="N41" s="151"/>
      <c r="O41" s="151"/>
      <c r="P41" s="151"/>
      <c r="Q41" s="151"/>
      <c r="R41" s="151"/>
      <c r="S41" s="151"/>
      <c r="T41" s="3533"/>
      <c r="U41" s="3533"/>
      <c r="V41" s="6"/>
      <c r="W41" s="1891"/>
      <c r="X41" s="1891"/>
      <c r="Y41" s="6"/>
      <c r="Z41" s="6"/>
      <c r="AA41" s="70"/>
      <c r="AB41" s="558"/>
      <c r="AC41" s="344"/>
      <c r="AD41" s="121"/>
      <c r="AE41" s="121"/>
      <c r="AF41" s="121"/>
      <c r="AG41" s="121"/>
      <c r="AH41" s="121"/>
      <c r="AI41" s="121"/>
      <c r="AJ41" s="121"/>
      <c r="AK41" s="121"/>
      <c r="AL41" s="1255"/>
      <c r="AM41" s="664"/>
      <c r="AP41" s="1850" t="s">
        <v>1746</v>
      </c>
      <c r="AQ41" s="1850"/>
      <c r="AR41" s="1850"/>
      <c r="AS41" s="1850"/>
      <c r="AT41" s="1850"/>
      <c r="AU41" s="1850"/>
      <c r="AV41" s="1850"/>
      <c r="AW41" s="1850"/>
      <c r="AX41" s="1850"/>
      <c r="AY41" s="1850"/>
      <c r="AZ41" s="1850"/>
      <c r="BA41" s="1850"/>
      <c r="BB41" s="1850"/>
      <c r="BC41" s="1850"/>
      <c r="BD41" s="1850"/>
      <c r="BE41" s="1850"/>
      <c r="BF41" s="1850"/>
      <c r="BG41" s="1850"/>
      <c r="BH41" s="1850"/>
      <c r="BI41" s="1850"/>
      <c r="BJ41" s="1850"/>
      <c r="BK41" s="1850"/>
      <c r="BL41" s="1850"/>
      <c r="BM41" s="1850"/>
      <c r="BN41" s="1850"/>
      <c r="BO41" s="1850"/>
      <c r="BP41" s="1850"/>
      <c r="BQ41" s="1850"/>
      <c r="BR41" s="1850"/>
      <c r="BS41" s="1850"/>
      <c r="BT41" s="1850"/>
      <c r="BU41" s="1850"/>
      <c r="BV41" s="1850"/>
    </row>
    <row r="42" spans="1:75" ht="14.15" customHeight="1">
      <c r="A42" s="6"/>
      <c r="B42" s="62"/>
      <c r="C42" s="6" t="s">
        <v>551</v>
      </c>
      <c r="D42" s="1"/>
      <c r="E42" s="1"/>
      <c r="M42" s="96" t="s">
        <v>1054</v>
      </c>
      <c r="N42" s="3564"/>
      <c r="O42" s="3564"/>
      <c r="P42" s="3557"/>
      <c r="Q42" s="3557"/>
      <c r="R42" s="96" t="s">
        <v>131</v>
      </c>
      <c r="S42" s="3557"/>
      <c r="T42" s="3557"/>
      <c r="U42" s="96" t="s">
        <v>37</v>
      </c>
      <c r="V42" s="3557"/>
      <c r="W42" s="3557"/>
      <c r="X42" s="3560" t="s">
        <v>549</v>
      </c>
      <c r="Y42" s="3560"/>
      <c r="AA42" s="177"/>
      <c r="AB42" s="152"/>
      <c r="AC42" s="121"/>
      <c r="AD42" s="121"/>
      <c r="AE42" s="121"/>
      <c r="AF42" s="121"/>
      <c r="AG42" s="121"/>
      <c r="AH42" s="121"/>
      <c r="AI42" s="121"/>
      <c r="AJ42" s="121"/>
      <c r="AK42" s="121"/>
      <c r="AL42" s="1255"/>
      <c r="AM42" s="664"/>
      <c r="AN42" s="794"/>
      <c r="AO42" s="1243"/>
      <c r="AP42" s="1850"/>
      <c r="AQ42" s="1850"/>
      <c r="AR42" s="1850"/>
      <c r="AS42" s="1850"/>
      <c r="AT42" s="1850"/>
      <c r="AU42" s="1850"/>
      <c r="AV42" s="1850"/>
      <c r="AW42" s="1850"/>
      <c r="AX42" s="1850"/>
      <c r="AY42" s="1850"/>
      <c r="AZ42" s="1850"/>
      <c r="BA42" s="1850"/>
      <c r="BB42" s="1850"/>
      <c r="BC42" s="1850"/>
      <c r="BD42" s="1850"/>
      <c r="BE42" s="1850"/>
      <c r="BF42" s="1850"/>
      <c r="BG42" s="1850"/>
      <c r="BH42" s="1850"/>
      <c r="BI42" s="1850"/>
      <c r="BJ42" s="1850"/>
      <c r="BK42" s="1850"/>
      <c r="BL42" s="1850"/>
      <c r="BM42" s="1850"/>
      <c r="BN42" s="1850"/>
      <c r="BO42" s="1850"/>
      <c r="BP42" s="1850"/>
      <c r="BQ42" s="1850"/>
      <c r="BR42" s="1850"/>
      <c r="BS42" s="1850"/>
      <c r="BT42" s="1850"/>
      <c r="BU42" s="1850"/>
      <c r="BV42" s="1850"/>
    </row>
    <row r="43" spans="1:75" ht="14.15" customHeight="1">
      <c r="A43" s="6"/>
      <c r="B43" s="62"/>
      <c r="C43" s="1" t="s">
        <v>550</v>
      </c>
      <c r="S43" s="6"/>
      <c r="T43" s="96"/>
      <c r="U43" s="96"/>
      <c r="V43" s="97"/>
      <c r="W43" s="98"/>
      <c r="X43" s="98"/>
      <c r="Y43" s="6"/>
      <c r="Z43" s="6"/>
      <c r="AA43" s="177"/>
      <c r="AB43" s="559" t="s">
        <v>1059</v>
      </c>
      <c r="AC43" s="217" t="s">
        <v>2268</v>
      </c>
      <c r="AD43" s="850"/>
      <c r="AE43" s="850"/>
      <c r="AF43" s="850"/>
      <c r="AG43" s="850"/>
      <c r="AH43" s="850"/>
      <c r="AI43" s="850"/>
      <c r="AJ43" s="850"/>
      <c r="AK43" s="850"/>
      <c r="AL43" s="1435"/>
      <c r="AM43" s="667"/>
      <c r="AP43" s="3587"/>
      <c r="AQ43" s="2138"/>
      <c r="AR43" s="2138"/>
      <c r="AS43" s="2138"/>
      <c r="AT43" s="2138"/>
      <c r="AU43" s="2138"/>
      <c r="AV43" s="2138"/>
      <c r="AW43" s="2138"/>
      <c r="AX43" s="2138"/>
      <c r="AY43" s="2138"/>
      <c r="AZ43" s="2138"/>
      <c r="BA43" s="2138"/>
      <c r="BB43" s="2138"/>
      <c r="BC43" s="2138"/>
      <c r="BD43" s="2138"/>
      <c r="BE43" s="2138"/>
      <c r="BF43" s="2138"/>
      <c r="BG43" s="2138"/>
      <c r="BH43" s="2138"/>
      <c r="BI43" s="2138"/>
      <c r="BJ43" s="2138"/>
      <c r="BK43" s="2138"/>
      <c r="BL43" s="2138"/>
      <c r="BM43" s="2138"/>
      <c r="BN43" s="2138"/>
      <c r="BO43" s="2138"/>
      <c r="BP43" s="2138"/>
      <c r="BQ43" s="2138"/>
      <c r="BR43" s="2138"/>
      <c r="BS43" s="2138"/>
      <c r="BT43" s="2138"/>
      <c r="BU43" s="2138"/>
      <c r="BV43" s="2138"/>
      <c r="BW43" s="64"/>
    </row>
    <row r="44" spans="1:75" ht="14.15" customHeight="1">
      <c r="A44" s="6"/>
      <c r="B44" s="62"/>
      <c r="AA44" s="177"/>
      <c r="AB44" s="199"/>
      <c r="AC44" s="850"/>
      <c r="AD44" s="850"/>
      <c r="AE44" s="850"/>
      <c r="AF44" s="850"/>
      <c r="AG44" s="850"/>
      <c r="AH44" s="850"/>
      <c r="AI44" s="850"/>
      <c r="AJ44" s="850"/>
      <c r="AK44" s="850"/>
      <c r="AL44" s="1435"/>
      <c r="AM44" s="667"/>
      <c r="AN44" s="115"/>
      <c r="AO44" s="1673" t="s">
        <v>15</v>
      </c>
      <c r="AP44" s="3580" t="s">
        <v>2288</v>
      </c>
      <c r="AQ44" s="3580"/>
      <c r="AR44" s="3580"/>
      <c r="AS44" s="3580"/>
      <c r="AT44" s="3580"/>
      <c r="AU44" s="3580"/>
      <c r="AV44" s="3580"/>
      <c r="AW44" s="3580"/>
      <c r="AX44" s="3580"/>
      <c r="AY44" s="3580"/>
      <c r="AZ44" s="3580"/>
      <c r="BA44" s="3580"/>
      <c r="BB44" s="3580"/>
      <c r="BC44" s="3580"/>
      <c r="BD44" s="3580"/>
      <c r="BE44" s="3580"/>
      <c r="BF44" s="3580"/>
      <c r="BG44" s="3580"/>
      <c r="BH44" s="3580"/>
      <c r="BI44" s="3580"/>
      <c r="BJ44" s="3580"/>
      <c r="BK44" s="3580"/>
      <c r="BL44" s="3580"/>
      <c r="BM44" s="3580"/>
      <c r="BN44" s="3580"/>
      <c r="BO44" s="3580"/>
      <c r="BP44" s="3580"/>
      <c r="BQ44" s="3580"/>
      <c r="BR44" s="3580"/>
      <c r="BS44" s="3580"/>
      <c r="BT44" s="3580"/>
      <c r="BU44" s="3580"/>
      <c r="BV44" s="1251"/>
    </row>
    <row r="45" spans="1:75" ht="14.15" customHeight="1">
      <c r="A45" s="6"/>
      <c r="B45" s="62"/>
      <c r="C45" s="1" t="s">
        <v>809</v>
      </c>
      <c r="D45" s="1"/>
      <c r="E45" s="1"/>
      <c r="F45" s="1"/>
      <c r="G45" s="1"/>
      <c r="H45" s="1"/>
      <c r="I45" s="1"/>
      <c r="J45" s="1"/>
      <c r="K45" s="1"/>
      <c r="L45" s="1"/>
      <c r="M45" s="1"/>
      <c r="N45" s="1"/>
      <c r="S45" s="6"/>
      <c r="T45" s="96"/>
      <c r="U45" s="96"/>
      <c r="V45" s="97"/>
      <c r="W45" s="98"/>
      <c r="X45" s="98"/>
      <c r="Y45" s="6"/>
      <c r="Z45" s="6"/>
      <c r="AA45" s="177"/>
      <c r="AB45" s="559" t="s">
        <v>1059</v>
      </c>
      <c r="AC45" s="100" t="s">
        <v>1955</v>
      </c>
      <c r="AD45" s="503"/>
      <c r="AE45" s="503"/>
      <c r="AF45" s="503"/>
      <c r="AG45" s="503"/>
      <c r="AH45" s="503"/>
      <c r="AI45" s="503"/>
      <c r="AJ45" s="503"/>
      <c r="AK45" s="503"/>
      <c r="AL45" s="1255"/>
      <c r="AM45" s="664"/>
      <c r="AO45" s="1672"/>
      <c r="AP45" s="3580"/>
      <c r="AQ45" s="3580"/>
      <c r="AR45" s="3580"/>
      <c r="AS45" s="3580"/>
      <c r="AT45" s="3580"/>
      <c r="AU45" s="3580"/>
      <c r="AV45" s="3580"/>
      <c r="AW45" s="3580"/>
      <c r="AX45" s="3580"/>
      <c r="AY45" s="3580"/>
      <c r="AZ45" s="3580"/>
      <c r="BA45" s="3580"/>
      <c r="BB45" s="3580"/>
      <c r="BC45" s="3580"/>
      <c r="BD45" s="3580"/>
      <c r="BE45" s="3580"/>
      <c r="BF45" s="3580"/>
      <c r="BG45" s="3580"/>
      <c r="BH45" s="3580"/>
      <c r="BI45" s="3580"/>
      <c r="BJ45" s="3580"/>
      <c r="BK45" s="3580"/>
      <c r="BL45" s="3580"/>
      <c r="BM45" s="3580"/>
      <c r="BN45" s="3580"/>
      <c r="BO45" s="3580"/>
      <c r="BP45" s="3580"/>
      <c r="BQ45" s="3580"/>
      <c r="BR45" s="3580"/>
      <c r="BS45" s="3580"/>
      <c r="BT45" s="3580"/>
      <c r="BU45" s="3580"/>
      <c r="BV45" s="1251"/>
    </row>
    <row r="46" spans="1:75" ht="14.15" customHeight="1">
      <c r="A46" s="6"/>
      <c r="B46" s="62"/>
      <c r="C46" s="1"/>
      <c r="D46" s="1"/>
      <c r="E46" s="1"/>
      <c r="F46" s="1"/>
      <c r="G46" s="1"/>
      <c r="H46" s="1"/>
      <c r="I46" s="1"/>
      <c r="J46" s="1"/>
      <c r="K46" s="1"/>
      <c r="L46" s="1"/>
      <c r="M46" s="1"/>
      <c r="N46" s="1"/>
      <c r="S46" s="6"/>
      <c r="T46" s="96"/>
      <c r="U46" s="96"/>
      <c r="V46" s="97"/>
      <c r="W46" s="98"/>
      <c r="X46" s="98"/>
      <c r="Y46" s="6"/>
      <c r="Z46" s="6"/>
      <c r="AA46" s="177"/>
      <c r="AB46" s="197"/>
      <c r="AC46" s="2055" t="s">
        <v>808</v>
      </c>
      <c r="AD46" s="2055"/>
      <c r="AE46" s="2055"/>
      <c r="AF46" s="2055"/>
      <c r="AG46" s="2055"/>
      <c r="AH46" s="2055"/>
      <c r="AI46" s="2055"/>
      <c r="AJ46" s="2055"/>
      <c r="AK46" s="2055"/>
      <c r="AL46" s="2056"/>
      <c r="AM46" s="668"/>
      <c r="AN46" s="794"/>
      <c r="AO46" s="196" t="s">
        <v>2285</v>
      </c>
      <c r="AP46" s="3581" t="s">
        <v>2286</v>
      </c>
      <c r="AQ46" s="3581"/>
      <c r="AR46" s="3581"/>
      <c r="AS46" s="3581"/>
      <c r="AT46" s="3581"/>
      <c r="AU46" s="3581"/>
      <c r="AV46" s="3581"/>
      <c r="AW46" s="3581"/>
      <c r="AX46" s="3581"/>
      <c r="AY46" s="3581"/>
      <c r="AZ46" s="3581"/>
      <c r="BA46" s="3581"/>
      <c r="BB46" s="3581"/>
      <c r="BC46" s="3581"/>
      <c r="BD46" s="3581"/>
      <c r="BE46" s="3581"/>
      <c r="BF46" s="3581"/>
      <c r="BG46" s="3581"/>
      <c r="BH46" s="3581"/>
      <c r="BI46" s="3581"/>
      <c r="BJ46" s="3581"/>
      <c r="BK46" s="3581"/>
      <c r="BL46" s="3581"/>
      <c r="BM46" s="3581"/>
      <c r="BN46" s="3581"/>
      <c r="BO46" s="3581"/>
      <c r="BP46" s="3581"/>
      <c r="BQ46" s="3581"/>
      <c r="BR46" s="3581"/>
      <c r="BS46" s="3581"/>
      <c r="BT46" s="3581"/>
      <c r="BU46" s="3581"/>
      <c r="BV46" s="583"/>
    </row>
    <row r="47" spans="1:75" ht="14.15" customHeight="1">
      <c r="A47" s="268"/>
      <c r="B47" s="68"/>
      <c r="C47" s="1" t="s">
        <v>552</v>
      </c>
      <c r="AA47" s="177"/>
      <c r="AB47" s="197"/>
      <c r="AC47" s="2055"/>
      <c r="AD47" s="2055"/>
      <c r="AE47" s="2055"/>
      <c r="AF47" s="2055"/>
      <c r="AG47" s="2055"/>
      <c r="AH47" s="2055"/>
      <c r="AI47" s="2055"/>
      <c r="AJ47" s="2055"/>
      <c r="AK47" s="2055"/>
      <c r="AL47" s="2056"/>
      <c r="AM47" s="668"/>
      <c r="AO47" s="196"/>
      <c r="AP47" s="3581"/>
      <c r="AQ47" s="3581"/>
      <c r="AR47" s="3581"/>
      <c r="AS47" s="3581"/>
      <c r="AT47" s="3581"/>
      <c r="AU47" s="3581"/>
      <c r="AV47" s="3581"/>
      <c r="AW47" s="3581"/>
      <c r="AX47" s="3581"/>
      <c r="AY47" s="3581"/>
      <c r="AZ47" s="3581"/>
      <c r="BA47" s="3581"/>
      <c r="BB47" s="3581"/>
      <c r="BC47" s="3581"/>
      <c r="BD47" s="3581"/>
      <c r="BE47" s="3581"/>
      <c r="BF47" s="3581"/>
      <c r="BG47" s="3581"/>
      <c r="BH47" s="3581"/>
      <c r="BI47" s="3581"/>
      <c r="BJ47" s="3581"/>
      <c r="BK47" s="3581"/>
      <c r="BL47" s="3581"/>
      <c r="BM47" s="3581"/>
      <c r="BN47" s="3581"/>
      <c r="BO47" s="3581"/>
      <c r="BP47" s="3581"/>
      <c r="BQ47" s="3581"/>
      <c r="BR47" s="3581"/>
      <c r="BS47" s="3581"/>
      <c r="BT47" s="3581"/>
      <c r="BU47" s="3581"/>
      <c r="BV47" s="121"/>
    </row>
    <row r="48" spans="1:75" ht="14.15" customHeight="1">
      <c r="A48" s="268"/>
      <c r="B48" s="68"/>
      <c r="C48" s="6" t="s">
        <v>810</v>
      </c>
      <c r="D48" s="1"/>
      <c r="E48" s="1"/>
      <c r="F48" s="1"/>
      <c r="AA48" s="345"/>
      <c r="AB48" s="197"/>
      <c r="AC48" s="2055"/>
      <c r="AD48" s="2055"/>
      <c r="AE48" s="2055"/>
      <c r="AF48" s="2055"/>
      <c r="AG48" s="2055"/>
      <c r="AH48" s="2055"/>
      <c r="AI48" s="2055"/>
      <c r="AJ48" s="2055"/>
      <c r="AK48" s="2055"/>
      <c r="AL48" s="2056"/>
      <c r="AM48" s="668"/>
      <c r="AO48" s="1215"/>
      <c r="AP48" s="3581"/>
      <c r="AQ48" s="3581"/>
      <c r="AR48" s="3581"/>
      <c r="AS48" s="3581"/>
      <c r="AT48" s="3581"/>
      <c r="AU48" s="3581"/>
      <c r="AV48" s="3581"/>
      <c r="AW48" s="3581"/>
      <c r="AX48" s="3581"/>
      <c r="AY48" s="3581"/>
      <c r="AZ48" s="3581"/>
      <c r="BA48" s="3581"/>
      <c r="BB48" s="3581"/>
      <c r="BC48" s="3581"/>
      <c r="BD48" s="3581"/>
      <c r="BE48" s="3581"/>
      <c r="BF48" s="3581"/>
      <c r="BG48" s="3581"/>
      <c r="BH48" s="3581"/>
      <c r="BI48" s="3581"/>
      <c r="BJ48" s="3581"/>
      <c r="BK48" s="3581"/>
      <c r="BL48" s="3581"/>
      <c r="BM48" s="3581"/>
      <c r="BN48" s="3581"/>
      <c r="BO48" s="3581"/>
      <c r="BP48" s="3581"/>
      <c r="BQ48" s="3581"/>
      <c r="BR48" s="3581"/>
      <c r="BS48" s="3581"/>
      <c r="BT48" s="3581"/>
      <c r="BU48" s="3581"/>
      <c r="BV48" s="121"/>
    </row>
    <row r="49" spans="1:75" ht="14.15" customHeight="1">
      <c r="A49" s="268"/>
      <c r="B49" s="68"/>
      <c r="D49" s="1"/>
      <c r="E49" s="3532"/>
      <c r="F49" s="3563"/>
      <c r="G49" s="3563"/>
      <c r="H49" s="3563"/>
      <c r="I49" s="3563"/>
      <c r="J49" s="3563"/>
      <c r="K49" s="3563"/>
      <c r="L49" s="3563"/>
      <c r="M49" s="3563"/>
      <c r="N49" s="3563"/>
      <c r="O49" s="3563"/>
      <c r="P49" s="3563"/>
      <c r="Q49" s="3563"/>
      <c r="R49" s="3563"/>
      <c r="S49" s="3563"/>
      <c r="T49" s="3563"/>
      <c r="U49" s="3563"/>
      <c r="V49" s="3563"/>
      <c r="W49" s="3563"/>
      <c r="X49" s="3563"/>
      <c r="Y49" s="3563"/>
      <c r="Z49" s="3563"/>
      <c r="AA49" s="177"/>
      <c r="AB49" s="197"/>
      <c r="AC49" s="2055"/>
      <c r="AD49" s="2055"/>
      <c r="AE49" s="2055"/>
      <c r="AF49" s="2055"/>
      <c r="AG49" s="2055"/>
      <c r="AH49" s="2055"/>
      <c r="AI49" s="2055"/>
      <c r="AJ49" s="2055"/>
      <c r="AK49" s="2055"/>
      <c r="AL49" s="2056"/>
      <c r="AM49" s="668"/>
      <c r="AO49" s="1674"/>
      <c r="AP49" s="3581"/>
      <c r="AQ49" s="3581"/>
      <c r="AR49" s="3581"/>
      <c r="AS49" s="3581"/>
      <c r="AT49" s="3581"/>
      <c r="AU49" s="3581"/>
      <c r="AV49" s="3581"/>
      <c r="AW49" s="3581"/>
      <c r="AX49" s="3581"/>
      <c r="AY49" s="3581"/>
      <c r="AZ49" s="3581"/>
      <c r="BA49" s="3581"/>
      <c r="BB49" s="3581"/>
      <c r="BC49" s="3581"/>
      <c r="BD49" s="3581"/>
      <c r="BE49" s="3581"/>
      <c r="BF49" s="3581"/>
      <c r="BG49" s="3581"/>
      <c r="BH49" s="3581"/>
      <c r="BI49" s="3581"/>
      <c r="BJ49" s="3581"/>
      <c r="BK49" s="3581"/>
      <c r="BL49" s="3581"/>
      <c r="BM49" s="3581"/>
      <c r="BN49" s="3581"/>
      <c r="BO49" s="3581"/>
      <c r="BP49" s="3581"/>
      <c r="BQ49" s="3581"/>
      <c r="BR49" s="3581"/>
      <c r="BS49" s="3581"/>
      <c r="BT49" s="3581"/>
      <c r="BU49" s="3581"/>
      <c r="BV49" s="121"/>
    </row>
    <row r="50" spans="1:75" ht="14.15" customHeight="1">
      <c r="A50" s="268"/>
      <c r="B50" s="346"/>
      <c r="D50" s="347"/>
      <c r="E50" s="347"/>
      <c r="F50" s="347"/>
      <c r="G50" s="348"/>
      <c r="H50" s="348"/>
      <c r="I50" s="348"/>
      <c r="J50" s="348"/>
      <c r="K50" s="348"/>
      <c r="L50" s="348"/>
      <c r="M50" s="348"/>
      <c r="N50" s="348"/>
      <c r="O50" s="348"/>
      <c r="P50" s="348"/>
      <c r="Q50" s="348"/>
      <c r="R50" s="348"/>
      <c r="S50" s="348"/>
      <c r="T50" s="348"/>
      <c r="U50" s="348"/>
      <c r="V50" s="348"/>
      <c r="W50" s="348"/>
      <c r="X50" s="348"/>
      <c r="AA50" s="554"/>
      <c r="AB50" s="152"/>
      <c r="AC50" s="503"/>
      <c r="AD50" s="503"/>
      <c r="AE50" s="503"/>
      <c r="AF50" s="503"/>
      <c r="AG50" s="503"/>
      <c r="AH50" s="503"/>
      <c r="AI50" s="503"/>
      <c r="AJ50" s="503"/>
      <c r="AK50" s="503"/>
      <c r="AL50" s="1255"/>
      <c r="AM50" s="664"/>
      <c r="AN50" s="794"/>
      <c r="AO50" s="1675"/>
      <c r="AP50" s="3581"/>
      <c r="AQ50" s="3581"/>
      <c r="AR50" s="3581"/>
      <c r="AS50" s="3581"/>
      <c r="AT50" s="3581"/>
      <c r="AU50" s="3581"/>
      <c r="AV50" s="3581"/>
      <c r="AW50" s="3581"/>
      <c r="AX50" s="3581"/>
      <c r="AY50" s="3581"/>
      <c r="AZ50" s="3581"/>
      <c r="BA50" s="3581"/>
      <c r="BB50" s="3581"/>
      <c r="BC50" s="3581"/>
      <c r="BD50" s="3581"/>
      <c r="BE50" s="3581"/>
      <c r="BF50" s="3581"/>
      <c r="BG50" s="3581"/>
      <c r="BH50" s="3581"/>
      <c r="BI50" s="3581"/>
      <c r="BJ50" s="3581"/>
      <c r="BK50" s="3581"/>
      <c r="BL50" s="3581"/>
      <c r="BM50" s="3581"/>
      <c r="BN50" s="3581"/>
      <c r="BO50" s="3581"/>
      <c r="BP50" s="3581"/>
      <c r="BQ50" s="3581"/>
      <c r="BR50" s="3581"/>
      <c r="BS50" s="3581"/>
      <c r="BT50" s="3581"/>
      <c r="BU50" s="3581"/>
      <c r="BV50" s="260"/>
    </row>
    <row r="51" spans="1:75" ht="14.15" customHeight="1">
      <c r="A51" s="268"/>
      <c r="B51" s="346"/>
      <c r="C51" s="3561" t="s">
        <v>811</v>
      </c>
      <c r="D51" s="3561"/>
      <c r="E51" s="3561"/>
      <c r="F51" s="3561"/>
      <c r="G51" s="3561"/>
      <c r="H51" s="3561"/>
      <c r="I51" s="3561"/>
      <c r="J51" s="3561"/>
      <c r="K51" s="3561"/>
      <c r="L51" s="3561"/>
      <c r="M51" s="3561"/>
      <c r="N51" s="3561"/>
      <c r="O51" s="3561"/>
      <c r="P51" s="3561"/>
      <c r="Q51" s="3561"/>
      <c r="R51" s="3561"/>
      <c r="S51" s="3561"/>
      <c r="T51" s="3561"/>
      <c r="U51" s="3561"/>
      <c r="V51" s="3561"/>
      <c r="W51" s="3561"/>
      <c r="X51" s="3561"/>
      <c r="Y51" s="3561"/>
      <c r="Z51" s="3561"/>
      <c r="AA51" s="3562"/>
      <c r="AB51" s="152"/>
      <c r="AC51" s="503"/>
      <c r="AD51" s="503"/>
      <c r="AE51" s="503"/>
      <c r="AF51" s="503"/>
      <c r="AG51" s="503"/>
      <c r="AH51" s="503"/>
      <c r="AI51" s="503"/>
      <c r="AJ51" s="503"/>
      <c r="AK51" s="503"/>
      <c r="AL51" s="1255"/>
      <c r="AM51" s="664"/>
      <c r="AN51" s="794"/>
      <c r="AO51" s="1676"/>
      <c r="AP51" s="3581"/>
      <c r="AQ51" s="3581"/>
      <c r="AR51" s="3581"/>
      <c r="AS51" s="3581"/>
      <c r="AT51" s="3581"/>
      <c r="AU51" s="3581"/>
      <c r="AV51" s="3581"/>
      <c r="AW51" s="3581"/>
      <c r="AX51" s="3581"/>
      <c r="AY51" s="3581"/>
      <c r="AZ51" s="3581"/>
      <c r="BA51" s="3581"/>
      <c r="BB51" s="3581"/>
      <c r="BC51" s="3581"/>
      <c r="BD51" s="3581"/>
      <c r="BE51" s="3581"/>
      <c r="BF51" s="3581"/>
      <c r="BG51" s="3581"/>
      <c r="BH51" s="3581"/>
      <c r="BI51" s="3581"/>
      <c r="BJ51" s="3581"/>
      <c r="BK51" s="3581"/>
      <c r="BL51" s="3581"/>
      <c r="BM51" s="3581"/>
      <c r="BN51" s="3581"/>
      <c r="BO51" s="3581"/>
      <c r="BP51" s="3581"/>
      <c r="BQ51" s="3581"/>
      <c r="BR51" s="3581"/>
      <c r="BS51" s="3581"/>
      <c r="BT51" s="3581"/>
      <c r="BU51" s="3581"/>
      <c r="BV51" s="121"/>
    </row>
    <row r="52" spans="1:75" ht="14.15" customHeight="1">
      <c r="A52" s="268"/>
      <c r="B52" s="346"/>
      <c r="D52" s="1"/>
      <c r="E52" s="3532"/>
      <c r="F52" s="3532"/>
      <c r="G52" s="3532"/>
      <c r="H52" s="3532"/>
      <c r="I52" s="3532"/>
      <c r="J52" s="3532"/>
      <c r="K52" s="3532"/>
      <c r="L52" s="3532"/>
      <c r="M52" s="3532"/>
      <c r="N52" s="3532"/>
      <c r="O52" s="3532"/>
      <c r="P52" s="3532"/>
      <c r="Q52" s="3532"/>
      <c r="R52" s="3532"/>
      <c r="S52" s="3532"/>
      <c r="T52" s="3532"/>
      <c r="U52" s="3532"/>
      <c r="V52" s="3532"/>
      <c r="W52" s="3532"/>
      <c r="X52" s="3532"/>
      <c r="Y52" s="3532"/>
      <c r="Z52" s="3532"/>
      <c r="AA52" s="177"/>
      <c r="AB52" s="152"/>
      <c r="AC52" s="121"/>
      <c r="AD52" s="121"/>
      <c r="AE52" s="121"/>
      <c r="AF52" s="121"/>
      <c r="AG52" s="121"/>
      <c r="AH52" s="121"/>
      <c r="AI52" s="121"/>
      <c r="AJ52" s="121"/>
      <c r="AK52" s="121"/>
      <c r="AL52" s="172"/>
      <c r="AM52" s="62"/>
      <c r="AN52" s="115"/>
      <c r="AO52" s="196"/>
      <c r="AP52" s="3581"/>
      <c r="AQ52" s="3581"/>
      <c r="AR52" s="3581"/>
      <c r="AS52" s="3581"/>
      <c r="AT52" s="3581"/>
      <c r="AU52" s="3581"/>
      <c r="AV52" s="3581"/>
      <c r="AW52" s="3581"/>
      <c r="AX52" s="3581"/>
      <c r="AY52" s="3581"/>
      <c r="AZ52" s="3581"/>
      <c r="BA52" s="3581"/>
      <c r="BB52" s="3581"/>
      <c r="BC52" s="3581"/>
      <c r="BD52" s="3581"/>
      <c r="BE52" s="3581"/>
      <c r="BF52" s="3581"/>
      <c r="BG52" s="3581"/>
      <c r="BH52" s="3581"/>
      <c r="BI52" s="3581"/>
      <c r="BJ52" s="3581"/>
      <c r="BK52" s="3581"/>
      <c r="BL52" s="3581"/>
      <c r="BM52" s="3581"/>
      <c r="BN52" s="3581"/>
      <c r="BO52" s="3581"/>
      <c r="BP52" s="3581"/>
      <c r="BQ52" s="3581"/>
      <c r="BR52" s="3581"/>
      <c r="BS52" s="3581"/>
      <c r="BT52" s="3581"/>
      <c r="BU52" s="3581"/>
      <c r="BV52" s="6"/>
      <c r="BW52" s="6"/>
    </row>
    <row r="53" spans="1:75" ht="14.15" customHeight="1">
      <c r="A53" s="268"/>
      <c r="B53" s="346"/>
      <c r="AA53" s="177"/>
      <c r="AB53" s="152"/>
      <c r="AC53" s="121"/>
      <c r="AD53" s="121"/>
      <c r="AE53" s="121"/>
      <c r="AF53" s="121"/>
      <c r="AG53" s="121"/>
      <c r="AH53" s="121"/>
      <c r="AI53" s="121"/>
      <c r="AJ53" s="121"/>
      <c r="AK53" s="121"/>
      <c r="AL53" s="172"/>
      <c r="AM53" s="62"/>
      <c r="AN53" s="115"/>
      <c r="AO53" s="196"/>
      <c r="AP53" s="3581"/>
      <c r="AQ53" s="3581"/>
      <c r="AR53" s="3581"/>
      <c r="AS53" s="3581"/>
      <c r="AT53" s="3581"/>
      <c r="AU53" s="3581"/>
      <c r="AV53" s="3581"/>
      <c r="AW53" s="3581"/>
      <c r="AX53" s="3581"/>
      <c r="AY53" s="3581"/>
      <c r="AZ53" s="3581"/>
      <c r="BA53" s="3581"/>
      <c r="BB53" s="3581"/>
      <c r="BC53" s="3581"/>
      <c r="BD53" s="3581"/>
      <c r="BE53" s="3581"/>
      <c r="BF53" s="3581"/>
      <c r="BG53" s="3581"/>
      <c r="BH53" s="3581"/>
      <c r="BI53" s="3581"/>
      <c r="BJ53" s="3581"/>
      <c r="BK53" s="3581"/>
      <c r="BL53" s="3581"/>
      <c r="BM53" s="3581"/>
      <c r="BN53" s="3581"/>
      <c r="BO53" s="3581"/>
      <c r="BP53" s="3581"/>
      <c r="BQ53" s="3581"/>
      <c r="BR53" s="3581"/>
      <c r="BS53" s="3581"/>
      <c r="BT53" s="3581"/>
      <c r="BU53" s="3581"/>
      <c r="BV53" s="6"/>
      <c r="BW53" s="6"/>
    </row>
    <row r="54" spans="1:75" ht="14.15" customHeight="1">
      <c r="A54" s="268"/>
      <c r="B54" s="346"/>
      <c r="C54" s="499" t="s">
        <v>1959</v>
      </c>
      <c r="D54" s="121"/>
      <c r="E54" s="121"/>
      <c r="F54" s="121"/>
      <c r="G54" s="121"/>
      <c r="H54" s="121"/>
      <c r="I54" s="121"/>
      <c r="J54" s="121"/>
      <c r="K54" s="121"/>
      <c r="L54" s="121"/>
      <c r="M54" s="121"/>
      <c r="N54" s="121"/>
      <c r="O54" s="121"/>
      <c r="P54" s="121"/>
      <c r="Q54" s="121"/>
      <c r="R54" s="121"/>
      <c r="S54" s="121"/>
      <c r="T54" s="121"/>
      <c r="U54" s="499"/>
      <c r="V54" s="499"/>
      <c r="W54" s="499"/>
      <c r="X54" s="499"/>
      <c r="Y54" s="499"/>
      <c r="Z54" s="499"/>
      <c r="AA54" s="177"/>
      <c r="AB54" s="152"/>
      <c r="AC54" s="503"/>
      <c r="AD54" s="503"/>
      <c r="AE54" s="503"/>
      <c r="AF54" s="503"/>
      <c r="AG54" s="503"/>
      <c r="AH54" s="503"/>
      <c r="AI54" s="503"/>
      <c r="AJ54" s="503"/>
      <c r="AK54" s="503"/>
      <c r="AL54" s="172"/>
      <c r="AM54" s="62"/>
      <c r="AN54" s="115"/>
      <c r="AO54" s="196"/>
      <c r="AP54" s="3581"/>
      <c r="AQ54" s="3581"/>
      <c r="AR54" s="3581"/>
      <c r="AS54" s="3581"/>
      <c r="AT54" s="3581"/>
      <c r="AU54" s="3581"/>
      <c r="AV54" s="3581"/>
      <c r="AW54" s="3581"/>
      <c r="AX54" s="3581"/>
      <c r="AY54" s="3581"/>
      <c r="AZ54" s="3581"/>
      <c r="BA54" s="3581"/>
      <c r="BB54" s="3581"/>
      <c r="BC54" s="3581"/>
      <c r="BD54" s="3581"/>
      <c r="BE54" s="3581"/>
      <c r="BF54" s="3581"/>
      <c r="BG54" s="3581"/>
      <c r="BH54" s="3581"/>
      <c r="BI54" s="3581"/>
      <c r="BJ54" s="3581"/>
      <c r="BK54" s="3581"/>
      <c r="BL54" s="3581"/>
      <c r="BM54" s="3581"/>
      <c r="BN54" s="3581"/>
      <c r="BO54" s="3581"/>
      <c r="BP54" s="3581"/>
      <c r="BQ54" s="3581"/>
      <c r="BR54" s="3581"/>
      <c r="BS54" s="3581"/>
      <c r="BT54" s="3581"/>
      <c r="BU54" s="3581"/>
      <c r="BV54" s="6"/>
      <c r="BW54" s="6"/>
    </row>
    <row r="55" spans="1:75" ht="14.15" customHeight="1">
      <c r="A55" s="268"/>
      <c r="B55" s="346"/>
      <c r="C55" s="121"/>
      <c r="D55" s="121" t="s">
        <v>1960</v>
      </c>
      <c r="E55" s="121"/>
      <c r="F55" s="121"/>
      <c r="G55" s="121"/>
      <c r="H55" s="121"/>
      <c r="I55" s="121"/>
      <c r="J55" s="121"/>
      <c r="K55" s="3558"/>
      <c r="L55" s="3558"/>
      <c r="M55" s="3558"/>
      <c r="N55" s="3558"/>
      <c r="O55" s="3558"/>
      <c r="P55" s="3558"/>
      <c r="Q55" s="3558"/>
      <c r="R55" s="3558"/>
      <c r="S55" s="3558"/>
      <c r="T55" s="3558"/>
      <c r="U55" s="3558"/>
      <c r="V55" s="3558"/>
      <c r="W55" s="3558"/>
      <c r="X55" s="3558"/>
      <c r="Y55" s="3558"/>
      <c r="Z55" s="3558"/>
      <c r="AA55" s="177"/>
      <c r="AB55" s="152"/>
      <c r="AC55" s="121"/>
      <c r="AD55" s="121"/>
      <c r="AE55" s="121"/>
      <c r="AF55" s="121"/>
      <c r="AG55" s="121"/>
      <c r="AH55" s="121"/>
      <c r="AI55" s="121"/>
      <c r="AJ55" s="121"/>
      <c r="AK55" s="503"/>
      <c r="AL55" s="172"/>
      <c r="AM55" s="62"/>
      <c r="AN55" s="115"/>
      <c r="AO55" s="196"/>
      <c r="AP55" s="3581"/>
      <c r="AQ55" s="3581"/>
      <c r="AR55" s="3581"/>
      <c r="AS55" s="3581"/>
      <c r="AT55" s="3581"/>
      <c r="AU55" s="3581"/>
      <c r="AV55" s="3581"/>
      <c r="AW55" s="3581"/>
      <c r="AX55" s="3581"/>
      <c r="AY55" s="3581"/>
      <c r="AZ55" s="3581"/>
      <c r="BA55" s="3581"/>
      <c r="BB55" s="3581"/>
      <c r="BC55" s="3581"/>
      <c r="BD55" s="3581"/>
      <c r="BE55" s="3581"/>
      <c r="BF55" s="3581"/>
      <c r="BG55" s="3581"/>
      <c r="BH55" s="3581"/>
      <c r="BI55" s="3581"/>
      <c r="BJ55" s="3581"/>
      <c r="BK55" s="3581"/>
      <c r="BL55" s="3581"/>
      <c r="BM55" s="3581"/>
      <c r="BN55" s="3581"/>
      <c r="BO55" s="3581"/>
      <c r="BP55" s="3581"/>
      <c r="BQ55" s="3581"/>
      <c r="BR55" s="3581"/>
      <c r="BS55" s="3581"/>
      <c r="BT55" s="3581"/>
      <c r="BU55" s="3581"/>
    </row>
    <row r="56" spans="1:75" ht="14.15" customHeight="1">
      <c r="A56" s="268"/>
      <c r="B56" s="346"/>
      <c r="C56" s="499" t="s">
        <v>284</v>
      </c>
      <c r="D56" s="121"/>
      <c r="E56" s="121"/>
      <c r="F56" s="121"/>
      <c r="G56" s="121"/>
      <c r="H56" s="121"/>
      <c r="I56" s="121"/>
      <c r="J56" s="96"/>
      <c r="K56" s="3559"/>
      <c r="L56" s="3559"/>
      <c r="M56" s="3559"/>
      <c r="N56" s="3559"/>
      <c r="O56" s="3559"/>
      <c r="P56" s="3559"/>
      <c r="Q56" s="3559"/>
      <c r="R56" s="3559"/>
      <c r="S56" s="3559"/>
      <c r="T56" s="3559"/>
      <c r="U56" s="3559"/>
      <c r="V56" s="3559"/>
      <c r="W56" s="3559"/>
      <c r="X56" s="3559"/>
      <c r="Y56" s="3559"/>
      <c r="Z56" s="3559"/>
      <c r="AA56" s="177"/>
      <c r="AB56" s="152"/>
      <c r="AC56" s="503"/>
      <c r="AD56" s="503"/>
      <c r="AE56" s="503"/>
      <c r="AF56" s="503"/>
      <c r="AG56" s="503"/>
      <c r="AH56" s="503"/>
      <c r="AI56" s="503"/>
      <c r="AJ56" s="503"/>
      <c r="AK56" s="503"/>
      <c r="AL56" s="172"/>
      <c r="AM56" s="62"/>
      <c r="AN56" s="115"/>
      <c r="AO56" s="590" t="s">
        <v>2285</v>
      </c>
      <c r="AP56" s="3577" t="s">
        <v>2287</v>
      </c>
      <c r="AQ56" s="3577"/>
      <c r="AR56" s="3577"/>
      <c r="AS56" s="3577"/>
      <c r="AT56" s="3577"/>
      <c r="AU56" s="3577"/>
      <c r="AV56" s="3577"/>
      <c r="AW56" s="3577"/>
      <c r="AX56" s="3577"/>
      <c r="AY56" s="3577"/>
      <c r="AZ56" s="3577"/>
      <c r="BA56" s="3577"/>
      <c r="BB56" s="3577"/>
      <c r="BC56" s="3577"/>
      <c r="BD56" s="3577"/>
      <c r="BE56" s="3577"/>
      <c r="BF56" s="3577"/>
      <c r="BG56" s="3577"/>
      <c r="BH56" s="3577"/>
      <c r="BI56" s="3577"/>
      <c r="BJ56" s="3577"/>
      <c r="BK56" s="3577"/>
      <c r="BL56" s="3577"/>
      <c r="BM56" s="3577"/>
      <c r="BN56" s="3577"/>
      <c r="BO56" s="3577"/>
      <c r="BP56" s="3577"/>
      <c r="BQ56" s="3577"/>
      <c r="BR56" s="3577"/>
      <c r="BS56" s="3577"/>
      <c r="BT56" s="3577"/>
      <c r="BU56" s="3577"/>
    </row>
    <row r="57" spans="1:75" ht="14.15" customHeight="1">
      <c r="A57" s="268"/>
      <c r="B57" s="346"/>
      <c r="C57" s="499" t="s">
        <v>285</v>
      </c>
      <c r="D57" s="121"/>
      <c r="E57" s="121"/>
      <c r="F57" s="121"/>
      <c r="G57" s="121"/>
      <c r="H57" s="121"/>
      <c r="I57" s="121"/>
      <c r="J57" s="1914"/>
      <c r="K57" s="1914"/>
      <c r="L57" s="121" t="s">
        <v>103</v>
      </c>
      <c r="M57" s="121"/>
      <c r="N57" s="121"/>
      <c r="O57" s="121"/>
      <c r="P57" s="121"/>
      <c r="Q57" s="121"/>
      <c r="R57" s="121"/>
      <c r="S57" s="121"/>
      <c r="T57" s="121"/>
      <c r="U57" s="121"/>
      <c r="V57" s="121"/>
      <c r="W57" s="121"/>
      <c r="X57" s="121"/>
      <c r="Y57" s="121"/>
      <c r="Z57" s="121"/>
      <c r="AA57" s="177"/>
      <c r="AB57" s="276"/>
      <c r="AC57" s="100"/>
      <c r="AD57" s="503"/>
      <c r="AE57" s="503"/>
      <c r="AF57" s="503"/>
      <c r="AG57" s="503"/>
      <c r="AH57" s="503"/>
      <c r="AI57" s="503"/>
      <c r="AJ57" s="503"/>
      <c r="AK57" s="503"/>
      <c r="AL57" s="172"/>
      <c r="AM57" s="62"/>
      <c r="AN57" s="115"/>
      <c r="AP57" s="3577"/>
      <c r="AQ57" s="3577"/>
      <c r="AR57" s="3577"/>
      <c r="AS57" s="3577"/>
      <c r="AT57" s="3577"/>
      <c r="AU57" s="3577"/>
      <c r="AV57" s="3577"/>
      <c r="AW57" s="3577"/>
      <c r="AX57" s="3577"/>
      <c r="AY57" s="3577"/>
      <c r="AZ57" s="3577"/>
      <c r="BA57" s="3577"/>
      <c r="BB57" s="3577"/>
      <c r="BC57" s="3577"/>
      <c r="BD57" s="3577"/>
      <c r="BE57" s="3577"/>
      <c r="BF57" s="3577"/>
      <c r="BG57" s="3577"/>
      <c r="BH57" s="3577"/>
      <c r="BI57" s="3577"/>
      <c r="BJ57" s="3577"/>
      <c r="BK57" s="3577"/>
      <c r="BL57" s="3577"/>
      <c r="BM57" s="3577"/>
      <c r="BN57" s="3577"/>
      <c r="BO57" s="3577"/>
      <c r="BP57" s="3577"/>
      <c r="BQ57" s="3577"/>
      <c r="BR57" s="3577"/>
      <c r="BS57" s="3577"/>
      <c r="BT57" s="3577"/>
      <c r="BU57" s="3577"/>
    </row>
    <row r="58" spans="1:75" ht="14.15" customHeight="1">
      <c r="A58" s="268"/>
      <c r="B58" s="346"/>
      <c r="C58" s="499" t="s">
        <v>286</v>
      </c>
      <c r="D58" s="121"/>
      <c r="E58" s="121"/>
      <c r="F58" s="121"/>
      <c r="G58" s="121"/>
      <c r="H58" s="121"/>
      <c r="I58" s="121"/>
      <c r="J58" s="96"/>
      <c r="K58" s="96"/>
      <c r="L58" s="121"/>
      <c r="M58" s="121"/>
      <c r="N58" s="121"/>
      <c r="O58" s="121"/>
      <c r="P58" s="121"/>
      <c r="Q58" s="121"/>
      <c r="R58" s="499"/>
      <c r="S58" s="96"/>
      <c r="T58" s="96"/>
      <c r="U58" s="97"/>
      <c r="V58" s="98"/>
      <c r="W58" s="98"/>
      <c r="X58" s="499"/>
      <c r="Y58" s="499"/>
      <c r="Z58" s="499"/>
      <c r="AA58" s="177"/>
      <c r="AB58" s="276"/>
      <c r="AC58" s="829"/>
      <c r="AD58" s="829"/>
      <c r="AE58" s="829"/>
      <c r="AF58" s="829"/>
      <c r="AG58" s="829"/>
      <c r="AH58" s="829"/>
      <c r="AI58" s="829"/>
      <c r="AJ58" s="829"/>
      <c r="AK58" s="829"/>
      <c r="AL58" s="614"/>
      <c r="AM58" s="669"/>
      <c r="AN58" s="115"/>
      <c r="AP58" s="3577"/>
      <c r="AQ58" s="3577"/>
      <c r="AR58" s="3577"/>
      <c r="AS58" s="3577"/>
      <c r="AT58" s="3577"/>
      <c r="AU58" s="3577"/>
      <c r="AV58" s="3577"/>
      <c r="AW58" s="3577"/>
      <c r="AX58" s="3577"/>
      <c r="AY58" s="3577"/>
      <c r="AZ58" s="3577"/>
      <c r="BA58" s="3577"/>
      <c r="BB58" s="3577"/>
      <c r="BC58" s="3577"/>
      <c r="BD58" s="3577"/>
      <c r="BE58" s="3577"/>
      <c r="BF58" s="3577"/>
      <c r="BG58" s="3577"/>
      <c r="BH58" s="3577"/>
      <c r="BI58" s="3577"/>
      <c r="BJ58" s="3577"/>
      <c r="BK58" s="3577"/>
      <c r="BL58" s="3577"/>
      <c r="BM58" s="3577"/>
      <c r="BN58" s="3577"/>
      <c r="BO58" s="3577"/>
      <c r="BP58" s="3577"/>
      <c r="BQ58" s="3577"/>
      <c r="BR58" s="3577"/>
      <c r="BS58" s="3577"/>
      <c r="BT58" s="3577"/>
      <c r="BU58" s="3577"/>
    </row>
    <row r="59" spans="1:75" ht="14.15" customHeight="1">
      <c r="A59" s="268"/>
      <c r="B59" s="346"/>
      <c r="C59" s="3560" t="s">
        <v>287</v>
      </c>
      <c r="D59" s="3560"/>
      <c r="E59" s="3560"/>
      <c r="F59" s="3560"/>
      <c r="G59" s="3560"/>
      <c r="H59" s="3560"/>
      <c r="I59" s="3560"/>
      <c r="J59" s="3560"/>
      <c r="K59" s="3560"/>
      <c r="L59" s="3560"/>
      <c r="M59" s="3560"/>
      <c r="N59" s="3560"/>
      <c r="O59" s="3560"/>
      <c r="P59" s="3560"/>
      <c r="Q59" s="3560"/>
      <c r="R59" s="3560"/>
      <c r="S59" s="3560"/>
      <c r="T59" s="3560"/>
      <c r="U59" s="3560"/>
      <c r="V59" s="3560"/>
      <c r="W59" s="3560"/>
      <c r="X59" s="3560"/>
      <c r="Y59" s="3560"/>
      <c r="Z59" s="3560"/>
      <c r="AA59" s="3584"/>
      <c r="AB59" s="152"/>
      <c r="AC59" s="829"/>
      <c r="AD59" s="829"/>
      <c r="AE59" s="829"/>
      <c r="AF59" s="829"/>
      <c r="AG59" s="829"/>
      <c r="AH59" s="829"/>
      <c r="AI59" s="829"/>
      <c r="AJ59" s="829"/>
      <c r="AK59" s="829"/>
      <c r="AL59" s="614"/>
      <c r="AM59" s="669"/>
      <c r="AN59" s="115"/>
      <c r="AP59" s="3577"/>
      <c r="AQ59" s="3577"/>
      <c r="AR59" s="3577"/>
      <c r="AS59" s="3577"/>
      <c r="AT59" s="3577"/>
      <c r="AU59" s="3577"/>
      <c r="AV59" s="3577"/>
      <c r="AW59" s="3577"/>
      <c r="AX59" s="3577"/>
      <c r="AY59" s="3577"/>
      <c r="AZ59" s="3577"/>
      <c r="BA59" s="3577"/>
      <c r="BB59" s="3577"/>
      <c r="BC59" s="3577"/>
      <c r="BD59" s="3577"/>
      <c r="BE59" s="3577"/>
      <c r="BF59" s="3577"/>
      <c r="BG59" s="3577"/>
      <c r="BH59" s="3577"/>
      <c r="BI59" s="3577"/>
      <c r="BJ59" s="3577"/>
      <c r="BK59" s="3577"/>
      <c r="BL59" s="3577"/>
      <c r="BM59" s="3577"/>
      <c r="BN59" s="3577"/>
      <c r="BO59" s="3577"/>
      <c r="BP59" s="3577"/>
      <c r="BQ59" s="3577"/>
      <c r="BR59" s="3577"/>
      <c r="BS59" s="3577"/>
      <c r="BT59" s="3577"/>
      <c r="BU59" s="3577"/>
    </row>
    <row r="60" spans="1:75" ht="14.15" customHeight="1">
      <c r="A60" s="268"/>
      <c r="B60" s="346"/>
      <c r="C60" s="6"/>
      <c r="J60" s="96"/>
      <c r="K60" s="96"/>
      <c r="R60" s="6"/>
      <c r="S60" s="96"/>
      <c r="T60" s="96"/>
      <c r="U60" s="97"/>
      <c r="V60" s="98"/>
      <c r="W60" s="98"/>
      <c r="X60" s="6"/>
      <c r="Y60" s="6"/>
      <c r="Z60" s="6"/>
      <c r="AA60" s="177"/>
      <c r="AB60" s="152"/>
      <c r="AC60" s="503"/>
      <c r="AD60" s="503"/>
      <c r="AE60" s="503"/>
      <c r="AF60" s="503"/>
      <c r="AG60" s="503"/>
      <c r="AH60" s="503"/>
      <c r="AI60" s="503"/>
      <c r="AJ60" s="503"/>
      <c r="AK60" s="121"/>
      <c r="AL60" s="172"/>
      <c r="AM60" s="62"/>
      <c r="AN60" s="115"/>
      <c r="AP60" s="3577"/>
      <c r="AQ60" s="3577"/>
      <c r="AR60" s="3577"/>
      <c r="AS60" s="3577"/>
      <c r="AT60" s="3577"/>
      <c r="AU60" s="3577"/>
      <c r="AV60" s="3577"/>
      <c r="AW60" s="3577"/>
      <c r="AX60" s="3577"/>
      <c r="AY60" s="3577"/>
      <c r="AZ60" s="3577"/>
      <c r="BA60" s="3577"/>
      <c r="BB60" s="3577"/>
      <c r="BC60" s="3577"/>
      <c r="BD60" s="3577"/>
      <c r="BE60" s="3577"/>
      <c r="BF60" s="3577"/>
      <c r="BG60" s="3577"/>
      <c r="BH60" s="3577"/>
      <c r="BI60" s="3577"/>
      <c r="BJ60" s="3577"/>
      <c r="BK60" s="3577"/>
      <c r="BL60" s="3577"/>
      <c r="BM60" s="3577"/>
      <c r="BN60" s="3577"/>
      <c r="BO60" s="3577"/>
      <c r="BP60" s="3577"/>
      <c r="BQ60" s="3577"/>
      <c r="BR60" s="3577"/>
      <c r="BS60" s="3577"/>
      <c r="BT60" s="3577"/>
      <c r="BU60" s="3577"/>
    </row>
    <row r="61" spans="1:75" ht="14.15" customHeight="1">
      <c r="A61" s="268"/>
      <c r="B61" s="346"/>
      <c r="C61" s="6" t="s">
        <v>903</v>
      </c>
      <c r="D61" s="1"/>
      <c r="E61" s="1"/>
      <c r="F61" s="1"/>
      <c r="G61" s="81"/>
      <c r="H61" s="81"/>
      <c r="I61" s="81"/>
      <c r="J61" s="81"/>
      <c r="K61" s="81"/>
      <c r="L61" s="81"/>
      <c r="M61" s="81"/>
      <c r="N61" s="81"/>
      <c r="O61" s="81"/>
      <c r="P61" s="81"/>
      <c r="Q61" s="81"/>
      <c r="R61" s="81"/>
      <c r="S61" s="81"/>
      <c r="T61" s="81"/>
      <c r="U61" s="81"/>
      <c r="V61" s="81"/>
      <c r="W61" s="81"/>
      <c r="X61" s="81"/>
      <c r="Y61" s="81"/>
      <c r="Z61" s="81"/>
      <c r="AA61" s="343"/>
      <c r="AB61" s="352" t="s">
        <v>1059</v>
      </c>
      <c r="AC61" s="503" t="s">
        <v>1956</v>
      </c>
      <c r="AD61" s="503"/>
      <c r="AE61" s="503"/>
      <c r="AF61" s="503"/>
      <c r="AG61" s="503"/>
      <c r="AH61" s="503"/>
      <c r="AI61" s="503"/>
      <c r="AJ61" s="503"/>
      <c r="AK61" s="503"/>
      <c r="AL61" s="1255"/>
      <c r="AM61" s="664"/>
      <c r="AN61" s="115"/>
      <c r="AP61" s="3577"/>
      <c r="AQ61" s="3577"/>
      <c r="AR61" s="3577"/>
      <c r="AS61" s="3577"/>
      <c r="AT61" s="3577"/>
      <c r="AU61" s="3577"/>
      <c r="AV61" s="3577"/>
      <c r="AW61" s="3577"/>
      <c r="AX61" s="3577"/>
      <c r="AY61" s="3577"/>
      <c r="AZ61" s="3577"/>
      <c r="BA61" s="3577"/>
      <c r="BB61" s="3577"/>
      <c r="BC61" s="3577"/>
      <c r="BD61" s="3577"/>
      <c r="BE61" s="3577"/>
      <c r="BF61" s="3577"/>
      <c r="BG61" s="3577"/>
      <c r="BH61" s="3577"/>
      <c r="BI61" s="3577"/>
      <c r="BJ61" s="3577"/>
      <c r="BK61" s="3577"/>
      <c r="BL61" s="3577"/>
      <c r="BM61" s="3577"/>
      <c r="BN61" s="3577"/>
      <c r="BO61" s="3577"/>
      <c r="BP61" s="3577"/>
      <c r="BQ61" s="3577"/>
      <c r="BR61" s="3577"/>
      <c r="BS61" s="3577"/>
      <c r="BT61" s="3577"/>
      <c r="BU61" s="3577"/>
    </row>
    <row r="62" spans="1:75" ht="14.15" customHeight="1" thickBot="1">
      <c r="A62" s="102"/>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58"/>
      <c r="AB62" s="159"/>
      <c r="AC62" s="349"/>
      <c r="AD62" s="349"/>
      <c r="AE62" s="349"/>
      <c r="AF62" s="349"/>
      <c r="AG62" s="349"/>
      <c r="AH62" s="349"/>
      <c r="AI62" s="349"/>
      <c r="AJ62" s="349"/>
      <c r="AK62" s="349"/>
      <c r="AL62" s="350"/>
      <c r="AM62" s="664"/>
      <c r="AN62" s="115"/>
    </row>
    <row r="63" spans="1:75" ht="14.15" customHeight="1">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row>
    <row r="64" spans="1:75" ht="14.15" customHeight="1">
      <c r="A64" s="6"/>
      <c r="B64" s="6"/>
      <c r="C64" s="6"/>
      <c r="J64" s="96"/>
      <c r="K64" s="96"/>
      <c r="R64" s="6"/>
      <c r="S64" s="96"/>
      <c r="T64" s="96"/>
      <c r="U64" s="97"/>
      <c r="V64" s="98"/>
      <c r="W64" s="98"/>
      <c r="X64" s="6"/>
      <c r="Y64" s="6"/>
      <c r="Z64" s="6"/>
      <c r="AC64" s="104"/>
      <c r="AD64" s="104"/>
      <c r="AE64" s="104"/>
      <c r="AF64" s="104"/>
      <c r="AG64" s="104"/>
      <c r="AH64" s="104"/>
      <c r="AI64" s="104"/>
      <c r="AJ64" s="104"/>
    </row>
  </sheetData>
  <mergeCells count="81">
    <mergeCell ref="AP56:BU61"/>
    <mergeCell ref="AC39:AL40"/>
    <mergeCell ref="AP44:BU45"/>
    <mergeCell ref="AP46:BU55"/>
    <mergeCell ref="N31:O31"/>
    <mergeCell ref="P31:Q31"/>
    <mergeCell ref="S31:T31"/>
    <mergeCell ref="V31:W31"/>
    <mergeCell ref="C59:AA59"/>
    <mergeCell ref="G33:K33"/>
    <mergeCell ref="T33:U33"/>
    <mergeCell ref="AC29:AL33"/>
    <mergeCell ref="AP41:BV42"/>
    <mergeCell ref="AP43:BV43"/>
    <mergeCell ref="N42:O42"/>
    <mergeCell ref="V42:W42"/>
    <mergeCell ref="AN1:AR1"/>
    <mergeCell ref="C23:AA23"/>
    <mergeCell ref="C51:AA51"/>
    <mergeCell ref="E49:Z49"/>
    <mergeCell ref="AC46:AL49"/>
    <mergeCell ref="AP35:BV36"/>
    <mergeCell ref="Q33:R33"/>
    <mergeCell ref="N33:O33"/>
    <mergeCell ref="L33:M33"/>
    <mergeCell ref="AP32:BU33"/>
    <mergeCell ref="AP37:BV37"/>
    <mergeCell ref="AP19:BV29"/>
    <mergeCell ref="K13:W15"/>
    <mergeCell ref="E17:P17"/>
    <mergeCell ref="Q17:AK17"/>
    <mergeCell ref="P42:Q42"/>
    <mergeCell ref="S42:T42"/>
    <mergeCell ref="E52:Z52"/>
    <mergeCell ref="K55:Z56"/>
    <mergeCell ref="J57:K57"/>
    <mergeCell ref="X42:Y42"/>
    <mergeCell ref="Q39:Z39"/>
    <mergeCell ref="T41:U41"/>
    <mergeCell ref="W41:X41"/>
    <mergeCell ref="V12:W12"/>
    <mergeCell ref="S12:T12"/>
    <mergeCell ref="Y14:AJ15"/>
    <mergeCell ref="Q18:AK18"/>
    <mergeCell ref="Q19:AK19"/>
    <mergeCell ref="Q20:AK20"/>
    <mergeCell ref="D24:X26"/>
    <mergeCell ref="C17:D20"/>
    <mergeCell ref="C12:D15"/>
    <mergeCell ref="C16:D16"/>
    <mergeCell ref="AC23:AL25"/>
    <mergeCell ref="E12:J12"/>
    <mergeCell ref="E13:J15"/>
    <mergeCell ref="E16:P16"/>
    <mergeCell ref="N12:O12"/>
    <mergeCell ref="Q16:AK16"/>
    <mergeCell ref="E18:P18"/>
    <mergeCell ref="E19:P19"/>
    <mergeCell ref="E20:P20"/>
    <mergeCell ref="B1:AL1"/>
    <mergeCell ref="B3:AA3"/>
    <mergeCell ref="AB3:AL3"/>
    <mergeCell ref="AB5:AB6"/>
    <mergeCell ref="AC5:AL6"/>
    <mergeCell ref="C4:AA4"/>
    <mergeCell ref="E7:J7"/>
    <mergeCell ref="K7:W7"/>
    <mergeCell ref="X7:AJ7"/>
    <mergeCell ref="C8:D11"/>
    <mergeCell ref="E8:J8"/>
    <mergeCell ref="N8:O8"/>
    <mergeCell ref="E10:J11"/>
    <mergeCell ref="N10:O10"/>
    <mergeCell ref="S10:T10"/>
    <mergeCell ref="V10:W10"/>
    <mergeCell ref="S8:T8"/>
    <mergeCell ref="V8:W8"/>
    <mergeCell ref="E9:J9"/>
    <mergeCell ref="N9:O9"/>
    <mergeCell ref="S9:T9"/>
    <mergeCell ref="V9:W9"/>
  </mergeCells>
  <phoneticPr fontId="2"/>
  <conditionalFormatting sqref="L33:M33">
    <cfRule type="containsBlanks" dxfId="8" priority="1">
      <formula>LEN(TRIM(L33))=0</formula>
    </cfRule>
  </conditionalFormatting>
  <conditionalFormatting sqref="N31">
    <cfRule type="containsBlanks" dxfId="7" priority="2">
      <formula>LEN(TRIM(N31))=0</formula>
    </cfRule>
  </conditionalFormatting>
  <conditionalFormatting sqref="N42:O42">
    <cfRule type="containsBlanks" dxfId="6" priority="3">
      <formula>LEN(TRIM(N42))=0</formula>
    </cfRule>
  </conditionalFormatting>
  <dataValidations count="1">
    <dataValidation type="list" allowBlank="1" showInputMessage="1" showErrorMessage="1" sqref="N42:O42 L33:M33 N31" xr:uid="{00000000-0002-0000-0E00-000000000000}">
      <formula1>"　,昭和,平成,令和"</formula1>
    </dataValidation>
  </dataValidations>
  <hyperlinks>
    <hyperlink ref="AN1" location="目次!A1" display="目次に戻る" xr:uid="{00000000-0004-0000-0E00-000000000000}"/>
  </hyperlinks>
  <printOptions horizontalCentered="1"/>
  <pageMargins left="0.23622047244094491" right="0.23622047244094491"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2465" r:id="rId4" name="Check Box 321">
              <controlPr defaultSize="0" autoFill="0" autoLine="0" autoPict="0">
                <anchor moveWithCells="1">
                  <from>
                    <xdr:col>3</xdr:col>
                    <xdr:colOff>0</xdr:colOff>
                    <xdr:row>37</xdr:row>
                    <xdr:rowOff>57150</xdr:rowOff>
                  </from>
                  <to>
                    <xdr:col>10</xdr:col>
                    <xdr:colOff>6350</xdr:colOff>
                    <xdr:row>38</xdr:row>
                    <xdr:rowOff>127000</xdr:rowOff>
                  </to>
                </anchor>
              </controlPr>
            </control>
          </mc:Choice>
        </mc:AlternateContent>
        <mc:AlternateContent xmlns:mc="http://schemas.openxmlformats.org/markup-compatibility/2006">
          <mc:Choice Requires="x14">
            <control shapeId="262466" r:id="rId5" name="Check Box 322">
              <controlPr defaultSize="0" autoFill="0" autoLine="0" autoPict="0">
                <anchor moveWithCells="1">
                  <from>
                    <xdr:col>17</xdr:col>
                    <xdr:colOff>25400</xdr:colOff>
                    <xdr:row>37</xdr:row>
                    <xdr:rowOff>57150</xdr:rowOff>
                  </from>
                  <to>
                    <xdr:col>25</xdr:col>
                    <xdr:colOff>146050</xdr:colOff>
                    <xdr:row>38</xdr:row>
                    <xdr:rowOff>127000</xdr:rowOff>
                  </to>
                </anchor>
              </controlPr>
            </control>
          </mc:Choice>
        </mc:AlternateContent>
        <mc:AlternateContent xmlns:mc="http://schemas.openxmlformats.org/markup-compatibility/2006">
          <mc:Choice Requires="x14">
            <control shapeId="262467" r:id="rId6" name="Check Box 323">
              <controlPr defaultSize="0" autoFill="0" autoLine="0" autoPict="0">
                <anchor moveWithCells="1">
                  <from>
                    <xdr:col>10</xdr:col>
                    <xdr:colOff>133350</xdr:colOff>
                    <xdr:row>37</xdr:row>
                    <xdr:rowOff>50800</xdr:rowOff>
                  </from>
                  <to>
                    <xdr:col>16</xdr:col>
                    <xdr:colOff>12700</xdr:colOff>
                    <xdr:row>38</xdr:row>
                    <xdr:rowOff>114300</xdr:rowOff>
                  </to>
                </anchor>
              </controlPr>
            </control>
          </mc:Choice>
        </mc:AlternateContent>
        <mc:AlternateContent xmlns:mc="http://schemas.openxmlformats.org/markup-compatibility/2006">
          <mc:Choice Requires="x14">
            <control shapeId="262468" r:id="rId7" name="Check Box 324">
              <controlPr defaultSize="0" autoFill="0" autoLine="0" autoPict="0">
                <anchor moveWithCells="1">
                  <from>
                    <xdr:col>3</xdr:col>
                    <xdr:colOff>0</xdr:colOff>
                    <xdr:row>38</xdr:row>
                    <xdr:rowOff>88900</xdr:rowOff>
                  </from>
                  <to>
                    <xdr:col>10</xdr:col>
                    <xdr:colOff>133350</xdr:colOff>
                    <xdr:row>39</xdr:row>
                    <xdr:rowOff>127000</xdr:rowOff>
                  </to>
                </anchor>
              </controlPr>
            </control>
          </mc:Choice>
        </mc:AlternateContent>
        <mc:AlternateContent xmlns:mc="http://schemas.openxmlformats.org/markup-compatibility/2006">
          <mc:Choice Requires="x14">
            <control shapeId="262469" r:id="rId8" name="Check Box 325">
              <controlPr defaultSize="0" autoFill="0" autoLine="0" autoPict="0">
                <anchor moveWithCells="1">
                  <from>
                    <xdr:col>10</xdr:col>
                    <xdr:colOff>146050</xdr:colOff>
                    <xdr:row>38</xdr:row>
                    <xdr:rowOff>95250</xdr:rowOff>
                  </from>
                  <to>
                    <xdr:col>15</xdr:col>
                    <xdr:colOff>107950</xdr:colOff>
                    <xdr:row>39</xdr:row>
                    <xdr:rowOff>127000</xdr:rowOff>
                  </to>
                </anchor>
              </controlPr>
            </control>
          </mc:Choice>
        </mc:AlternateContent>
        <mc:AlternateContent xmlns:mc="http://schemas.openxmlformats.org/markup-compatibility/2006">
          <mc:Choice Requires="x14">
            <control shapeId="262472" r:id="rId9" name="Check Box 328">
              <controlPr defaultSize="0" autoFill="0" autoLine="0" autoPict="0">
                <anchor moveWithCells="1">
                  <from>
                    <xdr:col>19</xdr:col>
                    <xdr:colOff>0</xdr:colOff>
                    <xdr:row>28</xdr:row>
                    <xdr:rowOff>0</xdr:rowOff>
                  </from>
                  <to>
                    <xdr:col>22</xdr:col>
                    <xdr:colOff>101600</xdr:colOff>
                    <xdr:row>29</xdr:row>
                    <xdr:rowOff>0</xdr:rowOff>
                  </to>
                </anchor>
              </controlPr>
            </control>
          </mc:Choice>
        </mc:AlternateContent>
        <mc:AlternateContent xmlns:mc="http://schemas.openxmlformats.org/markup-compatibility/2006">
          <mc:Choice Requires="x14">
            <control shapeId="262473" r:id="rId10" name="Check Box 329">
              <controlPr defaultSize="0" autoFill="0" autoLine="0" autoPict="0">
                <anchor moveWithCells="1">
                  <from>
                    <xdr:col>23</xdr:col>
                    <xdr:colOff>19050</xdr:colOff>
                    <xdr:row>28</xdr:row>
                    <xdr:rowOff>0</xdr:rowOff>
                  </from>
                  <to>
                    <xdr:col>26</xdr:col>
                    <xdr:colOff>120650</xdr:colOff>
                    <xdr:row>29</xdr:row>
                    <xdr:rowOff>0</xdr:rowOff>
                  </to>
                </anchor>
              </controlPr>
            </control>
          </mc:Choice>
        </mc:AlternateContent>
        <mc:AlternateContent xmlns:mc="http://schemas.openxmlformats.org/markup-compatibility/2006">
          <mc:Choice Requires="x14">
            <control shapeId="262474" r:id="rId11" name="Check Box 330">
              <controlPr defaultSize="0" autoFill="0" autoLine="0" autoPict="0">
                <anchor moveWithCells="1">
                  <from>
                    <xdr:col>19</xdr:col>
                    <xdr:colOff>0</xdr:colOff>
                    <xdr:row>4</xdr:row>
                    <xdr:rowOff>0</xdr:rowOff>
                  </from>
                  <to>
                    <xdr:col>22</xdr:col>
                    <xdr:colOff>95250</xdr:colOff>
                    <xdr:row>5</xdr:row>
                    <xdr:rowOff>19050</xdr:rowOff>
                  </to>
                </anchor>
              </controlPr>
            </control>
          </mc:Choice>
        </mc:AlternateContent>
        <mc:AlternateContent xmlns:mc="http://schemas.openxmlformats.org/markup-compatibility/2006">
          <mc:Choice Requires="x14">
            <control shapeId="262475" r:id="rId12" name="Check Box 331">
              <controlPr defaultSize="0" autoFill="0" autoLine="0" autoPict="0">
                <anchor moveWithCells="1">
                  <from>
                    <xdr:col>23</xdr:col>
                    <xdr:colOff>12700</xdr:colOff>
                    <xdr:row>4</xdr:row>
                    <xdr:rowOff>0</xdr:rowOff>
                  </from>
                  <to>
                    <xdr:col>26</xdr:col>
                    <xdr:colOff>107950</xdr:colOff>
                    <xdr:row>5</xdr:row>
                    <xdr:rowOff>19050</xdr:rowOff>
                  </to>
                </anchor>
              </controlPr>
            </control>
          </mc:Choice>
        </mc:AlternateContent>
        <mc:AlternateContent xmlns:mc="http://schemas.openxmlformats.org/markup-compatibility/2006">
          <mc:Choice Requires="x14">
            <control shapeId="262476" r:id="rId13" name="Check Box 332">
              <controlPr defaultSize="0" autoFill="0" autoLine="0" autoPict="0">
                <anchor moveWithCells="1">
                  <from>
                    <xdr:col>19</xdr:col>
                    <xdr:colOff>0</xdr:colOff>
                    <xdr:row>57</xdr:row>
                    <xdr:rowOff>0</xdr:rowOff>
                  </from>
                  <to>
                    <xdr:col>22</xdr:col>
                    <xdr:colOff>101600</xdr:colOff>
                    <xdr:row>58</xdr:row>
                    <xdr:rowOff>0</xdr:rowOff>
                  </to>
                </anchor>
              </controlPr>
            </control>
          </mc:Choice>
        </mc:AlternateContent>
        <mc:AlternateContent xmlns:mc="http://schemas.openxmlformats.org/markup-compatibility/2006">
          <mc:Choice Requires="x14">
            <control shapeId="262477" r:id="rId14" name="Check Box 333">
              <controlPr defaultSize="0" autoFill="0" autoLine="0" autoPict="0">
                <anchor moveWithCells="1">
                  <from>
                    <xdr:col>23</xdr:col>
                    <xdr:colOff>19050</xdr:colOff>
                    <xdr:row>57</xdr:row>
                    <xdr:rowOff>0</xdr:rowOff>
                  </from>
                  <to>
                    <xdr:col>26</xdr:col>
                    <xdr:colOff>127000</xdr:colOff>
                    <xdr:row>58</xdr:row>
                    <xdr:rowOff>0</xdr:rowOff>
                  </to>
                </anchor>
              </controlPr>
            </control>
          </mc:Choice>
        </mc:AlternateContent>
        <mc:AlternateContent xmlns:mc="http://schemas.openxmlformats.org/markup-compatibility/2006">
          <mc:Choice Requires="x14">
            <control shapeId="262478" r:id="rId15" name="Check Box 334">
              <controlPr defaultSize="0" autoFill="0" autoLine="0" autoPict="0">
                <anchor moveWithCells="1">
                  <from>
                    <xdr:col>19</xdr:col>
                    <xdr:colOff>0</xdr:colOff>
                    <xdr:row>59</xdr:row>
                    <xdr:rowOff>0</xdr:rowOff>
                  </from>
                  <to>
                    <xdr:col>22</xdr:col>
                    <xdr:colOff>101600</xdr:colOff>
                    <xdr:row>60</xdr:row>
                    <xdr:rowOff>0</xdr:rowOff>
                  </to>
                </anchor>
              </controlPr>
            </control>
          </mc:Choice>
        </mc:AlternateContent>
        <mc:AlternateContent xmlns:mc="http://schemas.openxmlformats.org/markup-compatibility/2006">
          <mc:Choice Requires="x14">
            <control shapeId="262479" r:id="rId16" name="Check Box 335">
              <controlPr defaultSize="0" autoFill="0" autoLine="0" autoPict="0">
                <anchor moveWithCells="1">
                  <from>
                    <xdr:col>23</xdr:col>
                    <xdr:colOff>19050</xdr:colOff>
                    <xdr:row>59</xdr:row>
                    <xdr:rowOff>0</xdr:rowOff>
                  </from>
                  <to>
                    <xdr:col>26</xdr:col>
                    <xdr:colOff>127000</xdr:colOff>
                    <xdr:row>60</xdr:row>
                    <xdr:rowOff>0</xdr:rowOff>
                  </to>
                </anchor>
              </controlPr>
            </control>
          </mc:Choice>
        </mc:AlternateContent>
        <mc:AlternateContent xmlns:mc="http://schemas.openxmlformats.org/markup-compatibility/2006">
          <mc:Choice Requires="x14">
            <control shapeId="262480" r:id="rId17" name="Check Box 336">
              <controlPr defaultSize="0" autoFill="0" autoLine="0" autoPict="0">
                <anchor moveWithCells="1">
                  <from>
                    <xdr:col>19</xdr:col>
                    <xdr:colOff>0</xdr:colOff>
                    <xdr:row>43</xdr:row>
                    <xdr:rowOff>0</xdr:rowOff>
                  </from>
                  <to>
                    <xdr:col>22</xdr:col>
                    <xdr:colOff>95250</xdr:colOff>
                    <xdr:row>44</xdr:row>
                    <xdr:rowOff>0</xdr:rowOff>
                  </to>
                </anchor>
              </controlPr>
            </control>
          </mc:Choice>
        </mc:AlternateContent>
        <mc:AlternateContent xmlns:mc="http://schemas.openxmlformats.org/markup-compatibility/2006">
          <mc:Choice Requires="x14">
            <control shapeId="262481" r:id="rId18" name="Check Box 337">
              <controlPr defaultSize="0" autoFill="0" autoLine="0" autoPict="0">
                <anchor moveWithCells="1">
                  <from>
                    <xdr:col>22</xdr:col>
                    <xdr:colOff>120650</xdr:colOff>
                    <xdr:row>43</xdr:row>
                    <xdr:rowOff>0</xdr:rowOff>
                  </from>
                  <to>
                    <xdr:col>26</xdr:col>
                    <xdr:colOff>38100</xdr:colOff>
                    <xdr:row>43</xdr:row>
                    <xdr:rowOff>165100</xdr:rowOff>
                  </to>
                </anchor>
              </controlPr>
            </control>
          </mc:Choice>
        </mc:AlternateContent>
        <mc:AlternateContent xmlns:mc="http://schemas.openxmlformats.org/markup-compatibility/2006">
          <mc:Choice Requires="x14">
            <control shapeId="262482" r:id="rId19" name="Check Box 338">
              <controlPr defaultSize="0" autoFill="0" autoLine="0" autoPict="0">
                <anchor moveWithCells="1">
                  <from>
                    <xdr:col>19</xdr:col>
                    <xdr:colOff>0</xdr:colOff>
                    <xdr:row>60</xdr:row>
                    <xdr:rowOff>0</xdr:rowOff>
                  </from>
                  <to>
                    <xdr:col>22</xdr:col>
                    <xdr:colOff>101600</xdr:colOff>
                    <xdr:row>61</xdr:row>
                    <xdr:rowOff>0</xdr:rowOff>
                  </to>
                </anchor>
              </controlPr>
            </control>
          </mc:Choice>
        </mc:AlternateContent>
        <mc:AlternateContent xmlns:mc="http://schemas.openxmlformats.org/markup-compatibility/2006">
          <mc:Choice Requires="x14">
            <control shapeId="262483" r:id="rId20" name="Check Box 339">
              <controlPr defaultSize="0" autoFill="0" autoLine="0" autoPict="0">
                <anchor moveWithCells="1">
                  <from>
                    <xdr:col>23</xdr:col>
                    <xdr:colOff>19050</xdr:colOff>
                    <xdr:row>60</xdr:row>
                    <xdr:rowOff>0</xdr:rowOff>
                  </from>
                  <to>
                    <xdr:col>26</xdr:col>
                    <xdr:colOff>127000</xdr:colOff>
                    <xdr:row>61</xdr:row>
                    <xdr:rowOff>0</xdr:rowOff>
                  </to>
                </anchor>
              </controlPr>
            </control>
          </mc:Choice>
        </mc:AlternateContent>
        <mc:AlternateContent xmlns:mc="http://schemas.openxmlformats.org/markup-compatibility/2006">
          <mc:Choice Requires="x14">
            <control shapeId="262484" r:id="rId21" name="Check Box 340">
              <controlPr defaultSize="0" autoFill="0" autoLine="0" autoPict="0">
                <anchor moveWithCells="1">
                  <from>
                    <xdr:col>19</xdr:col>
                    <xdr:colOff>0</xdr:colOff>
                    <xdr:row>45</xdr:row>
                    <xdr:rowOff>0</xdr:rowOff>
                  </from>
                  <to>
                    <xdr:col>22</xdr:col>
                    <xdr:colOff>95250</xdr:colOff>
                    <xdr:row>46</xdr:row>
                    <xdr:rowOff>31750</xdr:rowOff>
                  </to>
                </anchor>
              </controlPr>
            </control>
          </mc:Choice>
        </mc:AlternateContent>
        <mc:AlternateContent xmlns:mc="http://schemas.openxmlformats.org/markup-compatibility/2006">
          <mc:Choice Requires="x14">
            <control shapeId="262485" r:id="rId22" name="Check Box 341">
              <controlPr defaultSize="0" autoFill="0" autoLine="0" autoPict="0">
                <anchor moveWithCells="1">
                  <from>
                    <xdr:col>22</xdr:col>
                    <xdr:colOff>120650</xdr:colOff>
                    <xdr:row>45</xdr:row>
                    <xdr:rowOff>0</xdr:rowOff>
                  </from>
                  <to>
                    <xdr:col>26</xdr:col>
                    <xdr:colOff>38100</xdr:colOff>
                    <xdr:row>46</xdr:row>
                    <xdr:rowOff>19050</xdr:rowOff>
                  </to>
                </anchor>
              </controlPr>
            </control>
          </mc:Choice>
        </mc:AlternateContent>
        <mc:AlternateContent xmlns:mc="http://schemas.openxmlformats.org/markup-compatibility/2006">
          <mc:Choice Requires="x14">
            <control shapeId="262549" r:id="rId23" name="Check Box 405">
              <controlPr defaultSize="0" autoFill="0" autoLine="0" autoPict="0" altText="全出勤_x000a_">
                <anchor moveWithCells="1">
                  <from>
                    <xdr:col>23</xdr:col>
                    <xdr:colOff>63500</xdr:colOff>
                    <xdr:row>7</xdr:row>
                    <xdr:rowOff>25400</xdr:rowOff>
                  </from>
                  <to>
                    <xdr:col>26</xdr:col>
                    <xdr:colOff>203200</xdr:colOff>
                    <xdr:row>8</xdr:row>
                    <xdr:rowOff>31750</xdr:rowOff>
                  </to>
                </anchor>
              </controlPr>
            </control>
          </mc:Choice>
        </mc:AlternateContent>
        <mc:AlternateContent xmlns:mc="http://schemas.openxmlformats.org/markup-compatibility/2006">
          <mc:Choice Requires="x14">
            <control shapeId="262550" r:id="rId24" name="Check Box 406">
              <controlPr defaultSize="0" autoFill="0" autoLine="0" autoPict="0" altText="全出勤_x000a_">
                <anchor moveWithCells="1">
                  <from>
                    <xdr:col>28</xdr:col>
                    <xdr:colOff>0</xdr:colOff>
                    <xdr:row>7</xdr:row>
                    <xdr:rowOff>25400</xdr:rowOff>
                  </from>
                  <to>
                    <xdr:col>30</xdr:col>
                    <xdr:colOff>190500</xdr:colOff>
                    <xdr:row>8</xdr:row>
                    <xdr:rowOff>31750</xdr:rowOff>
                  </to>
                </anchor>
              </controlPr>
            </control>
          </mc:Choice>
        </mc:AlternateContent>
        <mc:AlternateContent xmlns:mc="http://schemas.openxmlformats.org/markup-compatibility/2006">
          <mc:Choice Requires="x14">
            <control shapeId="262551" r:id="rId25" name="Check Box 407">
              <controlPr defaultSize="0" autoFill="0" autoLine="0" autoPict="0" altText="全出勤_x000a_">
                <anchor moveWithCells="1">
                  <from>
                    <xdr:col>33</xdr:col>
                    <xdr:colOff>0</xdr:colOff>
                    <xdr:row>7</xdr:row>
                    <xdr:rowOff>25400</xdr:rowOff>
                  </from>
                  <to>
                    <xdr:col>35</xdr:col>
                    <xdr:colOff>190500</xdr:colOff>
                    <xdr:row>8</xdr:row>
                    <xdr:rowOff>31750</xdr:rowOff>
                  </to>
                </anchor>
              </controlPr>
            </control>
          </mc:Choice>
        </mc:AlternateContent>
        <mc:AlternateContent xmlns:mc="http://schemas.openxmlformats.org/markup-compatibility/2006">
          <mc:Choice Requires="x14">
            <control shapeId="262552" r:id="rId26" name="Check Box 408">
              <controlPr defaultSize="0" autoFill="0" autoLine="0" autoPict="0" altText="全出勤_x000a_">
                <anchor moveWithCells="1">
                  <from>
                    <xdr:col>23</xdr:col>
                    <xdr:colOff>63500</xdr:colOff>
                    <xdr:row>8</xdr:row>
                    <xdr:rowOff>25400</xdr:rowOff>
                  </from>
                  <to>
                    <xdr:col>26</xdr:col>
                    <xdr:colOff>203200</xdr:colOff>
                    <xdr:row>9</xdr:row>
                    <xdr:rowOff>31750</xdr:rowOff>
                  </to>
                </anchor>
              </controlPr>
            </control>
          </mc:Choice>
        </mc:AlternateContent>
        <mc:AlternateContent xmlns:mc="http://schemas.openxmlformats.org/markup-compatibility/2006">
          <mc:Choice Requires="x14">
            <control shapeId="262553" r:id="rId27" name="Check Box 409">
              <controlPr defaultSize="0" autoFill="0" autoLine="0" autoPict="0" altText="全出勤_x000a_">
                <anchor moveWithCells="1">
                  <from>
                    <xdr:col>28</xdr:col>
                    <xdr:colOff>0</xdr:colOff>
                    <xdr:row>8</xdr:row>
                    <xdr:rowOff>25400</xdr:rowOff>
                  </from>
                  <to>
                    <xdr:col>30</xdr:col>
                    <xdr:colOff>190500</xdr:colOff>
                    <xdr:row>9</xdr:row>
                    <xdr:rowOff>31750</xdr:rowOff>
                  </to>
                </anchor>
              </controlPr>
            </control>
          </mc:Choice>
        </mc:AlternateContent>
        <mc:AlternateContent xmlns:mc="http://schemas.openxmlformats.org/markup-compatibility/2006">
          <mc:Choice Requires="x14">
            <control shapeId="262554" r:id="rId28" name="Check Box 410">
              <controlPr defaultSize="0" autoFill="0" autoLine="0" autoPict="0" altText="全出勤_x000a_">
                <anchor moveWithCells="1">
                  <from>
                    <xdr:col>33</xdr:col>
                    <xdr:colOff>0</xdr:colOff>
                    <xdr:row>8</xdr:row>
                    <xdr:rowOff>25400</xdr:rowOff>
                  </from>
                  <to>
                    <xdr:col>35</xdr:col>
                    <xdr:colOff>190500</xdr:colOff>
                    <xdr:row>9</xdr:row>
                    <xdr:rowOff>31750</xdr:rowOff>
                  </to>
                </anchor>
              </controlPr>
            </control>
          </mc:Choice>
        </mc:AlternateContent>
        <mc:AlternateContent xmlns:mc="http://schemas.openxmlformats.org/markup-compatibility/2006">
          <mc:Choice Requires="x14">
            <control shapeId="262555" r:id="rId29" name="Check Box 411">
              <controlPr defaultSize="0" autoFill="0" autoLine="0" autoPict="0" altText="全出勤_x000a_">
                <anchor moveWithCells="1">
                  <from>
                    <xdr:col>23</xdr:col>
                    <xdr:colOff>63500</xdr:colOff>
                    <xdr:row>9</xdr:row>
                    <xdr:rowOff>25400</xdr:rowOff>
                  </from>
                  <to>
                    <xdr:col>26</xdr:col>
                    <xdr:colOff>203200</xdr:colOff>
                    <xdr:row>10</xdr:row>
                    <xdr:rowOff>31750</xdr:rowOff>
                  </to>
                </anchor>
              </controlPr>
            </control>
          </mc:Choice>
        </mc:AlternateContent>
        <mc:AlternateContent xmlns:mc="http://schemas.openxmlformats.org/markup-compatibility/2006">
          <mc:Choice Requires="x14">
            <control shapeId="262556" r:id="rId30" name="Check Box 412">
              <controlPr defaultSize="0" autoFill="0" autoLine="0" autoPict="0" altText="全出勤_x000a_">
                <anchor moveWithCells="1">
                  <from>
                    <xdr:col>28</xdr:col>
                    <xdr:colOff>0</xdr:colOff>
                    <xdr:row>9</xdr:row>
                    <xdr:rowOff>25400</xdr:rowOff>
                  </from>
                  <to>
                    <xdr:col>30</xdr:col>
                    <xdr:colOff>190500</xdr:colOff>
                    <xdr:row>10</xdr:row>
                    <xdr:rowOff>31750</xdr:rowOff>
                  </to>
                </anchor>
              </controlPr>
            </control>
          </mc:Choice>
        </mc:AlternateContent>
        <mc:AlternateContent xmlns:mc="http://schemas.openxmlformats.org/markup-compatibility/2006">
          <mc:Choice Requires="x14">
            <control shapeId="262557" r:id="rId31" name="Check Box 413">
              <controlPr defaultSize="0" autoFill="0" autoLine="0" autoPict="0" altText="全出勤_x000a_">
                <anchor moveWithCells="1">
                  <from>
                    <xdr:col>33</xdr:col>
                    <xdr:colOff>0</xdr:colOff>
                    <xdr:row>9</xdr:row>
                    <xdr:rowOff>25400</xdr:rowOff>
                  </from>
                  <to>
                    <xdr:col>35</xdr:col>
                    <xdr:colOff>190500</xdr:colOff>
                    <xdr:row>10</xdr:row>
                    <xdr:rowOff>31750</xdr:rowOff>
                  </to>
                </anchor>
              </controlPr>
            </control>
          </mc:Choice>
        </mc:AlternateContent>
        <mc:AlternateContent xmlns:mc="http://schemas.openxmlformats.org/markup-compatibility/2006">
          <mc:Choice Requires="x14">
            <control shapeId="262558" r:id="rId32" name="Check Box 414">
              <controlPr defaultSize="0" autoFill="0" autoLine="0" autoPict="0" altText="全出勤_x000a_">
                <anchor moveWithCells="1">
                  <from>
                    <xdr:col>23</xdr:col>
                    <xdr:colOff>63500</xdr:colOff>
                    <xdr:row>12</xdr:row>
                    <xdr:rowOff>25400</xdr:rowOff>
                  </from>
                  <to>
                    <xdr:col>26</xdr:col>
                    <xdr:colOff>203200</xdr:colOff>
                    <xdr:row>13</xdr:row>
                    <xdr:rowOff>31750</xdr:rowOff>
                  </to>
                </anchor>
              </controlPr>
            </control>
          </mc:Choice>
        </mc:AlternateContent>
        <mc:AlternateContent xmlns:mc="http://schemas.openxmlformats.org/markup-compatibility/2006">
          <mc:Choice Requires="x14">
            <control shapeId="262559" r:id="rId33" name="Check Box 415">
              <controlPr defaultSize="0" autoFill="0" autoLine="0" autoPict="0" altText="全出勤_x000a_">
                <anchor moveWithCells="1">
                  <from>
                    <xdr:col>28</xdr:col>
                    <xdr:colOff>0</xdr:colOff>
                    <xdr:row>12</xdr:row>
                    <xdr:rowOff>25400</xdr:rowOff>
                  </from>
                  <to>
                    <xdr:col>30</xdr:col>
                    <xdr:colOff>190500</xdr:colOff>
                    <xdr:row>13</xdr:row>
                    <xdr:rowOff>31750</xdr:rowOff>
                  </to>
                </anchor>
              </controlPr>
            </control>
          </mc:Choice>
        </mc:AlternateContent>
        <mc:AlternateContent xmlns:mc="http://schemas.openxmlformats.org/markup-compatibility/2006">
          <mc:Choice Requires="x14">
            <control shapeId="262560" r:id="rId34" name="Check Box 416">
              <controlPr defaultSize="0" autoFill="0" autoLine="0" autoPict="0" altText="全出勤_x000a_">
                <anchor moveWithCells="1">
                  <from>
                    <xdr:col>33</xdr:col>
                    <xdr:colOff>0</xdr:colOff>
                    <xdr:row>12</xdr:row>
                    <xdr:rowOff>25400</xdr:rowOff>
                  </from>
                  <to>
                    <xdr:col>35</xdr:col>
                    <xdr:colOff>190500</xdr:colOff>
                    <xdr:row>13</xdr:row>
                    <xdr:rowOff>31750</xdr:rowOff>
                  </to>
                </anchor>
              </controlPr>
            </control>
          </mc:Choice>
        </mc:AlternateContent>
        <mc:AlternateContent xmlns:mc="http://schemas.openxmlformats.org/markup-compatibility/2006">
          <mc:Choice Requires="x14">
            <control shapeId="262561" r:id="rId35" name="Check Box 417">
              <controlPr defaultSize="0" autoFill="0" autoLine="0" autoPict="0" altText="全出勤_x000a_">
                <anchor moveWithCells="1">
                  <from>
                    <xdr:col>23</xdr:col>
                    <xdr:colOff>63500</xdr:colOff>
                    <xdr:row>11</xdr:row>
                    <xdr:rowOff>25400</xdr:rowOff>
                  </from>
                  <to>
                    <xdr:col>26</xdr:col>
                    <xdr:colOff>203200</xdr:colOff>
                    <xdr:row>12</xdr:row>
                    <xdr:rowOff>31750</xdr:rowOff>
                  </to>
                </anchor>
              </controlPr>
            </control>
          </mc:Choice>
        </mc:AlternateContent>
        <mc:AlternateContent xmlns:mc="http://schemas.openxmlformats.org/markup-compatibility/2006">
          <mc:Choice Requires="x14">
            <control shapeId="262562" r:id="rId36" name="Check Box 418">
              <controlPr defaultSize="0" autoFill="0" autoLine="0" autoPict="0" altText="全出勤_x000a_">
                <anchor moveWithCells="1">
                  <from>
                    <xdr:col>28</xdr:col>
                    <xdr:colOff>0</xdr:colOff>
                    <xdr:row>11</xdr:row>
                    <xdr:rowOff>25400</xdr:rowOff>
                  </from>
                  <to>
                    <xdr:col>30</xdr:col>
                    <xdr:colOff>190500</xdr:colOff>
                    <xdr:row>12</xdr:row>
                    <xdr:rowOff>31750</xdr:rowOff>
                  </to>
                </anchor>
              </controlPr>
            </control>
          </mc:Choice>
        </mc:AlternateContent>
        <mc:AlternateContent xmlns:mc="http://schemas.openxmlformats.org/markup-compatibility/2006">
          <mc:Choice Requires="x14">
            <control shapeId="262563" r:id="rId37" name="Check Box 419">
              <controlPr defaultSize="0" autoFill="0" autoLine="0" autoPict="0" altText="全出勤_x000a_">
                <anchor moveWithCells="1">
                  <from>
                    <xdr:col>33</xdr:col>
                    <xdr:colOff>0</xdr:colOff>
                    <xdr:row>11</xdr:row>
                    <xdr:rowOff>25400</xdr:rowOff>
                  </from>
                  <to>
                    <xdr:col>35</xdr:col>
                    <xdr:colOff>190500</xdr:colOff>
                    <xdr:row>12</xdr:row>
                    <xdr:rowOff>31750</xdr:rowOff>
                  </to>
                </anchor>
              </controlPr>
            </control>
          </mc:Choice>
        </mc:AlternateContent>
        <mc:AlternateContent xmlns:mc="http://schemas.openxmlformats.org/markup-compatibility/2006">
          <mc:Choice Requires="x14">
            <control shapeId="262564" r:id="rId38" name="Check Box 420">
              <controlPr defaultSize="0" autoFill="0" autoLine="0" autoPict="0">
                <anchor moveWithCells="1">
                  <from>
                    <xdr:col>3</xdr:col>
                    <xdr:colOff>0</xdr:colOff>
                    <xdr:row>31</xdr:row>
                    <xdr:rowOff>127000</xdr:rowOff>
                  </from>
                  <to>
                    <xdr:col>6</xdr:col>
                    <xdr:colOff>44450</xdr:colOff>
                    <xdr:row>33</xdr:row>
                    <xdr:rowOff>63500</xdr:rowOff>
                  </to>
                </anchor>
              </controlPr>
            </control>
          </mc:Choice>
        </mc:AlternateContent>
        <mc:AlternateContent xmlns:mc="http://schemas.openxmlformats.org/markup-compatibility/2006">
          <mc:Choice Requires="x14">
            <control shapeId="262565" r:id="rId39" name="Check Box 421">
              <controlPr defaultSize="0" autoFill="0" autoLine="0" autoPict="0">
                <anchor moveWithCells="1">
                  <from>
                    <xdr:col>23</xdr:col>
                    <xdr:colOff>63500</xdr:colOff>
                    <xdr:row>31</xdr:row>
                    <xdr:rowOff>127000</xdr:rowOff>
                  </from>
                  <to>
                    <xdr:col>26</xdr:col>
                    <xdr:colOff>114300</xdr:colOff>
                    <xdr:row>33</xdr:row>
                    <xdr:rowOff>63500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CC75"/>
  <sheetViews>
    <sheetView showGridLines="0" view="pageBreakPreview" topLeftCell="A23" zoomScale="70" zoomScaleNormal="100" zoomScaleSheetLayoutView="70" workbookViewId="0">
      <selection activeCell="CG65" sqref="CG65"/>
    </sheetView>
  </sheetViews>
  <sheetFormatPr defaultColWidth="8" defaultRowHeight="12"/>
  <cols>
    <col min="1" max="1" width="1.453125" style="5" customWidth="1"/>
    <col min="2" max="13" width="2.36328125" style="5" customWidth="1"/>
    <col min="14" max="14" width="2.36328125" style="279" customWidth="1"/>
    <col min="15" max="26" width="2.36328125" style="5" customWidth="1"/>
    <col min="27" max="27" width="11.81640625" style="5" customWidth="1"/>
    <col min="28" max="96" width="2.36328125" style="5" customWidth="1"/>
    <col min="97" max="16384" width="8" style="5"/>
  </cols>
  <sheetData>
    <row r="1" spans="1:45" ht="14.15" customHeight="1">
      <c r="B1" s="2394" t="s">
        <v>812</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650"/>
      <c r="AO1" s="2794" t="s">
        <v>1428</v>
      </c>
      <c r="AP1" s="2794"/>
      <c r="AQ1" s="2794"/>
      <c r="AR1" s="2794"/>
      <c r="AS1" s="2794"/>
    </row>
    <row r="2" spans="1:45" ht="5.15" customHeight="1" thickBot="1"/>
    <row r="3" spans="1:45" ht="14.15" customHeight="1">
      <c r="B3" s="2418" t="s">
        <v>322</v>
      </c>
      <c r="C3" s="2419"/>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t="s">
        <v>155</v>
      </c>
      <c r="AC3" s="2419"/>
      <c r="AD3" s="2419"/>
      <c r="AE3" s="2419"/>
      <c r="AF3" s="2419"/>
      <c r="AG3" s="2419"/>
      <c r="AH3" s="2419"/>
      <c r="AI3" s="2419"/>
      <c r="AJ3" s="2419"/>
      <c r="AK3" s="2419"/>
      <c r="AL3" s="2419"/>
      <c r="AM3" s="2420"/>
      <c r="AN3" s="145"/>
      <c r="AO3" s="146"/>
      <c r="AP3" s="5" t="s">
        <v>1297</v>
      </c>
    </row>
    <row r="4" spans="1:45" ht="14.15"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6"/>
      <c r="AM4" s="149"/>
      <c r="AN4" s="145"/>
      <c r="AO4" s="146"/>
      <c r="AP4" s="185"/>
    </row>
    <row r="5" spans="1:45" ht="14.15" customHeight="1">
      <c r="A5" s="6"/>
      <c r="B5" s="63" t="s">
        <v>1074</v>
      </c>
      <c r="C5" s="151"/>
      <c r="D5" s="151"/>
      <c r="E5" s="151"/>
      <c r="F5" s="151"/>
      <c r="G5" s="151"/>
      <c r="H5" s="151"/>
      <c r="I5" s="151"/>
      <c r="J5" s="151"/>
      <c r="K5" s="151"/>
      <c r="L5" s="151"/>
      <c r="M5" s="151"/>
      <c r="N5" s="151"/>
      <c r="O5" s="151"/>
      <c r="P5" s="151"/>
      <c r="Q5" s="151"/>
      <c r="R5" s="151"/>
      <c r="S5" s="151"/>
      <c r="T5" s="121"/>
      <c r="U5" s="121"/>
      <c r="V5" s="6"/>
      <c r="W5" s="121"/>
      <c r="X5" s="121"/>
      <c r="Y5" s="6"/>
      <c r="Z5" s="115"/>
      <c r="AB5" s="336"/>
      <c r="AC5" s="574"/>
      <c r="AD5" s="574"/>
      <c r="AE5" s="574"/>
      <c r="AF5" s="574"/>
      <c r="AG5" s="574"/>
      <c r="AH5" s="574"/>
      <c r="AI5" s="574"/>
      <c r="AJ5" s="574"/>
      <c r="AK5" s="574"/>
      <c r="AL5" s="574"/>
      <c r="AM5" s="576"/>
      <c r="AN5" s="670"/>
    </row>
    <row r="6" spans="1:45" ht="14.15" customHeight="1">
      <c r="A6" s="6"/>
      <c r="B6" s="68"/>
      <c r="C6" s="6" t="s">
        <v>81</v>
      </c>
      <c r="D6" s="6"/>
      <c r="F6" s="6"/>
      <c r="G6" s="6"/>
      <c r="H6" s="6"/>
      <c r="I6" s="6"/>
      <c r="J6" s="6"/>
      <c r="K6" s="6"/>
      <c r="L6" s="6"/>
      <c r="M6" s="6"/>
      <c r="N6" s="6"/>
      <c r="O6" s="6"/>
      <c r="P6" s="6"/>
      <c r="Q6" s="6"/>
      <c r="R6" s="96"/>
      <c r="S6" s="96"/>
      <c r="T6" s="97"/>
      <c r="U6" s="98"/>
      <c r="V6" s="98"/>
      <c r="W6" s="6"/>
      <c r="X6" s="6"/>
      <c r="Y6" s="6"/>
      <c r="Z6" s="115"/>
      <c r="AB6" s="336"/>
      <c r="AC6" s="574"/>
      <c r="AD6" s="574"/>
      <c r="AE6" s="574"/>
      <c r="AF6" s="574"/>
      <c r="AG6" s="574"/>
      <c r="AH6" s="574"/>
      <c r="AI6" s="574"/>
      <c r="AJ6" s="574"/>
      <c r="AK6" s="574"/>
      <c r="AL6" s="574"/>
      <c r="AM6" s="576"/>
      <c r="AN6" s="670"/>
    </row>
    <row r="7" spans="1:45" ht="14.15" customHeight="1">
      <c r="A7" s="6"/>
      <c r="B7" s="68"/>
      <c r="C7" s="1"/>
      <c r="D7" s="6"/>
      <c r="E7" s="6"/>
      <c r="F7" s="6"/>
      <c r="G7" s="6"/>
      <c r="H7" s="6"/>
      <c r="I7" s="6"/>
      <c r="J7" s="6"/>
      <c r="K7" s="6"/>
      <c r="L7" s="6"/>
      <c r="M7" s="6"/>
      <c r="N7" s="6"/>
      <c r="O7" s="6"/>
      <c r="P7" s="6"/>
      <c r="Q7" s="1267"/>
      <c r="R7" s="1"/>
      <c r="U7" s="1"/>
      <c r="Y7" s="6"/>
      <c r="Z7" s="115"/>
      <c r="AB7" s="155" t="s">
        <v>313</v>
      </c>
      <c r="AC7" s="2287" t="s">
        <v>1063</v>
      </c>
      <c r="AD7" s="2287"/>
      <c r="AE7" s="2287"/>
      <c r="AF7" s="2287"/>
      <c r="AG7" s="2287"/>
      <c r="AH7" s="2287"/>
      <c r="AI7" s="2287"/>
      <c r="AJ7" s="2287"/>
      <c r="AK7" s="2287"/>
      <c r="AL7" s="2287"/>
      <c r="AM7" s="2403"/>
      <c r="AN7" s="657"/>
    </row>
    <row r="8" spans="1:45" ht="14.15" customHeight="1">
      <c r="A8" s="6"/>
      <c r="B8" s="68"/>
      <c r="C8" s="1" t="s">
        <v>955</v>
      </c>
      <c r="D8" s="1"/>
      <c r="E8" s="1"/>
      <c r="F8" s="1"/>
      <c r="G8" s="1"/>
      <c r="H8" s="1"/>
      <c r="I8" s="1"/>
      <c r="J8" s="1"/>
      <c r="K8" s="1"/>
      <c r="L8" s="1"/>
      <c r="M8" s="121"/>
      <c r="N8" s="121"/>
      <c r="O8" s="3603"/>
      <c r="P8" s="3603"/>
      <c r="Q8" s="2"/>
      <c r="R8" s="1914"/>
      <c r="S8" s="1914"/>
      <c r="T8" s="840" t="s">
        <v>131</v>
      </c>
      <c r="U8" s="1914"/>
      <c r="V8" s="1914"/>
      <c r="W8" s="169" t="s">
        <v>104</v>
      </c>
      <c r="X8" s="1914"/>
      <c r="Y8" s="1914"/>
      <c r="Z8" s="4" t="s">
        <v>47</v>
      </c>
      <c r="AB8" s="336"/>
      <c r="AC8" s="2287"/>
      <c r="AD8" s="2287"/>
      <c r="AE8" s="2287"/>
      <c r="AF8" s="2287"/>
      <c r="AG8" s="2287"/>
      <c r="AH8" s="2287"/>
      <c r="AI8" s="2287"/>
      <c r="AJ8" s="2287"/>
      <c r="AK8" s="2287"/>
      <c r="AL8" s="2287"/>
      <c r="AM8" s="2403"/>
      <c r="AN8" s="657"/>
    </row>
    <row r="9" spans="1:45" ht="14.15" customHeight="1">
      <c r="A9" s="6"/>
      <c r="B9" s="68"/>
      <c r="C9" s="6"/>
      <c r="D9" s="6" t="s">
        <v>1734</v>
      </c>
      <c r="E9" s="6"/>
      <c r="F9" s="6"/>
      <c r="G9" s="6"/>
      <c r="H9" s="6"/>
      <c r="I9" s="6"/>
      <c r="J9" s="6"/>
      <c r="K9" s="6"/>
      <c r="L9" s="6"/>
      <c r="M9" s="6"/>
      <c r="N9" s="6"/>
      <c r="O9" s="6"/>
      <c r="P9" s="6"/>
      <c r="Q9" s="6"/>
      <c r="R9" s="6"/>
      <c r="S9" s="6"/>
      <c r="T9" s="6"/>
      <c r="U9" s="8"/>
      <c r="V9" s="1"/>
      <c r="W9" s="1"/>
      <c r="X9" s="8"/>
      <c r="Y9" s="6"/>
      <c r="Z9" s="115"/>
      <c r="AB9" s="336"/>
      <c r="AC9" s="2287"/>
      <c r="AD9" s="2287"/>
      <c r="AE9" s="2287"/>
      <c r="AF9" s="2287"/>
      <c r="AG9" s="2287"/>
      <c r="AH9" s="2287"/>
      <c r="AI9" s="2287"/>
      <c r="AJ9" s="2287"/>
      <c r="AK9" s="2287"/>
      <c r="AL9" s="2287"/>
      <c r="AM9" s="2403"/>
      <c r="AN9" s="657"/>
    </row>
    <row r="10" spans="1:45" ht="14.15" customHeight="1">
      <c r="A10" s="6"/>
      <c r="B10" s="68"/>
      <c r="C10" s="6"/>
      <c r="D10" s="6"/>
      <c r="E10" s="3607"/>
      <c r="F10" s="3607"/>
      <c r="G10" s="3607"/>
      <c r="H10" s="3607"/>
      <c r="I10" s="3607"/>
      <c r="J10" s="3607"/>
      <c r="K10" s="3607"/>
      <c r="L10" s="3607"/>
      <c r="M10" s="3607"/>
      <c r="N10" s="3607"/>
      <c r="O10" s="3607"/>
      <c r="P10" s="3607"/>
      <c r="Q10" s="3607"/>
      <c r="R10" s="3607"/>
      <c r="S10" s="3607"/>
      <c r="T10" s="3607"/>
      <c r="U10" s="3607"/>
      <c r="V10" s="3607"/>
      <c r="W10" s="3607"/>
      <c r="X10" s="3607"/>
      <c r="Y10" s="6"/>
      <c r="Z10" s="115"/>
      <c r="AB10" s="197"/>
      <c r="AC10" s="2287"/>
      <c r="AD10" s="2287"/>
      <c r="AE10" s="2287"/>
      <c r="AF10" s="2287"/>
      <c r="AG10" s="2287"/>
      <c r="AH10" s="2287"/>
      <c r="AI10" s="2287"/>
      <c r="AJ10" s="2287"/>
      <c r="AK10" s="2287"/>
      <c r="AL10" s="2287"/>
      <c r="AM10" s="2403"/>
      <c r="AN10" s="657"/>
    </row>
    <row r="11" spans="1:45" ht="14.15" customHeight="1">
      <c r="A11" s="6"/>
      <c r="B11" s="68"/>
      <c r="C11" s="6"/>
      <c r="D11" s="6"/>
      <c r="E11" s="3607"/>
      <c r="F11" s="3607"/>
      <c r="G11" s="3607"/>
      <c r="H11" s="3607"/>
      <c r="I11" s="3607"/>
      <c r="J11" s="3607"/>
      <c r="K11" s="3607"/>
      <c r="L11" s="3607"/>
      <c r="M11" s="3607"/>
      <c r="N11" s="3607"/>
      <c r="O11" s="3607"/>
      <c r="P11" s="3607"/>
      <c r="Q11" s="3607"/>
      <c r="R11" s="3607"/>
      <c r="S11" s="3607"/>
      <c r="T11" s="3607"/>
      <c r="U11" s="3607"/>
      <c r="V11" s="3607"/>
      <c r="W11" s="3607"/>
      <c r="X11" s="3607"/>
      <c r="Y11" s="6"/>
      <c r="Z11" s="115"/>
      <c r="AB11" s="105"/>
      <c r="AC11" s="2287"/>
      <c r="AD11" s="2287"/>
      <c r="AE11" s="2287"/>
      <c r="AF11" s="2287"/>
      <c r="AG11" s="2287"/>
      <c r="AH11" s="2287"/>
      <c r="AI11" s="2287"/>
      <c r="AJ11" s="2287"/>
      <c r="AK11" s="2287"/>
      <c r="AL11" s="2287"/>
      <c r="AM11" s="2403"/>
      <c r="AN11" s="657"/>
    </row>
    <row r="12" spans="1:45" ht="14.15" customHeight="1">
      <c r="A12" s="6"/>
      <c r="B12" s="68"/>
      <c r="C12" s="6"/>
      <c r="D12" s="6"/>
      <c r="E12" s="3607"/>
      <c r="F12" s="3607"/>
      <c r="G12" s="3607"/>
      <c r="H12" s="3607"/>
      <c r="I12" s="3607"/>
      <c r="J12" s="3607"/>
      <c r="K12" s="3607"/>
      <c r="L12" s="3607"/>
      <c r="M12" s="3607"/>
      <c r="N12" s="3607"/>
      <c r="O12" s="3607"/>
      <c r="P12" s="3607"/>
      <c r="Q12" s="3607"/>
      <c r="R12" s="3607"/>
      <c r="S12" s="3607"/>
      <c r="T12" s="3607"/>
      <c r="U12" s="3607"/>
      <c r="V12" s="3607"/>
      <c r="W12" s="3607"/>
      <c r="X12" s="3607"/>
      <c r="Y12" s="6"/>
      <c r="Z12" s="182"/>
      <c r="AB12" s="181"/>
      <c r="AC12" s="182"/>
      <c r="AD12" s="182"/>
      <c r="AE12" s="182"/>
      <c r="AF12" s="182"/>
      <c r="AG12" s="182"/>
      <c r="AH12" s="182"/>
      <c r="AI12" s="115"/>
      <c r="AJ12" s="115"/>
      <c r="AK12" s="115"/>
      <c r="AL12" s="115"/>
      <c r="AM12" s="116"/>
      <c r="AN12" s="264"/>
    </row>
    <row r="13" spans="1:45" ht="14.15" customHeight="1">
      <c r="A13" s="6"/>
      <c r="B13" s="68"/>
      <c r="C13" s="6"/>
      <c r="D13" s="6"/>
      <c r="E13" s="81"/>
      <c r="F13" s="81"/>
      <c r="G13" s="81"/>
      <c r="H13" s="81"/>
      <c r="I13" s="81"/>
      <c r="J13" s="81"/>
      <c r="K13" s="81"/>
      <c r="L13" s="81"/>
      <c r="M13" s="81"/>
      <c r="N13" s="81"/>
      <c r="O13" s="81"/>
      <c r="P13" s="81"/>
      <c r="Q13" s="81"/>
      <c r="R13" s="81"/>
      <c r="S13" s="81"/>
      <c r="T13" s="81"/>
      <c r="U13" s="81"/>
      <c r="V13" s="81"/>
      <c r="W13" s="81"/>
      <c r="X13" s="81"/>
      <c r="Y13" s="6"/>
      <c r="Z13" s="82"/>
      <c r="AB13" s="103"/>
      <c r="AC13" s="574"/>
      <c r="AD13" s="574"/>
      <c r="AE13" s="574"/>
      <c r="AF13" s="82"/>
      <c r="AG13" s="82"/>
      <c r="AH13" s="82"/>
      <c r="AI13" s="115"/>
      <c r="AJ13" s="115"/>
      <c r="AK13" s="115"/>
      <c r="AL13" s="115"/>
      <c r="AM13" s="116"/>
      <c r="AN13" s="264"/>
    </row>
    <row r="14" spans="1:45" ht="14.15" customHeight="1">
      <c r="A14" s="6"/>
      <c r="B14" s="68"/>
      <c r="C14" s="6"/>
      <c r="D14" s="6" t="s">
        <v>1735</v>
      </c>
      <c r="E14" s="6"/>
      <c r="F14" s="6"/>
      <c r="G14" s="6"/>
      <c r="H14" s="6"/>
      <c r="I14" s="6"/>
      <c r="J14" s="6"/>
      <c r="K14" s="6"/>
      <c r="L14" s="6"/>
      <c r="M14" s="121"/>
      <c r="N14" s="121"/>
      <c r="O14" s="3603"/>
      <c r="P14" s="3603"/>
      <c r="Q14" s="2"/>
      <c r="R14" s="1914"/>
      <c r="S14" s="1914"/>
      <c r="T14" s="840" t="s">
        <v>131</v>
      </c>
      <c r="U14" s="1914"/>
      <c r="V14" s="1914"/>
      <c r="W14" s="169" t="s">
        <v>104</v>
      </c>
      <c r="X14" s="1914"/>
      <c r="Y14" s="1914"/>
      <c r="Z14" s="4" t="s">
        <v>47</v>
      </c>
      <c r="AB14" s="103"/>
      <c r="AC14" s="574"/>
      <c r="AD14" s="574"/>
      <c r="AE14" s="574"/>
      <c r="AF14" s="82"/>
      <c r="AG14" s="82"/>
      <c r="AH14" s="82"/>
      <c r="AI14" s="115"/>
      <c r="AJ14" s="115"/>
      <c r="AK14" s="115"/>
      <c r="AL14" s="115"/>
      <c r="AM14" s="116"/>
      <c r="AN14" s="264"/>
    </row>
    <row r="15" spans="1:45" ht="14.15" customHeight="1">
      <c r="A15" s="6"/>
      <c r="B15" s="68"/>
      <c r="C15" s="6"/>
      <c r="D15" s="6"/>
      <c r="E15" s="6" t="s">
        <v>1733</v>
      </c>
      <c r="F15" s="6"/>
      <c r="G15" s="6"/>
      <c r="H15" s="6"/>
      <c r="I15" s="6"/>
      <c r="J15" s="6"/>
      <c r="K15" s="6"/>
      <c r="L15" s="6"/>
      <c r="M15" s="6"/>
      <c r="N15" s="6"/>
      <c r="O15" s="6"/>
      <c r="P15" s="6"/>
      <c r="Q15" s="6"/>
      <c r="R15" s="6"/>
      <c r="S15" s="6"/>
      <c r="T15" s="6"/>
      <c r="U15" s="6"/>
      <c r="V15" s="6"/>
      <c r="W15" s="82"/>
      <c r="X15" s="82"/>
      <c r="Y15" s="82"/>
      <c r="Z15" s="115"/>
      <c r="AB15" s="105"/>
      <c r="AC15" s="115"/>
      <c r="AD15" s="115"/>
      <c r="AE15" s="115"/>
      <c r="AF15" s="115"/>
      <c r="AG15" s="115"/>
      <c r="AH15" s="115"/>
      <c r="AI15" s="115"/>
      <c r="AJ15" s="115"/>
      <c r="AK15" s="115"/>
      <c r="AL15" s="115"/>
      <c r="AM15" s="116"/>
      <c r="AN15" s="264"/>
    </row>
    <row r="16" spans="1:45" ht="14.15" customHeight="1">
      <c r="A16" s="6"/>
      <c r="B16" s="68"/>
      <c r="C16" s="6"/>
      <c r="D16" s="6"/>
      <c r="E16" s="3607"/>
      <c r="F16" s="3607"/>
      <c r="G16" s="3607"/>
      <c r="H16" s="3607"/>
      <c r="I16" s="3607"/>
      <c r="J16" s="3607"/>
      <c r="K16" s="3607"/>
      <c r="L16" s="3607"/>
      <c r="M16" s="3607"/>
      <c r="N16" s="3607"/>
      <c r="O16" s="3607"/>
      <c r="P16" s="3607"/>
      <c r="Q16" s="3607"/>
      <c r="R16" s="3607"/>
      <c r="S16" s="3607"/>
      <c r="T16" s="3607"/>
      <c r="U16" s="3607"/>
      <c r="V16" s="3607"/>
      <c r="W16" s="3607"/>
      <c r="X16" s="3607"/>
      <c r="Y16" s="6"/>
      <c r="Z16" s="115"/>
      <c r="AB16" s="105"/>
      <c r="AC16" s="115"/>
      <c r="AD16" s="115"/>
      <c r="AE16" s="115"/>
      <c r="AF16" s="115"/>
      <c r="AG16" s="115"/>
      <c r="AH16" s="115"/>
      <c r="AI16" s="115"/>
      <c r="AJ16" s="115"/>
      <c r="AK16" s="115"/>
      <c r="AL16" s="115"/>
      <c r="AM16" s="116"/>
      <c r="AN16" s="264"/>
    </row>
    <row r="17" spans="1:65" ht="14.15" customHeight="1">
      <c r="A17" s="6"/>
      <c r="B17" s="68"/>
      <c r="C17" s="6"/>
      <c r="E17" s="3607"/>
      <c r="F17" s="3607"/>
      <c r="G17" s="3607"/>
      <c r="H17" s="3607"/>
      <c r="I17" s="3607"/>
      <c r="J17" s="3607"/>
      <c r="K17" s="3607"/>
      <c r="L17" s="3607"/>
      <c r="M17" s="3607"/>
      <c r="N17" s="3607"/>
      <c r="O17" s="3607"/>
      <c r="P17" s="3607"/>
      <c r="Q17" s="3607"/>
      <c r="R17" s="3607"/>
      <c r="S17" s="3607"/>
      <c r="T17" s="3607"/>
      <c r="U17" s="3607"/>
      <c r="V17" s="3607"/>
      <c r="W17" s="3607"/>
      <c r="X17" s="3607"/>
      <c r="Y17" s="6"/>
      <c r="Z17" s="115"/>
      <c r="AB17" s="105"/>
      <c r="AC17" s="115"/>
      <c r="AD17" s="115"/>
      <c r="AE17" s="115"/>
      <c r="AF17" s="115"/>
      <c r="AG17" s="115"/>
      <c r="AH17" s="115"/>
      <c r="AI17" s="115"/>
      <c r="AJ17" s="115"/>
      <c r="AK17" s="115"/>
      <c r="AL17" s="115"/>
      <c r="AM17" s="144"/>
      <c r="AN17" s="671"/>
    </row>
    <row r="18" spans="1:65" ht="16" customHeight="1">
      <c r="A18" s="6"/>
      <c r="B18" s="68"/>
      <c r="C18" s="6"/>
      <c r="D18" s="6"/>
      <c r="E18" s="3607"/>
      <c r="F18" s="3607"/>
      <c r="G18" s="3607"/>
      <c r="H18" s="3607"/>
      <c r="I18" s="3607"/>
      <c r="J18" s="3607"/>
      <c r="K18" s="3607"/>
      <c r="L18" s="3607"/>
      <c r="M18" s="3607"/>
      <c r="N18" s="3607"/>
      <c r="O18" s="3607"/>
      <c r="P18" s="3607"/>
      <c r="Q18" s="3607"/>
      <c r="R18" s="3607"/>
      <c r="S18" s="3607"/>
      <c r="T18" s="3607"/>
      <c r="U18" s="3607"/>
      <c r="V18" s="3607"/>
      <c r="W18" s="3607"/>
      <c r="X18" s="3607"/>
      <c r="Y18" s="125"/>
      <c r="Z18" s="115"/>
      <c r="AB18" s="105"/>
      <c r="AC18" s="115"/>
      <c r="AD18" s="115"/>
      <c r="AE18" s="115"/>
      <c r="AF18" s="115"/>
      <c r="AG18" s="115"/>
      <c r="AH18" s="115"/>
      <c r="AI18" s="115"/>
      <c r="AJ18" s="115"/>
      <c r="AK18" s="115"/>
      <c r="AL18" s="115"/>
      <c r="AM18" s="144"/>
      <c r="AN18" s="671"/>
    </row>
    <row r="19" spans="1:65" ht="16" customHeight="1">
      <c r="A19" s="6"/>
      <c r="B19" s="68"/>
      <c r="C19" s="6"/>
      <c r="D19" s="6"/>
      <c r="E19" s="6"/>
      <c r="F19" s="6"/>
      <c r="G19" s="6"/>
      <c r="H19" s="6"/>
      <c r="I19" s="6"/>
      <c r="J19" s="6"/>
      <c r="K19" s="6"/>
      <c r="L19" s="6"/>
      <c r="M19" s="6"/>
      <c r="N19" s="6"/>
      <c r="O19" s="6"/>
      <c r="P19" s="6"/>
      <c r="Q19" s="6"/>
      <c r="R19" s="6"/>
      <c r="S19" s="1"/>
      <c r="V19" s="1"/>
      <c r="Y19" s="125"/>
      <c r="Z19" s="115"/>
      <c r="AB19" s="105"/>
      <c r="AC19" s="115"/>
      <c r="AG19" s="115"/>
      <c r="AH19" s="115"/>
      <c r="AI19" s="115"/>
      <c r="AJ19" s="115"/>
      <c r="AK19" s="115"/>
      <c r="AL19" s="115"/>
      <c r="AM19" s="144"/>
      <c r="AN19" s="671"/>
    </row>
    <row r="20" spans="1:65" ht="16" customHeight="1">
      <c r="A20" s="6"/>
      <c r="B20" s="68"/>
      <c r="C20" s="6"/>
      <c r="D20" s="6" t="s">
        <v>1736</v>
      </c>
      <c r="E20" s="6"/>
      <c r="F20" s="6"/>
      <c r="G20" s="6"/>
      <c r="H20" s="6"/>
      <c r="I20" s="6"/>
      <c r="J20" s="6"/>
      <c r="K20" s="6"/>
      <c r="L20" s="6"/>
      <c r="M20" s="6"/>
      <c r="N20" s="5"/>
      <c r="AA20" s="177"/>
      <c r="AB20" s="105"/>
      <c r="AC20" s="115"/>
      <c r="AD20" s="115"/>
      <c r="AE20" s="115"/>
      <c r="AF20" s="115"/>
      <c r="AG20" s="115"/>
      <c r="AH20" s="115"/>
      <c r="AI20" s="115"/>
      <c r="AJ20" s="115"/>
      <c r="AK20" s="115"/>
      <c r="AL20" s="115"/>
      <c r="AM20" s="144"/>
      <c r="AN20" s="671"/>
    </row>
    <row r="21" spans="1:65" ht="16" customHeight="1">
      <c r="A21" s="6"/>
      <c r="B21" s="68"/>
      <c r="C21" s="6"/>
      <c r="D21" s="6"/>
      <c r="E21" s="6"/>
      <c r="F21" s="6"/>
      <c r="G21" s="6"/>
      <c r="H21" s="6"/>
      <c r="I21" s="6"/>
      <c r="J21" s="6"/>
      <c r="K21" s="6"/>
      <c r="L21" s="6"/>
      <c r="M21" s="1228"/>
      <c r="N21" s="1228"/>
      <c r="O21" s="3603"/>
      <c r="P21" s="3603"/>
      <c r="Q21" s="2"/>
      <c r="R21" s="1914"/>
      <c r="S21" s="1914"/>
      <c r="T21" s="840" t="s">
        <v>131</v>
      </c>
      <c r="U21" s="1914"/>
      <c r="V21" s="1914"/>
      <c r="W21" s="169" t="s">
        <v>104</v>
      </c>
      <c r="X21" s="1914"/>
      <c r="Y21" s="1914"/>
      <c r="Z21" s="169" t="s">
        <v>47</v>
      </c>
      <c r="AA21" s="589" t="s">
        <v>1737</v>
      </c>
      <c r="AB21" s="105"/>
      <c r="AC21" s="115"/>
      <c r="AD21" s="115"/>
      <c r="AE21" s="115"/>
      <c r="AF21" s="115"/>
      <c r="AG21" s="115"/>
      <c r="AH21" s="115"/>
      <c r="AI21" s="115"/>
      <c r="AJ21" s="115"/>
      <c r="AK21" s="115"/>
      <c r="AL21" s="115"/>
      <c r="AM21" s="144"/>
      <c r="AN21" s="671"/>
    </row>
    <row r="22" spans="1:65" ht="16" customHeight="1">
      <c r="A22" s="6"/>
      <c r="B22" s="62"/>
      <c r="N22" s="5"/>
      <c r="Z22" s="115"/>
      <c r="AB22" s="105"/>
      <c r="AC22" s="115"/>
      <c r="AD22" s="115"/>
      <c r="AE22" s="115"/>
      <c r="AF22" s="115"/>
      <c r="AG22" s="115"/>
      <c r="AH22" s="115"/>
      <c r="AI22" s="115"/>
      <c r="AJ22" s="115"/>
      <c r="AK22" s="115"/>
      <c r="AL22" s="115"/>
      <c r="AM22" s="144"/>
      <c r="AN22" s="671"/>
      <c r="AP22" s="69"/>
      <c r="AQ22" s="151"/>
      <c r="AR22" s="151"/>
      <c r="AS22" s="151"/>
      <c r="AT22" s="151"/>
      <c r="AU22" s="151"/>
      <c r="AV22" s="151"/>
      <c r="AW22" s="151"/>
      <c r="AX22" s="151"/>
      <c r="AY22" s="151"/>
      <c r="AZ22" s="151"/>
      <c r="BA22" s="151"/>
      <c r="BB22" s="151"/>
      <c r="BC22" s="151"/>
      <c r="BD22" s="151"/>
      <c r="BE22" s="151"/>
      <c r="BF22" s="151"/>
      <c r="BG22" s="151"/>
      <c r="BH22" s="121"/>
      <c r="BI22" s="121"/>
      <c r="BJ22" s="6"/>
      <c r="BK22" s="121"/>
      <c r="BL22" s="121"/>
      <c r="BM22" s="6"/>
    </row>
    <row r="23" spans="1:65" ht="14.15" customHeight="1">
      <c r="B23" s="63" t="s">
        <v>1075</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B23" s="148"/>
      <c r="AC23" s="146"/>
      <c r="AD23" s="146"/>
      <c r="AE23" s="146"/>
      <c r="AF23" s="146"/>
      <c r="AG23" s="146"/>
      <c r="AH23" s="146"/>
      <c r="AI23" s="146"/>
      <c r="AJ23" s="146"/>
      <c r="AK23" s="146"/>
      <c r="AL23" s="146"/>
      <c r="AM23" s="149"/>
      <c r="AN23" s="145"/>
      <c r="AO23" s="146"/>
    </row>
    <row r="24" spans="1:65" ht="14.15" customHeight="1">
      <c r="B24" s="63"/>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B24" s="148"/>
      <c r="AC24" s="146"/>
      <c r="AD24" s="146"/>
      <c r="AE24" s="146"/>
      <c r="AF24" s="146"/>
      <c r="AG24" s="146"/>
      <c r="AH24" s="146"/>
      <c r="AI24" s="146"/>
      <c r="AJ24" s="146"/>
      <c r="AK24" s="146"/>
      <c r="AL24" s="146"/>
      <c r="AM24" s="149"/>
      <c r="AN24" s="145"/>
      <c r="AO24" s="146"/>
      <c r="AP24" s="185"/>
    </row>
    <row r="25" spans="1:65" ht="14.15" customHeight="1">
      <c r="B25" s="63"/>
      <c r="C25" s="294" t="s">
        <v>349</v>
      </c>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26" t="s">
        <v>15</v>
      </c>
      <c r="AC25" s="3604" t="s">
        <v>43</v>
      </c>
      <c r="AD25" s="3605"/>
      <c r="AE25" s="3605"/>
      <c r="AF25" s="3605"/>
      <c r="AG25" s="3605"/>
      <c r="AH25" s="3605"/>
      <c r="AI25" s="3605"/>
      <c r="AJ25" s="3605"/>
      <c r="AK25" s="3605"/>
      <c r="AL25" s="3605"/>
      <c r="AM25" s="3606"/>
      <c r="AN25" s="665"/>
      <c r="AO25" s="146"/>
    </row>
    <row r="26" spans="1:65" ht="14.15" customHeight="1">
      <c r="B26" s="63"/>
      <c r="C26" s="294"/>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05"/>
      <c r="AC26" s="2290" t="s">
        <v>44</v>
      </c>
      <c r="AD26" s="2290"/>
      <c r="AE26" s="2290"/>
      <c r="AF26" s="2290"/>
      <c r="AG26" s="2290"/>
      <c r="AH26" s="2290"/>
      <c r="AI26" s="2290"/>
      <c r="AJ26" s="2290"/>
      <c r="AK26" s="2290"/>
      <c r="AL26" s="2290"/>
      <c r="AM26" s="3608"/>
      <c r="AN26" s="672"/>
      <c r="AO26" s="146"/>
    </row>
    <row r="27" spans="1:65" ht="14.15" customHeight="1">
      <c r="B27" s="63"/>
      <c r="C27" s="146"/>
      <c r="D27" s="183" t="s">
        <v>348</v>
      </c>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05"/>
      <c r="AC27" s="2290"/>
      <c r="AD27" s="2290"/>
      <c r="AE27" s="2290"/>
      <c r="AF27" s="2290"/>
      <c r="AG27" s="2290"/>
      <c r="AH27" s="2290"/>
      <c r="AI27" s="2290"/>
      <c r="AJ27" s="2290"/>
      <c r="AK27" s="2290"/>
      <c r="AL27" s="2290"/>
      <c r="AM27" s="3608"/>
      <c r="AN27" s="672"/>
      <c r="AO27" s="146"/>
    </row>
    <row r="28" spans="1:65" ht="14.15" customHeight="1">
      <c r="B28" s="63"/>
      <c r="C28" s="146"/>
      <c r="D28" s="183"/>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05"/>
      <c r="AC28" s="2317"/>
      <c r="AD28" s="2317"/>
      <c r="AE28" s="2317"/>
      <c r="AF28" s="2317"/>
      <c r="AG28" s="2317"/>
      <c r="AH28" s="2317"/>
      <c r="AI28" s="2317"/>
      <c r="AJ28" s="2317"/>
      <c r="AK28" s="2317"/>
      <c r="AL28" s="2317"/>
      <c r="AM28" s="3608"/>
      <c r="AN28" s="672"/>
      <c r="AO28" s="146"/>
    </row>
    <row r="29" spans="1:65" ht="14.15" customHeight="1">
      <c r="B29" s="63"/>
      <c r="C29" s="146"/>
      <c r="D29" s="146"/>
      <c r="E29" s="146"/>
      <c r="F29" s="548" t="s">
        <v>1738</v>
      </c>
      <c r="G29" s="549"/>
      <c r="H29" s="549"/>
      <c r="I29" s="549"/>
      <c r="J29" s="549"/>
      <c r="K29" s="549"/>
      <c r="L29" s="549"/>
      <c r="M29" s="146"/>
      <c r="N29" s="146"/>
      <c r="O29" s="146"/>
      <c r="P29" s="146"/>
      <c r="Q29" s="146"/>
      <c r="R29" s="146"/>
      <c r="S29" s="146"/>
      <c r="T29" s="146"/>
      <c r="U29" s="146"/>
      <c r="V29" s="146"/>
      <c r="W29" s="146"/>
      <c r="X29" s="146"/>
      <c r="Y29" s="146"/>
      <c r="Z29" s="146"/>
      <c r="AA29" s="146"/>
      <c r="AB29" s="105"/>
      <c r="AC29" s="2317"/>
      <c r="AD29" s="2317"/>
      <c r="AE29" s="2317"/>
      <c r="AF29" s="2317"/>
      <c r="AG29" s="2317"/>
      <c r="AH29" s="2317"/>
      <c r="AI29" s="2317"/>
      <c r="AJ29" s="2317"/>
      <c r="AK29" s="2317"/>
      <c r="AL29" s="2317"/>
      <c r="AM29" s="3608"/>
      <c r="AN29" s="672"/>
      <c r="AO29" s="146"/>
    </row>
    <row r="30" spans="1:65" ht="14.15" customHeight="1">
      <c r="B30" s="63"/>
      <c r="C30" s="146"/>
      <c r="D30" s="146"/>
      <c r="E30" s="146"/>
      <c r="F30" s="183"/>
      <c r="G30" s="146"/>
      <c r="H30" s="146"/>
      <c r="I30" s="146"/>
      <c r="J30" s="146"/>
      <c r="K30" s="146"/>
      <c r="L30" s="146"/>
      <c r="M30" s="146"/>
      <c r="N30" s="146"/>
      <c r="O30" s="146"/>
      <c r="P30" s="146"/>
      <c r="Q30" s="146"/>
      <c r="R30" s="146"/>
      <c r="S30" s="146"/>
      <c r="T30" s="146"/>
      <c r="U30" s="146"/>
      <c r="V30" s="146"/>
      <c r="W30" s="146"/>
      <c r="X30" s="146"/>
      <c r="Y30" s="146"/>
      <c r="Z30" s="146"/>
      <c r="AA30" s="147"/>
      <c r="AB30" s="339"/>
      <c r="AC30" s="2317"/>
      <c r="AD30" s="2317"/>
      <c r="AE30" s="2317"/>
      <c r="AF30" s="2317"/>
      <c r="AG30" s="2317"/>
      <c r="AH30" s="2317"/>
      <c r="AI30" s="2317"/>
      <c r="AJ30" s="2317"/>
      <c r="AK30" s="2317"/>
      <c r="AL30" s="2317"/>
      <c r="AM30" s="3608"/>
      <c r="AN30" s="672"/>
      <c r="AO30" s="146"/>
      <c r="AR30" s="88"/>
      <c r="AS30" s="88"/>
      <c r="AT30" s="88"/>
      <c r="AU30" s="88"/>
      <c r="AV30" s="88"/>
      <c r="AW30" s="88"/>
      <c r="AX30" s="88"/>
      <c r="AY30" s="88"/>
      <c r="AZ30" s="88"/>
      <c r="BA30" s="88"/>
      <c r="BB30" s="88"/>
      <c r="BC30" s="88"/>
      <c r="BD30" s="88"/>
      <c r="BE30" s="88"/>
      <c r="BF30" s="88"/>
      <c r="BG30" s="88"/>
      <c r="BH30" s="88"/>
      <c r="BI30" s="88"/>
    </row>
    <row r="31" spans="1:65" ht="14.15" customHeight="1">
      <c r="B31" s="63"/>
      <c r="C31" s="3611" t="s">
        <v>336</v>
      </c>
      <c r="D31" s="3611"/>
      <c r="E31" s="3611"/>
      <c r="F31" s="3611"/>
      <c r="G31" s="3611"/>
      <c r="H31" s="3611"/>
      <c r="I31" s="3611"/>
      <c r="J31" s="3611"/>
      <c r="K31" s="3611"/>
      <c r="L31" s="3611"/>
      <c r="M31" s="3611"/>
      <c r="N31" s="3611"/>
      <c r="O31" s="3611"/>
      <c r="P31" s="3611"/>
      <c r="Q31" s="3611"/>
      <c r="R31" s="3611"/>
      <c r="S31" s="3611"/>
      <c r="T31" s="3611"/>
      <c r="U31" s="3611"/>
      <c r="V31" s="3611"/>
      <c r="W31" s="3611"/>
      <c r="X31" s="3611"/>
      <c r="Y31" s="3611"/>
      <c r="Z31" s="3611"/>
      <c r="AA31" s="3612"/>
      <c r="AB31" s="148"/>
      <c r="AC31" s="104"/>
      <c r="AD31" s="104"/>
      <c r="AE31" s="104"/>
      <c r="AF31" s="104"/>
      <c r="AG31" s="104"/>
      <c r="AH31" s="104"/>
      <c r="AI31" s="104"/>
      <c r="AJ31" s="104"/>
      <c r="AK31" s="104"/>
      <c r="AL31" s="104"/>
      <c r="AM31" s="287"/>
      <c r="AN31" s="664"/>
      <c r="AO31" s="146"/>
      <c r="AP31" s="185"/>
      <c r="AQ31" s="17"/>
      <c r="AR31" s="88"/>
      <c r="AS31" s="88"/>
      <c r="AT31" s="88"/>
      <c r="AU31" s="88"/>
      <c r="AV31" s="88"/>
      <c r="AW31" s="88"/>
      <c r="AX31" s="88"/>
      <c r="AY31" s="88"/>
      <c r="AZ31" s="88"/>
      <c r="BA31" s="88"/>
      <c r="BB31" s="88"/>
      <c r="BC31" s="88"/>
      <c r="BD31" s="88"/>
      <c r="BE31" s="88"/>
      <c r="BF31" s="88"/>
      <c r="BG31" s="88"/>
      <c r="BH31" s="88"/>
      <c r="BI31" s="88"/>
    </row>
    <row r="32" spans="1:65" ht="14.15" customHeight="1">
      <c r="B32" s="62"/>
      <c r="E32" s="1"/>
      <c r="F32" s="1"/>
      <c r="G32" s="1"/>
      <c r="H32" s="183" t="s">
        <v>1750</v>
      </c>
      <c r="I32" s="183"/>
      <c r="J32" s="183"/>
      <c r="K32" s="183"/>
      <c r="L32" s="183"/>
      <c r="M32" s="183"/>
      <c r="N32" s="183"/>
      <c r="O32" s="3603"/>
      <c r="P32" s="3603"/>
      <c r="Q32" s="2"/>
      <c r="R32" s="1914"/>
      <c r="S32" s="1914"/>
      <c r="T32" s="840" t="s">
        <v>131</v>
      </c>
      <c r="U32" s="1914"/>
      <c r="V32" s="1914"/>
      <c r="W32" s="169" t="s">
        <v>104</v>
      </c>
      <c r="X32" s="1914"/>
      <c r="Y32" s="1914"/>
      <c r="Z32" s="4" t="s">
        <v>47</v>
      </c>
      <c r="AA32" s="5" t="s">
        <v>1737</v>
      </c>
      <c r="AB32" s="629"/>
      <c r="AM32" s="102"/>
      <c r="AN32" s="62"/>
      <c r="AO32" s="146"/>
      <c r="AR32" s="88"/>
      <c r="AS32" s="88"/>
      <c r="AT32" s="88"/>
      <c r="AU32" s="88"/>
      <c r="AV32" s="88"/>
      <c r="AW32" s="88"/>
      <c r="AX32" s="88"/>
      <c r="AY32" s="88"/>
      <c r="AZ32" s="88"/>
      <c r="BA32" s="88"/>
      <c r="BB32" s="88"/>
      <c r="BC32" s="88"/>
      <c r="BD32" s="88"/>
      <c r="BE32" s="88"/>
      <c r="BF32" s="88"/>
      <c r="BG32" s="88"/>
      <c r="BH32" s="88"/>
      <c r="BI32" s="88"/>
    </row>
    <row r="33" spans="1:75" ht="14.15" customHeight="1">
      <c r="A33" s="268"/>
      <c r="B33" s="63"/>
      <c r="C33" s="132"/>
      <c r="D33" s="1"/>
      <c r="E33" s="1"/>
      <c r="F33" s="1"/>
      <c r="G33" s="1"/>
      <c r="H33" s="1"/>
      <c r="I33" s="1"/>
      <c r="J33" s="1"/>
      <c r="K33" s="1"/>
      <c r="L33" s="1"/>
      <c r="M33" s="1"/>
      <c r="N33" s="280"/>
      <c r="O33" s="1"/>
      <c r="P33" s="1"/>
      <c r="Q33" s="1"/>
      <c r="R33" s="1"/>
      <c r="S33" s="1"/>
      <c r="T33" s="1"/>
      <c r="U33" s="1"/>
      <c r="V33" s="1"/>
      <c r="W33" s="1"/>
      <c r="X33" s="1"/>
      <c r="Y33" s="1"/>
      <c r="Z33" s="1"/>
      <c r="AA33" s="72"/>
      <c r="AB33" s="71" t="s">
        <v>26</v>
      </c>
      <c r="AC33" s="829" t="s">
        <v>289</v>
      </c>
      <c r="AD33" s="8"/>
      <c r="AE33" s="87"/>
      <c r="AF33" s="87"/>
      <c r="AG33" s="87"/>
      <c r="AH33" s="87"/>
      <c r="AI33" s="87"/>
      <c r="AJ33" s="87"/>
      <c r="AK33" s="87"/>
      <c r="AL33" s="87"/>
      <c r="AM33" s="341"/>
      <c r="AN33" s="673"/>
      <c r="AO33" s="115"/>
      <c r="AR33" s="88"/>
      <c r="AS33" s="88"/>
      <c r="AT33" s="88"/>
      <c r="AU33" s="88"/>
      <c r="AV33" s="88"/>
      <c r="AW33" s="88"/>
      <c r="AX33" s="88"/>
      <c r="AY33" s="88"/>
      <c r="AZ33" s="88"/>
      <c r="BA33" s="88"/>
      <c r="BB33" s="88"/>
      <c r="BC33" s="88"/>
      <c r="BD33" s="88"/>
      <c r="BE33" s="88"/>
      <c r="BF33" s="88"/>
      <c r="BG33" s="88"/>
      <c r="BH33" s="88"/>
      <c r="BI33" s="88"/>
      <c r="BJ33" s="72"/>
      <c r="BK33" s="72"/>
      <c r="BL33" s="72"/>
      <c r="BM33" s="72"/>
      <c r="BN33" s="72"/>
    </row>
    <row r="34" spans="1:75" ht="14.15" customHeight="1">
      <c r="A34" s="6"/>
      <c r="B34" s="63"/>
      <c r="C34" s="294" t="s">
        <v>339</v>
      </c>
      <c r="D34" s="6"/>
      <c r="E34" s="6"/>
      <c r="F34" s="6"/>
      <c r="G34" s="6"/>
      <c r="H34" s="6"/>
      <c r="I34" s="6"/>
      <c r="J34" s="6"/>
      <c r="K34" s="6"/>
      <c r="L34" s="6"/>
      <c r="M34" s="6"/>
      <c r="N34" s="6"/>
      <c r="O34" s="6"/>
      <c r="P34" s="6"/>
      <c r="Q34" s="6"/>
      <c r="R34" s="6"/>
      <c r="S34" s="6"/>
      <c r="T34" s="6"/>
      <c r="U34" s="6"/>
      <c r="V34" s="6"/>
      <c r="W34" s="6"/>
      <c r="X34" s="6"/>
      <c r="Y34" s="1"/>
      <c r="Z34" s="1"/>
      <c r="AA34" s="72"/>
      <c r="AB34" s="77"/>
      <c r="AC34" s="2287" t="s">
        <v>1966</v>
      </c>
      <c r="AD34" s="3625"/>
      <c r="AE34" s="3625"/>
      <c r="AF34" s="3625"/>
      <c r="AG34" s="3625"/>
      <c r="AH34" s="3625"/>
      <c r="AI34" s="3625"/>
      <c r="AJ34" s="3625"/>
      <c r="AK34" s="3625"/>
      <c r="AL34" s="3625"/>
      <c r="AM34" s="3626"/>
      <c r="AN34" s="673"/>
      <c r="AO34" s="115"/>
      <c r="AQ34" s="72"/>
      <c r="AR34" s="88"/>
      <c r="AS34" s="88"/>
      <c r="AT34" s="88"/>
      <c r="AU34" s="88"/>
      <c r="AV34" s="88"/>
      <c r="AW34" s="88"/>
      <c r="AX34" s="88"/>
      <c r="AY34" s="88"/>
      <c r="AZ34" s="88"/>
      <c r="BA34" s="88"/>
      <c r="BB34" s="88"/>
      <c r="BC34" s="88"/>
      <c r="BD34" s="88"/>
      <c r="BE34" s="88"/>
      <c r="BF34" s="88"/>
      <c r="BG34" s="88"/>
      <c r="BH34" s="88"/>
      <c r="BI34" s="88"/>
      <c r="BJ34" s="72"/>
      <c r="BK34" s="72"/>
      <c r="BL34" s="72"/>
      <c r="BM34" s="72"/>
      <c r="BN34" s="72"/>
    </row>
    <row r="35" spans="1:75" ht="14.15" customHeight="1">
      <c r="A35" s="6"/>
      <c r="B35" s="63"/>
      <c r="D35" s="6" t="s">
        <v>567</v>
      </c>
      <c r="E35" s="6"/>
      <c r="F35" s="6"/>
      <c r="G35" s="6"/>
      <c r="H35" s="6"/>
      <c r="I35" s="6"/>
      <c r="J35" s="6"/>
      <c r="K35" s="6"/>
      <c r="L35" s="6"/>
      <c r="M35" s="6"/>
      <c r="N35" s="9"/>
      <c r="O35" s="9"/>
      <c r="P35" s="9"/>
      <c r="Q35" s="9"/>
      <c r="R35" s="9"/>
      <c r="S35" s="9"/>
      <c r="T35" s="9"/>
      <c r="U35" s="9"/>
      <c r="V35" s="9"/>
      <c r="W35" s="6"/>
      <c r="X35" s="6"/>
      <c r="Y35" s="6"/>
      <c r="Z35" s="1"/>
      <c r="AA35" s="72"/>
      <c r="AB35" s="77"/>
      <c r="AC35" s="3625"/>
      <c r="AD35" s="3625"/>
      <c r="AE35" s="3625"/>
      <c r="AF35" s="3625"/>
      <c r="AG35" s="3625"/>
      <c r="AH35" s="3625"/>
      <c r="AI35" s="3625"/>
      <c r="AJ35" s="3625"/>
      <c r="AK35" s="3625"/>
      <c r="AL35" s="3625"/>
      <c r="AM35" s="3626"/>
      <c r="AN35" s="673"/>
      <c r="AO35" s="115"/>
      <c r="AQ35" s="96"/>
      <c r="AR35" s="121"/>
      <c r="AS35" s="121"/>
      <c r="AT35" s="121"/>
      <c r="AU35" s="121"/>
      <c r="AV35" s="121"/>
      <c r="AW35" s="121"/>
      <c r="AX35" s="121"/>
      <c r="AY35" s="121"/>
      <c r="AZ35" s="96"/>
      <c r="BA35" s="96"/>
      <c r="BB35" s="96"/>
      <c r="BC35" s="96"/>
      <c r="BD35" s="96"/>
      <c r="BE35" s="96"/>
      <c r="BF35" s="96"/>
      <c r="BG35" s="96"/>
      <c r="BH35" s="96"/>
      <c r="BI35" s="96"/>
      <c r="BJ35" s="96"/>
      <c r="BK35" s="96"/>
      <c r="BL35" s="96"/>
      <c r="BM35" s="96"/>
      <c r="BN35" s="96"/>
      <c r="BO35" s="121"/>
      <c r="BP35" s="121"/>
      <c r="BQ35" s="121"/>
      <c r="BR35" s="121"/>
      <c r="BS35" s="121"/>
      <c r="BT35" s="121"/>
      <c r="BU35" s="121"/>
      <c r="BV35" s="121"/>
      <c r="BW35" s="121"/>
    </row>
    <row r="36" spans="1:75" ht="14.15" customHeight="1">
      <c r="A36" s="6"/>
      <c r="B36" s="63"/>
      <c r="C36" s="69"/>
      <c r="D36" s="6"/>
      <c r="E36" s="3618"/>
      <c r="F36" s="3618"/>
      <c r="G36" s="3618"/>
      <c r="H36" s="3618"/>
      <c r="I36" s="3618"/>
      <c r="J36" s="3618"/>
      <c r="K36" s="3618"/>
      <c r="L36" s="3618"/>
      <c r="M36" s="3618"/>
      <c r="N36" s="3618"/>
      <c r="O36" s="3618"/>
      <c r="P36" s="3618"/>
      <c r="Q36" s="3618"/>
      <c r="R36" s="3618"/>
      <c r="S36" s="3618"/>
      <c r="T36" s="3618"/>
      <c r="U36" s="3618"/>
      <c r="V36" s="3618"/>
      <c r="W36" s="3618"/>
      <c r="X36" s="3618"/>
      <c r="Y36" s="3618"/>
      <c r="Z36" s="3618"/>
      <c r="AA36" s="72"/>
      <c r="AB36" s="77"/>
      <c r="AC36" s="3625"/>
      <c r="AD36" s="3625"/>
      <c r="AE36" s="3625"/>
      <c r="AF36" s="3625"/>
      <c r="AG36" s="3625"/>
      <c r="AH36" s="3625"/>
      <c r="AI36" s="3625"/>
      <c r="AJ36" s="3625"/>
      <c r="AK36" s="3625"/>
      <c r="AL36" s="3625"/>
      <c r="AM36" s="3626"/>
      <c r="AN36" s="673"/>
      <c r="AO36" s="115"/>
      <c r="AQ36" s="96"/>
      <c r="AR36" s="121"/>
      <c r="AS36" s="121"/>
      <c r="AT36" s="121"/>
      <c r="AU36" s="121"/>
      <c r="AV36" s="121"/>
      <c r="AW36" s="121"/>
      <c r="AX36" s="121"/>
      <c r="AY36" s="121"/>
      <c r="AZ36" s="96"/>
      <c r="BA36" s="96"/>
      <c r="BB36" s="96"/>
      <c r="BC36" s="96"/>
      <c r="BD36" s="96"/>
      <c r="BE36" s="96"/>
      <c r="BF36" s="96"/>
      <c r="BG36" s="96"/>
      <c r="BH36" s="96"/>
      <c r="BI36" s="96"/>
      <c r="BJ36" s="96"/>
      <c r="BK36" s="96"/>
      <c r="BL36" s="96"/>
      <c r="BM36" s="96"/>
      <c r="BN36" s="96"/>
      <c r="BO36" s="121"/>
      <c r="BP36" s="121"/>
      <c r="BQ36" s="121"/>
      <c r="BR36" s="121"/>
      <c r="BS36" s="121"/>
      <c r="BT36" s="121"/>
      <c r="BU36" s="121"/>
      <c r="BV36" s="121"/>
      <c r="BW36" s="121"/>
    </row>
    <row r="37" spans="1:75" ht="14.15" customHeight="1">
      <c r="A37" s="6"/>
      <c r="B37" s="63"/>
      <c r="C37" s="132"/>
      <c r="D37" s="1"/>
      <c r="E37" s="3618"/>
      <c r="F37" s="3618"/>
      <c r="G37" s="3618"/>
      <c r="H37" s="3618"/>
      <c r="I37" s="3618"/>
      <c r="J37" s="3618"/>
      <c r="K37" s="3618"/>
      <c r="L37" s="3618"/>
      <c r="M37" s="3618"/>
      <c r="N37" s="3618"/>
      <c r="O37" s="3618"/>
      <c r="P37" s="3618"/>
      <c r="Q37" s="3618"/>
      <c r="R37" s="3618"/>
      <c r="S37" s="3618"/>
      <c r="T37" s="3618"/>
      <c r="U37" s="3618"/>
      <c r="V37" s="3618"/>
      <c r="W37" s="3618"/>
      <c r="X37" s="3618"/>
      <c r="Y37" s="3618"/>
      <c r="Z37" s="3618"/>
      <c r="AA37" s="72"/>
      <c r="AB37" s="77"/>
      <c r="AC37" s="3625"/>
      <c r="AD37" s="3625"/>
      <c r="AE37" s="3625"/>
      <c r="AF37" s="3625"/>
      <c r="AG37" s="3625"/>
      <c r="AH37" s="3625"/>
      <c r="AI37" s="3625"/>
      <c r="AJ37" s="3625"/>
      <c r="AK37" s="3625"/>
      <c r="AL37" s="3625"/>
      <c r="AM37" s="3626"/>
      <c r="AN37" s="264"/>
      <c r="AO37" s="115"/>
      <c r="AQ37" s="1494"/>
      <c r="AR37" s="121"/>
      <c r="AS37" s="121"/>
      <c r="AT37" s="121"/>
      <c r="AU37" s="121"/>
      <c r="AV37" s="121"/>
      <c r="AW37" s="121"/>
      <c r="AX37" s="121"/>
      <c r="AY37" s="121"/>
      <c r="AZ37" s="96"/>
      <c r="BA37" s="96"/>
      <c r="BB37" s="96"/>
      <c r="BC37" s="96"/>
      <c r="BD37" s="96"/>
      <c r="BE37" s="96"/>
      <c r="BF37" s="96"/>
      <c r="BG37" s="96"/>
      <c r="BH37" s="96"/>
      <c r="BI37" s="96"/>
      <c r="BJ37" s="96"/>
      <c r="BK37" s="96"/>
      <c r="BL37" s="96"/>
      <c r="BM37" s="96"/>
      <c r="BN37" s="96"/>
      <c r="BO37" s="121"/>
      <c r="BP37" s="121"/>
      <c r="BQ37" s="121"/>
      <c r="BR37" s="121"/>
      <c r="BS37" s="121"/>
      <c r="BT37" s="121"/>
      <c r="BU37" s="121"/>
      <c r="BV37" s="121"/>
      <c r="BW37" s="121"/>
    </row>
    <row r="38" spans="1:75" ht="14.15" customHeight="1">
      <c r="A38" s="6"/>
      <c r="B38" s="63"/>
      <c r="C38" s="132"/>
      <c r="D38" s="1"/>
      <c r="E38" s="3618"/>
      <c r="F38" s="3618"/>
      <c r="G38" s="3618"/>
      <c r="H38" s="3618"/>
      <c r="I38" s="3618"/>
      <c r="J38" s="3618"/>
      <c r="K38" s="3618"/>
      <c r="L38" s="3618"/>
      <c r="M38" s="3618"/>
      <c r="N38" s="3618"/>
      <c r="O38" s="3618"/>
      <c r="P38" s="3618"/>
      <c r="Q38" s="3618"/>
      <c r="R38" s="3618"/>
      <c r="S38" s="3618"/>
      <c r="T38" s="3618"/>
      <c r="U38" s="3618"/>
      <c r="V38" s="3618"/>
      <c r="W38" s="3618"/>
      <c r="X38" s="3618"/>
      <c r="Y38" s="3618"/>
      <c r="Z38" s="3618"/>
      <c r="AA38" s="72"/>
      <c r="AB38" s="77"/>
      <c r="AC38" s="3625"/>
      <c r="AD38" s="3625"/>
      <c r="AE38" s="3625"/>
      <c r="AF38" s="3625"/>
      <c r="AG38" s="3625"/>
      <c r="AH38" s="3625"/>
      <c r="AI38" s="3625"/>
      <c r="AJ38" s="3625"/>
      <c r="AK38" s="3625"/>
      <c r="AL38" s="3625"/>
      <c r="AM38" s="3626"/>
      <c r="AN38" s="264"/>
      <c r="AO38" s="115"/>
      <c r="AQ38" s="1445"/>
      <c r="AR38" s="1434"/>
      <c r="AS38" s="121"/>
      <c r="AT38" s="121"/>
      <c r="AU38" s="121"/>
      <c r="AV38" s="121"/>
      <c r="AW38" s="121"/>
      <c r="AX38" s="121"/>
      <c r="AY38" s="121"/>
      <c r="AZ38" s="96"/>
      <c r="BA38" s="96"/>
      <c r="BB38" s="96"/>
      <c r="BC38" s="96"/>
      <c r="BD38" s="96"/>
      <c r="BE38" s="96"/>
      <c r="BF38" s="96"/>
      <c r="BG38" s="96"/>
      <c r="BH38" s="96"/>
      <c r="BI38" s="96"/>
      <c r="BJ38" s="96"/>
      <c r="BK38" s="96"/>
      <c r="BL38" s="96"/>
      <c r="BM38" s="96"/>
      <c r="BN38" s="96"/>
      <c r="BO38" s="121"/>
      <c r="BP38" s="121"/>
      <c r="BQ38" s="121"/>
      <c r="BR38" s="121"/>
      <c r="BS38" s="121"/>
      <c r="BT38" s="121"/>
      <c r="BU38" s="121"/>
      <c r="BV38" s="121"/>
      <c r="BW38" s="121"/>
    </row>
    <row r="39" spans="1:75" ht="14.15" customHeight="1">
      <c r="A39" s="6"/>
      <c r="B39" s="63"/>
      <c r="C39" s="132"/>
      <c r="D39" s="1"/>
      <c r="E39" s="3618"/>
      <c r="F39" s="3618"/>
      <c r="G39" s="3618"/>
      <c r="H39" s="3618"/>
      <c r="I39" s="3618"/>
      <c r="J39" s="3618"/>
      <c r="K39" s="3618"/>
      <c r="L39" s="3618"/>
      <c r="M39" s="3618"/>
      <c r="N39" s="3618"/>
      <c r="O39" s="3618"/>
      <c r="P39" s="3618"/>
      <c r="Q39" s="3618"/>
      <c r="R39" s="3618"/>
      <c r="S39" s="3618"/>
      <c r="T39" s="3618"/>
      <c r="U39" s="3618"/>
      <c r="V39" s="3618"/>
      <c r="W39" s="3618"/>
      <c r="X39" s="3618"/>
      <c r="Y39" s="3618"/>
      <c r="Z39" s="3618"/>
      <c r="AA39" s="72"/>
      <c r="AB39" s="71" t="s">
        <v>26</v>
      </c>
      <c r="AC39" s="115" t="s">
        <v>1964</v>
      </c>
      <c r="AF39" s="115"/>
      <c r="AG39" s="115"/>
      <c r="AH39" s="115"/>
      <c r="AI39" s="115"/>
      <c r="AJ39" s="115"/>
      <c r="AK39" s="115"/>
      <c r="AL39" s="115"/>
      <c r="AM39" s="116"/>
      <c r="AN39" s="264"/>
      <c r="AO39" s="115"/>
      <c r="AP39" s="65"/>
      <c r="AQ39" s="1496"/>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21"/>
    </row>
    <row r="40" spans="1:75" ht="14.15" customHeight="1">
      <c r="A40" s="6"/>
      <c r="B40" s="63"/>
      <c r="C40" s="294" t="s">
        <v>340</v>
      </c>
      <c r="D40" s="6"/>
      <c r="E40" s="6"/>
      <c r="F40" s="6"/>
      <c r="G40" s="6"/>
      <c r="H40" s="6"/>
      <c r="I40" s="6"/>
      <c r="J40" s="6"/>
      <c r="K40" s="6"/>
      <c r="L40" s="6"/>
      <c r="M40" s="6"/>
      <c r="N40" s="6"/>
      <c r="O40" s="6"/>
      <c r="P40" s="6"/>
      <c r="Q40" s="6"/>
      <c r="R40" s="6"/>
      <c r="S40" s="6"/>
      <c r="T40" s="6"/>
      <c r="U40" s="6"/>
      <c r="V40" s="6"/>
      <c r="W40" s="6"/>
      <c r="X40" s="6"/>
      <c r="Y40" s="6"/>
      <c r="Z40" s="1"/>
      <c r="AA40" s="72"/>
      <c r="AB40" s="276" t="s">
        <v>15</v>
      </c>
      <c r="AC40" s="590" t="s">
        <v>1967</v>
      </c>
      <c r="AF40" s="115"/>
      <c r="AG40" s="115"/>
      <c r="AH40" s="115"/>
      <c r="AI40" s="115"/>
      <c r="AJ40" s="115"/>
      <c r="AK40" s="115"/>
      <c r="AL40" s="115"/>
      <c r="AM40" s="116"/>
      <c r="AN40" s="264"/>
      <c r="AO40" s="115"/>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row>
    <row r="41" spans="1:75" ht="14.15" customHeight="1">
      <c r="A41" s="6"/>
      <c r="B41" s="63"/>
      <c r="C41" s="69"/>
      <c r="D41" s="6"/>
      <c r="E41" s="6"/>
      <c r="F41" s="6"/>
      <c r="G41" s="6"/>
      <c r="H41" s="6"/>
      <c r="I41" s="6"/>
      <c r="J41" s="6"/>
      <c r="K41" s="6"/>
      <c r="L41" s="6"/>
      <c r="M41" s="6"/>
      <c r="N41" s="6"/>
      <c r="O41" s="6"/>
      <c r="P41" s="6"/>
      <c r="Q41" s="6"/>
      <c r="R41" s="6"/>
      <c r="S41" s="6"/>
      <c r="T41" s="6"/>
      <c r="U41" s="6"/>
      <c r="V41" s="6"/>
      <c r="W41" s="6"/>
      <c r="X41" s="6"/>
      <c r="Y41" s="6"/>
      <c r="Z41" s="1"/>
      <c r="AA41" s="72"/>
      <c r="AB41" s="152"/>
      <c r="AN41" s="674"/>
      <c r="AO41" s="115"/>
      <c r="AP41" s="1436"/>
      <c r="AQ41" s="1434" t="s">
        <v>1962</v>
      </c>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21"/>
      <c r="BT41" s="121"/>
      <c r="BU41" s="121"/>
      <c r="BV41" s="121"/>
      <c r="BW41" s="121"/>
    </row>
    <row r="42" spans="1:75" ht="14.15" customHeight="1">
      <c r="A42" s="6"/>
      <c r="B42" s="63"/>
      <c r="C42" s="69"/>
      <c r="D42" s="6"/>
      <c r="E42" s="6"/>
      <c r="F42" s="6"/>
      <c r="G42" s="6"/>
      <c r="H42" s="6"/>
      <c r="I42" s="6"/>
      <c r="J42" s="6"/>
      <c r="K42" s="6"/>
      <c r="L42" s="6"/>
      <c r="M42" s="6"/>
      <c r="N42" s="6"/>
      <c r="O42" s="6"/>
      <c r="P42" s="6"/>
      <c r="Q42" s="6"/>
      <c r="R42" s="6"/>
      <c r="S42" s="6"/>
      <c r="T42" s="6"/>
      <c r="U42" s="6"/>
      <c r="V42" s="6"/>
      <c r="W42" s="6"/>
      <c r="X42" s="6"/>
      <c r="Y42" s="6"/>
      <c r="Z42" s="1"/>
      <c r="AA42" s="72"/>
      <c r="AB42" s="71" t="s">
        <v>40</v>
      </c>
      <c r="AC42" s="2287" t="s">
        <v>2080</v>
      </c>
      <c r="AD42" s="2287"/>
      <c r="AE42" s="2287"/>
      <c r="AF42" s="2287"/>
      <c r="AG42" s="2287"/>
      <c r="AH42" s="2287"/>
      <c r="AI42" s="2287"/>
      <c r="AJ42" s="2287"/>
      <c r="AK42" s="2287"/>
      <c r="AL42" s="2287"/>
      <c r="AM42" s="2403"/>
      <c r="AN42" s="674"/>
      <c r="AO42" s="115"/>
      <c r="AP42" s="1436"/>
      <c r="AQ42" s="1432" t="s">
        <v>1961</v>
      </c>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21"/>
      <c r="BT42" s="121"/>
      <c r="BU42" s="121"/>
      <c r="BV42" s="121"/>
      <c r="BW42" s="121"/>
    </row>
    <row r="43" spans="1:75" ht="14.15" customHeight="1">
      <c r="A43" s="6"/>
      <c r="B43" s="63"/>
      <c r="D43" s="2288" t="s">
        <v>309</v>
      </c>
      <c r="E43" s="2288"/>
      <c r="F43" s="2288"/>
      <c r="G43" s="2288"/>
      <c r="H43" s="2288"/>
      <c r="I43" s="2288"/>
      <c r="J43" s="2288"/>
      <c r="K43" s="2288"/>
      <c r="L43" s="2288"/>
      <c r="M43" s="2288"/>
      <c r="N43" s="2288"/>
      <c r="O43" s="2288"/>
      <c r="P43" s="2288"/>
      <c r="Q43" s="2288"/>
      <c r="R43" s="2288"/>
      <c r="S43" s="2288"/>
      <c r="T43" s="2288"/>
      <c r="U43" s="2288"/>
      <c r="V43" s="2288"/>
      <c r="W43" s="2288"/>
      <c r="X43" s="2288"/>
      <c r="Y43" s="2288"/>
      <c r="Z43" s="2288"/>
      <c r="AA43" s="2289"/>
      <c r="AB43" s="152"/>
      <c r="AC43" s="2287"/>
      <c r="AD43" s="2287"/>
      <c r="AE43" s="2287"/>
      <c r="AF43" s="2287"/>
      <c r="AG43" s="2287"/>
      <c r="AH43" s="2287"/>
      <c r="AI43" s="2287"/>
      <c r="AJ43" s="2287"/>
      <c r="AK43" s="2287"/>
      <c r="AL43" s="2287"/>
      <c r="AM43" s="2403"/>
      <c r="AN43" s="675"/>
      <c r="AO43" s="115"/>
      <c r="AP43" s="224"/>
      <c r="AQ43" s="1850" t="s">
        <v>608</v>
      </c>
      <c r="AR43" s="1850"/>
      <c r="AS43" s="1850"/>
      <c r="AT43" s="1850"/>
      <c r="AU43" s="1850"/>
      <c r="AV43" s="1850"/>
      <c r="AW43" s="1850"/>
      <c r="AX43" s="1850"/>
      <c r="AY43" s="1850"/>
      <c r="AZ43" s="1850"/>
      <c r="BA43" s="1850"/>
      <c r="BB43" s="1850"/>
      <c r="BC43" s="1850"/>
      <c r="BD43" s="1850"/>
      <c r="BE43" s="1850"/>
      <c r="BF43" s="1850"/>
      <c r="BG43" s="1850"/>
      <c r="BH43" s="1850"/>
      <c r="BI43" s="1850"/>
      <c r="BJ43" s="1850"/>
      <c r="BK43" s="1850"/>
      <c r="BL43" s="1850"/>
      <c r="BM43" s="1850"/>
      <c r="BN43" s="1850"/>
      <c r="BO43" s="1850"/>
      <c r="BP43" s="1850"/>
      <c r="BQ43" s="1850"/>
      <c r="BR43" s="1850"/>
      <c r="BS43" s="121"/>
      <c r="BT43" s="121"/>
      <c r="BU43" s="121"/>
      <c r="BV43" s="121"/>
      <c r="BW43" s="121"/>
    </row>
    <row r="44" spans="1:75" ht="14.15" customHeight="1">
      <c r="A44" s="6"/>
      <c r="B44" s="63"/>
      <c r="C44" s="69"/>
      <c r="D44" s="6"/>
      <c r="E44" s="3618"/>
      <c r="F44" s="3618"/>
      <c r="G44" s="3618"/>
      <c r="H44" s="3618"/>
      <c r="I44" s="3618"/>
      <c r="J44" s="3618"/>
      <c r="K44" s="3618"/>
      <c r="L44" s="3618"/>
      <c r="M44" s="3618"/>
      <c r="N44" s="3618"/>
      <c r="O44" s="3618"/>
      <c r="P44" s="3618"/>
      <c r="Q44" s="3618"/>
      <c r="R44" s="3618"/>
      <c r="S44" s="3618"/>
      <c r="T44" s="3618"/>
      <c r="U44" s="3618"/>
      <c r="V44" s="3618"/>
      <c r="W44" s="3618"/>
      <c r="X44" s="3618"/>
      <c r="Y44" s="3618"/>
      <c r="Z44" s="3618"/>
      <c r="AA44" s="76"/>
      <c r="AB44" s="152"/>
      <c r="AC44" s="2287"/>
      <c r="AD44" s="2287"/>
      <c r="AE44" s="2287"/>
      <c r="AF44" s="2287"/>
      <c r="AG44" s="2287"/>
      <c r="AH44" s="2287"/>
      <c r="AI44" s="2287"/>
      <c r="AJ44" s="2287"/>
      <c r="AK44" s="2287"/>
      <c r="AL44" s="2287"/>
      <c r="AM44" s="2403"/>
      <c r="AN44" s="674"/>
      <c r="AO44" s="115"/>
      <c r="AP44" s="224"/>
      <c r="AQ44" s="1850"/>
      <c r="AR44" s="1850"/>
      <c r="AS44" s="1850"/>
      <c r="AT44" s="1850"/>
      <c r="AU44" s="1850"/>
      <c r="AV44" s="1850"/>
      <c r="AW44" s="1850"/>
      <c r="AX44" s="1850"/>
      <c r="AY44" s="1850"/>
      <c r="AZ44" s="1850"/>
      <c r="BA44" s="1850"/>
      <c r="BB44" s="1850"/>
      <c r="BC44" s="1850"/>
      <c r="BD44" s="1850"/>
      <c r="BE44" s="1850"/>
      <c r="BF44" s="1850"/>
      <c r="BG44" s="1850"/>
      <c r="BH44" s="1850"/>
      <c r="BI44" s="1850"/>
      <c r="BJ44" s="1850"/>
      <c r="BK44" s="1850"/>
      <c r="BL44" s="1850"/>
      <c r="BM44" s="1850"/>
      <c r="BN44" s="1850"/>
      <c r="BO44" s="1850"/>
      <c r="BP44" s="1850"/>
      <c r="BQ44" s="1850"/>
      <c r="BR44" s="1850"/>
      <c r="BS44" s="121"/>
      <c r="BT44" s="121"/>
      <c r="BU44" s="121"/>
      <c r="BV44" s="121"/>
      <c r="BW44" s="121"/>
    </row>
    <row r="45" spans="1:75" ht="14.15" customHeight="1">
      <c r="A45" s="6"/>
      <c r="B45" s="63"/>
      <c r="C45" s="69"/>
      <c r="D45" s="6"/>
      <c r="E45" s="3618"/>
      <c r="F45" s="3618"/>
      <c r="G45" s="3618"/>
      <c r="H45" s="3618"/>
      <c r="I45" s="3618"/>
      <c r="J45" s="3618"/>
      <c r="K45" s="3618"/>
      <c r="L45" s="3618"/>
      <c r="M45" s="3618"/>
      <c r="N45" s="3618"/>
      <c r="O45" s="3618"/>
      <c r="P45" s="3618"/>
      <c r="Q45" s="3618"/>
      <c r="R45" s="3618"/>
      <c r="S45" s="3618"/>
      <c r="T45" s="3618"/>
      <c r="U45" s="3618"/>
      <c r="V45" s="3618"/>
      <c r="W45" s="3618"/>
      <c r="X45" s="3618"/>
      <c r="Y45" s="3618"/>
      <c r="Z45" s="3618"/>
      <c r="AA45" s="76"/>
      <c r="AB45" s="152"/>
      <c r="AC45" s="2287"/>
      <c r="AD45" s="2287"/>
      <c r="AE45" s="2287"/>
      <c r="AF45" s="2287"/>
      <c r="AG45" s="2287"/>
      <c r="AH45" s="2287"/>
      <c r="AI45" s="2287"/>
      <c r="AJ45" s="2287"/>
      <c r="AK45" s="2287"/>
      <c r="AL45" s="2287"/>
      <c r="AM45" s="2403"/>
      <c r="AN45" s="674"/>
      <c r="AO45" s="115"/>
      <c r="AP45" s="224"/>
      <c r="AQ45" s="1850"/>
      <c r="AR45" s="1850"/>
      <c r="AS45" s="1850"/>
      <c r="AT45" s="1850"/>
      <c r="AU45" s="1850"/>
      <c r="AV45" s="1850"/>
      <c r="AW45" s="1850"/>
      <c r="AX45" s="1850"/>
      <c r="AY45" s="1850"/>
      <c r="AZ45" s="1850"/>
      <c r="BA45" s="1850"/>
      <c r="BB45" s="1850"/>
      <c r="BC45" s="1850"/>
      <c r="BD45" s="1850"/>
      <c r="BE45" s="1850"/>
      <c r="BF45" s="1850"/>
      <c r="BG45" s="1850"/>
      <c r="BH45" s="1850"/>
      <c r="BI45" s="1850"/>
      <c r="BJ45" s="1850"/>
      <c r="BK45" s="1850"/>
      <c r="BL45" s="1850"/>
      <c r="BM45" s="1850"/>
      <c r="BN45" s="1850"/>
      <c r="BO45" s="1850"/>
      <c r="BP45" s="1850"/>
      <c r="BQ45" s="1850"/>
      <c r="BR45" s="1850"/>
      <c r="BS45" s="121"/>
      <c r="BT45" s="121"/>
      <c r="BU45" s="121"/>
      <c r="BV45" s="121"/>
      <c r="BW45" s="121"/>
    </row>
    <row r="46" spans="1:75" ht="14.15" customHeight="1">
      <c r="A46" s="6"/>
      <c r="B46" s="63"/>
      <c r="C46" s="69"/>
      <c r="D46" s="6"/>
      <c r="E46" s="127"/>
      <c r="F46" s="127"/>
      <c r="G46" s="127"/>
      <c r="H46" s="127"/>
      <c r="I46" s="127"/>
      <c r="J46" s="127"/>
      <c r="K46" s="127"/>
      <c r="L46" s="127"/>
      <c r="M46" s="127"/>
      <c r="N46" s="127"/>
      <c r="O46" s="127"/>
      <c r="P46" s="127"/>
      <c r="Q46" s="127"/>
      <c r="R46" s="127"/>
      <c r="S46" s="127"/>
      <c r="T46" s="127"/>
      <c r="U46" s="127"/>
      <c r="V46" s="127"/>
      <c r="W46" s="127"/>
      <c r="X46" s="127"/>
      <c r="Y46" s="127"/>
      <c r="Z46" s="127"/>
      <c r="AA46" s="76"/>
      <c r="AC46" s="2287"/>
      <c r="AD46" s="2287"/>
      <c r="AE46" s="2287"/>
      <c r="AF46" s="2287"/>
      <c r="AG46" s="2287"/>
      <c r="AH46" s="2287"/>
      <c r="AI46" s="2287"/>
      <c r="AJ46" s="2287"/>
      <c r="AK46" s="2287"/>
      <c r="AL46" s="2287"/>
      <c r="AM46" s="2403"/>
      <c r="AN46" s="62"/>
      <c r="AO46" s="115"/>
      <c r="AP46" s="224"/>
      <c r="AQ46" s="1850"/>
      <c r="AR46" s="1850"/>
      <c r="AS46" s="1850"/>
      <c r="AT46" s="1850"/>
      <c r="AU46" s="1850"/>
      <c r="AV46" s="1850"/>
      <c r="AW46" s="1850"/>
      <c r="AX46" s="1850"/>
      <c r="AY46" s="1850"/>
      <c r="AZ46" s="1850"/>
      <c r="BA46" s="1850"/>
      <c r="BB46" s="1850"/>
      <c r="BC46" s="1850"/>
      <c r="BD46" s="1850"/>
      <c r="BE46" s="1850"/>
      <c r="BF46" s="1850"/>
      <c r="BG46" s="1850"/>
      <c r="BH46" s="1850"/>
      <c r="BI46" s="1850"/>
      <c r="BJ46" s="1850"/>
      <c r="BK46" s="1850"/>
      <c r="BL46" s="1850"/>
      <c r="BM46" s="1850"/>
      <c r="BN46" s="1850"/>
      <c r="BO46" s="1850"/>
      <c r="BP46" s="1850"/>
      <c r="BQ46" s="1850"/>
      <c r="BR46" s="1850"/>
      <c r="BS46" s="121"/>
      <c r="BT46" s="121"/>
      <c r="BU46" s="121"/>
      <c r="BV46" s="121"/>
      <c r="BW46" s="121"/>
    </row>
    <row r="47" spans="1:75" ht="15.75" customHeight="1">
      <c r="A47" s="6"/>
      <c r="B47" s="68"/>
      <c r="C47" s="6" t="s">
        <v>341</v>
      </c>
      <c r="D47" s="1"/>
      <c r="E47" s="1"/>
      <c r="F47" s="1"/>
      <c r="G47" s="1"/>
      <c r="H47" s="1"/>
      <c r="I47" s="1"/>
      <c r="J47" s="1"/>
      <c r="K47" s="1"/>
      <c r="L47" s="1"/>
      <c r="M47" s="1"/>
      <c r="N47" s="280"/>
      <c r="O47" s="1"/>
      <c r="P47" s="1"/>
      <c r="Q47" s="1"/>
      <c r="R47" s="1"/>
      <c r="S47" s="1"/>
      <c r="T47" s="1"/>
      <c r="U47" s="1"/>
      <c r="V47" s="1"/>
      <c r="W47" s="1"/>
      <c r="X47" s="1"/>
      <c r="Y47" s="1"/>
      <c r="Z47" s="1"/>
      <c r="AA47" s="76"/>
      <c r="AC47" s="2287"/>
      <c r="AD47" s="2287"/>
      <c r="AE47" s="2287"/>
      <c r="AF47" s="2287"/>
      <c r="AG47" s="2287"/>
      <c r="AH47" s="2287"/>
      <c r="AI47" s="2287"/>
      <c r="AJ47" s="2287"/>
      <c r="AK47" s="2287"/>
      <c r="AL47" s="2287"/>
      <c r="AM47" s="2403"/>
      <c r="AN47" s="62"/>
      <c r="AO47" s="115"/>
      <c r="AP47" s="224"/>
      <c r="AQ47" s="1850"/>
      <c r="AR47" s="1850"/>
      <c r="AS47" s="1850"/>
      <c r="AT47" s="1850"/>
      <c r="AU47" s="1850"/>
      <c r="AV47" s="1850"/>
      <c r="AW47" s="1850"/>
      <c r="AX47" s="1850"/>
      <c r="AY47" s="1850"/>
      <c r="AZ47" s="1850"/>
      <c r="BA47" s="1850"/>
      <c r="BB47" s="1850"/>
      <c r="BC47" s="1850"/>
      <c r="BD47" s="1850"/>
      <c r="BE47" s="1850"/>
      <c r="BF47" s="1850"/>
      <c r="BG47" s="1850"/>
      <c r="BH47" s="1850"/>
      <c r="BI47" s="1850"/>
      <c r="BJ47" s="1850"/>
      <c r="BK47" s="1850"/>
      <c r="BL47" s="1850"/>
      <c r="BM47" s="1850"/>
      <c r="BN47" s="1850"/>
      <c r="BO47" s="1850"/>
      <c r="BP47" s="1850"/>
      <c r="BQ47" s="1850"/>
      <c r="BR47" s="1850"/>
      <c r="BS47" s="121"/>
      <c r="BT47" s="121"/>
      <c r="BU47" s="121"/>
      <c r="BV47" s="121"/>
      <c r="BW47" s="121"/>
    </row>
    <row r="48" spans="1:75" ht="14.15" customHeight="1">
      <c r="A48" s="6"/>
      <c r="B48" s="68"/>
      <c r="C48" s="6" t="s">
        <v>329</v>
      </c>
      <c r="D48" s="1"/>
      <c r="E48" s="1"/>
      <c r="F48" s="1"/>
      <c r="G48" s="1"/>
      <c r="H48" s="1"/>
      <c r="I48" s="1"/>
      <c r="J48" s="1"/>
      <c r="K48" s="1"/>
      <c r="L48" s="1"/>
      <c r="M48" s="1"/>
      <c r="N48" s="280"/>
      <c r="O48" s="1"/>
      <c r="P48" s="1"/>
      <c r="Q48" s="1"/>
      <c r="R48" s="1"/>
      <c r="S48" s="1"/>
      <c r="T48" s="1"/>
      <c r="U48" s="1"/>
      <c r="V48" s="1"/>
      <c r="W48" s="1"/>
      <c r="X48" s="6"/>
      <c r="Y48" s="6"/>
      <c r="Z48" s="8"/>
      <c r="AA48" s="76"/>
      <c r="AC48" s="2287"/>
      <c r="AD48" s="2287"/>
      <c r="AE48" s="2287"/>
      <c r="AF48" s="2287"/>
      <c r="AG48" s="2287"/>
      <c r="AH48" s="2287"/>
      <c r="AI48" s="2287"/>
      <c r="AJ48" s="2287"/>
      <c r="AK48" s="2287"/>
      <c r="AL48" s="2287"/>
      <c r="AM48" s="2403"/>
      <c r="AN48" s="656"/>
      <c r="AO48" s="6"/>
      <c r="AP48" s="224"/>
      <c r="AQ48" s="1850"/>
      <c r="AR48" s="1850"/>
      <c r="AS48" s="1850"/>
      <c r="AT48" s="1850"/>
      <c r="AU48" s="1850"/>
      <c r="AV48" s="1850"/>
      <c r="AW48" s="1850"/>
      <c r="AX48" s="1850"/>
      <c r="AY48" s="1850"/>
      <c r="AZ48" s="1850"/>
      <c r="BA48" s="1850"/>
      <c r="BB48" s="1850"/>
      <c r="BC48" s="1850"/>
      <c r="BD48" s="1850"/>
      <c r="BE48" s="1850"/>
      <c r="BF48" s="1850"/>
      <c r="BG48" s="1850"/>
      <c r="BH48" s="1850"/>
      <c r="BI48" s="1850"/>
      <c r="BJ48" s="1850"/>
      <c r="BK48" s="1850"/>
      <c r="BL48" s="1850"/>
      <c r="BM48" s="1850"/>
      <c r="BN48" s="1850"/>
      <c r="BO48" s="1850"/>
      <c r="BP48" s="1850"/>
      <c r="BQ48" s="1850"/>
      <c r="BR48" s="1850"/>
      <c r="BS48" s="121"/>
      <c r="BT48" s="121"/>
      <c r="BU48" s="121"/>
      <c r="BV48" s="121"/>
      <c r="BW48" s="121"/>
    </row>
    <row r="49" spans="1:81" ht="14.15" customHeight="1">
      <c r="A49" s="6"/>
      <c r="B49" s="68"/>
      <c r="D49" s="2324" t="s">
        <v>127</v>
      </c>
      <c r="E49" s="2325"/>
      <c r="F49" s="2325"/>
      <c r="G49" s="2325"/>
      <c r="H49" s="2325"/>
      <c r="I49" s="2325"/>
      <c r="J49" s="3602"/>
      <c r="K49" s="2325" t="s">
        <v>128</v>
      </c>
      <c r="L49" s="2325"/>
      <c r="M49" s="2325"/>
      <c r="N49" s="2325"/>
      <c r="O49" s="2326"/>
      <c r="P49" s="2324" t="s">
        <v>129</v>
      </c>
      <c r="Q49" s="2325"/>
      <c r="R49" s="2325"/>
      <c r="S49" s="2325"/>
      <c r="T49" s="2325"/>
      <c r="U49" s="3602"/>
      <c r="V49" s="2325" t="s">
        <v>128</v>
      </c>
      <c r="W49" s="2325"/>
      <c r="X49" s="2325"/>
      <c r="Y49" s="2325"/>
      <c r="Z49" s="2326"/>
      <c r="AA49" s="177"/>
      <c r="AB49" s="71"/>
      <c r="AC49" s="2287"/>
      <c r="AD49" s="2287"/>
      <c r="AE49" s="2287"/>
      <c r="AF49" s="2287"/>
      <c r="AG49" s="2287"/>
      <c r="AH49" s="2287"/>
      <c r="AI49" s="2287"/>
      <c r="AJ49" s="2287"/>
      <c r="AK49" s="2287"/>
      <c r="AL49" s="2287"/>
      <c r="AM49" s="2403"/>
      <c r="AN49" s="656"/>
      <c r="AO49" s="64"/>
      <c r="AP49" s="224"/>
      <c r="AQ49" s="1432" t="s">
        <v>1963</v>
      </c>
      <c r="AR49" s="100"/>
      <c r="AS49" s="100"/>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1"/>
      <c r="BT49" s="121"/>
      <c r="BU49" s="121"/>
      <c r="BV49" s="121"/>
      <c r="BW49" s="121"/>
    </row>
    <row r="50" spans="1:81" ht="14.15" customHeight="1">
      <c r="A50" s="6"/>
      <c r="B50" s="68"/>
      <c r="D50" s="3613" t="s">
        <v>54</v>
      </c>
      <c r="E50" s="3614"/>
      <c r="F50" s="3614"/>
      <c r="G50" s="3614"/>
      <c r="H50" s="3614"/>
      <c r="I50" s="3614"/>
      <c r="J50" s="3615"/>
      <c r="K50" s="3592"/>
      <c r="L50" s="2325"/>
      <c r="M50" s="2325"/>
      <c r="N50" s="2325"/>
      <c r="O50" s="2326"/>
      <c r="P50" s="3596" t="s">
        <v>308</v>
      </c>
      <c r="Q50" s="3597"/>
      <c r="R50" s="3597"/>
      <c r="S50" s="3597"/>
      <c r="T50" s="3597"/>
      <c r="U50" s="3598"/>
      <c r="V50" s="3592"/>
      <c r="W50" s="2325"/>
      <c r="X50" s="2325"/>
      <c r="Y50" s="2325"/>
      <c r="Z50" s="2326"/>
      <c r="AA50" s="177"/>
      <c r="AB50" s="71"/>
      <c r="AC50" s="2287"/>
      <c r="AD50" s="2287"/>
      <c r="AE50" s="2287"/>
      <c r="AF50" s="2287"/>
      <c r="AG50" s="2287"/>
      <c r="AH50" s="2287"/>
      <c r="AI50" s="2287"/>
      <c r="AJ50" s="2287"/>
      <c r="AK50" s="2287"/>
      <c r="AL50" s="2287"/>
      <c r="AM50" s="2403"/>
      <c r="AN50" s="656"/>
      <c r="AO50" s="64"/>
      <c r="AP50" s="1436"/>
      <c r="AQ50" s="3624" t="s">
        <v>1965</v>
      </c>
      <c r="AR50" s="3624"/>
      <c r="AS50" s="3624"/>
      <c r="AT50" s="3624"/>
      <c r="AU50" s="3624"/>
      <c r="AV50" s="3624"/>
      <c r="AW50" s="3624"/>
      <c r="AX50" s="3624"/>
      <c r="AY50" s="3624"/>
      <c r="AZ50" s="3624"/>
      <c r="BA50" s="3624"/>
      <c r="BB50" s="3624"/>
      <c r="BC50" s="3624"/>
      <c r="BD50" s="3624"/>
      <c r="BE50" s="3624"/>
      <c r="BF50" s="3624"/>
      <c r="BG50" s="3624"/>
      <c r="BH50" s="3624"/>
      <c r="BI50" s="3624"/>
      <c r="BJ50" s="3624"/>
      <c r="BK50" s="3624"/>
      <c r="BL50" s="3624"/>
      <c r="BM50" s="3624"/>
      <c r="BN50" s="3624"/>
      <c r="BO50" s="3624"/>
      <c r="BP50" s="3624"/>
      <c r="BQ50" s="3624"/>
      <c r="BR50" s="3624"/>
      <c r="BS50" s="121"/>
      <c r="BT50" s="121"/>
      <c r="BU50" s="121"/>
      <c r="BV50" s="121"/>
      <c r="BW50" s="121"/>
    </row>
    <row r="51" spans="1:81" ht="14.15" customHeight="1">
      <c r="A51" s="6"/>
      <c r="B51" s="68"/>
      <c r="D51" s="3616" t="s">
        <v>331</v>
      </c>
      <c r="E51" s="3616"/>
      <c r="F51" s="3616"/>
      <c r="G51" s="3616"/>
      <c r="H51" s="3616"/>
      <c r="I51" s="3616"/>
      <c r="J51" s="3617"/>
      <c r="K51" s="572"/>
      <c r="L51" s="572"/>
      <c r="M51" s="572"/>
      <c r="N51" s="572"/>
      <c r="O51" s="573"/>
      <c r="P51" s="3599" t="s">
        <v>332</v>
      </c>
      <c r="Q51" s="3600"/>
      <c r="R51" s="3600"/>
      <c r="S51" s="3600"/>
      <c r="T51" s="3600"/>
      <c r="U51" s="3601"/>
      <c r="V51" s="3592"/>
      <c r="W51" s="2325"/>
      <c r="X51" s="2325"/>
      <c r="Y51" s="2325"/>
      <c r="Z51" s="2326"/>
      <c r="AA51" s="177"/>
      <c r="AB51" s="103"/>
      <c r="AC51" s="2287"/>
      <c r="AD51" s="2287"/>
      <c r="AE51" s="2287"/>
      <c r="AF51" s="2287"/>
      <c r="AG51" s="2287"/>
      <c r="AH51" s="2287"/>
      <c r="AI51" s="2287"/>
      <c r="AJ51" s="2287"/>
      <c r="AK51" s="2287"/>
      <c r="AL51" s="2287"/>
      <c r="AM51" s="2403"/>
      <c r="AN51" s="656"/>
      <c r="AO51" s="64"/>
      <c r="AQ51" s="3624"/>
      <c r="AR51" s="3624"/>
      <c r="AS51" s="3624"/>
      <c r="AT51" s="3624"/>
      <c r="AU51" s="3624"/>
      <c r="AV51" s="3624"/>
      <c r="AW51" s="3624"/>
      <c r="AX51" s="3624"/>
      <c r="AY51" s="3624"/>
      <c r="AZ51" s="3624"/>
      <c r="BA51" s="3624"/>
      <c r="BB51" s="3624"/>
      <c r="BC51" s="3624"/>
      <c r="BD51" s="3624"/>
      <c r="BE51" s="3624"/>
      <c r="BF51" s="3624"/>
      <c r="BG51" s="3624"/>
      <c r="BH51" s="3624"/>
      <c r="BI51" s="3624"/>
      <c r="BJ51" s="3624"/>
      <c r="BK51" s="3624"/>
      <c r="BL51" s="3624"/>
      <c r="BM51" s="3624"/>
      <c r="BN51" s="3624"/>
      <c r="BO51" s="3624"/>
      <c r="BP51" s="3624"/>
      <c r="BQ51" s="3624"/>
      <c r="BR51" s="3624"/>
      <c r="BS51" s="121"/>
      <c r="BT51" s="121"/>
      <c r="BU51" s="121"/>
      <c r="BV51" s="121"/>
      <c r="BW51" s="121"/>
    </row>
    <row r="52" spans="1:81" ht="14.15" customHeight="1">
      <c r="A52" s="6"/>
      <c r="B52" s="68"/>
      <c r="D52" s="3596" t="s">
        <v>330</v>
      </c>
      <c r="E52" s="3597"/>
      <c r="F52" s="3597"/>
      <c r="G52" s="3597"/>
      <c r="H52" s="3597"/>
      <c r="I52" s="3597"/>
      <c r="J52" s="3598"/>
      <c r="K52" s="3592"/>
      <c r="L52" s="2325"/>
      <c r="M52" s="2325"/>
      <c r="N52" s="2325"/>
      <c r="O52" s="2326"/>
      <c r="P52" s="3593" t="s">
        <v>307</v>
      </c>
      <c r="Q52" s="3594"/>
      <c r="R52" s="3594"/>
      <c r="S52" s="3594"/>
      <c r="T52" s="3594"/>
      <c r="U52" s="3595"/>
      <c r="V52" s="3592"/>
      <c r="W52" s="2325"/>
      <c r="X52" s="2325"/>
      <c r="Y52" s="2325"/>
      <c r="Z52" s="2326"/>
      <c r="AA52" s="177"/>
      <c r="AB52" s="103"/>
      <c r="AC52" s="2287"/>
      <c r="AD52" s="2287"/>
      <c r="AE52" s="2287"/>
      <c r="AF52" s="2287"/>
      <c r="AG52" s="2287"/>
      <c r="AH52" s="2287"/>
      <c r="AI52" s="2287"/>
      <c r="AJ52" s="2287"/>
      <c r="AK52" s="2287"/>
      <c r="AL52" s="2287"/>
      <c r="AM52" s="2403"/>
      <c r="AN52" s="656"/>
      <c r="AO52" s="64"/>
      <c r="AQ52" s="3624"/>
      <c r="AR52" s="3624"/>
      <c r="AS52" s="3624"/>
      <c r="AT52" s="3624"/>
      <c r="AU52" s="3624"/>
      <c r="AV52" s="3624"/>
      <c r="AW52" s="3624"/>
      <c r="AX52" s="3624"/>
      <c r="AY52" s="3624"/>
      <c r="AZ52" s="3624"/>
      <c r="BA52" s="3624"/>
      <c r="BB52" s="3624"/>
      <c r="BC52" s="3624"/>
      <c r="BD52" s="3624"/>
      <c r="BE52" s="3624"/>
      <c r="BF52" s="3624"/>
      <c r="BG52" s="3624"/>
      <c r="BH52" s="3624"/>
      <c r="BI52" s="3624"/>
      <c r="BJ52" s="3624"/>
      <c r="BK52" s="3624"/>
      <c r="BL52" s="3624"/>
      <c r="BM52" s="3624"/>
      <c r="BN52" s="3624"/>
      <c r="BO52" s="3624"/>
      <c r="BP52" s="3624"/>
      <c r="BQ52" s="3624"/>
      <c r="BR52" s="3624"/>
      <c r="BS52" s="121"/>
      <c r="BT52" s="121"/>
      <c r="BU52" s="121"/>
      <c r="BV52" s="121"/>
      <c r="BW52" s="121"/>
    </row>
    <row r="53" spans="1:81" ht="14.15" customHeight="1">
      <c r="A53" s="6"/>
      <c r="B53" s="62"/>
      <c r="D53" s="3609" t="s">
        <v>335</v>
      </c>
      <c r="E53" s="3610"/>
      <c r="F53" s="3610"/>
      <c r="G53" s="3610"/>
      <c r="H53" s="3610"/>
      <c r="I53" s="3610"/>
      <c r="J53" s="3619"/>
      <c r="K53" s="3592"/>
      <c r="L53" s="2325"/>
      <c r="M53" s="2325"/>
      <c r="N53" s="2325"/>
      <c r="O53" s="2326"/>
      <c r="P53" s="3620" t="s">
        <v>337</v>
      </c>
      <c r="Q53" s="3621"/>
      <c r="R53" s="3621"/>
      <c r="S53" s="3621"/>
      <c r="T53" s="3621"/>
      <c r="U53" s="3622"/>
      <c r="V53" s="3592"/>
      <c r="W53" s="2325"/>
      <c r="X53" s="2325"/>
      <c r="Y53" s="2325"/>
      <c r="Z53" s="2326"/>
      <c r="AB53" s="990"/>
      <c r="AD53" s="557"/>
      <c r="AE53" s="557"/>
      <c r="AF53" s="557"/>
      <c r="AG53" s="557"/>
      <c r="AH53" s="557"/>
      <c r="AI53" s="557"/>
      <c r="AJ53" s="557"/>
      <c r="AK53" s="557"/>
      <c r="AL53" s="557"/>
      <c r="AM53" s="606"/>
      <c r="AN53" s="843"/>
      <c r="AQ53" s="3624"/>
      <c r="AR53" s="3624"/>
      <c r="AS53" s="3624"/>
      <c r="AT53" s="3624"/>
      <c r="AU53" s="3624"/>
      <c r="AV53" s="3624"/>
      <c r="AW53" s="3624"/>
      <c r="AX53" s="3624"/>
      <c r="AY53" s="3624"/>
      <c r="AZ53" s="3624"/>
      <c r="BA53" s="3624"/>
      <c r="BB53" s="3624"/>
      <c r="BC53" s="3624"/>
      <c r="BD53" s="3624"/>
      <c r="BE53" s="3624"/>
      <c r="BF53" s="3624"/>
      <c r="BG53" s="3624"/>
      <c r="BH53" s="3624"/>
      <c r="BI53" s="3624"/>
      <c r="BJ53" s="3624"/>
      <c r="BK53" s="3624"/>
      <c r="BL53" s="3624"/>
      <c r="BM53" s="3624"/>
      <c r="BN53" s="3624"/>
      <c r="BO53" s="3624"/>
      <c r="BP53" s="3624"/>
      <c r="BQ53" s="3624"/>
      <c r="BR53" s="3624"/>
      <c r="BS53" s="121"/>
      <c r="BT53" s="121"/>
      <c r="BU53" s="121"/>
      <c r="BV53" s="121"/>
      <c r="BW53" s="121"/>
    </row>
    <row r="54" spans="1:81" ht="14.15" customHeight="1">
      <c r="A54" s="6"/>
      <c r="B54" s="62"/>
      <c r="D54" s="3609" t="s">
        <v>333</v>
      </c>
      <c r="E54" s="3610"/>
      <c r="F54" s="3610"/>
      <c r="G54" s="2325"/>
      <c r="H54" s="2325"/>
      <c r="I54" s="2325"/>
      <c r="J54" s="2325"/>
      <c r="K54" s="2325"/>
      <c r="L54" s="2325"/>
      <c r="M54" s="2325"/>
      <c r="N54" s="2325"/>
      <c r="O54" s="2325"/>
      <c r="P54" s="2325"/>
      <c r="Q54" s="2325"/>
      <c r="R54" s="2325"/>
      <c r="S54" s="2325"/>
      <c r="T54" s="2325"/>
      <c r="U54" s="575" t="s">
        <v>334</v>
      </c>
      <c r="V54" s="3592"/>
      <c r="W54" s="2325"/>
      <c r="X54" s="2325"/>
      <c r="Y54" s="2325"/>
      <c r="Z54" s="2326"/>
      <c r="AB54" s="990" t="s">
        <v>15</v>
      </c>
      <c r="AC54" s="65" t="s">
        <v>2081</v>
      </c>
      <c r="AD54" s="800"/>
      <c r="AE54" s="800"/>
      <c r="AF54" s="800"/>
      <c r="AG54" s="800"/>
      <c r="AH54" s="800"/>
      <c r="AI54" s="800"/>
      <c r="AJ54" s="800"/>
      <c r="AK54" s="800"/>
      <c r="AL54" s="800"/>
      <c r="AM54" s="1550"/>
      <c r="AN54" s="843"/>
      <c r="AQ54" s="3624"/>
      <c r="AR54" s="3624"/>
      <c r="AS54" s="3624"/>
      <c r="AT54" s="3624"/>
      <c r="AU54" s="3624"/>
      <c r="AV54" s="3624"/>
      <c r="AW54" s="3624"/>
      <c r="AX54" s="3624"/>
      <c r="AY54" s="3624"/>
      <c r="AZ54" s="3624"/>
      <c r="BA54" s="3624"/>
      <c r="BB54" s="3624"/>
      <c r="BC54" s="3624"/>
      <c r="BD54" s="3624"/>
      <c r="BE54" s="3624"/>
      <c r="BF54" s="3624"/>
      <c r="BG54" s="3624"/>
      <c r="BH54" s="3624"/>
      <c r="BI54" s="3624"/>
      <c r="BJ54" s="3624"/>
      <c r="BK54" s="3624"/>
      <c r="BL54" s="3624"/>
      <c r="BM54" s="3624"/>
      <c r="BN54" s="3624"/>
      <c r="BO54" s="3624"/>
      <c r="BP54" s="3624"/>
      <c r="BQ54" s="3624"/>
      <c r="BR54" s="3624"/>
      <c r="BS54" s="121"/>
      <c r="BT54" s="121"/>
      <c r="BU54" s="121"/>
      <c r="BV54" s="121"/>
      <c r="BW54" s="121"/>
    </row>
    <row r="55" spans="1:81" ht="14.15" customHeight="1">
      <c r="A55" s="6"/>
      <c r="B55" s="62"/>
      <c r="N55" s="5"/>
      <c r="AB55" s="990" t="s">
        <v>15</v>
      </c>
      <c r="AC55" s="3590" t="s">
        <v>2082</v>
      </c>
      <c r="AD55" s="3590"/>
      <c r="AE55" s="3590"/>
      <c r="AF55" s="3590"/>
      <c r="AG55" s="3590"/>
      <c r="AH55" s="3590"/>
      <c r="AI55" s="3590"/>
      <c r="AJ55" s="3590"/>
      <c r="AK55" s="3590"/>
      <c r="AL55" s="3590"/>
      <c r="AM55" s="3591"/>
      <c r="AN55" s="843"/>
      <c r="AQ55" s="3624"/>
      <c r="AR55" s="3624"/>
      <c r="AS55" s="3624"/>
      <c r="AT55" s="3624"/>
      <c r="AU55" s="3624"/>
      <c r="AV55" s="3624"/>
      <c r="AW55" s="3624"/>
      <c r="AX55" s="3624"/>
      <c r="AY55" s="3624"/>
      <c r="AZ55" s="3624"/>
      <c r="BA55" s="3624"/>
      <c r="BB55" s="3624"/>
      <c r="BC55" s="3624"/>
      <c r="BD55" s="3624"/>
      <c r="BE55" s="3624"/>
      <c r="BF55" s="3624"/>
      <c r="BG55" s="3624"/>
      <c r="BH55" s="3624"/>
      <c r="BI55" s="3624"/>
      <c r="BJ55" s="3624"/>
      <c r="BK55" s="3624"/>
      <c r="BL55" s="3624"/>
      <c r="BM55" s="3624"/>
      <c r="BN55" s="3624"/>
      <c r="BO55" s="3624"/>
      <c r="BP55" s="3624"/>
      <c r="BQ55" s="3624"/>
      <c r="BR55" s="3624"/>
      <c r="BS55" s="121"/>
      <c r="BT55" s="121"/>
      <c r="BU55" s="121"/>
      <c r="BV55" s="121"/>
      <c r="BW55" s="121"/>
    </row>
    <row r="56" spans="1:81" ht="14.15" customHeight="1">
      <c r="A56" s="6"/>
      <c r="B56" s="62"/>
      <c r="C56" s="2288" t="s">
        <v>347</v>
      </c>
      <c r="D56" s="2288"/>
      <c r="E56" s="2288"/>
      <c r="F56" s="2288"/>
      <c r="G56" s="2288"/>
      <c r="H56" s="2288"/>
      <c r="I56" s="2288"/>
      <c r="J56" s="2288"/>
      <c r="K56" s="2288"/>
      <c r="L56" s="2288"/>
      <c r="M56" s="2288"/>
      <c r="N56" s="2288"/>
      <c r="O56" s="2288"/>
      <c r="P56" s="2288"/>
      <c r="Q56" s="2288"/>
      <c r="R56" s="2288"/>
      <c r="S56" s="2288"/>
      <c r="T56" s="2288"/>
      <c r="U56" s="2288"/>
      <c r="V56" s="2288"/>
      <c r="W56" s="2288"/>
      <c r="X56" s="2288"/>
      <c r="Y56" s="2288"/>
      <c r="Z56" s="2288"/>
      <c r="AA56" s="2288"/>
      <c r="AB56" s="103"/>
      <c r="AC56" s="3590"/>
      <c r="AD56" s="3590"/>
      <c r="AE56" s="3590"/>
      <c r="AF56" s="3590"/>
      <c r="AG56" s="3590"/>
      <c r="AH56" s="3590"/>
      <c r="AI56" s="3590"/>
      <c r="AJ56" s="3590"/>
      <c r="AK56" s="3590"/>
      <c r="AL56" s="3590"/>
      <c r="AM56" s="3591"/>
      <c r="AN56" s="843"/>
      <c r="AQ56" s="3624"/>
      <c r="AR56" s="3624"/>
      <c r="AS56" s="3624"/>
      <c r="AT56" s="3624"/>
      <c r="AU56" s="3624"/>
      <c r="AV56" s="3624"/>
      <c r="AW56" s="3624"/>
      <c r="AX56" s="3624"/>
      <c r="AY56" s="3624"/>
      <c r="AZ56" s="3624"/>
      <c r="BA56" s="3624"/>
      <c r="BB56" s="3624"/>
      <c r="BC56" s="3624"/>
      <c r="BD56" s="3624"/>
      <c r="BE56" s="3624"/>
      <c r="BF56" s="3624"/>
      <c r="BG56" s="3624"/>
      <c r="BH56" s="3624"/>
      <c r="BI56" s="3624"/>
      <c r="BJ56" s="3624"/>
      <c r="BK56" s="3624"/>
      <c r="BL56" s="3624"/>
      <c r="BM56" s="3624"/>
      <c r="BN56" s="3624"/>
      <c r="BO56" s="3624"/>
      <c r="BP56" s="3624"/>
      <c r="BQ56" s="3624"/>
      <c r="BR56" s="3624"/>
      <c r="BS56" s="121"/>
      <c r="BT56" s="121"/>
      <c r="BU56" s="121"/>
      <c r="BV56" s="121"/>
      <c r="BW56" s="121"/>
    </row>
    <row r="57" spans="1:81" ht="14.15" customHeight="1">
      <c r="A57" s="6"/>
      <c r="B57" s="62"/>
      <c r="D57" s="5" t="s">
        <v>338</v>
      </c>
      <c r="N57" s="5"/>
      <c r="AB57" s="990" t="s">
        <v>15</v>
      </c>
      <c r="AC57" s="3590" t="s">
        <v>2083</v>
      </c>
      <c r="AD57" s="3590"/>
      <c r="AE57" s="3590"/>
      <c r="AF57" s="3590"/>
      <c r="AG57" s="3590"/>
      <c r="AH57" s="3590"/>
      <c r="AI57" s="3590"/>
      <c r="AJ57" s="3590"/>
      <c r="AK57" s="3590"/>
      <c r="AL57" s="3590"/>
      <c r="AM57" s="3591"/>
      <c r="AN57" s="843"/>
      <c r="AQ57" s="1519"/>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row>
    <row r="58" spans="1:81">
      <c r="B58" s="62"/>
      <c r="AB58" s="197"/>
      <c r="AC58" s="3590"/>
      <c r="AD58" s="3590"/>
      <c r="AE58" s="3590"/>
      <c r="AF58" s="3590"/>
      <c r="AG58" s="3590"/>
      <c r="AH58" s="3590"/>
      <c r="AI58" s="3590"/>
      <c r="AJ58" s="3590"/>
      <c r="AK58" s="3590"/>
      <c r="AL58" s="3590"/>
      <c r="AM58" s="3591"/>
      <c r="AN58" s="843"/>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1"/>
      <c r="BT58" s="121"/>
      <c r="BU58" s="121"/>
      <c r="BV58" s="121"/>
      <c r="BW58" s="121"/>
    </row>
    <row r="59" spans="1:81">
      <c r="B59" s="62"/>
      <c r="C59" s="6" t="s">
        <v>2073</v>
      </c>
      <c r="E59" s="6"/>
      <c r="F59" s="6"/>
      <c r="G59" s="6"/>
      <c r="H59" s="6"/>
      <c r="I59" s="6"/>
      <c r="J59" s="6"/>
      <c r="K59" s="6"/>
      <c r="L59" s="6"/>
      <c r="M59" s="6"/>
      <c r="N59" s="6"/>
      <c r="O59" s="6"/>
      <c r="P59" s="6"/>
      <c r="Q59" s="6"/>
      <c r="R59" s="6"/>
      <c r="S59" s="6"/>
      <c r="T59" s="6"/>
      <c r="U59" s="6"/>
      <c r="V59" s="6"/>
      <c r="W59" s="6"/>
      <c r="X59" s="6"/>
      <c r="Y59" s="6"/>
      <c r="Z59" s="6"/>
      <c r="AA59" s="6"/>
      <c r="AB59" s="152"/>
      <c r="AM59" s="102"/>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1"/>
      <c r="BT59" s="121"/>
      <c r="BU59" s="121"/>
      <c r="BV59" s="121"/>
      <c r="BW59" s="121"/>
    </row>
    <row r="60" spans="1:81">
      <c r="B60" s="62"/>
      <c r="C60" s="6"/>
      <c r="D60" s="5" t="s">
        <v>2074</v>
      </c>
      <c r="E60" s="6"/>
      <c r="F60" s="6"/>
      <c r="G60" s="6"/>
      <c r="H60" s="6"/>
      <c r="I60" s="6"/>
      <c r="J60" s="6"/>
      <c r="K60" s="6"/>
      <c r="L60" s="6"/>
      <c r="M60" s="6"/>
      <c r="N60" s="6"/>
      <c r="O60" s="6"/>
      <c r="P60" s="6"/>
      <c r="Q60" s="6"/>
      <c r="R60" s="6"/>
      <c r="S60" s="6"/>
      <c r="T60" s="6"/>
      <c r="U60" s="6"/>
      <c r="V60" s="6"/>
      <c r="W60" s="6"/>
      <c r="X60" s="6"/>
      <c r="Y60" s="6"/>
      <c r="Z60" s="6"/>
      <c r="AA60" s="6"/>
      <c r="AB60" s="103" t="s">
        <v>1202</v>
      </c>
      <c r="AM60" s="102"/>
      <c r="AQ60" s="3623" t="s">
        <v>2290</v>
      </c>
      <c r="AR60" s="3623"/>
      <c r="AS60" s="3623"/>
      <c r="AT60" s="3623"/>
      <c r="AU60" s="3623"/>
      <c r="AV60" s="3623"/>
      <c r="AW60" s="3623"/>
      <c r="AX60" s="3623"/>
      <c r="AY60" s="3623"/>
      <c r="AZ60" s="3623"/>
      <c r="BA60" s="3623"/>
      <c r="BB60" s="3623"/>
      <c r="BC60" s="3623"/>
      <c r="BD60" s="3623"/>
      <c r="BE60" s="3623"/>
      <c r="BF60" s="3623"/>
      <c r="BG60" s="3623"/>
      <c r="BH60" s="3623"/>
      <c r="BI60" s="3623"/>
      <c r="BJ60" s="3623"/>
      <c r="BK60" s="3623"/>
      <c r="BL60" s="3623"/>
      <c r="BM60" s="3623"/>
      <c r="BN60" s="3623"/>
      <c r="BO60" s="3623"/>
      <c r="BP60" s="3623"/>
      <c r="BQ60" s="3623"/>
      <c r="BR60" s="3623"/>
      <c r="BS60" s="3623"/>
      <c r="BT60" s="3623"/>
      <c r="BU60" s="3623"/>
      <c r="BV60" s="3623"/>
      <c r="BW60" s="3623"/>
      <c r="BX60" s="3623"/>
      <c r="BY60" s="3623"/>
      <c r="BZ60" s="3623"/>
      <c r="CA60" s="3623"/>
      <c r="CB60" s="3623"/>
      <c r="CC60" s="3623"/>
    </row>
    <row r="61" spans="1:81">
      <c r="B61" s="62"/>
      <c r="C61" s="6"/>
      <c r="E61" s="6"/>
      <c r="F61" s="6"/>
      <c r="G61" s="6"/>
      <c r="H61" s="6"/>
      <c r="I61" s="6"/>
      <c r="J61" s="6"/>
      <c r="K61" s="6"/>
      <c r="L61" s="6"/>
      <c r="M61" s="6"/>
      <c r="N61" s="6"/>
      <c r="O61" s="6"/>
      <c r="P61" s="6"/>
      <c r="Q61" s="6"/>
      <c r="R61" s="6"/>
      <c r="S61" s="6"/>
      <c r="T61" s="6"/>
      <c r="U61" s="6"/>
      <c r="V61" s="6"/>
      <c r="W61" s="6"/>
      <c r="X61" s="6"/>
      <c r="Y61" s="6"/>
      <c r="Z61" s="6"/>
      <c r="AA61" s="6"/>
      <c r="AB61" s="152" t="s">
        <v>15</v>
      </c>
      <c r="AC61" s="3588" t="s">
        <v>1204</v>
      </c>
      <c r="AD61" s="3588"/>
      <c r="AE61" s="3588"/>
      <c r="AF61" s="3588"/>
      <c r="AG61" s="3588"/>
      <c r="AH61" s="3588"/>
      <c r="AI61" s="3588"/>
      <c r="AJ61" s="3588"/>
      <c r="AK61" s="3588"/>
      <c r="AL61" s="3588"/>
      <c r="AM61" s="3589"/>
      <c r="AQ61" s="196" t="s">
        <v>2289</v>
      </c>
      <c r="AR61" s="196"/>
      <c r="AS61" s="1678"/>
      <c r="AT61" s="1678"/>
      <c r="AU61" s="1678"/>
      <c r="AV61" s="1678"/>
      <c r="AW61" s="1678"/>
      <c r="AX61" s="1678"/>
      <c r="AY61" s="1678"/>
      <c r="AZ61" s="1678"/>
      <c r="BA61" s="1678"/>
      <c r="BB61" s="1678"/>
      <c r="BC61" s="1678"/>
      <c r="BD61" s="1678"/>
      <c r="BE61" s="1678"/>
      <c r="BF61" s="1678"/>
      <c r="BG61" s="1678"/>
      <c r="BH61" s="1678"/>
      <c r="BI61" s="1678"/>
      <c r="BJ61" s="1678"/>
      <c r="BK61" s="1678"/>
      <c r="BL61" s="1678"/>
      <c r="BM61" s="1678"/>
      <c r="BN61" s="1678"/>
      <c r="BO61" s="196"/>
      <c r="BP61" s="196"/>
      <c r="BQ61" s="196"/>
      <c r="BR61" s="196"/>
      <c r="BS61" s="196"/>
      <c r="BT61" s="196"/>
      <c r="BU61" s="196"/>
      <c r="BV61" s="196"/>
      <c r="BW61" s="196"/>
      <c r="BX61" s="196"/>
      <c r="BY61" s="196"/>
      <c r="BZ61" s="196"/>
      <c r="CA61" s="196"/>
      <c r="CB61" s="196"/>
      <c r="CC61" s="196"/>
    </row>
    <row r="62" spans="1:81">
      <c r="B62" s="62"/>
      <c r="N62" s="5"/>
      <c r="AB62" s="103"/>
      <c r="AC62" s="3588"/>
      <c r="AD62" s="3588"/>
      <c r="AE62" s="3588"/>
      <c r="AF62" s="3588"/>
      <c r="AG62" s="3588"/>
      <c r="AH62" s="3588"/>
      <c r="AI62" s="3588"/>
      <c r="AJ62" s="3588"/>
      <c r="AK62" s="3588"/>
      <c r="AL62" s="3588"/>
      <c r="AM62" s="3589"/>
    </row>
    <row r="63" spans="1:81" ht="12" customHeight="1">
      <c r="B63" s="62"/>
      <c r="C63" s="183" t="s">
        <v>2075</v>
      </c>
      <c r="AB63" s="103"/>
      <c r="AC63" s="3588"/>
      <c r="AD63" s="3588"/>
      <c r="AE63" s="3588"/>
      <c r="AF63" s="3588"/>
      <c r="AG63" s="3588"/>
      <c r="AH63" s="3588"/>
      <c r="AI63" s="3588"/>
      <c r="AJ63" s="3588"/>
      <c r="AK63" s="3588"/>
      <c r="AL63" s="3588"/>
      <c r="AM63" s="3589"/>
    </row>
    <row r="64" spans="1:81">
      <c r="B64" s="62"/>
      <c r="D64" s="5" t="s">
        <v>2076</v>
      </c>
      <c r="AB64" s="103" t="s">
        <v>2084</v>
      </c>
      <c r="AC64" s="557"/>
      <c r="AD64" s="557"/>
      <c r="AE64" s="557"/>
      <c r="AF64" s="557"/>
      <c r="AG64" s="557"/>
      <c r="AH64" s="557"/>
      <c r="AI64" s="557"/>
      <c r="AJ64" s="557"/>
      <c r="AK64" s="557"/>
      <c r="AL64" s="557"/>
      <c r="AM64" s="606"/>
    </row>
    <row r="65" spans="2:39" ht="12" customHeight="1">
      <c r="B65" s="62"/>
      <c r="D65" s="5" t="s">
        <v>2077</v>
      </c>
      <c r="AB65" s="197" t="s">
        <v>40</v>
      </c>
      <c r="AC65" s="2401" t="s">
        <v>2085</v>
      </c>
      <c r="AD65" s="2401"/>
      <c r="AE65" s="2401"/>
      <c r="AF65" s="2401"/>
      <c r="AG65" s="2401"/>
      <c r="AH65" s="2401"/>
      <c r="AI65" s="2401"/>
      <c r="AJ65" s="2401"/>
      <c r="AK65" s="2401"/>
      <c r="AL65" s="2401"/>
      <c r="AM65" s="2437"/>
    </row>
    <row r="66" spans="2:39" ht="12" customHeight="1">
      <c r="B66" s="62"/>
      <c r="AB66" s="152"/>
      <c r="AC66" s="2401"/>
      <c r="AD66" s="2401"/>
      <c r="AE66" s="2401"/>
      <c r="AF66" s="2401"/>
      <c r="AG66" s="2401"/>
      <c r="AH66" s="2401"/>
      <c r="AI66" s="2401"/>
      <c r="AJ66" s="2401"/>
      <c r="AK66" s="2401"/>
      <c r="AL66" s="2401"/>
      <c r="AM66" s="2437"/>
    </row>
    <row r="67" spans="2:39">
      <c r="B67" s="62"/>
      <c r="AB67" s="152"/>
      <c r="AC67" s="2401"/>
      <c r="AD67" s="2401"/>
      <c r="AE67" s="2401"/>
      <c r="AF67" s="2401"/>
      <c r="AG67" s="2401"/>
      <c r="AH67" s="2401"/>
      <c r="AI67" s="2401"/>
      <c r="AJ67" s="2401"/>
      <c r="AK67" s="2401"/>
      <c r="AL67" s="2401"/>
      <c r="AM67" s="2437"/>
    </row>
    <row r="68" spans="2:39">
      <c r="B68" s="62"/>
      <c r="C68" s="183" t="s">
        <v>2164</v>
      </c>
      <c r="AB68" s="152"/>
      <c r="AC68" s="2401"/>
      <c r="AD68" s="2401"/>
      <c r="AE68" s="2401"/>
      <c r="AF68" s="2401"/>
      <c r="AG68" s="2401"/>
      <c r="AH68" s="2401"/>
      <c r="AI68" s="2401"/>
      <c r="AJ68" s="2401"/>
      <c r="AK68" s="2401"/>
      <c r="AL68" s="2401"/>
      <c r="AM68" s="2437"/>
    </row>
    <row r="69" spans="2:39">
      <c r="B69" s="62"/>
      <c r="D69" s="5" t="s">
        <v>2078</v>
      </c>
      <c r="AB69" s="152"/>
      <c r="AC69" s="2401"/>
      <c r="AD69" s="2401"/>
      <c r="AE69" s="2401"/>
      <c r="AF69" s="2401"/>
      <c r="AG69" s="2401"/>
      <c r="AH69" s="2401"/>
      <c r="AI69" s="2401"/>
      <c r="AJ69" s="2401"/>
      <c r="AK69" s="2401"/>
      <c r="AL69" s="2401"/>
      <c r="AM69" s="2437"/>
    </row>
    <row r="70" spans="2:39">
      <c r="B70" s="62"/>
      <c r="D70" s="5" t="s">
        <v>2079</v>
      </c>
      <c r="AB70" s="152"/>
      <c r="AC70" s="2401"/>
      <c r="AD70" s="2401"/>
      <c r="AE70" s="2401"/>
      <c r="AF70" s="2401"/>
      <c r="AG70" s="2401"/>
      <c r="AH70" s="2401"/>
      <c r="AI70" s="2401"/>
      <c r="AJ70" s="2401"/>
      <c r="AK70" s="2401"/>
      <c r="AL70" s="2401"/>
      <c r="AM70" s="2437"/>
    </row>
    <row r="71" spans="2:39" ht="12" customHeight="1">
      <c r="B71" s="62"/>
      <c r="C71" s="691"/>
      <c r="AB71" s="152"/>
      <c r="AC71" s="2401"/>
      <c r="AD71" s="2401"/>
      <c r="AE71" s="2401"/>
      <c r="AF71" s="2401"/>
      <c r="AG71" s="2401"/>
      <c r="AH71" s="2401"/>
      <c r="AI71" s="2401"/>
      <c r="AJ71" s="2401"/>
      <c r="AK71" s="2401"/>
      <c r="AL71" s="2401"/>
      <c r="AM71" s="2437"/>
    </row>
    <row r="72" spans="2:39" ht="12.5" thickBot="1">
      <c r="B72" s="157"/>
      <c r="C72" s="108"/>
      <c r="D72" s="108"/>
      <c r="E72" s="108"/>
      <c r="F72" s="108"/>
      <c r="G72" s="108"/>
      <c r="H72" s="108"/>
      <c r="I72" s="108"/>
      <c r="J72" s="108"/>
      <c r="K72" s="108"/>
      <c r="L72" s="108"/>
      <c r="M72" s="108"/>
      <c r="N72" s="1551"/>
      <c r="O72" s="108"/>
      <c r="P72" s="108"/>
      <c r="Q72" s="108"/>
      <c r="R72" s="108"/>
      <c r="S72" s="108"/>
      <c r="T72" s="108"/>
      <c r="U72" s="108"/>
      <c r="V72" s="108"/>
      <c r="W72" s="108"/>
      <c r="X72" s="108"/>
      <c r="Y72" s="108"/>
      <c r="Z72" s="108"/>
      <c r="AA72" s="158"/>
      <c r="AB72" s="159"/>
      <c r="AC72" s="2438"/>
      <c r="AD72" s="2438"/>
      <c r="AE72" s="2438"/>
      <c r="AF72" s="2438"/>
      <c r="AG72" s="2438"/>
      <c r="AH72" s="2438"/>
      <c r="AI72" s="2438"/>
      <c r="AJ72" s="2438"/>
      <c r="AK72" s="2438"/>
      <c r="AL72" s="2438"/>
      <c r="AM72" s="2439"/>
    </row>
    <row r="73" spans="2:39">
      <c r="AB73" s="589"/>
      <c r="AC73" s="1201"/>
      <c r="AD73" s="1201"/>
      <c r="AE73" s="1201"/>
      <c r="AF73" s="1201"/>
      <c r="AG73" s="1201"/>
      <c r="AH73" s="1201"/>
      <c r="AI73" s="1201"/>
      <c r="AJ73" s="1201"/>
      <c r="AK73" s="1201"/>
      <c r="AL73" s="1201"/>
      <c r="AM73" s="1201"/>
    </row>
    <row r="74" spans="2:39">
      <c r="AB74" s="589"/>
      <c r="AC74" s="1201"/>
      <c r="AD74" s="1201"/>
      <c r="AE74" s="1201"/>
      <c r="AF74" s="1201"/>
      <c r="AG74" s="1201"/>
      <c r="AH74" s="1201"/>
      <c r="AI74" s="1201"/>
      <c r="AJ74" s="1201"/>
      <c r="AK74" s="1201"/>
      <c r="AL74" s="1201"/>
      <c r="AM74" s="1201"/>
    </row>
    <row r="75" spans="2:39">
      <c r="AB75" s="589"/>
      <c r="AC75" s="1201"/>
      <c r="AD75" s="1201"/>
      <c r="AE75" s="1201"/>
      <c r="AF75" s="1201"/>
      <c r="AG75" s="1201"/>
      <c r="AH75" s="1201"/>
      <c r="AI75" s="1201"/>
      <c r="AJ75" s="1201"/>
      <c r="AK75" s="1201"/>
      <c r="AL75" s="1201"/>
      <c r="AM75" s="1201"/>
    </row>
  </sheetData>
  <mergeCells count="61">
    <mergeCell ref="AQ60:CC60"/>
    <mergeCell ref="AQ43:BR48"/>
    <mergeCell ref="AQ50:BR56"/>
    <mergeCell ref="AC34:AM38"/>
    <mergeCell ref="AC55:AM56"/>
    <mergeCell ref="AC26:AM30"/>
    <mergeCell ref="V54:Z54"/>
    <mergeCell ref="D54:F54"/>
    <mergeCell ref="G54:T54"/>
    <mergeCell ref="C31:AA31"/>
    <mergeCell ref="D43:AA43"/>
    <mergeCell ref="D50:J50"/>
    <mergeCell ref="D51:J51"/>
    <mergeCell ref="E36:Z39"/>
    <mergeCell ref="E44:Z45"/>
    <mergeCell ref="D53:J53"/>
    <mergeCell ref="K53:O53"/>
    <mergeCell ref="P53:U53"/>
    <mergeCell ref="V53:Z53"/>
    <mergeCell ref="D49:J49"/>
    <mergeCell ref="P50:U50"/>
    <mergeCell ref="AO1:AS1"/>
    <mergeCell ref="B1:AM1"/>
    <mergeCell ref="AC25:AM25"/>
    <mergeCell ref="AB3:AM3"/>
    <mergeCell ref="B3:AA3"/>
    <mergeCell ref="X8:Y8"/>
    <mergeCell ref="U21:V21"/>
    <mergeCell ref="E10:X12"/>
    <mergeCell ref="O14:P14"/>
    <mergeCell ref="AC7:AM11"/>
    <mergeCell ref="R14:S14"/>
    <mergeCell ref="U14:V14"/>
    <mergeCell ref="E16:X18"/>
    <mergeCell ref="O8:P8"/>
    <mergeCell ref="U8:V8"/>
    <mergeCell ref="R8:S8"/>
    <mergeCell ref="X14:Y14"/>
    <mergeCell ref="X32:Y32"/>
    <mergeCell ref="R21:S21"/>
    <mergeCell ref="U32:V32"/>
    <mergeCell ref="O21:P21"/>
    <mergeCell ref="X21:Y21"/>
    <mergeCell ref="O32:P32"/>
    <mergeCell ref="R32:S32"/>
    <mergeCell ref="AC61:AM63"/>
    <mergeCell ref="AC65:AM72"/>
    <mergeCell ref="AC57:AM58"/>
    <mergeCell ref="AC42:AM52"/>
    <mergeCell ref="K52:O52"/>
    <mergeCell ref="C56:AA56"/>
    <mergeCell ref="V51:Z51"/>
    <mergeCell ref="P52:U52"/>
    <mergeCell ref="V52:Z52"/>
    <mergeCell ref="D52:J52"/>
    <mergeCell ref="P51:U51"/>
    <mergeCell ref="P49:U49"/>
    <mergeCell ref="V49:Z49"/>
    <mergeCell ref="V50:Z50"/>
    <mergeCell ref="K50:O50"/>
    <mergeCell ref="K49:O49"/>
  </mergeCells>
  <phoneticPr fontId="4"/>
  <dataValidations count="1">
    <dataValidation type="list" allowBlank="1" showInputMessage="1" showErrorMessage="1" sqref="O8:P8 O21:P21 O14:P14 O32:P32" xr:uid="{00000000-0002-0000-0F00-000000000000}">
      <formula1>"昭和,平成,令和"</formula1>
    </dataValidation>
  </dataValidations>
  <hyperlinks>
    <hyperlink ref="AO1" location="目次!A1" display="目次に戻る" xr:uid="{00000000-0004-0000-0F00-000000000000}"/>
  </hyperlinks>
  <printOptions horizontalCentered="1"/>
  <pageMargins left="0.31496062992125984" right="0.31496062992125984" top="0.39370078740157483" bottom="0.39370078740157483" header="0.51181102362204722" footer="0.51181102362204722"/>
  <pageSetup paperSize="9" scale="81" orientation="portrait" r:id="rId1"/>
  <headerFooter alignWithMargins="0"/>
  <colBreaks count="1" manualBreakCount="1">
    <brk id="40"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38100</xdr:colOff>
                    <xdr:row>50</xdr:row>
                    <xdr:rowOff>0</xdr:rowOff>
                  </from>
                  <to>
                    <xdr:col>12</xdr:col>
                    <xdr:colOff>6350</xdr:colOff>
                    <xdr:row>51</xdr:row>
                    <xdr:rowOff>0</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69850</xdr:colOff>
                    <xdr:row>50</xdr:row>
                    <xdr:rowOff>0</xdr:rowOff>
                  </from>
                  <to>
                    <xdr:col>14</xdr:col>
                    <xdr:colOff>38100</xdr:colOff>
                    <xdr:row>51</xdr:row>
                    <xdr:rowOff>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38100</xdr:colOff>
                    <xdr:row>49</xdr:row>
                    <xdr:rowOff>0</xdr:rowOff>
                  </from>
                  <to>
                    <xdr:col>23</xdr:col>
                    <xdr:colOff>6350</xdr:colOff>
                    <xdr:row>50</xdr:row>
                    <xdr:rowOff>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69850</xdr:colOff>
                    <xdr:row>49</xdr:row>
                    <xdr:rowOff>0</xdr:rowOff>
                  </from>
                  <to>
                    <xdr:col>25</xdr:col>
                    <xdr:colOff>38100</xdr:colOff>
                    <xdr:row>50</xdr:row>
                    <xdr:rowOff>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38100</xdr:colOff>
                    <xdr:row>51</xdr:row>
                    <xdr:rowOff>0</xdr:rowOff>
                  </from>
                  <to>
                    <xdr:col>12</xdr:col>
                    <xdr:colOff>6350</xdr:colOff>
                    <xdr:row>52</xdr:row>
                    <xdr:rowOff>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69850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38100</xdr:colOff>
                    <xdr:row>49</xdr:row>
                    <xdr:rowOff>0</xdr:rowOff>
                  </from>
                  <to>
                    <xdr:col>12</xdr:col>
                    <xdr:colOff>6350</xdr:colOff>
                    <xdr:row>50</xdr:row>
                    <xdr:rowOff>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69850</xdr:colOff>
                    <xdr:row>49</xdr:row>
                    <xdr:rowOff>0</xdr:rowOff>
                  </from>
                  <to>
                    <xdr:col>14</xdr:col>
                    <xdr:colOff>38100</xdr:colOff>
                    <xdr:row>50</xdr:row>
                    <xdr:rowOff>0</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19</xdr:col>
                    <xdr:colOff>0</xdr:colOff>
                    <xdr:row>40</xdr:row>
                    <xdr:rowOff>0</xdr:rowOff>
                  </from>
                  <to>
                    <xdr:col>24</xdr:col>
                    <xdr:colOff>88900</xdr:colOff>
                    <xdr:row>41</xdr:row>
                    <xdr:rowOff>31750</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25</xdr:col>
                    <xdr:colOff>69850</xdr:colOff>
                    <xdr:row>40</xdr:row>
                    <xdr:rowOff>0</xdr:rowOff>
                  </from>
                  <to>
                    <xdr:col>27</xdr:col>
                    <xdr:colOff>0</xdr:colOff>
                    <xdr:row>41</xdr:row>
                    <xdr:rowOff>31750</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38100</xdr:colOff>
                    <xdr:row>50</xdr:row>
                    <xdr:rowOff>0</xdr:rowOff>
                  </from>
                  <to>
                    <xdr:col>23</xdr:col>
                    <xdr:colOff>6350</xdr:colOff>
                    <xdr:row>51</xdr:row>
                    <xdr:rowOff>0</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69850</xdr:colOff>
                    <xdr:row>50</xdr:row>
                    <xdr:rowOff>0</xdr:rowOff>
                  </from>
                  <to>
                    <xdr:col>25</xdr:col>
                    <xdr:colOff>38100</xdr:colOff>
                    <xdr:row>51</xdr:row>
                    <xdr:rowOff>0</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38100</xdr:colOff>
                    <xdr:row>51</xdr:row>
                    <xdr:rowOff>0</xdr:rowOff>
                  </from>
                  <to>
                    <xdr:col>23</xdr:col>
                    <xdr:colOff>6350</xdr:colOff>
                    <xdr:row>52</xdr:row>
                    <xdr:rowOff>0</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69850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4</xdr:col>
                    <xdr:colOff>44450</xdr:colOff>
                    <xdr:row>31</xdr:row>
                    <xdr:rowOff>0</xdr:rowOff>
                  </from>
                  <to>
                    <xdr:col>8</xdr:col>
                    <xdr:colOff>12700</xdr:colOff>
                    <xdr:row>32</xdr:row>
                    <xdr:rowOff>38100</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4</xdr:col>
                    <xdr:colOff>44450</xdr:colOff>
                    <xdr:row>32</xdr:row>
                    <xdr:rowOff>25400</xdr:rowOff>
                  </from>
                  <to>
                    <xdr:col>8</xdr:col>
                    <xdr:colOff>0</xdr:colOff>
                    <xdr:row>33</xdr:row>
                    <xdr:rowOff>69850</xdr:rowOff>
                  </to>
                </anchor>
              </controlPr>
            </control>
          </mc:Choice>
        </mc:AlternateContent>
        <mc:AlternateContent xmlns:mc="http://schemas.openxmlformats.org/markup-compatibility/2006">
          <mc:Choice Requires="x14">
            <control shapeId="11425" r:id="rId20" name="Check Box 161">
              <controlPr defaultSize="0" autoFill="0" autoLine="0" autoPict="0">
                <anchor moveWithCells="1">
                  <from>
                    <xdr:col>10</xdr:col>
                    <xdr:colOff>38100</xdr:colOff>
                    <xdr:row>52</xdr:row>
                    <xdr:rowOff>0</xdr:rowOff>
                  </from>
                  <to>
                    <xdr:col>12</xdr:col>
                    <xdr:colOff>6350</xdr:colOff>
                    <xdr:row>53</xdr:row>
                    <xdr:rowOff>0</xdr:rowOff>
                  </to>
                </anchor>
              </controlPr>
            </control>
          </mc:Choice>
        </mc:AlternateContent>
        <mc:AlternateContent xmlns:mc="http://schemas.openxmlformats.org/markup-compatibility/2006">
          <mc:Choice Requires="x14">
            <control shapeId="11426" r:id="rId21" name="Check Box 162">
              <controlPr defaultSize="0" autoFill="0" autoLine="0" autoPict="0">
                <anchor moveWithCells="1">
                  <from>
                    <xdr:col>12</xdr:col>
                    <xdr:colOff>69850</xdr:colOff>
                    <xdr:row>52</xdr:row>
                    <xdr:rowOff>0</xdr:rowOff>
                  </from>
                  <to>
                    <xdr:col>14</xdr:col>
                    <xdr:colOff>38100</xdr:colOff>
                    <xdr:row>53</xdr:row>
                    <xdr:rowOff>0</xdr:rowOff>
                  </to>
                </anchor>
              </controlPr>
            </control>
          </mc:Choice>
        </mc:AlternateContent>
        <mc:AlternateContent xmlns:mc="http://schemas.openxmlformats.org/markup-compatibility/2006">
          <mc:Choice Requires="x14">
            <control shapeId="11427" r:id="rId22" name="Check Box 163">
              <controlPr defaultSize="0" autoFill="0" autoLine="0" autoPict="0">
                <anchor moveWithCells="1">
                  <from>
                    <xdr:col>21</xdr:col>
                    <xdr:colOff>38100</xdr:colOff>
                    <xdr:row>52</xdr:row>
                    <xdr:rowOff>0</xdr:rowOff>
                  </from>
                  <to>
                    <xdr:col>23</xdr:col>
                    <xdr:colOff>6350</xdr:colOff>
                    <xdr:row>53</xdr:row>
                    <xdr:rowOff>0</xdr:rowOff>
                  </to>
                </anchor>
              </controlPr>
            </control>
          </mc:Choice>
        </mc:AlternateContent>
        <mc:AlternateContent xmlns:mc="http://schemas.openxmlformats.org/markup-compatibility/2006">
          <mc:Choice Requires="x14">
            <control shapeId="11428" r:id="rId23" name="Check Box 164">
              <controlPr defaultSize="0" autoFill="0" autoLine="0" autoPict="0">
                <anchor moveWithCells="1">
                  <from>
                    <xdr:col>23</xdr:col>
                    <xdr:colOff>69850</xdr:colOff>
                    <xdr:row>52</xdr:row>
                    <xdr:rowOff>0</xdr:rowOff>
                  </from>
                  <to>
                    <xdr:col>25</xdr:col>
                    <xdr:colOff>38100</xdr:colOff>
                    <xdr:row>53</xdr:row>
                    <xdr:rowOff>0</xdr:rowOff>
                  </to>
                </anchor>
              </controlPr>
            </control>
          </mc:Choice>
        </mc:AlternateContent>
        <mc:AlternateContent xmlns:mc="http://schemas.openxmlformats.org/markup-compatibility/2006">
          <mc:Choice Requires="x14">
            <control shapeId="11431" r:id="rId24" name="Check Box 167">
              <controlPr defaultSize="0" autoFill="0" autoLine="0" autoPict="0">
                <anchor moveWithCells="1">
                  <from>
                    <xdr:col>21</xdr:col>
                    <xdr:colOff>38100</xdr:colOff>
                    <xdr:row>53</xdr:row>
                    <xdr:rowOff>0</xdr:rowOff>
                  </from>
                  <to>
                    <xdr:col>23</xdr:col>
                    <xdr:colOff>6350</xdr:colOff>
                    <xdr:row>54</xdr:row>
                    <xdr:rowOff>0</xdr:rowOff>
                  </to>
                </anchor>
              </controlPr>
            </control>
          </mc:Choice>
        </mc:AlternateContent>
        <mc:AlternateContent xmlns:mc="http://schemas.openxmlformats.org/markup-compatibility/2006">
          <mc:Choice Requires="x14">
            <control shapeId="11432" r:id="rId25" name="Check Box 168">
              <controlPr defaultSize="0" autoFill="0" autoLine="0" autoPict="0">
                <anchor moveWithCells="1">
                  <from>
                    <xdr:col>23</xdr:col>
                    <xdr:colOff>69850</xdr:colOff>
                    <xdr:row>53</xdr:row>
                    <xdr:rowOff>0</xdr:rowOff>
                  </from>
                  <to>
                    <xdr:col>25</xdr:col>
                    <xdr:colOff>38100</xdr:colOff>
                    <xdr:row>54</xdr:row>
                    <xdr:rowOff>0</xdr:rowOff>
                  </to>
                </anchor>
              </controlPr>
            </control>
          </mc:Choice>
        </mc:AlternateContent>
        <mc:AlternateContent xmlns:mc="http://schemas.openxmlformats.org/markup-compatibility/2006">
          <mc:Choice Requires="x14">
            <control shapeId="11437" r:id="rId26" name="Check Box 173">
              <controlPr defaultSize="0" autoFill="0" autoLine="0" autoPict="0">
                <anchor moveWithCells="1">
                  <from>
                    <xdr:col>19</xdr:col>
                    <xdr:colOff>69850</xdr:colOff>
                    <xdr:row>24</xdr:row>
                    <xdr:rowOff>165100</xdr:rowOff>
                  </from>
                  <to>
                    <xdr:col>24</xdr:col>
                    <xdr:colOff>158750</xdr:colOff>
                    <xdr:row>26</xdr:row>
                    <xdr:rowOff>19050</xdr:rowOff>
                  </to>
                </anchor>
              </controlPr>
            </control>
          </mc:Choice>
        </mc:AlternateContent>
        <mc:AlternateContent xmlns:mc="http://schemas.openxmlformats.org/markup-compatibility/2006">
          <mc:Choice Requires="x14">
            <control shapeId="11438" r:id="rId27" name="Check Box 174">
              <controlPr defaultSize="0" autoFill="0" autoLine="0" autoPict="0">
                <anchor moveWithCells="1">
                  <from>
                    <xdr:col>25</xdr:col>
                    <xdr:colOff>133350</xdr:colOff>
                    <xdr:row>24</xdr:row>
                    <xdr:rowOff>165100</xdr:rowOff>
                  </from>
                  <to>
                    <xdr:col>27</xdr:col>
                    <xdr:colOff>69850</xdr:colOff>
                    <xdr:row>26</xdr:row>
                    <xdr:rowOff>19050</xdr:rowOff>
                  </to>
                </anchor>
              </controlPr>
            </control>
          </mc:Choice>
        </mc:AlternateContent>
        <mc:AlternateContent xmlns:mc="http://schemas.openxmlformats.org/markup-compatibility/2006">
          <mc:Choice Requires="x14">
            <control shapeId="11445" r:id="rId28" name="Check Box 181">
              <controlPr defaultSize="0" autoFill="0" autoLine="0" autoPict="0">
                <anchor moveWithCells="1">
                  <from>
                    <xdr:col>19</xdr:col>
                    <xdr:colOff>0</xdr:colOff>
                    <xdr:row>56</xdr:row>
                    <xdr:rowOff>0</xdr:rowOff>
                  </from>
                  <to>
                    <xdr:col>24</xdr:col>
                    <xdr:colOff>0</xdr:colOff>
                    <xdr:row>57</xdr:row>
                    <xdr:rowOff>31750</xdr:rowOff>
                  </to>
                </anchor>
              </controlPr>
            </control>
          </mc:Choice>
        </mc:AlternateContent>
        <mc:AlternateContent xmlns:mc="http://schemas.openxmlformats.org/markup-compatibility/2006">
          <mc:Choice Requires="x14">
            <control shapeId="11446" r:id="rId29" name="Check Box 182">
              <controlPr defaultSize="0" autoFill="0" autoLine="0" autoPict="0">
                <anchor moveWithCells="1">
                  <from>
                    <xdr:col>24</xdr:col>
                    <xdr:colOff>127000</xdr:colOff>
                    <xdr:row>56</xdr:row>
                    <xdr:rowOff>0</xdr:rowOff>
                  </from>
                  <to>
                    <xdr:col>26</xdr:col>
                    <xdr:colOff>603250</xdr:colOff>
                    <xdr:row>57</xdr:row>
                    <xdr:rowOff>31750</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19</xdr:col>
                    <xdr:colOff>69850</xdr:colOff>
                    <xdr:row>26</xdr:row>
                    <xdr:rowOff>165100</xdr:rowOff>
                  </from>
                  <to>
                    <xdr:col>24</xdr:col>
                    <xdr:colOff>158750</xdr:colOff>
                    <xdr:row>28</xdr:row>
                    <xdr:rowOff>19050</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25</xdr:col>
                    <xdr:colOff>133350</xdr:colOff>
                    <xdr:row>26</xdr:row>
                    <xdr:rowOff>165100</xdr:rowOff>
                  </from>
                  <to>
                    <xdr:col>27</xdr:col>
                    <xdr:colOff>69850</xdr:colOff>
                    <xdr:row>28</xdr:row>
                    <xdr:rowOff>19050</xdr:rowOff>
                  </to>
                </anchor>
              </controlPr>
            </control>
          </mc:Choice>
        </mc:AlternateContent>
        <mc:AlternateContent xmlns:mc="http://schemas.openxmlformats.org/markup-compatibility/2006">
          <mc:Choice Requires="x14">
            <control shapeId="11455" r:id="rId32" name="Check Box 191">
              <controlPr defaultSize="0" autoFill="0" autoLine="0" autoPict="0">
                <anchor moveWithCells="1">
                  <from>
                    <xdr:col>12</xdr:col>
                    <xdr:colOff>19050</xdr:colOff>
                    <xdr:row>28</xdr:row>
                    <xdr:rowOff>31750</xdr:rowOff>
                  </from>
                  <to>
                    <xdr:col>18</xdr:col>
                    <xdr:colOff>107950</xdr:colOff>
                    <xdr:row>29</xdr:row>
                    <xdr:rowOff>57150</xdr:rowOff>
                  </to>
                </anchor>
              </controlPr>
            </control>
          </mc:Choice>
        </mc:AlternateContent>
        <mc:AlternateContent xmlns:mc="http://schemas.openxmlformats.org/markup-compatibility/2006">
          <mc:Choice Requires="x14">
            <control shapeId="11456" r:id="rId33" name="Check Box 192">
              <controlPr defaultSize="0" autoFill="0" autoLine="0" autoPict="0">
                <anchor moveWithCells="1">
                  <from>
                    <xdr:col>19</xdr:col>
                    <xdr:colOff>63500</xdr:colOff>
                    <xdr:row>28</xdr:row>
                    <xdr:rowOff>31750</xdr:rowOff>
                  </from>
                  <to>
                    <xdr:col>23</xdr:col>
                    <xdr:colOff>19050</xdr:colOff>
                    <xdr:row>29</xdr:row>
                    <xdr:rowOff>19050</xdr:rowOff>
                  </to>
                </anchor>
              </controlPr>
            </control>
          </mc:Choice>
        </mc:AlternateContent>
        <mc:AlternateContent xmlns:mc="http://schemas.openxmlformats.org/markup-compatibility/2006">
          <mc:Choice Requires="x14">
            <control shapeId="11457" r:id="rId34" name="Check Box 193">
              <controlPr defaultSize="0" autoFill="0" autoLine="0" autoPict="0">
                <anchor moveWithCells="1">
                  <from>
                    <xdr:col>21</xdr:col>
                    <xdr:colOff>0</xdr:colOff>
                    <xdr:row>33</xdr:row>
                    <xdr:rowOff>0</xdr:rowOff>
                  </from>
                  <to>
                    <xdr:col>24</xdr:col>
                    <xdr:colOff>127000</xdr:colOff>
                    <xdr:row>33</xdr:row>
                    <xdr:rowOff>165100</xdr:rowOff>
                  </to>
                </anchor>
              </controlPr>
            </control>
          </mc:Choice>
        </mc:AlternateContent>
        <mc:AlternateContent xmlns:mc="http://schemas.openxmlformats.org/markup-compatibility/2006">
          <mc:Choice Requires="x14">
            <control shapeId="11458" r:id="rId35" name="Check Box 194">
              <controlPr defaultSize="0" autoFill="0" autoLine="0" autoPict="0">
                <anchor moveWithCells="1">
                  <from>
                    <xdr:col>25</xdr:col>
                    <xdr:colOff>19050</xdr:colOff>
                    <xdr:row>33</xdr:row>
                    <xdr:rowOff>0</xdr:rowOff>
                  </from>
                  <to>
                    <xdr:col>26</xdr:col>
                    <xdr:colOff>482600</xdr:colOff>
                    <xdr:row>33</xdr:row>
                    <xdr:rowOff>165100</xdr:rowOff>
                  </to>
                </anchor>
              </controlPr>
            </control>
          </mc:Choice>
        </mc:AlternateContent>
        <mc:AlternateContent xmlns:mc="http://schemas.openxmlformats.org/markup-compatibility/2006">
          <mc:Choice Requires="x14">
            <control shapeId="11461" r:id="rId36" name="Check Box 197">
              <controlPr defaultSize="0" autoFill="0" autoLine="0" autoPict="0">
                <anchor moveWithCells="1">
                  <from>
                    <xdr:col>16</xdr:col>
                    <xdr:colOff>152400</xdr:colOff>
                    <xdr:row>4</xdr:row>
                    <xdr:rowOff>76200</xdr:rowOff>
                  </from>
                  <to>
                    <xdr:col>20</xdr:col>
                    <xdr:colOff>101600</xdr:colOff>
                    <xdr:row>6</xdr:row>
                    <xdr:rowOff>0</xdr:rowOff>
                  </to>
                </anchor>
              </controlPr>
            </control>
          </mc:Choice>
        </mc:AlternateContent>
        <mc:AlternateContent xmlns:mc="http://schemas.openxmlformats.org/markup-compatibility/2006">
          <mc:Choice Requires="x14">
            <control shapeId="11462" r:id="rId37" name="Check Box 198">
              <controlPr defaultSize="0" autoFill="0" autoLine="0" autoPict="0">
                <anchor moveWithCells="1">
                  <from>
                    <xdr:col>21</xdr:col>
                    <xdr:colOff>31750</xdr:colOff>
                    <xdr:row>4</xdr:row>
                    <xdr:rowOff>76200</xdr:rowOff>
                  </from>
                  <to>
                    <xdr:col>24</xdr:col>
                    <xdr:colOff>152400</xdr:colOff>
                    <xdr:row>6</xdr:row>
                    <xdr:rowOff>0</xdr:rowOff>
                  </to>
                </anchor>
              </controlPr>
            </control>
          </mc:Choice>
        </mc:AlternateContent>
        <mc:AlternateContent xmlns:mc="http://schemas.openxmlformats.org/markup-compatibility/2006">
          <mc:Choice Requires="x14">
            <control shapeId="11463" r:id="rId38" name="Check Box 199">
              <controlPr defaultSize="0" autoFill="0" autoLine="0" autoPict="0">
                <anchor moveWithCells="1">
                  <from>
                    <xdr:col>18</xdr:col>
                    <xdr:colOff>120650</xdr:colOff>
                    <xdr:row>69</xdr:row>
                    <xdr:rowOff>146050</xdr:rowOff>
                  </from>
                  <to>
                    <xdr:col>23</xdr:col>
                    <xdr:colOff>152400</xdr:colOff>
                    <xdr:row>71</xdr:row>
                    <xdr:rowOff>31750</xdr:rowOff>
                  </to>
                </anchor>
              </controlPr>
            </control>
          </mc:Choice>
        </mc:AlternateContent>
        <mc:AlternateContent xmlns:mc="http://schemas.openxmlformats.org/markup-compatibility/2006">
          <mc:Choice Requires="x14">
            <control shapeId="11464" r:id="rId39" name="Check Box 200">
              <controlPr defaultSize="0" autoFill="0" autoLine="0" autoPict="0">
                <anchor moveWithCells="1">
                  <from>
                    <xdr:col>24</xdr:col>
                    <xdr:colOff>127000</xdr:colOff>
                    <xdr:row>69</xdr:row>
                    <xdr:rowOff>146050</xdr:rowOff>
                  </from>
                  <to>
                    <xdr:col>26</xdr:col>
                    <xdr:colOff>660400</xdr:colOff>
                    <xdr:row>71</xdr:row>
                    <xdr:rowOff>31750</xdr:rowOff>
                  </to>
                </anchor>
              </controlPr>
            </control>
          </mc:Choice>
        </mc:AlternateContent>
        <mc:AlternateContent xmlns:mc="http://schemas.openxmlformats.org/markup-compatibility/2006">
          <mc:Choice Requires="x14">
            <control shapeId="11465" r:id="rId40" name="Check Box 201">
              <controlPr defaultSize="0" autoFill="0" autoLine="0" autoPict="0">
                <anchor moveWithCells="1">
                  <from>
                    <xdr:col>18</xdr:col>
                    <xdr:colOff>139700</xdr:colOff>
                    <xdr:row>65</xdr:row>
                    <xdr:rowOff>76200</xdr:rowOff>
                  </from>
                  <to>
                    <xdr:col>24</xdr:col>
                    <xdr:colOff>6350</xdr:colOff>
                    <xdr:row>67</xdr:row>
                    <xdr:rowOff>12700</xdr:rowOff>
                  </to>
                </anchor>
              </controlPr>
            </control>
          </mc:Choice>
        </mc:AlternateContent>
        <mc:AlternateContent xmlns:mc="http://schemas.openxmlformats.org/markup-compatibility/2006">
          <mc:Choice Requires="x14">
            <control shapeId="11466" r:id="rId41" name="Check Box 202">
              <controlPr defaultSize="0" autoFill="0" autoLine="0" autoPict="0">
                <anchor moveWithCells="1">
                  <from>
                    <xdr:col>24</xdr:col>
                    <xdr:colOff>139700</xdr:colOff>
                    <xdr:row>65</xdr:row>
                    <xdr:rowOff>76200</xdr:rowOff>
                  </from>
                  <to>
                    <xdr:col>26</xdr:col>
                    <xdr:colOff>679450</xdr:colOff>
                    <xdr:row>67</xdr:row>
                    <xdr:rowOff>12700</xdr:rowOff>
                  </to>
                </anchor>
              </controlPr>
            </control>
          </mc:Choice>
        </mc:AlternateContent>
        <mc:AlternateContent xmlns:mc="http://schemas.openxmlformats.org/markup-compatibility/2006">
          <mc:Choice Requires="x14">
            <control shapeId="11467" r:id="rId42" name="Check Box 203">
              <controlPr defaultSize="0" autoFill="0" autoLine="0" autoPict="0">
                <anchor moveWithCells="1">
                  <from>
                    <xdr:col>18</xdr:col>
                    <xdr:colOff>146050</xdr:colOff>
                    <xdr:row>60</xdr:row>
                    <xdr:rowOff>57150</xdr:rowOff>
                  </from>
                  <to>
                    <xdr:col>24</xdr:col>
                    <xdr:colOff>44450</xdr:colOff>
                    <xdr:row>61</xdr:row>
                    <xdr:rowOff>146050</xdr:rowOff>
                  </to>
                </anchor>
              </controlPr>
            </control>
          </mc:Choice>
        </mc:AlternateContent>
        <mc:AlternateContent xmlns:mc="http://schemas.openxmlformats.org/markup-compatibility/2006">
          <mc:Choice Requires="x14">
            <control shapeId="11468" r:id="rId43" name="Check Box 204">
              <controlPr defaultSize="0" autoFill="0" autoLine="0" autoPict="0">
                <anchor moveWithCells="1">
                  <from>
                    <xdr:col>25</xdr:col>
                    <xdr:colOff>19050</xdr:colOff>
                    <xdr:row>60</xdr:row>
                    <xdr:rowOff>57150</xdr:rowOff>
                  </from>
                  <to>
                    <xdr:col>26</xdr:col>
                    <xdr:colOff>742950</xdr:colOff>
                    <xdr:row>61</xdr:row>
                    <xdr:rowOff>146050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50"/>
  </sheetPr>
  <dimension ref="A1:BV140"/>
  <sheetViews>
    <sheetView showGridLines="0" view="pageBreakPreview" zoomScaleNormal="100" zoomScaleSheetLayoutView="100" workbookViewId="0">
      <selection activeCell="AP1" sqref="AP1:AT1"/>
    </sheetView>
  </sheetViews>
  <sheetFormatPr defaultColWidth="8" defaultRowHeight="12"/>
  <cols>
    <col min="1" max="1" width="1.453125" style="5" customWidth="1"/>
    <col min="2" max="13" width="2.36328125" style="5" customWidth="1"/>
    <col min="14" max="14" width="2.36328125" style="279" customWidth="1"/>
    <col min="15" max="20" width="2.36328125" style="5" customWidth="1"/>
    <col min="21" max="21" width="2.36328125" style="121" customWidth="1"/>
    <col min="22" max="26" width="2.36328125" style="5" customWidth="1"/>
    <col min="27" max="27" width="9" style="5" customWidth="1"/>
    <col min="28" max="91" width="2.36328125" style="5" customWidth="1"/>
    <col min="92" max="16384" width="8" style="5"/>
  </cols>
  <sheetData>
    <row r="1" spans="1:68" ht="14.15" customHeight="1">
      <c r="B1" s="2394" t="s">
        <v>813</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650"/>
      <c r="AP1" s="2071" t="s">
        <v>1428</v>
      </c>
      <c r="AQ1" s="2071"/>
      <c r="AR1" s="2071"/>
      <c r="AS1" s="2071"/>
      <c r="AT1" s="2071"/>
    </row>
    <row r="2" spans="1:68" ht="5.15" customHeight="1" thickBot="1"/>
    <row r="3" spans="1:68" ht="14.15" customHeight="1">
      <c r="B3" s="2418" t="s">
        <v>322</v>
      </c>
      <c r="C3" s="2419"/>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t="s">
        <v>155</v>
      </c>
      <c r="AC3" s="2419"/>
      <c r="AD3" s="2419"/>
      <c r="AE3" s="2419"/>
      <c r="AF3" s="2419"/>
      <c r="AG3" s="2419"/>
      <c r="AH3" s="2419"/>
      <c r="AI3" s="2419"/>
      <c r="AJ3" s="2419"/>
      <c r="AK3" s="2419"/>
      <c r="AL3" s="2419"/>
      <c r="AM3" s="2419"/>
      <c r="AN3" s="2420"/>
      <c r="AO3" s="146"/>
    </row>
    <row r="4" spans="1:68" ht="14.15" customHeight="1">
      <c r="A4" s="268"/>
      <c r="B4" s="579"/>
      <c r="C4" s="205"/>
      <c r="D4" s="205"/>
      <c r="E4" s="205"/>
      <c r="F4" s="205"/>
      <c r="G4" s="205"/>
      <c r="H4" s="205"/>
      <c r="I4" s="205"/>
      <c r="J4" s="205"/>
      <c r="K4" s="205"/>
      <c r="L4" s="205"/>
      <c r="M4" s="205"/>
      <c r="N4" s="205"/>
      <c r="O4" s="205"/>
      <c r="P4" s="205"/>
      <c r="Q4" s="205"/>
      <c r="R4" s="205"/>
      <c r="S4" s="205"/>
      <c r="T4" s="205"/>
      <c r="U4" s="1363"/>
      <c r="V4" s="205"/>
      <c r="W4" s="205"/>
      <c r="X4" s="205"/>
      <c r="Y4" s="205"/>
      <c r="Z4" s="205"/>
      <c r="AA4" s="1022"/>
      <c r="AB4" s="103" t="s">
        <v>1202</v>
      </c>
      <c r="AC4" s="557"/>
      <c r="AD4" s="557"/>
      <c r="AE4" s="557"/>
      <c r="AF4" s="557"/>
      <c r="AG4" s="557"/>
      <c r="AH4" s="557"/>
      <c r="AI4" s="557"/>
      <c r="AJ4" s="557"/>
      <c r="AK4" s="557"/>
      <c r="AL4" s="557"/>
      <c r="AM4" s="557"/>
      <c r="AN4" s="606"/>
      <c r="AO4" s="557"/>
      <c r="AP4" s="849"/>
      <c r="AQ4" s="338" t="s">
        <v>1755</v>
      </c>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row>
    <row r="5" spans="1:68" ht="14.15" customHeight="1">
      <c r="A5" s="268"/>
      <c r="B5" s="62"/>
      <c r="C5" s="1" t="s">
        <v>1858</v>
      </c>
      <c r="D5" s="1"/>
      <c r="E5" s="1"/>
      <c r="F5" s="1"/>
      <c r="G5" s="1"/>
      <c r="H5" s="1"/>
      <c r="I5" s="1"/>
      <c r="J5" s="1"/>
      <c r="K5" s="1"/>
      <c r="L5" s="1"/>
      <c r="M5" s="1"/>
      <c r="N5" s="1"/>
      <c r="O5" s="1"/>
      <c r="P5" s="1"/>
      <c r="Q5" s="1"/>
      <c r="R5" s="1"/>
      <c r="S5" s="1"/>
      <c r="T5" s="1"/>
      <c r="U5" s="1"/>
      <c r="V5" s="1"/>
      <c r="W5" s="1"/>
      <c r="X5" s="1"/>
      <c r="Y5" s="1"/>
      <c r="Z5" s="1"/>
      <c r="AA5" s="1167"/>
      <c r="AB5" s="103" t="s">
        <v>1203</v>
      </c>
      <c r="AC5" s="2287" t="s">
        <v>1204</v>
      </c>
      <c r="AD5" s="2287"/>
      <c r="AE5" s="2287"/>
      <c r="AF5" s="2287"/>
      <c r="AG5" s="2287"/>
      <c r="AH5" s="2287"/>
      <c r="AI5" s="2287"/>
      <c r="AJ5" s="2287"/>
      <c r="AK5" s="2287"/>
      <c r="AL5" s="2287"/>
      <c r="AM5" s="2287"/>
      <c r="AN5" s="2403"/>
      <c r="AO5" s="843"/>
      <c r="AP5" s="849"/>
      <c r="AQ5" s="849"/>
      <c r="AR5" s="849"/>
      <c r="AS5" s="849"/>
      <c r="AT5" s="849"/>
      <c r="AU5" s="849"/>
      <c r="AV5" s="849"/>
      <c r="AW5" s="849"/>
      <c r="AX5" s="849"/>
      <c r="AY5" s="849"/>
      <c r="AZ5" s="849"/>
      <c r="BA5" s="849"/>
      <c r="BB5" s="849"/>
      <c r="BC5" s="849"/>
      <c r="BD5" s="849"/>
      <c r="BE5" s="849"/>
      <c r="BF5" s="849"/>
      <c r="BG5" s="849"/>
      <c r="BH5" s="849"/>
      <c r="BI5" s="849"/>
      <c r="BJ5" s="849"/>
      <c r="BK5" s="849"/>
      <c r="BL5" s="849"/>
      <c r="BM5" s="849"/>
      <c r="BN5" s="849"/>
      <c r="BO5" s="849"/>
      <c r="BP5" s="849"/>
    </row>
    <row r="6" spans="1:68" ht="14.15" customHeight="1">
      <c r="A6" s="268"/>
      <c r="B6" s="62"/>
      <c r="D6" s="5" t="s">
        <v>1859</v>
      </c>
      <c r="N6" s="5"/>
      <c r="U6" s="5"/>
      <c r="AA6" s="177"/>
      <c r="AB6" s="103"/>
      <c r="AC6" s="2287"/>
      <c r="AD6" s="2287"/>
      <c r="AE6" s="2287"/>
      <c r="AF6" s="2287"/>
      <c r="AG6" s="2287"/>
      <c r="AH6" s="2287"/>
      <c r="AI6" s="2287"/>
      <c r="AJ6" s="2287"/>
      <c r="AK6" s="2287"/>
      <c r="AL6" s="2287"/>
      <c r="AM6" s="2287"/>
      <c r="AN6" s="2403"/>
      <c r="AO6" s="843"/>
    </row>
    <row r="7" spans="1:68" ht="14.15" customHeight="1">
      <c r="A7" s="268"/>
      <c r="B7" s="62"/>
      <c r="D7" s="5" t="s">
        <v>1860</v>
      </c>
      <c r="N7" s="5"/>
      <c r="AA7" s="177"/>
      <c r="AB7" s="152"/>
      <c r="AC7" s="2287"/>
      <c r="AD7" s="2287"/>
      <c r="AE7" s="2287"/>
      <c r="AF7" s="2287"/>
      <c r="AG7" s="2287"/>
      <c r="AH7" s="2287"/>
      <c r="AI7" s="2287"/>
      <c r="AJ7" s="2287"/>
      <c r="AK7" s="2287"/>
      <c r="AL7" s="2287"/>
      <c r="AM7" s="2287"/>
      <c r="AN7" s="2403"/>
      <c r="AO7" s="843"/>
      <c r="BC7" s="602"/>
      <c r="BD7" s="104"/>
      <c r="BE7" s="104"/>
      <c r="BF7" s="104"/>
      <c r="BG7" s="104"/>
      <c r="BH7" s="104"/>
      <c r="BI7" s="104"/>
      <c r="BJ7" s="104"/>
      <c r="BK7" s="104"/>
      <c r="BL7" s="104"/>
      <c r="BM7" s="104"/>
      <c r="BN7" s="104"/>
      <c r="BO7" s="104"/>
    </row>
    <row r="8" spans="1:68" ht="14.15" customHeight="1">
      <c r="A8" s="268"/>
      <c r="B8" s="62"/>
      <c r="D8" s="5" t="s">
        <v>1199</v>
      </c>
      <c r="N8" s="5"/>
      <c r="AA8" s="177"/>
      <c r="AB8" s="152"/>
      <c r="AC8" s="557"/>
      <c r="AD8" s="557"/>
      <c r="AE8" s="557"/>
      <c r="AF8" s="557"/>
      <c r="AG8" s="557"/>
      <c r="AH8" s="557"/>
      <c r="AI8" s="557"/>
      <c r="AJ8" s="557"/>
      <c r="AK8" s="557"/>
      <c r="AL8" s="557"/>
      <c r="AM8" s="557"/>
      <c r="AN8" s="606"/>
      <c r="AO8" s="843"/>
      <c r="BC8" s="602"/>
      <c r="BD8" s="104"/>
      <c r="BE8" s="104"/>
      <c r="BF8" s="104"/>
      <c r="BG8" s="104"/>
      <c r="BH8" s="104"/>
      <c r="BI8" s="104"/>
      <c r="BJ8" s="104"/>
      <c r="BK8" s="104"/>
      <c r="BL8" s="104"/>
      <c r="BM8" s="104"/>
      <c r="BN8" s="104"/>
      <c r="BO8" s="104"/>
    </row>
    <row r="9" spans="1:68" ht="14.15" customHeight="1">
      <c r="A9" s="268"/>
      <c r="B9" s="62"/>
      <c r="N9" s="5"/>
      <c r="AA9" s="177"/>
      <c r="AC9" s="574"/>
      <c r="AD9" s="574"/>
      <c r="AE9" s="574"/>
      <c r="AF9" s="574"/>
      <c r="AG9" s="574"/>
      <c r="AH9" s="574"/>
      <c r="AI9" s="574"/>
      <c r="AJ9" s="574"/>
      <c r="AK9" s="574"/>
      <c r="AL9" s="574"/>
      <c r="AM9" s="574"/>
      <c r="AN9" s="576"/>
      <c r="AO9" s="843"/>
      <c r="BC9" s="602"/>
      <c r="BD9" s="104"/>
      <c r="BE9" s="104"/>
      <c r="BF9" s="104"/>
      <c r="BG9" s="104"/>
      <c r="BH9" s="104"/>
      <c r="BI9" s="104"/>
      <c r="BJ9" s="104"/>
      <c r="BK9" s="104"/>
      <c r="BL9" s="104"/>
      <c r="BM9" s="104"/>
      <c r="BN9" s="104"/>
      <c r="BO9" s="104"/>
    </row>
    <row r="10" spans="1:68" ht="14.15" customHeight="1">
      <c r="A10" s="268"/>
      <c r="B10" s="62"/>
      <c r="D10" s="5" t="s">
        <v>1200</v>
      </c>
      <c r="N10" s="5"/>
      <c r="AA10" s="177"/>
      <c r="AB10" s="103" t="s">
        <v>1968</v>
      </c>
      <c r="AC10" s="574"/>
      <c r="AD10" s="574"/>
      <c r="AE10" s="574"/>
      <c r="AF10" s="574"/>
      <c r="AG10" s="574"/>
      <c r="AH10" s="574"/>
      <c r="AI10" s="574"/>
      <c r="AJ10" s="574"/>
      <c r="AK10" s="574"/>
      <c r="AL10" s="574"/>
      <c r="AM10" s="574"/>
      <c r="AN10" s="576"/>
      <c r="AO10" s="115"/>
      <c r="AQ10" s="5" t="s">
        <v>1205</v>
      </c>
      <c r="AR10" s="65" t="s">
        <v>1207</v>
      </c>
      <c r="BO10" s="104"/>
    </row>
    <row r="11" spans="1:68" ht="14.15" customHeight="1">
      <c r="A11" s="268"/>
      <c r="B11" s="62"/>
      <c r="N11" s="5"/>
      <c r="AA11" s="177"/>
      <c r="AB11" s="197" t="s">
        <v>1205</v>
      </c>
      <c r="AC11" s="3632" t="s">
        <v>1206</v>
      </c>
      <c r="AD11" s="3632"/>
      <c r="AE11" s="3632"/>
      <c r="AF11" s="3632"/>
      <c r="AG11" s="3632"/>
      <c r="AH11" s="3632"/>
      <c r="AI11" s="3632"/>
      <c r="AJ11" s="3632"/>
      <c r="AK11" s="3632"/>
      <c r="AL11" s="3632"/>
      <c r="AM11" s="3632"/>
      <c r="AN11" s="3633"/>
      <c r="AO11" s="1023"/>
      <c r="AQ11" s="2401" t="s">
        <v>1208</v>
      </c>
      <c r="AR11" s="2401"/>
      <c r="AS11" s="2401"/>
      <c r="AT11" s="2401"/>
      <c r="AU11" s="2401"/>
      <c r="AV11" s="2401"/>
      <c r="AW11" s="2401"/>
      <c r="AX11" s="2401"/>
      <c r="AY11" s="2401"/>
      <c r="AZ11" s="2401"/>
      <c r="BA11" s="2401"/>
      <c r="BB11" s="2401"/>
      <c r="BC11" s="2401"/>
      <c r="BD11" s="2401"/>
      <c r="BE11" s="2401"/>
      <c r="BF11" s="2401"/>
      <c r="BG11" s="2401"/>
      <c r="BH11" s="2401"/>
      <c r="BI11" s="2401"/>
      <c r="BJ11" s="2401"/>
      <c r="BK11" s="2401"/>
      <c r="BL11" s="2401"/>
      <c r="BM11" s="2401"/>
      <c r="BN11" s="2401"/>
      <c r="BO11" s="104"/>
    </row>
    <row r="12" spans="1:68" ht="14.15" customHeight="1">
      <c r="A12" s="268"/>
      <c r="B12" s="62"/>
      <c r="D12" s="5" t="s">
        <v>1201</v>
      </c>
      <c r="N12" s="5"/>
      <c r="AA12" s="177"/>
      <c r="AB12" s="152"/>
      <c r="AC12" s="3632"/>
      <c r="AD12" s="3632"/>
      <c r="AE12" s="3632"/>
      <c r="AF12" s="3632"/>
      <c r="AG12" s="3632"/>
      <c r="AH12" s="3632"/>
      <c r="AI12" s="3632"/>
      <c r="AJ12" s="3632"/>
      <c r="AK12" s="3632"/>
      <c r="AL12" s="3632"/>
      <c r="AM12" s="3632"/>
      <c r="AN12" s="3633"/>
      <c r="AO12" s="1023"/>
      <c r="AQ12" s="2401"/>
      <c r="AR12" s="2401"/>
      <c r="AS12" s="2401"/>
      <c r="AT12" s="2401"/>
      <c r="AU12" s="2401"/>
      <c r="AV12" s="2401"/>
      <c r="AW12" s="2401"/>
      <c r="AX12" s="2401"/>
      <c r="AY12" s="2401"/>
      <c r="AZ12" s="2401"/>
      <c r="BA12" s="2401"/>
      <c r="BB12" s="2401"/>
      <c r="BC12" s="2401"/>
      <c r="BD12" s="2401"/>
      <c r="BE12" s="2401"/>
      <c r="BF12" s="2401"/>
      <c r="BG12" s="2401"/>
      <c r="BH12" s="2401"/>
      <c r="BI12" s="2401"/>
      <c r="BJ12" s="2401"/>
      <c r="BK12" s="2401"/>
      <c r="BL12" s="2401"/>
      <c r="BM12" s="2401"/>
      <c r="BN12" s="2401"/>
      <c r="BO12" s="104"/>
    </row>
    <row r="13" spans="1:68" ht="14.15" customHeight="1">
      <c r="A13" s="268"/>
      <c r="B13" s="62"/>
      <c r="D13" s="1209" t="s">
        <v>1690</v>
      </c>
      <c r="N13" s="5"/>
      <c r="AA13" s="177"/>
      <c r="AB13" s="152"/>
      <c r="AC13" s="3632"/>
      <c r="AD13" s="3632"/>
      <c r="AE13" s="3632"/>
      <c r="AF13" s="3632"/>
      <c r="AG13" s="3632"/>
      <c r="AH13" s="3632"/>
      <c r="AI13" s="3632"/>
      <c r="AJ13" s="3632"/>
      <c r="AK13" s="3632"/>
      <c r="AL13" s="3632"/>
      <c r="AM13" s="3632"/>
      <c r="AN13" s="3633"/>
      <c r="AO13" s="1023"/>
      <c r="AQ13" s="2401"/>
      <c r="AR13" s="2401"/>
      <c r="AS13" s="2401"/>
      <c r="AT13" s="2401"/>
      <c r="AU13" s="2401"/>
      <c r="AV13" s="2401"/>
      <c r="AW13" s="2401"/>
      <c r="AX13" s="2401"/>
      <c r="AY13" s="2401"/>
      <c r="AZ13" s="2401"/>
      <c r="BA13" s="2401"/>
      <c r="BB13" s="2401"/>
      <c r="BC13" s="2401"/>
      <c r="BD13" s="2401"/>
      <c r="BE13" s="2401"/>
      <c r="BF13" s="2401"/>
      <c r="BG13" s="2401"/>
      <c r="BH13" s="2401"/>
      <c r="BI13" s="2401"/>
      <c r="BJ13" s="2401"/>
      <c r="BK13" s="2401"/>
      <c r="BL13" s="2401"/>
      <c r="BM13" s="2401"/>
      <c r="BN13" s="2401"/>
      <c r="BO13" s="104"/>
    </row>
    <row r="14" spans="1:68" ht="14.15" customHeight="1">
      <c r="A14" s="268"/>
      <c r="B14" s="62"/>
      <c r="N14" s="5"/>
      <c r="AA14" s="177"/>
      <c r="AB14" s="152"/>
      <c r="AC14" s="3632"/>
      <c r="AD14" s="3632"/>
      <c r="AE14" s="3632"/>
      <c r="AF14" s="3632"/>
      <c r="AG14" s="3632"/>
      <c r="AH14" s="3632"/>
      <c r="AI14" s="3632"/>
      <c r="AJ14" s="3632"/>
      <c r="AK14" s="3632"/>
      <c r="AL14" s="3632"/>
      <c r="AM14" s="3632"/>
      <c r="AN14" s="3633"/>
      <c r="AO14" s="1023"/>
      <c r="AQ14" s="2401"/>
      <c r="AR14" s="2401"/>
      <c r="AS14" s="2401"/>
      <c r="AT14" s="2401"/>
      <c r="AU14" s="2401"/>
      <c r="AV14" s="2401"/>
      <c r="AW14" s="2401"/>
      <c r="AX14" s="2401"/>
      <c r="AY14" s="2401"/>
      <c r="AZ14" s="2401"/>
      <c r="BA14" s="2401"/>
      <c r="BB14" s="2401"/>
      <c r="BC14" s="2401"/>
      <c r="BD14" s="2401"/>
      <c r="BE14" s="2401"/>
      <c r="BF14" s="2401"/>
      <c r="BG14" s="2401"/>
      <c r="BH14" s="2401"/>
      <c r="BI14" s="2401"/>
      <c r="BJ14" s="2401"/>
      <c r="BK14" s="2401"/>
      <c r="BL14" s="2401"/>
      <c r="BM14" s="2401"/>
      <c r="BN14" s="2401"/>
      <c r="BO14" s="104"/>
    </row>
    <row r="15" spans="1:68" ht="14.15" customHeight="1">
      <c r="A15" s="268"/>
      <c r="B15" s="62"/>
      <c r="N15" s="5"/>
      <c r="AA15" s="177"/>
      <c r="AB15" s="152"/>
      <c r="AC15" s="3632"/>
      <c r="AD15" s="3632"/>
      <c r="AE15" s="3632"/>
      <c r="AF15" s="3632"/>
      <c r="AG15" s="3632"/>
      <c r="AH15" s="3632"/>
      <c r="AI15" s="3632"/>
      <c r="AJ15" s="3632"/>
      <c r="AK15" s="3632"/>
      <c r="AL15" s="3632"/>
      <c r="AM15" s="3632"/>
      <c r="AN15" s="3633"/>
      <c r="AO15" s="1023"/>
      <c r="AQ15" s="2401"/>
      <c r="AR15" s="2401"/>
      <c r="AS15" s="2401"/>
      <c r="AT15" s="2401"/>
      <c r="AU15" s="2401"/>
      <c r="AV15" s="2401"/>
      <c r="AW15" s="2401"/>
      <c r="AX15" s="2401"/>
      <c r="AY15" s="2401"/>
      <c r="AZ15" s="2401"/>
      <c r="BA15" s="2401"/>
      <c r="BB15" s="2401"/>
      <c r="BC15" s="2401"/>
      <c r="BD15" s="2401"/>
      <c r="BE15" s="2401"/>
      <c r="BF15" s="2401"/>
      <c r="BG15" s="2401"/>
      <c r="BH15" s="2401"/>
      <c r="BI15" s="2401"/>
      <c r="BJ15" s="2401"/>
      <c r="BK15" s="2401"/>
      <c r="BL15" s="2401"/>
      <c r="BM15" s="2401"/>
      <c r="BN15" s="2401"/>
      <c r="BO15" s="104"/>
    </row>
    <row r="16" spans="1:68" ht="14.15" customHeight="1">
      <c r="A16" s="268"/>
      <c r="B16" s="62"/>
      <c r="C16" s="6" t="s">
        <v>342</v>
      </c>
      <c r="N16" s="5"/>
      <c r="AA16" s="177"/>
      <c r="AB16" s="152"/>
      <c r="AC16" s="3632"/>
      <c r="AD16" s="3632"/>
      <c r="AE16" s="3632"/>
      <c r="AF16" s="3632"/>
      <c r="AG16" s="3632"/>
      <c r="AH16" s="3632"/>
      <c r="AI16" s="3632"/>
      <c r="AJ16" s="3632"/>
      <c r="AK16" s="3632"/>
      <c r="AL16" s="3632"/>
      <c r="AM16" s="3632"/>
      <c r="AN16" s="3633"/>
      <c r="AO16" s="1023"/>
      <c r="AQ16" s="2401"/>
      <c r="AR16" s="2401"/>
      <c r="AS16" s="2401"/>
      <c r="AT16" s="2401"/>
      <c r="AU16" s="2401"/>
      <c r="AV16" s="2401"/>
      <c r="AW16" s="2401"/>
      <c r="AX16" s="2401"/>
      <c r="AY16" s="2401"/>
      <c r="AZ16" s="2401"/>
      <c r="BA16" s="2401"/>
      <c r="BB16" s="2401"/>
      <c r="BC16" s="2401"/>
      <c r="BD16" s="2401"/>
      <c r="BE16" s="2401"/>
      <c r="BF16" s="2401"/>
      <c r="BG16" s="2401"/>
      <c r="BH16" s="2401"/>
      <c r="BI16" s="2401"/>
      <c r="BJ16" s="2401"/>
      <c r="BK16" s="2401"/>
      <c r="BL16" s="2401"/>
      <c r="BM16" s="2401"/>
      <c r="BN16" s="2401"/>
      <c r="BO16" s="104"/>
    </row>
    <row r="17" spans="1:73" ht="14.15" customHeight="1">
      <c r="A17" s="268"/>
      <c r="B17" s="63"/>
      <c r="C17" s="6"/>
      <c r="D17" s="6"/>
      <c r="E17" s="6"/>
      <c r="F17" s="6"/>
      <c r="G17" s="6"/>
      <c r="H17" s="6"/>
      <c r="I17" s="6"/>
      <c r="J17" s="6"/>
      <c r="K17" s="6"/>
      <c r="L17" s="6"/>
      <c r="M17" s="6"/>
      <c r="N17" s="6"/>
      <c r="O17" s="6"/>
      <c r="P17" s="6"/>
      <c r="Q17" s="6"/>
      <c r="R17" s="6"/>
      <c r="S17" s="6"/>
      <c r="T17" s="6"/>
      <c r="U17" s="499"/>
      <c r="V17" s="6"/>
      <c r="W17" s="6"/>
      <c r="X17" s="6"/>
      <c r="Y17" s="6"/>
      <c r="AA17" s="177"/>
      <c r="AB17" s="152"/>
      <c r="AC17" s="3632"/>
      <c r="AD17" s="3632"/>
      <c r="AE17" s="3632"/>
      <c r="AF17" s="3632"/>
      <c r="AG17" s="3632"/>
      <c r="AH17" s="3632"/>
      <c r="AI17" s="3632"/>
      <c r="AJ17" s="3632"/>
      <c r="AK17" s="3632"/>
      <c r="AL17" s="3632"/>
      <c r="AM17" s="3632"/>
      <c r="AN17" s="3633"/>
      <c r="AO17" s="1023"/>
      <c r="AQ17" s="2401"/>
      <c r="AR17" s="2401"/>
      <c r="AS17" s="2401"/>
      <c r="AT17" s="2401"/>
      <c r="AU17" s="2401"/>
      <c r="AV17" s="2401"/>
      <c r="AW17" s="2401"/>
      <c r="AX17" s="2401"/>
      <c r="AY17" s="2401"/>
      <c r="AZ17" s="2401"/>
      <c r="BA17" s="2401"/>
      <c r="BB17" s="2401"/>
      <c r="BC17" s="2401"/>
      <c r="BD17" s="2401"/>
      <c r="BE17" s="2401"/>
      <c r="BF17" s="2401"/>
      <c r="BG17" s="2401"/>
      <c r="BH17" s="2401"/>
      <c r="BI17" s="2401"/>
      <c r="BJ17" s="2401"/>
      <c r="BK17" s="2401"/>
      <c r="BL17" s="2401"/>
      <c r="BM17" s="2401"/>
      <c r="BN17" s="2401"/>
      <c r="BO17" s="104"/>
    </row>
    <row r="18" spans="1:73" ht="14.15" customHeight="1">
      <c r="A18" s="268"/>
      <c r="B18" s="63"/>
      <c r="C18" s="1" t="s">
        <v>558</v>
      </c>
      <c r="D18" s="6"/>
      <c r="E18" s="6"/>
      <c r="F18" s="6"/>
      <c r="G18" s="6"/>
      <c r="H18" s="6"/>
      <c r="I18" s="6"/>
      <c r="J18" s="6"/>
      <c r="K18" s="6"/>
      <c r="L18" s="6"/>
      <c r="M18" s="6"/>
      <c r="N18" s="6"/>
      <c r="O18" s="6"/>
      <c r="P18" s="6"/>
      <c r="Q18" s="6"/>
      <c r="R18" s="6"/>
      <c r="S18" s="6"/>
      <c r="T18" s="6"/>
      <c r="U18" s="499"/>
      <c r="V18" s="6"/>
      <c r="W18" s="6"/>
      <c r="X18" s="6"/>
      <c r="Y18" s="6"/>
      <c r="AA18" s="177"/>
      <c r="AB18" s="152"/>
      <c r="AC18" s="3632"/>
      <c r="AD18" s="3632"/>
      <c r="AE18" s="3632"/>
      <c r="AF18" s="3632"/>
      <c r="AG18" s="3632"/>
      <c r="AH18" s="3632"/>
      <c r="AI18" s="3632"/>
      <c r="AJ18" s="3632"/>
      <c r="AK18" s="3632"/>
      <c r="AL18" s="3632"/>
      <c r="AM18" s="3632"/>
      <c r="AN18" s="3633"/>
      <c r="AO18" s="1023"/>
      <c r="BD18" s="104"/>
      <c r="BE18" s="104"/>
      <c r="BF18" s="104"/>
      <c r="BG18" s="104"/>
      <c r="BH18" s="104"/>
      <c r="BI18" s="104"/>
      <c r="BJ18" s="104"/>
      <c r="BK18" s="104"/>
      <c r="BL18" s="104"/>
      <c r="BM18" s="104"/>
      <c r="BN18" s="104"/>
      <c r="BO18" s="104"/>
    </row>
    <row r="19" spans="1:73" ht="14.15" customHeight="1">
      <c r="A19" s="6"/>
      <c r="B19" s="63"/>
      <c r="D19" s="6" t="s">
        <v>1855</v>
      </c>
      <c r="E19" s="6"/>
      <c r="F19" s="6"/>
      <c r="G19" s="6"/>
      <c r="H19" s="6"/>
      <c r="I19" s="6"/>
      <c r="J19" s="6"/>
      <c r="K19" s="6"/>
      <c r="L19" s="6"/>
      <c r="M19" s="6"/>
      <c r="N19" s="6"/>
      <c r="O19" s="6"/>
      <c r="P19" s="6"/>
      <c r="Q19" s="6"/>
      <c r="R19" s="6"/>
      <c r="S19" s="6"/>
      <c r="T19" s="6"/>
      <c r="U19" s="499"/>
      <c r="V19" s="6"/>
      <c r="W19" s="6"/>
      <c r="X19" s="6"/>
      <c r="Y19" s="6"/>
      <c r="AA19" s="177"/>
      <c r="AB19" s="152"/>
      <c r="AC19" s="3632"/>
      <c r="AD19" s="3632"/>
      <c r="AE19" s="3632"/>
      <c r="AF19" s="3632"/>
      <c r="AG19" s="3632"/>
      <c r="AH19" s="3632"/>
      <c r="AI19" s="3632"/>
      <c r="AJ19" s="3632"/>
      <c r="AK19" s="3632"/>
      <c r="AL19" s="3632"/>
      <c r="AM19" s="3632"/>
      <c r="AN19" s="3633"/>
      <c r="AO19" s="1023"/>
      <c r="BD19" s="104"/>
      <c r="BE19" s="104"/>
      <c r="BF19" s="104"/>
      <c r="BG19" s="104"/>
      <c r="BH19" s="104"/>
      <c r="BI19" s="104"/>
      <c r="BJ19" s="104"/>
      <c r="BK19" s="104"/>
      <c r="BL19" s="104"/>
      <c r="BM19" s="104"/>
      <c r="BN19" s="104"/>
      <c r="BO19" s="104"/>
      <c r="BP19" s="595"/>
    </row>
    <row r="20" spans="1:73" ht="14.15" customHeight="1">
      <c r="A20" s="6"/>
      <c r="B20" s="63"/>
      <c r="C20" s="69"/>
      <c r="D20" s="6"/>
      <c r="E20" s="6"/>
      <c r="F20" s="6"/>
      <c r="G20" s="6"/>
      <c r="H20" s="6"/>
      <c r="I20" s="6"/>
      <c r="J20" s="6"/>
      <c r="K20" s="6"/>
      <c r="L20" s="6"/>
      <c r="M20" s="6"/>
      <c r="N20" s="6"/>
      <c r="O20" s="6"/>
      <c r="P20" s="6"/>
      <c r="Q20" s="6"/>
      <c r="R20" s="6"/>
      <c r="S20" s="6"/>
      <c r="T20" s="6"/>
      <c r="U20" s="499"/>
      <c r="V20" s="6"/>
      <c r="W20" s="6"/>
      <c r="X20" s="6"/>
      <c r="Y20" s="6"/>
      <c r="AA20" s="177"/>
      <c r="AB20" s="152"/>
      <c r="AC20" s="1024"/>
      <c r="AD20" s="1024"/>
      <c r="AE20" s="1024"/>
      <c r="AF20" s="1024"/>
      <c r="AG20" s="1024"/>
      <c r="AH20" s="1024"/>
      <c r="AI20" s="1024"/>
      <c r="AJ20" s="1024"/>
      <c r="AK20" s="1024"/>
      <c r="AL20" s="1024"/>
      <c r="AM20" s="1024"/>
      <c r="AN20" s="1025"/>
      <c r="AO20" s="1024"/>
      <c r="BP20" s="595"/>
    </row>
    <row r="21" spans="1:73" ht="14.15" customHeight="1">
      <c r="A21" s="6"/>
      <c r="B21" s="63"/>
      <c r="C21" s="69"/>
      <c r="D21" s="6"/>
      <c r="E21" s="6"/>
      <c r="F21" s="6"/>
      <c r="G21" s="6"/>
      <c r="H21" s="6"/>
      <c r="I21" s="6"/>
      <c r="J21" s="6"/>
      <c r="K21" s="6"/>
      <c r="L21" s="6"/>
      <c r="M21" s="6"/>
      <c r="N21" s="6"/>
      <c r="O21" s="6"/>
      <c r="P21" s="6"/>
      <c r="Q21" s="6"/>
      <c r="R21" s="6"/>
      <c r="S21" s="6"/>
      <c r="T21" s="6"/>
      <c r="U21" s="499"/>
      <c r="V21" s="6"/>
      <c r="W21" s="6"/>
      <c r="X21" s="6"/>
      <c r="Y21" s="6"/>
      <c r="AA21" s="177"/>
      <c r="AB21" s="152"/>
      <c r="AC21" s="1024"/>
      <c r="AD21" s="1024"/>
      <c r="AE21" s="1024"/>
      <c r="AF21" s="1024"/>
      <c r="AG21" s="1024"/>
      <c r="AH21" s="1024"/>
      <c r="AI21" s="1024"/>
      <c r="AJ21" s="1024"/>
      <c r="AK21" s="1024"/>
      <c r="AL21" s="1024"/>
      <c r="AM21" s="1024"/>
      <c r="AN21" s="1025"/>
      <c r="AO21" s="1024"/>
    </row>
    <row r="22" spans="1:73" ht="14.15" customHeight="1">
      <c r="A22" s="6"/>
      <c r="B22" s="63"/>
      <c r="C22" s="6" t="s">
        <v>343</v>
      </c>
      <c r="E22" s="1"/>
      <c r="F22" s="1"/>
      <c r="G22" s="1"/>
      <c r="H22" s="1"/>
      <c r="I22" s="1"/>
      <c r="J22" s="1"/>
      <c r="K22" s="1"/>
      <c r="L22" s="1"/>
      <c r="M22" s="1"/>
      <c r="N22" s="1"/>
      <c r="O22" s="1"/>
      <c r="P22" s="1"/>
      <c r="Q22" s="1"/>
      <c r="R22" s="1"/>
      <c r="S22" s="1"/>
      <c r="V22" s="8"/>
      <c r="Y22" s="1"/>
      <c r="AA22" s="177"/>
      <c r="AC22" s="104"/>
      <c r="AD22" s="104"/>
      <c r="AE22" s="104"/>
      <c r="AF22" s="104"/>
      <c r="AG22" s="104"/>
      <c r="AH22" s="104"/>
      <c r="AI22" s="104"/>
      <c r="AJ22" s="104"/>
      <c r="AK22" s="104"/>
      <c r="AL22" s="104"/>
      <c r="AM22" s="104"/>
      <c r="AN22" s="102"/>
    </row>
    <row r="23" spans="1:73" ht="14.15" customHeight="1">
      <c r="A23" s="6"/>
      <c r="B23" s="63"/>
      <c r="C23" s="6" t="s">
        <v>609</v>
      </c>
      <c r="D23" s="6"/>
      <c r="E23" s="6"/>
      <c r="F23" s="6"/>
      <c r="G23" s="6"/>
      <c r="H23" s="6"/>
      <c r="I23" s="6"/>
      <c r="J23" s="1"/>
      <c r="K23" s="1"/>
      <c r="L23" s="1"/>
      <c r="M23" s="1"/>
      <c r="N23" s="1"/>
      <c r="O23" s="1"/>
      <c r="P23" s="1"/>
      <c r="Q23" s="6"/>
      <c r="R23" s="96"/>
      <c r="S23" s="96"/>
      <c r="T23" s="97"/>
      <c r="U23" s="98"/>
      <c r="V23" s="98"/>
      <c r="W23" s="6"/>
      <c r="X23" s="6"/>
      <c r="Y23" s="6"/>
      <c r="AA23" s="177"/>
      <c r="AB23" s="71" t="s">
        <v>292</v>
      </c>
      <c r="AC23" s="82" t="s">
        <v>1971</v>
      </c>
      <c r="AD23" s="10"/>
      <c r="AE23" s="10"/>
      <c r="AF23" s="10"/>
      <c r="AG23" s="10"/>
      <c r="AH23" s="10"/>
      <c r="AI23" s="10"/>
      <c r="AJ23" s="10"/>
      <c r="AK23" s="10"/>
      <c r="AL23" s="10"/>
      <c r="AM23" s="10"/>
      <c r="AN23" s="102"/>
      <c r="AQ23" s="1434" t="s">
        <v>1962</v>
      </c>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row>
    <row r="24" spans="1:73" ht="14.15" customHeight="1">
      <c r="A24" s="6"/>
      <c r="B24" s="63"/>
      <c r="C24" s="6"/>
      <c r="D24" s="1"/>
      <c r="E24" s="1"/>
      <c r="F24" s="1"/>
      <c r="G24" s="1"/>
      <c r="H24" s="1"/>
      <c r="I24" s="1"/>
      <c r="J24" s="1"/>
      <c r="K24" s="1"/>
      <c r="L24" s="1"/>
      <c r="M24" s="1"/>
      <c r="N24" s="1"/>
      <c r="O24" s="1"/>
      <c r="P24" s="1"/>
      <c r="Q24" s="1"/>
      <c r="R24" s="1"/>
      <c r="Y24" s="6"/>
      <c r="AA24" s="177"/>
      <c r="AB24" s="103"/>
      <c r="AC24" s="2290" t="s">
        <v>298</v>
      </c>
      <c r="AD24" s="2290"/>
      <c r="AE24" s="2290"/>
      <c r="AF24" s="2290"/>
      <c r="AG24" s="2290"/>
      <c r="AH24" s="2290"/>
      <c r="AI24" s="2290"/>
      <c r="AJ24" s="2290"/>
      <c r="AK24" s="2290"/>
      <c r="AL24" s="2290"/>
      <c r="AM24" s="2290"/>
      <c r="AN24" s="2291"/>
      <c r="AO24" s="843"/>
      <c r="AQ24" s="1432" t="s">
        <v>1969</v>
      </c>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row>
    <row r="25" spans="1:73" ht="14.15" customHeight="1">
      <c r="A25" s="6"/>
      <c r="B25" s="63"/>
      <c r="C25" s="6"/>
      <c r="D25" s="6" t="s">
        <v>610</v>
      </c>
      <c r="E25" s="1"/>
      <c r="F25" s="6"/>
      <c r="G25" s="6"/>
      <c r="H25" s="6"/>
      <c r="I25" s="6"/>
      <c r="J25" s="1"/>
      <c r="M25" s="848" t="s">
        <v>290</v>
      </c>
      <c r="N25" s="1914"/>
      <c r="O25" s="1914"/>
      <c r="P25" s="4" t="s">
        <v>291</v>
      </c>
      <c r="Q25" s="848"/>
      <c r="R25" s="72"/>
      <c r="S25" s="6" t="s">
        <v>1480</v>
      </c>
      <c r="T25" s="72"/>
      <c r="V25" s="3630"/>
      <c r="W25" s="3630"/>
      <c r="X25" s="4" t="s">
        <v>47</v>
      </c>
      <c r="Y25" s="1"/>
      <c r="AA25" s="177"/>
      <c r="AB25" s="103"/>
      <c r="AC25" s="2290"/>
      <c r="AD25" s="2290"/>
      <c r="AE25" s="2290"/>
      <c r="AF25" s="2290"/>
      <c r="AG25" s="2290"/>
      <c r="AH25" s="2290"/>
      <c r="AI25" s="2290"/>
      <c r="AJ25" s="2290"/>
      <c r="AK25" s="2290"/>
      <c r="AL25" s="2290"/>
      <c r="AM25" s="2290"/>
      <c r="AN25" s="2291"/>
      <c r="AO25" s="843"/>
      <c r="AQ25" s="3624" t="s">
        <v>1970</v>
      </c>
      <c r="AR25" s="3624"/>
      <c r="AS25" s="3624"/>
      <c r="AT25" s="3624"/>
      <c r="AU25" s="3624"/>
      <c r="AV25" s="3624"/>
      <c r="AW25" s="3624"/>
      <c r="AX25" s="3624"/>
      <c r="AY25" s="3624"/>
      <c r="AZ25" s="3624"/>
      <c r="BA25" s="3624"/>
      <c r="BB25" s="3624"/>
      <c r="BC25" s="3624"/>
      <c r="BD25" s="3624"/>
      <c r="BE25" s="3624"/>
      <c r="BF25" s="3624"/>
      <c r="BG25" s="3624"/>
      <c r="BH25" s="3624"/>
      <c r="BI25" s="3624"/>
      <c r="BJ25" s="3624"/>
      <c r="BK25" s="3624"/>
      <c r="BL25" s="3624"/>
      <c r="BM25" s="3624"/>
      <c r="BN25" s="3624"/>
      <c r="BO25" s="3624"/>
      <c r="BP25" s="3624"/>
      <c r="BQ25" s="3624"/>
      <c r="BR25" s="3624"/>
      <c r="BS25" s="3624"/>
      <c r="BT25" s="3624"/>
      <c r="BU25" s="121"/>
    </row>
    <row r="26" spans="1:73" ht="14.15" customHeight="1">
      <c r="A26" s="6"/>
      <c r="B26" s="63"/>
      <c r="C26" s="69"/>
      <c r="D26" s="6"/>
      <c r="E26" s="6"/>
      <c r="F26" s="6"/>
      <c r="G26" s="6"/>
      <c r="H26" s="6"/>
      <c r="I26" s="6"/>
      <c r="J26" s="6"/>
      <c r="K26" s="6"/>
      <c r="L26" s="6"/>
      <c r="M26" s="6"/>
      <c r="N26" s="6"/>
      <c r="O26" s="6"/>
      <c r="P26" s="6"/>
      <c r="Q26" s="6"/>
      <c r="R26" s="6"/>
      <c r="S26" s="6"/>
      <c r="T26" s="6"/>
      <c r="U26" s="499"/>
      <c r="V26" s="1266"/>
      <c r="W26" s="6"/>
      <c r="X26" s="6"/>
      <c r="Y26" s="6"/>
      <c r="AA26" s="177"/>
      <c r="AB26" s="103"/>
      <c r="AC26" s="2290"/>
      <c r="AD26" s="2290"/>
      <c r="AE26" s="2290"/>
      <c r="AF26" s="2290"/>
      <c r="AG26" s="2290"/>
      <c r="AH26" s="2290"/>
      <c r="AI26" s="2290"/>
      <c r="AJ26" s="2290"/>
      <c r="AK26" s="2290"/>
      <c r="AL26" s="2290"/>
      <c r="AM26" s="2290"/>
      <c r="AN26" s="2291"/>
      <c r="AO26" s="843"/>
      <c r="AQ26" s="3624"/>
      <c r="AR26" s="3624"/>
      <c r="AS26" s="3624"/>
      <c r="AT26" s="3624"/>
      <c r="AU26" s="3624"/>
      <c r="AV26" s="3624"/>
      <c r="AW26" s="3624"/>
      <c r="AX26" s="3624"/>
      <c r="AY26" s="3624"/>
      <c r="AZ26" s="3624"/>
      <c r="BA26" s="3624"/>
      <c r="BB26" s="3624"/>
      <c r="BC26" s="3624"/>
      <c r="BD26" s="3624"/>
      <c r="BE26" s="3624"/>
      <c r="BF26" s="3624"/>
      <c r="BG26" s="3624"/>
      <c r="BH26" s="3624"/>
      <c r="BI26" s="3624"/>
      <c r="BJ26" s="3624"/>
      <c r="BK26" s="3624"/>
      <c r="BL26" s="3624"/>
      <c r="BM26" s="3624"/>
      <c r="BN26" s="3624"/>
      <c r="BO26" s="3624"/>
      <c r="BP26" s="3624"/>
      <c r="BQ26" s="3624"/>
      <c r="BR26" s="3624"/>
      <c r="BS26" s="3624"/>
      <c r="BT26" s="3624"/>
      <c r="BU26" s="121"/>
    </row>
    <row r="27" spans="1:73" ht="14.15" customHeight="1">
      <c r="A27" s="6"/>
      <c r="B27" s="63"/>
      <c r="C27" s="6" t="s">
        <v>344</v>
      </c>
      <c r="E27" s="6"/>
      <c r="F27" s="6"/>
      <c r="G27" s="6"/>
      <c r="H27" s="6"/>
      <c r="I27" s="6"/>
      <c r="J27" s="6"/>
      <c r="K27" s="6"/>
      <c r="L27" s="6"/>
      <c r="M27" s="6"/>
      <c r="N27" s="6"/>
      <c r="O27" s="6"/>
      <c r="P27" s="6"/>
      <c r="Q27" s="6"/>
      <c r="R27" s="6"/>
      <c r="S27" s="6"/>
      <c r="T27" s="6"/>
      <c r="U27" s="499"/>
      <c r="V27" s="6"/>
      <c r="W27" s="6"/>
      <c r="X27" s="1"/>
      <c r="Y27" s="1"/>
      <c r="AA27" s="177"/>
      <c r="AB27" s="71" t="s">
        <v>26</v>
      </c>
      <c r="AC27" s="65" t="s">
        <v>1972</v>
      </c>
      <c r="AD27" s="10"/>
      <c r="AE27" s="10"/>
      <c r="AF27" s="10"/>
      <c r="AG27" s="10"/>
      <c r="AH27" s="10"/>
      <c r="AI27" s="10"/>
      <c r="AJ27" s="10"/>
      <c r="AK27" s="10"/>
      <c r="AL27" s="10"/>
      <c r="AM27" s="10"/>
      <c r="AN27" s="102"/>
      <c r="AQ27" s="3624"/>
      <c r="AR27" s="3624"/>
      <c r="AS27" s="3624"/>
      <c r="AT27" s="3624"/>
      <c r="AU27" s="3624"/>
      <c r="AV27" s="3624"/>
      <c r="AW27" s="3624"/>
      <c r="AX27" s="3624"/>
      <c r="AY27" s="3624"/>
      <c r="AZ27" s="3624"/>
      <c r="BA27" s="3624"/>
      <c r="BB27" s="3624"/>
      <c r="BC27" s="3624"/>
      <c r="BD27" s="3624"/>
      <c r="BE27" s="3624"/>
      <c r="BF27" s="3624"/>
      <c r="BG27" s="3624"/>
      <c r="BH27" s="3624"/>
      <c r="BI27" s="3624"/>
      <c r="BJ27" s="3624"/>
      <c r="BK27" s="3624"/>
      <c r="BL27" s="3624"/>
      <c r="BM27" s="3624"/>
      <c r="BN27" s="3624"/>
      <c r="BO27" s="3624"/>
      <c r="BP27" s="3624"/>
      <c r="BQ27" s="3624"/>
      <c r="BR27" s="3624"/>
      <c r="BS27" s="3624"/>
      <c r="BT27" s="3624"/>
      <c r="BU27" s="121"/>
    </row>
    <row r="28" spans="1:73" ht="14.15" customHeight="1">
      <c r="A28" s="6"/>
      <c r="B28" s="63"/>
      <c r="C28" s="6"/>
      <c r="D28" s="6" t="s">
        <v>19</v>
      </c>
      <c r="F28" s="6"/>
      <c r="G28" s="6"/>
      <c r="H28" s="6"/>
      <c r="I28" s="6"/>
      <c r="J28" s="6"/>
      <c r="K28" s="6"/>
      <c r="L28" s="6"/>
      <c r="M28" s="6"/>
      <c r="N28" s="6"/>
      <c r="O28" s="6"/>
      <c r="P28" s="6"/>
      <c r="Q28" s="6"/>
      <c r="R28" s="96"/>
      <c r="S28" s="96"/>
      <c r="T28" s="97"/>
      <c r="U28" s="98"/>
      <c r="V28" s="98"/>
      <c r="W28" s="6"/>
      <c r="X28" s="6"/>
      <c r="Y28" s="6"/>
      <c r="AA28" s="177"/>
      <c r="AB28" s="71"/>
      <c r="AC28" s="2287" t="s">
        <v>643</v>
      </c>
      <c r="AD28" s="2287"/>
      <c r="AE28" s="2287"/>
      <c r="AF28" s="2287"/>
      <c r="AG28" s="2287"/>
      <c r="AH28" s="2287"/>
      <c r="AI28" s="2287"/>
      <c r="AJ28" s="2287"/>
      <c r="AK28" s="2287"/>
      <c r="AL28" s="2287"/>
      <c r="AM28" s="2287"/>
      <c r="AN28" s="102"/>
      <c r="AQ28" s="3634"/>
      <c r="AR28" s="3634"/>
      <c r="AS28" s="3634"/>
      <c r="AT28" s="3634"/>
      <c r="AU28" s="3634"/>
      <c r="AV28" s="3634"/>
      <c r="AW28" s="3634"/>
      <c r="AX28" s="3634"/>
      <c r="AY28" s="3634"/>
      <c r="AZ28" s="3634"/>
      <c r="BA28" s="3634"/>
      <c r="BB28" s="3634"/>
      <c r="BC28" s="3634"/>
      <c r="BD28" s="3634"/>
      <c r="BE28" s="3634"/>
      <c r="BF28" s="3634"/>
      <c r="BG28" s="3634"/>
      <c r="BH28" s="3634"/>
      <c r="BI28" s="3634"/>
      <c r="BJ28" s="3634"/>
      <c r="BK28" s="3634"/>
      <c r="BL28" s="3634"/>
      <c r="BM28" s="3634"/>
      <c r="BN28" s="3634"/>
      <c r="BO28" s="3634"/>
      <c r="BP28" s="3634"/>
      <c r="BQ28" s="3634"/>
      <c r="BR28" s="3634"/>
      <c r="BS28" s="121"/>
      <c r="BT28" s="121"/>
      <c r="BU28" s="121"/>
    </row>
    <row r="29" spans="1:73" ht="14.15" customHeight="1">
      <c r="A29" s="6"/>
      <c r="B29" s="63"/>
      <c r="C29" s="6"/>
      <c r="D29" s="5" t="s">
        <v>554</v>
      </c>
      <c r="F29" s="6"/>
      <c r="G29" s="6"/>
      <c r="H29" s="6"/>
      <c r="I29" s="6"/>
      <c r="J29" s="6"/>
      <c r="K29" s="6"/>
      <c r="L29" s="6"/>
      <c r="M29" s="6"/>
      <c r="N29" s="6"/>
      <c r="O29" s="6"/>
      <c r="P29" s="6"/>
      <c r="Q29" s="6"/>
      <c r="R29" s="96"/>
      <c r="S29" s="96"/>
      <c r="T29" s="97"/>
      <c r="U29" s="98"/>
      <c r="V29" s="98"/>
      <c r="W29" s="6"/>
      <c r="X29" s="6"/>
      <c r="Y29" s="6"/>
      <c r="AA29" s="177"/>
      <c r="AB29" s="71"/>
      <c r="AC29" s="2287"/>
      <c r="AD29" s="2287"/>
      <c r="AE29" s="2287"/>
      <c r="AF29" s="2287"/>
      <c r="AG29" s="2287"/>
      <c r="AH29" s="2287"/>
      <c r="AI29" s="2287"/>
      <c r="AJ29" s="2287"/>
      <c r="AK29" s="2287"/>
      <c r="AL29" s="2287"/>
      <c r="AM29" s="2287"/>
      <c r="AN29" s="102"/>
      <c r="AQ29" s="1432"/>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1"/>
      <c r="BT29" s="121"/>
      <c r="BU29" s="121"/>
    </row>
    <row r="30" spans="1:73" ht="14.15" customHeight="1">
      <c r="A30" s="6"/>
      <c r="B30" s="63"/>
      <c r="D30" s="6" t="s">
        <v>1856</v>
      </c>
      <c r="E30" s="6"/>
      <c r="F30" s="6"/>
      <c r="G30" s="6"/>
      <c r="H30" s="6"/>
      <c r="I30" s="6"/>
      <c r="J30" s="6"/>
      <c r="K30" s="6"/>
      <c r="L30" s="6"/>
      <c r="M30" s="6"/>
      <c r="N30" s="6"/>
      <c r="O30" s="6"/>
      <c r="P30" s="6"/>
      <c r="Q30" s="6"/>
      <c r="R30" s="6"/>
      <c r="S30" s="6"/>
      <c r="T30" s="6"/>
      <c r="U30" s="499"/>
      <c r="V30" s="6"/>
      <c r="W30" s="6"/>
      <c r="X30" s="6"/>
      <c r="Y30" s="6"/>
      <c r="Z30" s="1"/>
      <c r="AA30" s="76"/>
      <c r="AB30" s="152"/>
      <c r="AC30" s="2287" t="s">
        <v>644</v>
      </c>
      <c r="AD30" s="2287"/>
      <c r="AE30" s="2287"/>
      <c r="AF30" s="2287"/>
      <c r="AG30" s="2287"/>
      <c r="AH30" s="2287"/>
      <c r="AI30" s="2287"/>
      <c r="AJ30" s="2287"/>
      <c r="AK30" s="2287"/>
      <c r="AL30" s="2287"/>
      <c r="AM30" s="2287"/>
      <c r="AN30" s="102"/>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row>
    <row r="31" spans="1:73" ht="14.15" customHeight="1">
      <c r="A31" s="6"/>
      <c r="B31" s="63"/>
      <c r="C31" s="69"/>
      <c r="D31" s="6"/>
      <c r="E31" s="3618"/>
      <c r="F31" s="3618"/>
      <c r="G31" s="3618"/>
      <c r="H31" s="3618"/>
      <c r="I31" s="3618"/>
      <c r="J31" s="3618"/>
      <c r="K31" s="3618"/>
      <c r="L31" s="3618"/>
      <c r="M31" s="3618"/>
      <c r="N31" s="3618"/>
      <c r="O31" s="3618"/>
      <c r="P31" s="3618"/>
      <c r="Q31" s="3618"/>
      <c r="R31" s="3618"/>
      <c r="S31" s="3618"/>
      <c r="T31" s="3618"/>
      <c r="U31" s="3618"/>
      <c r="V31" s="3618"/>
      <c r="W31" s="3618"/>
      <c r="X31" s="3618"/>
      <c r="Y31" s="3618"/>
      <c r="Z31" s="3618"/>
      <c r="AA31" s="76"/>
      <c r="AB31" s="152"/>
      <c r="AC31" s="2287"/>
      <c r="AD31" s="2287"/>
      <c r="AE31" s="2287"/>
      <c r="AF31" s="2287"/>
      <c r="AG31" s="2287"/>
      <c r="AH31" s="2287"/>
      <c r="AI31" s="2287"/>
      <c r="AJ31" s="2287"/>
      <c r="AK31" s="2287"/>
      <c r="AL31" s="2287"/>
      <c r="AM31" s="2287"/>
      <c r="AN31" s="102"/>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row>
    <row r="32" spans="1:73" ht="14.15" customHeight="1">
      <c r="A32" s="6"/>
      <c r="B32" s="63"/>
      <c r="C32" s="69"/>
      <c r="D32" s="6"/>
      <c r="E32" s="3618"/>
      <c r="F32" s="3618"/>
      <c r="G32" s="3618"/>
      <c r="H32" s="3618"/>
      <c r="I32" s="3618"/>
      <c r="J32" s="3618"/>
      <c r="K32" s="3618"/>
      <c r="L32" s="3618"/>
      <c r="M32" s="3618"/>
      <c r="N32" s="3618"/>
      <c r="O32" s="3618"/>
      <c r="P32" s="3618"/>
      <c r="Q32" s="3618"/>
      <c r="R32" s="3618"/>
      <c r="S32" s="3618"/>
      <c r="T32" s="3618"/>
      <c r="U32" s="3618"/>
      <c r="V32" s="3618"/>
      <c r="W32" s="3618"/>
      <c r="X32" s="3618"/>
      <c r="Y32" s="3618"/>
      <c r="Z32" s="3618"/>
      <c r="AA32" s="76"/>
      <c r="AB32" s="152"/>
      <c r="AN32" s="102"/>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row>
    <row r="33" spans="1:73" ht="14.15" customHeight="1">
      <c r="A33" s="6"/>
      <c r="B33" s="63"/>
      <c r="C33" s="69"/>
      <c r="D33" s="6"/>
      <c r="E33" s="127"/>
      <c r="F33" s="127"/>
      <c r="G33" s="127"/>
      <c r="H33" s="127"/>
      <c r="I33" s="127"/>
      <c r="J33" s="127"/>
      <c r="K33" s="127"/>
      <c r="L33" s="127"/>
      <c r="M33" s="127"/>
      <c r="N33" s="127"/>
      <c r="O33" s="127"/>
      <c r="P33" s="127"/>
      <c r="Q33" s="127"/>
      <c r="R33" s="127"/>
      <c r="S33" s="127"/>
      <c r="T33" s="127"/>
      <c r="U33" s="127"/>
      <c r="V33" s="127"/>
      <c r="W33" s="127"/>
      <c r="X33" s="127"/>
      <c r="Y33" s="127"/>
      <c r="Z33" s="127"/>
      <c r="AA33" s="76"/>
      <c r="AN33" s="102"/>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row>
    <row r="34" spans="1:73" ht="14.15" customHeight="1">
      <c r="A34" s="6"/>
      <c r="B34" s="63"/>
      <c r="C34" s="6"/>
      <c r="D34" s="6" t="s">
        <v>611</v>
      </c>
      <c r="F34" s="6"/>
      <c r="G34" s="6"/>
      <c r="H34" s="6"/>
      <c r="I34" s="6"/>
      <c r="J34" s="6"/>
      <c r="K34" s="6"/>
      <c r="L34" s="6"/>
      <c r="M34" s="6"/>
      <c r="N34" s="6"/>
      <c r="O34" s="6"/>
      <c r="P34" s="6"/>
      <c r="Q34" s="6"/>
      <c r="R34" s="96"/>
      <c r="S34" s="96"/>
      <c r="T34" s="97"/>
      <c r="U34" s="98"/>
      <c r="V34" s="98"/>
      <c r="W34" s="6"/>
      <c r="X34" s="6"/>
      <c r="Y34" s="6"/>
      <c r="AA34" s="177"/>
      <c r="AN34" s="102"/>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row>
    <row r="35" spans="1:73" ht="14.15" customHeight="1">
      <c r="A35" s="6"/>
      <c r="B35" s="63"/>
      <c r="C35" s="6"/>
      <c r="N35" s="5"/>
      <c r="AA35" s="177"/>
      <c r="AB35" s="71"/>
      <c r="AN35" s="102"/>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row>
    <row r="36" spans="1:73" ht="14.25" customHeight="1">
      <c r="A36" s="6"/>
      <c r="B36" s="63"/>
      <c r="C36" s="1" t="s">
        <v>640</v>
      </c>
      <c r="E36" s="81"/>
      <c r="F36" s="81"/>
      <c r="G36" s="1"/>
      <c r="H36" s="1"/>
      <c r="I36" s="1"/>
      <c r="J36" s="1"/>
      <c r="K36" s="1"/>
      <c r="L36" s="1"/>
      <c r="M36" s="1"/>
      <c r="N36" s="1"/>
      <c r="O36" s="1"/>
      <c r="P36" s="1"/>
      <c r="Q36" s="6"/>
      <c r="R36" s="96"/>
      <c r="S36" s="96"/>
      <c r="T36" s="97"/>
      <c r="U36" s="98"/>
      <c r="V36" s="98"/>
      <c r="W36" s="6"/>
      <c r="X36" s="6"/>
      <c r="Y36" s="6"/>
      <c r="AA36" s="177"/>
      <c r="AN36" s="102"/>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row>
    <row r="37" spans="1:73" ht="14.15" customHeight="1">
      <c r="A37" s="6"/>
      <c r="B37" s="63"/>
      <c r="C37" s="1"/>
      <c r="E37" s="81"/>
      <c r="F37" s="81"/>
      <c r="G37" s="1"/>
      <c r="H37" s="1"/>
      <c r="I37" s="1"/>
      <c r="J37" s="1"/>
      <c r="K37" s="1"/>
      <c r="L37" s="1"/>
      <c r="M37" s="1"/>
      <c r="N37" s="1"/>
      <c r="O37" s="1"/>
      <c r="P37" s="1"/>
      <c r="Q37" s="6"/>
      <c r="R37" s="96"/>
      <c r="S37" s="96"/>
      <c r="T37" s="97"/>
      <c r="U37" s="98"/>
      <c r="V37" s="98"/>
      <c r="W37" s="6"/>
      <c r="X37" s="6"/>
      <c r="Y37" s="6"/>
      <c r="AA37" s="177"/>
      <c r="AN37" s="102"/>
      <c r="AQ37" s="1432"/>
      <c r="AR37" s="1251"/>
      <c r="AS37" s="1251"/>
      <c r="AT37" s="125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row>
    <row r="38" spans="1:73" ht="14.15" customHeight="1">
      <c r="A38" s="6"/>
      <c r="B38" s="63"/>
      <c r="C38" s="1"/>
      <c r="D38" s="5" t="s">
        <v>554</v>
      </c>
      <c r="E38" s="81"/>
      <c r="F38" s="81"/>
      <c r="G38" s="1"/>
      <c r="H38" s="1"/>
      <c r="I38" s="1"/>
      <c r="J38" s="1"/>
      <c r="K38" s="1"/>
      <c r="L38" s="1"/>
      <c r="M38" s="1"/>
      <c r="N38" s="1"/>
      <c r="O38" s="1"/>
      <c r="P38" s="1"/>
      <c r="Q38" s="6"/>
      <c r="R38" s="96"/>
      <c r="S38" s="96"/>
      <c r="T38" s="97"/>
      <c r="U38" s="98"/>
      <c r="V38" s="98"/>
      <c r="W38" s="6"/>
      <c r="X38" s="6"/>
      <c r="Y38" s="6"/>
      <c r="AA38" s="177"/>
      <c r="AN38" s="102"/>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row>
    <row r="39" spans="1:73" ht="14.15" customHeight="1">
      <c r="A39" s="6"/>
      <c r="B39" s="63"/>
      <c r="C39" s="6"/>
      <c r="D39" s="1" t="s">
        <v>293</v>
      </c>
      <c r="E39" s="81"/>
      <c r="F39" s="81"/>
      <c r="G39" s="1"/>
      <c r="H39" s="1"/>
      <c r="I39" s="1"/>
      <c r="J39" s="1"/>
      <c r="K39" s="1"/>
      <c r="L39" s="1"/>
      <c r="M39" s="1"/>
      <c r="N39" s="1"/>
      <c r="O39" s="1"/>
      <c r="P39" s="1"/>
      <c r="Q39" s="1"/>
      <c r="R39" s="1"/>
      <c r="U39" s="1364"/>
      <c r="V39" s="1266"/>
      <c r="W39" s="1266"/>
      <c r="X39" s="1266"/>
      <c r="Y39" s="1266"/>
      <c r="AA39" s="177"/>
      <c r="AN39" s="102"/>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row>
    <row r="40" spans="1:73" ht="14.15" customHeight="1">
      <c r="A40" s="6"/>
      <c r="B40" s="63"/>
      <c r="D40" s="6"/>
      <c r="E40" s="1"/>
      <c r="F40" s="82" t="s">
        <v>294</v>
      </c>
      <c r="G40" s="65"/>
      <c r="H40" s="1"/>
      <c r="I40" s="1"/>
      <c r="J40" s="1"/>
      <c r="K40" s="1"/>
      <c r="L40" s="1"/>
      <c r="M40" s="1"/>
      <c r="N40" s="1"/>
      <c r="O40" s="1"/>
      <c r="P40" s="1"/>
      <c r="R40" s="4" t="s">
        <v>1744</v>
      </c>
      <c r="S40" s="4"/>
      <c r="T40" s="2"/>
      <c r="U40" s="1914"/>
      <c r="V40" s="1914"/>
      <c r="W40" s="169" t="s">
        <v>37</v>
      </c>
      <c r="X40" s="1919"/>
      <c r="Y40" s="1919"/>
      <c r="Z40" s="2" t="s">
        <v>164</v>
      </c>
      <c r="AA40" s="177"/>
      <c r="AB40" s="71" t="s">
        <v>292</v>
      </c>
      <c r="AC40" s="115" t="s">
        <v>295</v>
      </c>
      <c r="AN40" s="102"/>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row>
    <row r="41" spans="1:73" ht="14.15" customHeight="1">
      <c r="A41" s="6"/>
      <c r="B41" s="63"/>
      <c r="D41" s="6"/>
      <c r="E41" s="1"/>
      <c r="F41" s="82" t="s">
        <v>296</v>
      </c>
      <c r="G41" s="65"/>
      <c r="H41" s="1"/>
      <c r="I41" s="1"/>
      <c r="J41" s="1"/>
      <c r="K41" s="1"/>
      <c r="L41" s="1"/>
      <c r="M41" s="1"/>
      <c r="N41" s="1"/>
      <c r="O41" s="1"/>
      <c r="P41" s="1"/>
      <c r="R41" s="842" t="s">
        <v>1744</v>
      </c>
      <c r="S41" s="842"/>
      <c r="T41" s="223"/>
      <c r="U41" s="2240"/>
      <c r="V41" s="2240"/>
      <c r="W41" s="754" t="s">
        <v>37</v>
      </c>
      <c r="X41" s="2399"/>
      <c r="Y41" s="2399"/>
      <c r="Z41" s="223" t="s">
        <v>164</v>
      </c>
      <c r="AA41" s="177"/>
      <c r="AB41" s="71" t="s">
        <v>292</v>
      </c>
      <c r="AC41" s="115" t="s">
        <v>297</v>
      </c>
      <c r="AD41" s="128"/>
      <c r="AE41" s="128"/>
      <c r="AF41" s="82"/>
      <c r="AG41" s="82"/>
      <c r="AH41" s="115"/>
      <c r="AI41" s="115"/>
      <c r="AJ41" s="115"/>
      <c r="AK41" s="115"/>
      <c r="AL41" s="115"/>
      <c r="AM41" s="115"/>
      <c r="AN41" s="140"/>
      <c r="AO41" s="82"/>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row>
    <row r="42" spans="1:73" ht="7" customHeight="1">
      <c r="A42" s="6"/>
      <c r="B42" s="63"/>
      <c r="C42" s="69"/>
      <c r="N42" s="5"/>
      <c r="AA42" s="177"/>
      <c r="AD42" s="128"/>
      <c r="AE42" s="128"/>
      <c r="AF42" s="82"/>
      <c r="AG42" s="82"/>
      <c r="AH42" s="115"/>
      <c r="AI42" s="115"/>
      <c r="AJ42" s="115"/>
      <c r="AK42" s="115"/>
      <c r="AL42" s="115"/>
      <c r="AM42" s="115"/>
      <c r="AN42" s="140"/>
      <c r="AO42" s="82"/>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row>
    <row r="43" spans="1:73" ht="14.15" customHeight="1">
      <c r="A43" s="6"/>
      <c r="B43" s="63"/>
      <c r="C43" s="69"/>
      <c r="D43" s="1" t="s">
        <v>299</v>
      </c>
      <c r="E43" s="1"/>
      <c r="F43" s="1"/>
      <c r="G43" s="1"/>
      <c r="H43" s="1"/>
      <c r="I43" s="1"/>
      <c r="J43" s="1"/>
      <c r="K43" s="1"/>
      <c r="L43" s="1"/>
      <c r="N43" s="5"/>
      <c r="Q43" s="1027"/>
      <c r="R43" s="1027"/>
      <c r="S43" s="1027"/>
      <c r="T43" s="1027"/>
      <c r="U43" s="1027"/>
      <c r="V43" s="121"/>
      <c r="AA43" s="177"/>
      <c r="AB43" s="152"/>
      <c r="AN43" s="102"/>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row>
    <row r="44" spans="1:73" ht="14.15" customHeight="1">
      <c r="A44" s="6"/>
      <c r="B44" s="63"/>
      <c r="C44" s="69"/>
      <c r="D44" s="6"/>
      <c r="E44" s="3628"/>
      <c r="F44" s="3628"/>
      <c r="G44" s="3628"/>
      <c r="H44" s="3628"/>
      <c r="I44" s="3628"/>
      <c r="J44" s="3628"/>
      <c r="K44" s="3628"/>
      <c r="L44" s="3628"/>
      <c r="M44" s="3628"/>
      <c r="N44" s="3628"/>
      <c r="O44" s="3628"/>
      <c r="P44" s="3628"/>
      <c r="Q44" s="3628"/>
      <c r="R44" s="3628"/>
      <c r="S44" s="3628"/>
      <c r="T44" s="3628"/>
      <c r="U44" s="3628"/>
      <c r="V44" s="3628"/>
      <c r="W44" s="3628"/>
      <c r="X44" s="3628"/>
      <c r="Y44" s="3628"/>
      <c r="Z44" s="3628"/>
      <c r="AA44" s="177"/>
      <c r="AB44" s="66"/>
      <c r="AC44" s="1028"/>
      <c r="AD44" s="1028"/>
      <c r="AE44" s="1028"/>
      <c r="AF44" s="1028"/>
      <c r="AG44" s="1028"/>
      <c r="AH44" s="1028"/>
      <c r="AI44" s="1028"/>
      <c r="AJ44" s="1028"/>
      <c r="AK44" s="1028"/>
      <c r="AL44" s="1028"/>
      <c r="AM44" s="1028"/>
      <c r="AN44" s="1029"/>
      <c r="AO44" s="1028"/>
      <c r="AQ44" s="1500"/>
      <c r="AR44" s="583"/>
      <c r="AS44" s="583"/>
      <c r="AT44" s="583"/>
      <c r="AU44" s="583"/>
      <c r="AV44" s="583"/>
      <c r="AW44" s="583"/>
      <c r="AX44" s="583"/>
      <c r="AY44" s="583"/>
      <c r="AZ44" s="583"/>
      <c r="BA44" s="583"/>
      <c r="BB44" s="583"/>
      <c r="BC44" s="583"/>
      <c r="BD44" s="583"/>
      <c r="BE44" s="583"/>
      <c r="BF44" s="583"/>
      <c r="BG44" s="583"/>
      <c r="BH44" s="583"/>
      <c r="BI44" s="583"/>
      <c r="BJ44" s="583"/>
      <c r="BK44" s="583"/>
      <c r="BL44" s="583"/>
      <c r="BM44" s="583"/>
      <c r="BN44" s="583"/>
      <c r="BO44" s="583"/>
      <c r="BP44" s="583"/>
      <c r="BQ44" s="583"/>
      <c r="BR44" s="583"/>
      <c r="BS44" s="583"/>
      <c r="BT44" s="583"/>
      <c r="BU44" s="583"/>
    </row>
    <row r="45" spans="1:73" ht="7" customHeight="1">
      <c r="A45" s="6"/>
      <c r="B45" s="63"/>
      <c r="C45" s="69"/>
      <c r="D45" s="6"/>
      <c r="E45" s="3628"/>
      <c r="F45" s="3628"/>
      <c r="G45" s="3628"/>
      <c r="H45" s="3628"/>
      <c r="I45" s="3628"/>
      <c r="J45" s="3628"/>
      <c r="K45" s="3628"/>
      <c r="L45" s="3628"/>
      <c r="M45" s="3628"/>
      <c r="N45" s="3628"/>
      <c r="O45" s="3628"/>
      <c r="P45" s="3628"/>
      <c r="Q45" s="3628"/>
      <c r="R45" s="3628"/>
      <c r="S45" s="3628"/>
      <c r="T45" s="3628"/>
      <c r="U45" s="3628"/>
      <c r="V45" s="3628"/>
      <c r="W45" s="3628"/>
      <c r="X45" s="3628"/>
      <c r="Y45" s="3628"/>
      <c r="Z45" s="3628"/>
      <c r="AA45" s="177"/>
      <c r="AB45" s="66"/>
      <c r="AC45" s="1028"/>
      <c r="AD45" s="1028"/>
      <c r="AE45" s="1028"/>
      <c r="AF45" s="1028"/>
      <c r="AG45" s="1028"/>
      <c r="AH45" s="1028"/>
      <c r="AI45" s="1028"/>
      <c r="AJ45" s="1028"/>
      <c r="AK45" s="1028"/>
      <c r="AL45" s="1028"/>
      <c r="AM45" s="1028"/>
      <c r="AN45" s="1029"/>
      <c r="AO45" s="1028"/>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row>
    <row r="46" spans="1:73" ht="7" customHeight="1">
      <c r="A46" s="6"/>
      <c r="B46" s="63"/>
      <c r="C46" s="69"/>
      <c r="D46" s="6"/>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77"/>
      <c r="AB46" s="66"/>
      <c r="AC46" s="1028"/>
      <c r="AD46" s="1028"/>
      <c r="AE46" s="1028"/>
      <c r="AF46" s="1028"/>
      <c r="AG46" s="1028"/>
      <c r="AH46" s="1028"/>
      <c r="AI46" s="1028"/>
      <c r="AJ46" s="1028"/>
      <c r="AK46" s="1028"/>
      <c r="AL46" s="1028"/>
      <c r="AM46" s="1028"/>
      <c r="AN46" s="1029"/>
      <c r="AO46" s="1028"/>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row>
    <row r="47" spans="1:73" ht="14.15" customHeight="1">
      <c r="A47" s="6"/>
      <c r="B47" s="63"/>
      <c r="C47" s="69"/>
      <c r="D47" s="5" t="s">
        <v>555</v>
      </c>
      <c r="E47" s="6"/>
      <c r="F47" s="6"/>
      <c r="G47" s="6"/>
      <c r="H47" s="6"/>
      <c r="I47" s="6"/>
      <c r="J47" s="6"/>
      <c r="K47" s="6"/>
      <c r="L47" s="6"/>
      <c r="M47" s="6"/>
      <c r="N47" s="6"/>
      <c r="O47" s="6"/>
      <c r="P47" s="6"/>
      <c r="Q47" s="6"/>
      <c r="R47" s="6"/>
      <c r="S47" s="6"/>
      <c r="T47" s="6"/>
      <c r="U47" s="499"/>
      <c r="V47" s="6"/>
      <c r="W47" s="6"/>
      <c r="X47" s="6"/>
      <c r="Y47" s="6"/>
      <c r="AA47" s="177"/>
      <c r="AB47" s="152"/>
      <c r="AC47" s="1028"/>
      <c r="AD47" s="1028"/>
      <c r="AE47" s="1028"/>
      <c r="AF47" s="1028"/>
      <c r="AG47" s="1028"/>
      <c r="AH47" s="1028"/>
      <c r="AI47" s="1028"/>
      <c r="AJ47" s="1028"/>
      <c r="AK47" s="1028"/>
      <c r="AL47" s="1028"/>
      <c r="AM47" s="1028"/>
      <c r="AN47" s="1029"/>
      <c r="AO47" s="1028"/>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row>
    <row r="48" spans="1:73" ht="14.15" customHeight="1">
      <c r="A48" s="6"/>
      <c r="B48" s="63"/>
      <c r="C48" s="6"/>
      <c r="D48" s="266" t="s">
        <v>300</v>
      </c>
      <c r="E48" s="6"/>
      <c r="F48" s="6"/>
      <c r="G48" s="6"/>
      <c r="H48" s="6"/>
      <c r="I48" s="6"/>
      <c r="J48" s="6"/>
      <c r="K48" s="6"/>
      <c r="L48" s="6"/>
      <c r="M48" s="6"/>
      <c r="N48" s="9"/>
      <c r="O48" s="9"/>
      <c r="P48" s="9"/>
      <c r="Q48" s="9"/>
      <c r="R48" s="9"/>
      <c r="S48" s="9"/>
      <c r="T48" s="9"/>
      <c r="U48" s="887"/>
      <c r="V48" s="9"/>
      <c r="W48" s="6"/>
      <c r="X48" s="6"/>
      <c r="Y48" s="6"/>
      <c r="AA48" s="177"/>
      <c r="AB48" s="152"/>
      <c r="AC48" s="1028"/>
      <c r="AD48" s="1028"/>
      <c r="AE48" s="1028"/>
      <c r="AF48" s="1028"/>
      <c r="AG48" s="1028"/>
      <c r="AH48" s="1028"/>
      <c r="AI48" s="1028"/>
      <c r="AJ48" s="1028"/>
      <c r="AK48" s="1028"/>
      <c r="AL48" s="1028"/>
      <c r="AM48" s="1028"/>
      <c r="AN48" s="1029"/>
      <c r="AO48" s="1028"/>
      <c r="AQ48" s="849"/>
      <c r="AR48" s="849"/>
      <c r="AS48" s="849"/>
      <c r="AT48" s="849"/>
      <c r="AU48" s="849"/>
      <c r="AV48" s="849"/>
      <c r="AW48" s="849"/>
      <c r="AX48" s="849"/>
      <c r="AY48" s="849"/>
      <c r="AZ48" s="849"/>
      <c r="BA48" s="849"/>
      <c r="BB48" s="849"/>
      <c r="BC48" s="849"/>
      <c r="BD48" s="849"/>
      <c r="BE48" s="849"/>
      <c r="BF48" s="849"/>
      <c r="BG48" s="849"/>
      <c r="BH48" s="849"/>
      <c r="BI48" s="849"/>
      <c r="BJ48" s="849"/>
      <c r="BK48" s="849"/>
      <c r="BL48" s="849"/>
      <c r="BM48" s="849"/>
      <c r="BN48" s="849"/>
      <c r="BO48" s="849"/>
      <c r="BP48" s="849"/>
      <c r="BQ48" s="849"/>
      <c r="BR48" s="849"/>
      <c r="BS48" s="849"/>
      <c r="BT48" s="849"/>
      <c r="BU48" s="849"/>
    </row>
    <row r="49" spans="1:73" ht="14.15" customHeight="1">
      <c r="A49" s="6"/>
      <c r="B49" s="63"/>
      <c r="D49" s="69"/>
      <c r="E49" s="6"/>
      <c r="F49" s="115" t="s">
        <v>301</v>
      </c>
      <c r="H49" s="6"/>
      <c r="I49" s="6"/>
      <c r="J49" s="6"/>
      <c r="K49" s="6"/>
      <c r="L49" s="6"/>
      <c r="M49" s="6"/>
      <c r="N49" s="6"/>
      <c r="O49" s="6"/>
      <c r="P49" s="69"/>
      <c r="Q49" s="6"/>
      <c r="R49" s="115" t="s">
        <v>302</v>
      </c>
      <c r="S49" s="6"/>
      <c r="T49" s="6"/>
      <c r="U49" s="499"/>
      <c r="V49" s="6"/>
      <c r="W49" s="6"/>
      <c r="X49" s="6"/>
      <c r="Y49" s="6"/>
      <c r="Z49" s="6"/>
      <c r="AA49" s="177"/>
      <c r="AB49" s="152"/>
      <c r="AC49" s="1028"/>
      <c r="AD49" s="1028"/>
      <c r="AE49" s="1028"/>
      <c r="AF49" s="1028"/>
      <c r="AG49" s="1028"/>
      <c r="AH49" s="1028"/>
      <c r="AI49" s="1028"/>
      <c r="AJ49" s="1028"/>
      <c r="AK49" s="1028"/>
      <c r="AL49" s="1028"/>
      <c r="AM49" s="1028"/>
      <c r="AN49" s="1029"/>
      <c r="AO49" s="1028"/>
      <c r="AP49" s="79"/>
      <c r="AQ49" s="849"/>
      <c r="AR49" s="849"/>
      <c r="AS49" s="849"/>
      <c r="AT49" s="849"/>
      <c r="AU49" s="849"/>
      <c r="AV49" s="849"/>
      <c r="AW49" s="849"/>
      <c r="AX49" s="849"/>
      <c r="AY49" s="849"/>
      <c r="AZ49" s="849"/>
      <c r="BA49" s="849"/>
      <c r="BB49" s="849"/>
      <c r="BC49" s="849"/>
      <c r="BD49" s="849"/>
      <c r="BE49" s="849"/>
      <c r="BF49" s="849"/>
      <c r="BG49" s="849"/>
      <c r="BH49" s="849"/>
      <c r="BI49" s="849"/>
      <c r="BJ49" s="849"/>
      <c r="BK49" s="849"/>
      <c r="BL49" s="849"/>
      <c r="BM49" s="849"/>
      <c r="BN49" s="849"/>
      <c r="BO49" s="849"/>
      <c r="BP49" s="849"/>
      <c r="BQ49" s="849"/>
      <c r="BR49" s="849"/>
      <c r="BS49" s="849"/>
      <c r="BT49" s="849"/>
      <c r="BU49" s="849"/>
    </row>
    <row r="50" spans="1:73" ht="14.15" customHeight="1">
      <c r="A50" s="6"/>
      <c r="B50" s="63"/>
      <c r="D50" s="69"/>
      <c r="E50" s="6"/>
      <c r="F50" s="115" t="s">
        <v>303</v>
      </c>
      <c r="H50" s="6"/>
      <c r="I50" s="6"/>
      <c r="J50" s="3560"/>
      <c r="K50" s="3560"/>
      <c r="L50" s="3560"/>
      <c r="M50" s="3560"/>
      <c r="N50" s="3560"/>
      <c r="O50" s="3560"/>
      <c r="P50" s="3560"/>
      <c r="Q50" s="3560"/>
      <c r="R50" s="3560"/>
      <c r="S50" s="3560"/>
      <c r="T50" s="3560"/>
      <c r="U50" s="3560"/>
      <c r="V50" s="3560"/>
      <c r="W50" s="3560"/>
      <c r="X50" s="3560"/>
      <c r="Y50" s="3560"/>
      <c r="Z50" s="9" t="s">
        <v>18</v>
      </c>
      <c r="AA50" s="177"/>
      <c r="AB50" s="152"/>
      <c r="AC50" s="1028"/>
      <c r="AD50" s="1028"/>
      <c r="AE50" s="1028"/>
      <c r="AF50" s="1028"/>
      <c r="AG50" s="1028"/>
      <c r="AH50" s="1028"/>
      <c r="AI50" s="1028"/>
      <c r="AJ50" s="1028"/>
      <c r="AK50" s="1028"/>
      <c r="AL50" s="1028"/>
      <c r="AM50" s="1028"/>
      <c r="AN50" s="1029"/>
      <c r="AO50" s="1028"/>
      <c r="AP50" s="79"/>
      <c r="BD50" s="79"/>
      <c r="BE50" s="79"/>
      <c r="BF50" s="79"/>
      <c r="BG50" s="79"/>
      <c r="BH50" s="79"/>
      <c r="BI50" s="79"/>
      <c r="BJ50" s="79"/>
      <c r="BK50" s="79"/>
      <c r="BL50" s="79"/>
      <c r="BM50" s="79"/>
    </row>
    <row r="51" spans="1:73" ht="14.15" customHeight="1">
      <c r="A51" s="6"/>
      <c r="B51" s="63"/>
      <c r="C51" s="1" t="s">
        <v>1627</v>
      </c>
      <c r="D51" s="69"/>
      <c r="E51" s="6"/>
      <c r="F51" s="115"/>
      <c r="H51" s="6"/>
      <c r="I51" s="6"/>
      <c r="J51" s="499"/>
      <c r="K51" s="499"/>
      <c r="L51" s="499"/>
      <c r="M51" s="499"/>
      <c r="N51" s="499"/>
      <c r="O51" s="499"/>
      <c r="P51" s="499"/>
      <c r="Q51" s="499"/>
      <c r="R51" s="499"/>
      <c r="S51" s="499"/>
      <c r="T51" s="499"/>
      <c r="U51" s="499"/>
      <c r="V51" s="499"/>
      <c r="W51" s="499"/>
      <c r="X51" s="499"/>
      <c r="Y51" s="499"/>
      <c r="Z51" s="9"/>
      <c r="AA51" s="177"/>
      <c r="AB51" s="152"/>
      <c r="AC51" s="1028"/>
      <c r="AD51" s="1028"/>
      <c r="AE51" s="1028"/>
      <c r="AF51" s="1028"/>
      <c r="AG51" s="1028"/>
      <c r="AH51" s="1028"/>
      <c r="AI51" s="1028"/>
      <c r="AJ51" s="1028"/>
      <c r="AK51" s="1028"/>
      <c r="AL51" s="1028"/>
      <c r="AM51" s="1028"/>
      <c r="AN51" s="1029"/>
      <c r="AO51" s="1028"/>
      <c r="AP51" s="79"/>
      <c r="BD51" s="79"/>
      <c r="BE51" s="79"/>
      <c r="BF51" s="79"/>
      <c r="BG51" s="79"/>
      <c r="BH51" s="79"/>
      <c r="BI51" s="79"/>
      <c r="BJ51" s="79"/>
      <c r="BK51" s="79"/>
      <c r="BL51" s="79"/>
      <c r="BM51" s="79"/>
    </row>
    <row r="52" spans="1:73" ht="14.15" customHeight="1">
      <c r="A52" s="6"/>
      <c r="B52" s="63"/>
      <c r="C52" s="69"/>
      <c r="D52" s="6" t="s">
        <v>557</v>
      </c>
      <c r="E52" s="6"/>
      <c r="F52" s="115"/>
      <c r="H52" s="6"/>
      <c r="I52" s="6"/>
      <c r="J52" s="499"/>
      <c r="K52" s="499"/>
      <c r="L52" s="499"/>
      <c r="M52" s="499"/>
      <c r="N52" s="499"/>
      <c r="O52" s="499"/>
      <c r="P52" s="499"/>
      <c r="Q52" s="499"/>
      <c r="R52" s="499"/>
      <c r="S52" s="499"/>
      <c r="T52" s="499"/>
      <c r="U52" s="499"/>
      <c r="V52" s="499"/>
      <c r="W52" s="499"/>
      <c r="X52" s="499"/>
      <c r="Y52" s="499"/>
      <c r="Z52" s="9"/>
      <c r="AA52" s="177"/>
      <c r="AB52" s="152"/>
      <c r="AC52" s="1028"/>
      <c r="AD52" s="1028"/>
      <c r="AE52" s="1028"/>
      <c r="AF52" s="1028"/>
      <c r="AG52" s="1028"/>
      <c r="AH52" s="1028"/>
      <c r="AI52" s="1028"/>
      <c r="AJ52" s="1028"/>
      <c r="AK52" s="1028"/>
      <c r="AL52" s="1028"/>
      <c r="AM52" s="1028"/>
      <c r="AN52" s="1029"/>
      <c r="AO52" s="1028"/>
      <c r="AP52" s="79"/>
      <c r="BD52" s="79"/>
      <c r="BE52" s="79"/>
      <c r="BF52" s="79"/>
      <c r="BG52" s="79"/>
      <c r="BH52" s="79"/>
      <c r="BI52" s="79"/>
      <c r="BJ52" s="79"/>
      <c r="BK52" s="79"/>
      <c r="BL52" s="79"/>
      <c r="BM52" s="79"/>
    </row>
    <row r="53" spans="1:73" ht="14.15" customHeight="1">
      <c r="A53" s="6"/>
      <c r="B53" s="63"/>
      <c r="C53" s="69"/>
      <c r="D53" s="6"/>
      <c r="E53" s="6"/>
      <c r="F53" s="6"/>
      <c r="G53" s="6"/>
      <c r="H53" s="6"/>
      <c r="I53" s="6"/>
      <c r="J53" s="6"/>
      <c r="K53" s="6"/>
      <c r="L53" s="6"/>
      <c r="M53" s="6"/>
      <c r="N53" s="6"/>
      <c r="O53" s="6"/>
      <c r="P53" s="6"/>
      <c r="Q53" s="6"/>
      <c r="R53" s="6"/>
      <c r="S53" s="6"/>
      <c r="T53" s="6"/>
      <c r="U53" s="499"/>
      <c r="V53" s="6"/>
      <c r="W53" s="6"/>
      <c r="X53" s="6"/>
      <c r="Y53" s="6"/>
      <c r="AA53" s="177"/>
      <c r="AB53" s="152"/>
      <c r="AC53" s="1028"/>
      <c r="AD53" s="1028"/>
      <c r="AE53" s="1028"/>
      <c r="AF53" s="1028"/>
      <c r="AG53" s="1028"/>
      <c r="AH53" s="1028"/>
      <c r="AI53" s="1028"/>
      <c r="AJ53" s="1028"/>
      <c r="AK53" s="1028"/>
      <c r="AL53" s="1028"/>
      <c r="AM53" s="1028"/>
      <c r="AN53" s="1029"/>
      <c r="AO53" s="1028"/>
    </row>
    <row r="54" spans="1:73" ht="14.15" customHeight="1">
      <c r="A54" s="6"/>
      <c r="B54" s="63"/>
      <c r="C54" s="6" t="s">
        <v>345</v>
      </c>
      <c r="N54" s="5"/>
      <c r="AA54" s="177"/>
      <c r="AB54" s="199"/>
      <c r="AN54" s="102"/>
      <c r="BH54" s="79"/>
      <c r="BI54" s="79"/>
      <c r="BJ54" s="79"/>
      <c r="BK54" s="79"/>
      <c r="BL54" s="79"/>
      <c r="BM54" s="79"/>
      <c r="BN54" s="79"/>
      <c r="BO54" s="79"/>
      <c r="BP54" s="79"/>
    </row>
    <row r="55" spans="1:73" ht="14.15" customHeight="1">
      <c r="A55" s="6"/>
      <c r="B55" s="62"/>
      <c r="C55" s="6" t="s">
        <v>1861</v>
      </c>
      <c r="N55" s="5"/>
      <c r="AA55" s="177"/>
      <c r="AB55" s="95" t="s">
        <v>313</v>
      </c>
      <c r="AC55" s="2287" t="s">
        <v>312</v>
      </c>
      <c r="AD55" s="2287"/>
      <c r="AE55" s="2287"/>
      <c r="AF55" s="2287"/>
      <c r="AG55" s="2287"/>
      <c r="AH55" s="2287"/>
      <c r="AI55" s="2287"/>
      <c r="AJ55" s="2287"/>
      <c r="AK55" s="2287"/>
      <c r="AL55" s="2287"/>
      <c r="AM55" s="2287"/>
      <c r="AN55" s="2403"/>
      <c r="AO55" s="630"/>
      <c r="BH55" s="79"/>
      <c r="BI55" s="79"/>
      <c r="BJ55" s="79"/>
      <c r="BK55" s="79"/>
      <c r="BL55" s="79"/>
      <c r="BM55" s="79"/>
      <c r="BN55" s="79"/>
      <c r="BO55" s="79"/>
      <c r="BP55" s="79"/>
    </row>
    <row r="56" spans="1:73" ht="14.15" customHeight="1">
      <c r="A56" s="6"/>
      <c r="B56" s="62"/>
      <c r="D56" s="5" t="s">
        <v>1862</v>
      </c>
      <c r="N56" s="5"/>
      <c r="AA56" s="177"/>
      <c r="AB56" s="199"/>
      <c r="AC56" s="2287"/>
      <c r="AD56" s="2287"/>
      <c r="AE56" s="2287"/>
      <c r="AF56" s="2287"/>
      <c r="AG56" s="2287"/>
      <c r="AH56" s="2287"/>
      <c r="AI56" s="2287"/>
      <c r="AJ56" s="2287"/>
      <c r="AK56" s="2287"/>
      <c r="AL56" s="3631"/>
      <c r="AM56" s="2287"/>
      <c r="AN56" s="2403"/>
      <c r="AO56" s="630"/>
      <c r="BH56" s="79"/>
      <c r="BI56" s="79"/>
      <c r="BJ56" s="79"/>
      <c r="BK56" s="79"/>
      <c r="BL56" s="79"/>
      <c r="BM56" s="79"/>
      <c r="BN56" s="79"/>
      <c r="BO56" s="79"/>
      <c r="BP56" s="79"/>
    </row>
    <row r="57" spans="1:73" ht="14.15" customHeight="1">
      <c r="A57" s="6"/>
      <c r="B57" s="62"/>
      <c r="C57" s="1"/>
      <c r="D57" s="1"/>
      <c r="E57" s="1"/>
      <c r="F57" s="1"/>
      <c r="H57" s="3474" t="s">
        <v>311</v>
      </c>
      <c r="I57" s="3605"/>
      <c r="J57" s="3605"/>
      <c r="K57" s="3605"/>
      <c r="L57" s="3605"/>
      <c r="M57" s="3605"/>
      <c r="N57" s="3605"/>
      <c r="O57" s="3605"/>
      <c r="P57" s="3605"/>
      <c r="Q57" s="3605"/>
      <c r="R57" s="5" t="s">
        <v>982</v>
      </c>
      <c r="S57" s="5" t="s">
        <v>983</v>
      </c>
      <c r="T57" s="6"/>
      <c r="Y57" s="128"/>
      <c r="AA57" s="177"/>
      <c r="AB57" s="152"/>
      <c r="AN57" s="102"/>
      <c r="BH57" s="79"/>
      <c r="BI57" s="79"/>
      <c r="BJ57" s="79"/>
      <c r="BK57" s="79"/>
      <c r="BL57" s="79"/>
      <c r="BM57" s="79"/>
      <c r="BN57" s="79"/>
      <c r="BO57" s="79"/>
      <c r="BP57" s="79"/>
    </row>
    <row r="58" spans="1:73" ht="14.15" customHeight="1">
      <c r="A58" s="6"/>
      <c r="B58" s="62"/>
      <c r="C58" s="1"/>
      <c r="D58" s="1"/>
      <c r="E58" s="1"/>
      <c r="F58" s="1"/>
      <c r="I58" s="10"/>
      <c r="J58" s="10"/>
      <c r="K58" s="10"/>
      <c r="L58" s="10"/>
      <c r="M58" s="10"/>
      <c r="N58" s="10"/>
      <c r="O58" s="10"/>
      <c r="P58" s="10"/>
      <c r="Q58" s="10"/>
      <c r="T58" s="6"/>
      <c r="Y58" s="128"/>
      <c r="AA58" s="177"/>
      <c r="AB58" s="152"/>
      <c r="AN58" s="102"/>
      <c r="BH58" s="79"/>
      <c r="BI58" s="79"/>
      <c r="BJ58" s="79"/>
      <c r="BK58" s="79"/>
      <c r="BL58" s="79"/>
      <c r="BM58" s="79"/>
      <c r="BN58" s="79"/>
      <c r="BO58" s="79"/>
      <c r="BP58" s="79"/>
    </row>
    <row r="59" spans="1:73" ht="14.15" customHeight="1">
      <c r="A59" s="6"/>
      <c r="B59" s="62"/>
      <c r="C59" s="1" t="s">
        <v>323</v>
      </c>
      <c r="E59" s="81"/>
      <c r="F59" s="81"/>
      <c r="G59" s="1"/>
      <c r="H59" s="1"/>
      <c r="I59" s="1"/>
      <c r="J59" s="1"/>
      <c r="K59" s="1"/>
      <c r="L59" s="1"/>
      <c r="M59" s="1"/>
      <c r="N59" s="1"/>
      <c r="O59" s="1"/>
      <c r="P59" s="1"/>
      <c r="Q59" s="1"/>
      <c r="R59" s="1"/>
      <c r="Y59" s="6"/>
      <c r="AA59" s="177"/>
      <c r="AB59" s="153"/>
      <c r="AC59" s="115"/>
      <c r="AD59" s="115"/>
      <c r="AE59" s="115"/>
      <c r="AF59" s="115"/>
      <c r="AG59" s="115"/>
      <c r="AH59" s="115"/>
      <c r="AI59" s="115"/>
      <c r="AJ59" s="115"/>
      <c r="AK59" s="115"/>
      <c r="AL59" s="115"/>
      <c r="AM59" s="115"/>
      <c r="AN59" s="140"/>
      <c r="AO59" s="82"/>
      <c r="BH59" s="79"/>
      <c r="BI59" s="79"/>
      <c r="BJ59" s="79"/>
      <c r="BK59" s="79"/>
      <c r="BL59" s="79"/>
      <c r="BM59" s="79"/>
      <c r="BN59" s="79"/>
      <c r="BO59" s="79"/>
      <c r="BP59" s="79"/>
    </row>
    <row r="60" spans="1:73" ht="14.15" customHeight="1">
      <c r="A60" s="6"/>
      <c r="B60" s="62"/>
      <c r="D60" s="1" t="s">
        <v>556</v>
      </c>
      <c r="E60" s="81"/>
      <c r="F60" s="81"/>
      <c r="G60" s="1"/>
      <c r="N60" s="5"/>
      <c r="AA60" s="177"/>
      <c r="AB60" s="152"/>
      <c r="AN60" s="102"/>
      <c r="BH60" s="79"/>
      <c r="BI60" s="79"/>
      <c r="BJ60" s="79"/>
      <c r="BK60" s="79"/>
      <c r="BL60" s="79"/>
      <c r="BM60" s="79"/>
      <c r="BN60" s="79"/>
      <c r="BO60" s="79"/>
      <c r="BP60" s="79"/>
    </row>
    <row r="61" spans="1:73" ht="14.15" customHeight="1">
      <c r="A61" s="6"/>
      <c r="B61" s="62"/>
      <c r="C61" s="1"/>
      <c r="D61" s="1"/>
      <c r="E61" s="1"/>
      <c r="F61" s="1"/>
      <c r="K61" s="3627"/>
      <c r="L61" s="3627"/>
      <c r="M61" s="3627"/>
      <c r="N61" s="3627"/>
      <c r="O61" s="3627"/>
      <c r="P61" s="1"/>
      <c r="T61" s="6"/>
      <c r="Y61" s="128"/>
      <c r="AA61" s="177"/>
      <c r="AB61" s="152"/>
      <c r="AN61" s="102"/>
      <c r="BH61" s="79"/>
      <c r="BI61" s="79"/>
      <c r="BJ61" s="79"/>
      <c r="BK61" s="79"/>
      <c r="BL61" s="79"/>
      <c r="BM61" s="79"/>
      <c r="BN61" s="79"/>
      <c r="BO61" s="79"/>
      <c r="BP61" s="79"/>
    </row>
    <row r="62" spans="1:73" ht="14.15" customHeight="1">
      <c r="A62" s="6"/>
      <c r="B62" s="62"/>
      <c r="C62" s="1"/>
      <c r="D62" s="1"/>
      <c r="E62" s="1"/>
      <c r="F62" s="1"/>
      <c r="H62" s="3474" t="s">
        <v>311</v>
      </c>
      <c r="I62" s="3605"/>
      <c r="J62" s="3605"/>
      <c r="K62" s="3605"/>
      <c r="L62" s="3605"/>
      <c r="M62" s="3605"/>
      <c r="N62" s="3605"/>
      <c r="O62" s="3605"/>
      <c r="P62" s="3605"/>
      <c r="Q62" s="3605"/>
      <c r="R62" s="5" t="s">
        <v>982</v>
      </c>
      <c r="S62" s="5" t="s">
        <v>983</v>
      </c>
      <c r="T62" s="6"/>
      <c r="Y62" s="128"/>
      <c r="AA62" s="177"/>
      <c r="AB62" s="152"/>
      <c r="AN62" s="102"/>
      <c r="BH62" s="79"/>
      <c r="BI62" s="79"/>
      <c r="BJ62" s="79"/>
      <c r="BK62" s="79"/>
      <c r="BL62" s="79"/>
      <c r="BM62" s="79"/>
      <c r="BN62" s="79"/>
      <c r="BO62" s="79"/>
      <c r="BP62" s="79"/>
    </row>
    <row r="63" spans="1:73" ht="14.15" customHeight="1">
      <c r="A63" s="6"/>
      <c r="B63" s="63"/>
      <c r="C63" s="1" t="s">
        <v>325</v>
      </c>
      <c r="N63" s="5"/>
      <c r="AA63" s="177"/>
      <c r="AB63" s="356" t="s">
        <v>327</v>
      </c>
      <c r="AC63" s="2290" t="s">
        <v>328</v>
      </c>
      <c r="AD63" s="2290"/>
      <c r="AE63" s="2290"/>
      <c r="AF63" s="2290"/>
      <c r="AG63" s="2290"/>
      <c r="AH63" s="2290"/>
      <c r="AI63" s="2290"/>
      <c r="AJ63" s="2290"/>
      <c r="AK63" s="2290"/>
      <c r="AL63" s="2290"/>
      <c r="AM63" s="2290"/>
      <c r="AN63" s="2291"/>
      <c r="AO63" s="843"/>
      <c r="BH63" s="79"/>
      <c r="BI63" s="79"/>
      <c r="BJ63" s="79"/>
      <c r="BK63" s="79"/>
      <c r="BL63" s="79"/>
      <c r="BM63" s="79"/>
      <c r="BN63" s="79"/>
      <c r="BO63" s="79"/>
      <c r="BP63" s="79"/>
    </row>
    <row r="64" spans="1:73" ht="14.15" customHeight="1">
      <c r="A64" s="6"/>
      <c r="B64" s="63"/>
      <c r="D64" s="5" t="s">
        <v>324</v>
      </c>
      <c r="N64" s="5"/>
      <c r="Q64" s="6"/>
      <c r="R64" s="96"/>
      <c r="S64" s="96"/>
      <c r="T64" s="97"/>
      <c r="U64" s="98"/>
      <c r="V64" s="98"/>
      <c r="W64" s="6"/>
      <c r="X64" s="6"/>
      <c r="Y64" s="6"/>
      <c r="AA64" s="177"/>
      <c r="AC64" s="2290"/>
      <c r="AD64" s="2290"/>
      <c r="AE64" s="2290"/>
      <c r="AF64" s="2290"/>
      <c r="AG64" s="2290"/>
      <c r="AH64" s="2290"/>
      <c r="AI64" s="2290"/>
      <c r="AJ64" s="2290"/>
      <c r="AK64" s="2290"/>
      <c r="AL64" s="2290"/>
      <c r="AM64" s="2290"/>
      <c r="AN64" s="2291"/>
      <c r="AO64" s="843"/>
      <c r="BH64" s="79"/>
      <c r="BI64" s="79"/>
      <c r="BJ64" s="79"/>
      <c r="BK64" s="79"/>
      <c r="BL64" s="79"/>
      <c r="BM64" s="79"/>
      <c r="BN64" s="79"/>
      <c r="BO64" s="79"/>
      <c r="BP64" s="79"/>
    </row>
    <row r="65" spans="1:68" ht="14.15" customHeight="1">
      <c r="A65" s="6"/>
      <c r="B65" s="63"/>
      <c r="N65" s="5"/>
      <c r="Q65" s="6"/>
      <c r="R65" s="96"/>
      <c r="S65" s="96"/>
      <c r="T65" s="97"/>
      <c r="U65" s="98"/>
      <c r="V65" s="98"/>
      <c r="W65" s="6"/>
      <c r="X65" s="6"/>
      <c r="Y65" s="6"/>
      <c r="AA65" s="177"/>
      <c r="AC65" s="2290"/>
      <c r="AD65" s="2290"/>
      <c r="AE65" s="2290"/>
      <c r="AF65" s="2290"/>
      <c r="AG65" s="2290"/>
      <c r="AH65" s="2290"/>
      <c r="AI65" s="2290"/>
      <c r="AJ65" s="2290"/>
      <c r="AK65" s="2290"/>
      <c r="AL65" s="2290"/>
      <c r="AM65" s="2290"/>
      <c r="AN65" s="2291"/>
      <c r="AO65" s="843"/>
      <c r="BH65" s="79"/>
      <c r="BI65" s="79"/>
      <c r="BJ65" s="79"/>
      <c r="BK65" s="79"/>
      <c r="BL65" s="79"/>
      <c r="BM65" s="79"/>
      <c r="BN65" s="79"/>
      <c r="BO65" s="79"/>
      <c r="BP65" s="79"/>
    </row>
    <row r="66" spans="1:68" ht="14.15" customHeight="1">
      <c r="A66" s="6"/>
      <c r="B66" s="63"/>
      <c r="N66" s="5"/>
      <c r="Q66" s="6"/>
      <c r="R66" s="96"/>
      <c r="S66" s="96"/>
      <c r="T66" s="97"/>
      <c r="U66" s="98"/>
      <c r="V66" s="98"/>
      <c r="W66" s="6"/>
      <c r="X66" s="6"/>
      <c r="Y66" s="6"/>
      <c r="AA66" s="177"/>
      <c r="AC66" s="2290"/>
      <c r="AD66" s="2290"/>
      <c r="AE66" s="2290"/>
      <c r="AF66" s="2290"/>
      <c r="AG66" s="2290"/>
      <c r="AH66" s="2290"/>
      <c r="AI66" s="2290"/>
      <c r="AJ66" s="2290"/>
      <c r="AK66" s="2290"/>
      <c r="AL66" s="2290"/>
      <c r="AM66" s="2290"/>
      <c r="AN66" s="2291"/>
      <c r="AO66" s="843"/>
      <c r="BH66" s="79"/>
      <c r="BI66" s="79"/>
      <c r="BJ66" s="79"/>
      <c r="BK66" s="79"/>
      <c r="BL66" s="79"/>
      <c r="BM66" s="79"/>
      <c r="BN66" s="79"/>
      <c r="BO66" s="79"/>
      <c r="BP66" s="79"/>
    </row>
    <row r="67" spans="1:68" ht="14.15" customHeight="1">
      <c r="B67" s="62"/>
      <c r="G67" s="1" t="s">
        <v>1266</v>
      </c>
      <c r="H67" s="1"/>
      <c r="I67" s="1"/>
      <c r="J67" s="1"/>
      <c r="K67" s="1"/>
      <c r="L67" s="1"/>
      <c r="M67" s="3629"/>
      <c r="N67" s="3629"/>
      <c r="O67" s="2"/>
      <c r="P67" s="1914"/>
      <c r="Q67" s="1914"/>
      <c r="R67" s="840" t="s">
        <v>131</v>
      </c>
      <c r="S67" s="1914"/>
      <c r="T67" s="1914"/>
      <c r="U67" s="169" t="s">
        <v>104</v>
      </c>
      <c r="V67" s="1919"/>
      <c r="W67" s="1919"/>
      <c r="X67" s="4" t="s">
        <v>47</v>
      </c>
      <c r="Y67" s="1" t="s">
        <v>980</v>
      </c>
      <c r="AA67" s="177"/>
      <c r="AC67" s="2290"/>
      <c r="AD67" s="2290"/>
      <c r="AE67" s="2290"/>
      <c r="AF67" s="2290"/>
      <c r="AG67" s="2290"/>
      <c r="AH67" s="2290"/>
      <c r="AI67" s="2290"/>
      <c r="AJ67" s="2290"/>
      <c r="AK67" s="2290"/>
      <c r="AL67" s="2290"/>
      <c r="AM67" s="2290"/>
      <c r="AN67" s="2291"/>
      <c r="AO67" s="843"/>
    </row>
    <row r="68" spans="1:68" ht="14.15" customHeight="1">
      <c r="B68" s="62"/>
      <c r="D68" s="5" t="s">
        <v>1857</v>
      </c>
      <c r="J68" s="1"/>
      <c r="K68" s="1"/>
      <c r="L68" s="1"/>
      <c r="M68" s="1"/>
      <c r="N68" s="1"/>
      <c r="R68" s="6"/>
      <c r="S68" s="1"/>
      <c r="T68" s="1"/>
      <c r="V68" s="6"/>
      <c r="W68" s="1"/>
      <c r="X68" s="1"/>
      <c r="Y68" s="1"/>
      <c r="AA68" s="177"/>
      <c r="AC68" s="557"/>
      <c r="AD68" s="557"/>
      <c r="AE68" s="557"/>
      <c r="AF68" s="557"/>
      <c r="AG68" s="557"/>
      <c r="AH68" s="557"/>
      <c r="AI68" s="557"/>
      <c r="AJ68" s="557"/>
      <c r="AK68" s="557"/>
      <c r="AL68" s="557"/>
      <c r="AM68" s="557"/>
      <c r="AN68" s="606"/>
      <c r="AO68" s="557"/>
    </row>
    <row r="69" spans="1:68" ht="14.15" customHeight="1">
      <c r="B69" s="62"/>
      <c r="C69" s="6"/>
      <c r="D69" s="6" t="s">
        <v>2165</v>
      </c>
      <c r="E69" s="6"/>
      <c r="F69" s="6"/>
      <c r="G69" s="6"/>
      <c r="H69" s="6"/>
      <c r="I69" s="6"/>
      <c r="J69" s="6"/>
      <c r="K69" s="6"/>
      <c r="L69" s="6"/>
      <c r="M69" s="6"/>
      <c r="N69" s="6"/>
      <c r="O69" s="6"/>
      <c r="P69" s="6"/>
      <c r="Q69" s="6"/>
      <c r="R69" s="6"/>
      <c r="S69" s="6"/>
      <c r="T69" s="6"/>
      <c r="U69" s="499"/>
      <c r="V69" s="6"/>
      <c r="W69" s="6"/>
      <c r="X69" s="6"/>
      <c r="Y69" s="6"/>
      <c r="Z69" s="6"/>
      <c r="AA69" s="177"/>
      <c r="AC69" s="557"/>
      <c r="AD69" s="557"/>
      <c r="AE69" s="557"/>
      <c r="AF69" s="557"/>
      <c r="AG69" s="557"/>
      <c r="AH69" s="557"/>
      <c r="AI69" s="557"/>
      <c r="AJ69" s="557"/>
      <c r="AK69" s="557"/>
      <c r="AL69" s="557"/>
      <c r="AM69" s="557"/>
      <c r="AN69" s="606"/>
      <c r="AO69" s="557"/>
    </row>
    <row r="70" spans="1:68" ht="14.15" customHeight="1">
      <c r="B70" s="62"/>
      <c r="C70" s="6"/>
      <c r="D70" s="6"/>
      <c r="E70" s="6"/>
      <c r="F70" s="6"/>
      <c r="G70" s="6"/>
      <c r="H70" s="6"/>
      <c r="I70" s="6"/>
      <c r="J70" s="1"/>
      <c r="K70" s="1"/>
      <c r="L70" s="6"/>
      <c r="M70" s="6"/>
      <c r="N70" s="6"/>
      <c r="O70" s="6"/>
      <c r="P70" s="6"/>
      <c r="Q70" s="7"/>
      <c r="R70" s="1"/>
      <c r="S70" s="1"/>
      <c r="T70" s="6"/>
      <c r="Y70" s="6"/>
      <c r="Z70" s="6"/>
      <c r="AA70" s="177"/>
      <c r="AC70" s="557"/>
      <c r="AD70" s="557"/>
      <c r="AE70" s="557"/>
      <c r="AF70" s="557"/>
      <c r="AG70" s="557"/>
      <c r="AH70" s="557"/>
      <c r="AI70" s="557"/>
      <c r="AJ70" s="557"/>
      <c r="AK70" s="557"/>
      <c r="AL70" s="557"/>
      <c r="AM70" s="557"/>
      <c r="AN70" s="606"/>
      <c r="AO70" s="557"/>
    </row>
    <row r="71" spans="1:68" ht="14.15" customHeight="1">
      <c r="B71" s="62"/>
      <c r="C71" s="6"/>
      <c r="D71" s="6"/>
      <c r="E71" s="6"/>
      <c r="F71" s="6"/>
      <c r="H71" s="6" t="s">
        <v>981</v>
      </c>
      <c r="I71" s="2799"/>
      <c r="J71" s="2799"/>
      <c r="K71" s="2799"/>
      <c r="L71" s="2799"/>
      <c r="M71" s="2799"/>
      <c r="N71" s="2799"/>
      <c r="O71" s="2799"/>
      <c r="P71" s="2799"/>
      <c r="Q71" s="2799"/>
      <c r="R71" s="2799"/>
      <c r="S71" s="2799"/>
      <c r="T71" s="2799"/>
      <c r="U71" s="2799"/>
      <c r="V71" s="2799"/>
      <c r="W71" s="2799"/>
      <c r="X71" s="6" t="s">
        <v>956</v>
      </c>
      <c r="Y71" s="6"/>
      <c r="Z71" s="6"/>
      <c r="AA71" s="177"/>
      <c r="AC71" s="557"/>
      <c r="AD71" s="557"/>
      <c r="AE71" s="557"/>
      <c r="AF71" s="557"/>
      <c r="AG71" s="557"/>
      <c r="AH71" s="557"/>
      <c r="AI71" s="557"/>
      <c r="AJ71" s="557"/>
      <c r="AK71" s="557"/>
      <c r="AL71" s="557"/>
      <c r="AM71" s="557"/>
      <c r="AN71" s="606"/>
      <c r="AO71" s="557"/>
    </row>
    <row r="72" spans="1:68" ht="14.15" customHeight="1" thickBot="1">
      <c r="B72" s="157"/>
      <c r="C72" s="107"/>
      <c r="D72" s="108"/>
      <c r="E72" s="107"/>
      <c r="F72" s="107"/>
      <c r="G72" s="107"/>
      <c r="H72" s="107"/>
      <c r="I72" s="107"/>
      <c r="J72" s="107"/>
      <c r="K72" s="107"/>
      <c r="L72" s="107"/>
      <c r="M72" s="107"/>
      <c r="N72" s="107"/>
      <c r="O72" s="107"/>
      <c r="P72" s="107"/>
      <c r="Q72" s="107"/>
      <c r="R72" s="107"/>
      <c r="S72" s="611"/>
      <c r="T72" s="611"/>
      <c r="U72" s="175"/>
      <c r="V72" s="611"/>
      <c r="W72" s="611"/>
      <c r="X72" s="107"/>
      <c r="Y72" s="107"/>
      <c r="Z72" s="107"/>
      <c r="AA72" s="158"/>
      <c r="AB72" s="108"/>
      <c r="AC72" s="612"/>
      <c r="AD72" s="612"/>
      <c r="AE72" s="612"/>
      <c r="AF72" s="612"/>
      <c r="AG72" s="612"/>
      <c r="AH72" s="612"/>
      <c r="AI72" s="612"/>
      <c r="AJ72" s="612"/>
      <c r="AK72" s="612"/>
      <c r="AL72" s="612"/>
      <c r="AM72" s="612"/>
      <c r="AN72" s="613"/>
      <c r="AO72" s="557"/>
    </row>
    <row r="101" spans="1:74" ht="14.15" customHeight="1">
      <c r="A101" s="6"/>
      <c r="N101" s="5"/>
      <c r="Z101" s="65"/>
      <c r="AA101" s="65"/>
      <c r="AB101" s="65"/>
      <c r="AC101" s="65"/>
      <c r="AD101" s="65"/>
      <c r="AE101" s="65"/>
      <c r="AF101" s="65"/>
      <c r="AG101" s="65"/>
      <c r="AH101" s="65"/>
      <c r="AI101" s="65"/>
      <c r="AJ101" s="65"/>
      <c r="AK101" s="65"/>
      <c r="AL101" s="115"/>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row>
    <row r="102" spans="1:74" ht="14.15" customHeight="1">
      <c r="A102" s="6"/>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row>
    <row r="103" spans="1:74" ht="14.15" customHeight="1">
      <c r="A103" s="6"/>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row>
    <row r="104" spans="1:74" ht="14.15" customHeight="1">
      <c r="A104" s="6"/>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row>
    <row r="105" spans="1:74" ht="14.15" customHeight="1">
      <c r="A105" s="6"/>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row>
    <row r="106" spans="1:74" ht="14.15" customHeight="1">
      <c r="A106" s="6"/>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row>
    <row r="107" spans="1:74" ht="14.15" customHeight="1">
      <c r="A107" s="6"/>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row>
    <row r="108" spans="1:74" ht="14.15" customHeight="1">
      <c r="A108" s="6"/>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row>
    <row r="109" spans="1:74" ht="14.15" customHeight="1"/>
    <row r="110" spans="1:74" ht="14.15" customHeight="1"/>
    <row r="111" spans="1:74" ht="14.15" customHeight="1"/>
    <row r="112" spans="1:74" ht="14.15" customHeight="1"/>
    <row r="113" ht="14.15" customHeight="1"/>
    <row r="114" ht="14.15" customHeight="1"/>
    <row r="115" ht="14.15" customHeight="1"/>
    <row r="116" ht="14.15" customHeight="1"/>
    <row r="117" ht="14.15" customHeight="1"/>
    <row r="118" ht="14.15" customHeight="1"/>
    <row r="119" ht="14.15" customHeight="1"/>
    <row r="120" ht="14.15" customHeight="1"/>
    <row r="121" ht="14.15" customHeight="1"/>
    <row r="122" ht="14.15" customHeight="1"/>
    <row r="123" ht="14.15" customHeight="1"/>
    <row r="124" ht="14.15" customHeight="1"/>
    <row r="125" ht="14.15" customHeight="1"/>
    <row r="126" ht="14.15" customHeight="1"/>
    <row r="127" ht="14.15" customHeight="1"/>
    <row r="128" ht="14.15" customHeight="1"/>
    <row r="129" ht="14.15" customHeight="1"/>
    <row r="130" ht="14.15" customHeight="1"/>
    <row r="131" ht="14.15" customHeight="1"/>
    <row r="132" ht="14.15" customHeight="1"/>
    <row r="133" ht="14.15" customHeight="1"/>
    <row r="134" ht="14.15" customHeight="1"/>
    <row r="135" ht="14.15" customHeight="1"/>
    <row r="136" ht="14.15" customHeight="1"/>
    <row r="137" ht="14.15" customHeight="1"/>
    <row r="138" ht="14.15" customHeight="1"/>
    <row r="139" ht="14.15" customHeight="1"/>
    <row r="140" ht="14.15" customHeight="1"/>
  </sheetData>
  <mergeCells count="31">
    <mergeCell ref="AC55:AN56"/>
    <mergeCell ref="AC11:AN19"/>
    <mergeCell ref="AQ11:BN17"/>
    <mergeCell ref="AC24:AN26"/>
    <mergeCell ref="AQ28:BR28"/>
    <mergeCell ref="AC30:AM31"/>
    <mergeCell ref="AC5:AN7"/>
    <mergeCell ref="AQ25:BT27"/>
    <mergeCell ref="X41:Y41"/>
    <mergeCell ref="AP1:AT1"/>
    <mergeCell ref="B1:AN1"/>
    <mergeCell ref="B3:AA3"/>
    <mergeCell ref="AB3:AN3"/>
    <mergeCell ref="N25:O25"/>
    <mergeCell ref="V25:W25"/>
    <mergeCell ref="E31:Z32"/>
    <mergeCell ref="AC28:AM29"/>
    <mergeCell ref="P67:Q67"/>
    <mergeCell ref="M67:N67"/>
    <mergeCell ref="I71:W71"/>
    <mergeCell ref="H62:Q62"/>
    <mergeCell ref="AC63:AN67"/>
    <mergeCell ref="S67:T67"/>
    <mergeCell ref="V67:W67"/>
    <mergeCell ref="K61:O61"/>
    <mergeCell ref="J50:Y50"/>
    <mergeCell ref="U40:V40"/>
    <mergeCell ref="U41:V41"/>
    <mergeCell ref="E44:Z45"/>
    <mergeCell ref="H57:Q57"/>
    <mergeCell ref="X40:Y40"/>
  </mergeCells>
  <phoneticPr fontId="2"/>
  <conditionalFormatting sqref="M67">
    <cfRule type="containsBlanks" dxfId="5" priority="3">
      <formula>LEN(TRIM(M67))=0</formula>
    </cfRule>
  </conditionalFormatting>
  <conditionalFormatting sqref="M67:N67">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M67:N67" xr:uid="{DF455609-93C2-4CFE-9D7E-63C0E0F202EB}">
      <formula1>"　,昭和,平成,令和"</formula1>
    </dataValidation>
  </dataValidations>
  <hyperlinks>
    <hyperlink ref="AP1" location="目次!A1" display="目次に戻る" xr:uid="{00000000-0004-0000-1000-000000000000}"/>
    <hyperlink ref="D13" r:id="rId1" xr:uid="{45E09654-8664-4A77-A80D-F7256B6A592B}"/>
  </hyperlinks>
  <printOptions horizontalCentered="1"/>
  <pageMargins left="0.70866141732283472" right="0.31496062992125984" top="0.39370078740157483" bottom="0.39370078740157483" header="0.51181102362204722" footer="0.51181102362204722"/>
  <pageSetup paperSize="9" scale="84" fitToWidth="0" fitToHeight="0" orientation="portrait" r:id="rId2"/>
  <headerFooter alignWithMargins="0"/>
  <colBreaks count="1" manualBreakCount="1">
    <brk id="41" max="71" man="1"/>
  </colBreaks>
  <drawing r:id="rId3"/>
  <legacyDrawing r:id="rId4"/>
  <mc:AlternateContent xmlns:mc="http://schemas.openxmlformats.org/markup-compatibility/2006">
    <mc:Choice Requires="x14">
      <controls>
        <mc:AlternateContent xmlns:mc="http://schemas.openxmlformats.org/markup-compatibility/2006">
          <mc:Choice Requires="x14">
            <control shapeId="203837" r:id="rId5" name="Check Box 61">
              <controlPr defaultSize="0" autoFill="0" autoLine="0" autoPict="0">
                <anchor moveWithCells="1">
                  <from>
                    <xdr:col>4</xdr:col>
                    <xdr:colOff>12700</xdr:colOff>
                    <xdr:row>38</xdr:row>
                    <xdr:rowOff>165100</xdr:rowOff>
                  </from>
                  <to>
                    <xdr:col>5</xdr:col>
                    <xdr:colOff>95250</xdr:colOff>
                    <xdr:row>40</xdr:row>
                    <xdr:rowOff>6350</xdr:rowOff>
                  </to>
                </anchor>
              </controlPr>
            </control>
          </mc:Choice>
        </mc:AlternateContent>
        <mc:AlternateContent xmlns:mc="http://schemas.openxmlformats.org/markup-compatibility/2006">
          <mc:Choice Requires="x14">
            <control shapeId="203838" r:id="rId6" name="Check Box 62">
              <controlPr defaultSize="0" autoFill="0" autoLine="0" autoPict="0">
                <anchor moveWithCells="1">
                  <from>
                    <xdr:col>4</xdr:col>
                    <xdr:colOff>12700</xdr:colOff>
                    <xdr:row>39</xdr:row>
                    <xdr:rowOff>152400</xdr:rowOff>
                  </from>
                  <to>
                    <xdr:col>5</xdr:col>
                    <xdr:colOff>133350</xdr:colOff>
                    <xdr:row>41</xdr:row>
                    <xdr:rowOff>19050</xdr:rowOff>
                  </to>
                </anchor>
              </controlPr>
            </control>
          </mc:Choice>
        </mc:AlternateContent>
        <mc:AlternateContent xmlns:mc="http://schemas.openxmlformats.org/markup-compatibility/2006">
          <mc:Choice Requires="x14">
            <control shapeId="203839" r:id="rId7" name="Check Box 63">
              <controlPr defaultSize="0" autoFill="0" autoLine="0" autoPict="0">
                <anchor moveWithCells="1">
                  <from>
                    <xdr:col>16</xdr:col>
                    <xdr:colOff>44450</xdr:colOff>
                    <xdr:row>47</xdr:row>
                    <xdr:rowOff>152400</xdr:rowOff>
                  </from>
                  <to>
                    <xdr:col>18</xdr:col>
                    <xdr:colOff>0</xdr:colOff>
                    <xdr:row>49</xdr:row>
                    <xdr:rowOff>6350</xdr:rowOff>
                  </to>
                </anchor>
              </controlPr>
            </control>
          </mc:Choice>
        </mc:AlternateContent>
        <mc:AlternateContent xmlns:mc="http://schemas.openxmlformats.org/markup-compatibility/2006">
          <mc:Choice Requires="x14">
            <control shapeId="203840" r:id="rId8" name="Check Box 64">
              <controlPr defaultSize="0" autoFill="0" autoLine="0" autoPict="0">
                <anchor moveWithCells="1">
                  <from>
                    <xdr:col>4</xdr:col>
                    <xdr:colOff>38100</xdr:colOff>
                    <xdr:row>48</xdr:row>
                    <xdr:rowOff>171450</xdr:rowOff>
                  </from>
                  <to>
                    <xdr:col>6</xdr:col>
                    <xdr:colOff>12700</xdr:colOff>
                    <xdr:row>50</xdr:row>
                    <xdr:rowOff>38100</xdr:rowOff>
                  </to>
                </anchor>
              </controlPr>
            </control>
          </mc:Choice>
        </mc:AlternateContent>
        <mc:AlternateContent xmlns:mc="http://schemas.openxmlformats.org/markup-compatibility/2006">
          <mc:Choice Requires="x14">
            <control shapeId="203841" r:id="rId9" name="Check Box 65">
              <controlPr defaultSize="0" autoFill="0" autoLine="0" autoPict="0">
                <anchor moveWithCells="1">
                  <from>
                    <xdr:col>19</xdr:col>
                    <xdr:colOff>114300</xdr:colOff>
                    <xdr:row>34</xdr:row>
                    <xdr:rowOff>127000</xdr:rowOff>
                  </from>
                  <to>
                    <xdr:col>22</xdr:col>
                    <xdr:colOff>152400</xdr:colOff>
                    <xdr:row>36</xdr:row>
                    <xdr:rowOff>165100</xdr:rowOff>
                  </to>
                </anchor>
              </controlPr>
            </control>
          </mc:Choice>
        </mc:AlternateContent>
        <mc:AlternateContent xmlns:mc="http://schemas.openxmlformats.org/markup-compatibility/2006">
          <mc:Choice Requires="x14">
            <control shapeId="203842" r:id="rId10" name="Check Box 66">
              <controlPr defaultSize="0" autoFill="0" autoLine="0" autoPict="0">
                <anchor moveWithCells="1">
                  <from>
                    <xdr:col>23</xdr:col>
                    <xdr:colOff>69850</xdr:colOff>
                    <xdr:row>34</xdr:row>
                    <xdr:rowOff>127000</xdr:rowOff>
                  </from>
                  <to>
                    <xdr:col>26</xdr:col>
                    <xdr:colOff>114300</xdr:colOff>
                    <xdr:row>36</xdr:row>
                    <xdr:rowOff>165100</xdr:rowOff>
                  </to>
                </anchor>
              </controlPr>
            </control>
          </mc:Choice>
        </mc:AlternateContent>
        <mc:AlternateContent xmlns:mc="http://schemas.openxmlformats.org/markup-compatibility/2006">
          <mc:Choice Requires="x14">
            <control shapeId="203843" r:id="rId11" name="Check Box 67">
              <controlPr defaultSize="0" autoFill="0" autoLine="0" autoPict="0">
                <anchor moveWithCells="1">
                  <from>
                    <xdr:col>4</xdr:col>
                    <xdr:colOff>38100</xdr:colOff>
                    <xdr:row>48</xdr:row>
                    <xdr:rowOff>6350</xdr:rowOff>
                  </from>
                  <to>
                    <xdr:col>6</xdr:col>
                    <xdr:colOff>6350</xdr:colOff>
                    <xdr:row>49</xdr:row>
                    <xdr:rowOff>6350</xdr:rowOff>
                  </to>
                </anchor>
              </controlPr>
            </control>
          </mc:Choice>
        </mc:AlternateContent>
        <mc:AlternateContent xmlns:mc="http://schemas.openxmlformats.org/markup-compatibility/2006">
          <mc:Choice Requires="x14">
            <control shapeId="203979" r:id="rId12" name="Check Box 203">
              <controlPr defaultSize="0" autoFill="0" autoLine="0" autoPict="0">
                <anchor moveWithCells="1">
                  <from>
                    <xdr:col>3</xdr:col>
                    <xdr:colOff>133350</xdr:colOff>
                    <xdr:row>55</xdr:row>
                    <xdr:rowOff>146050</xdr:rowOff>
                  </from>
                  <to>
                    <xdr:col>7</xdr:col>
                    <xdr:colOff>114300</xdr:colOff>
                    <xdr:row>57</xdr:row>
                    <xdr:rowOff>50800</xdr:rowOff>
                  </to>
                </anchor>
              </controlPr>
            </control>
          </mc:Choice>
        </mc:AlternateContent>
        <mc:AlternateContent xmlns:mc="http://schemas.openxmlformats.org/markup-compatibility/2006">
          <mc:Choice Requires="x14">
            <control shapeId="203980" r:id="rId13" name="Check Box 204">
              <controlPr defaultSize="0" autoFill="0" autoLine="0" autoPict="0" altText="いない･">
                <anchor moveWithCells="1">
                  <from>
                    <xdr:col>19</xdr:col>
                    <xdr:colOff>88900</xdr:colOff>
                    <xdr:row>55</xdr:row>
                    <xdr:rowOff>165100</xdr:rowOff>
                  </from>
                  <to>
                    <xdr:col>23</xdr:col>
                    <xdr:colOff>57150</xdr:colOff>
                    <xdr:row>57</xdr:row>
                    <xdr:rowOff>19050</xdr:rowOff>
                  </to>
                </anchor>
              </controlPr>
            </control>
          </mc:Choice>
        </mc:AlternateContent>
        <mc:AlternateContent xmlns:mc="http://schemas.openxmlformats.org/markup-compatibility/2006">
          <mc:Choice Requires="x14">
            <control shapeId="203981" r:id="rId14" name="Check Box 205">
              <controlPr defaultSize="0" autoFill="0" autoLine="0" autoPict="0" altText="いない･">
                <anchor moveWithCells="1">
                  <from>
                    <xdr:col>24</xdr:col>
                    <xdr:colOff>50800</xdr:colOff>
                    <xdr:row>55</xdr:row>
                    <xdr:rowOff>165100</xdr:rowOff>
                  </from>
                  <to>
                    <xdr:col>26</xdr:col>
                    <xdr:colOff>349250</xdr:colOff>
                    <xdr:row>57</xdr:row>
                    <xdr:rowOff>19050</xdr:rowOff>
                  </to>
                </anchor>
              </controlPr>
            </control>
          </mc:Choice>
        </mc:AlternateContent>
        <mc:AlternateContent xmlns:mc="http://schemas.openxmlformats.org/markup-compatibility/2006">
          <mc:Choice Requires="x14">
            <control shapeId="203983" r:id="rId15" name="Check Box 207">
              <controlPr defaultSize="0" autoFill="0" autoLine="0" autoPict="0">
                <anchor moveWithCells="1">
                  <from>
                    <xdr:col>22</xdr:col>
                    <xdr:colOff>152400</xdr:colOff>
                    <xdr:row>62</xdr:row>
                    <xdr:rowOff>152400</xdr:rowOff>
                  </from>
                  <to>
                    <xdr:col>26</xdr:col>
                    <xdr:colOff>184150</xdr:colOff>
                    <xdr:row>66</xdr:row>
                    <xdr:rowOff>19050</xdr:rowOff>
                  </to>
                </anchor>
              </controlPr>
            </control>
          </mc:Choice>
        </mc:AlternateContent>
        <mc:AlternateContent xmlns:mc="http://schemas.openxmlformats.org/markup-compatibility/2006">
          <mc:Choice Requires="x14">
            <control shapeId="203984" r:id="rId16" name="Check Box 208">
              <controlPr defaultSize="0" autoFill="0" autoLine="0" autoPict="0">
                <anchor moveWithCells="1">
                  <from>
                    <xdr:col>19</xdr:col>
                    <xdr:colOff>107950</xdr:colOff>
                    <xdr:row>62</xdr:row>
                    <xdr:rowOff>152400</xdr:rowOff>
                  </from>
                  <to>
                    <xdr:col>22</xdr:col>
                    <xdr:colOff>152400</xdr:colOff>
                    <xdr:row>66</xdr:row>
                    <xdr:rowOff>19050</xdr:rowOff>
                  </to>
                </anchor>
              </controlPr>
            </control>
          </mc:Choice>
        </mc:AlternateContent>
        <mc:AlternateContent xmlns:mc="http://schemas.openxmlformats.org/markup-compatibility/2006">
          <mc:Choice Requires="x14">
            <control shapeId="203985" r:id="rId17" name="Check Box 209">
              <controlPr defaultSize="0" autoFill="0" autoLine="0" autoPict="0">
                <anchor moveWithCells="1">
                  <from>
                    <xdr:col>15</xdr:col>
                    <xdr:colOff>101600</xdr:colOff>
                    <xdr:row>62</xdr:row>
                    <xdr:rowOff>152400</xdr:rowOff>
                  </from>
                  <to>
                    <xdr:col>19</xdr:col>
                    <xdr:colOff>50800</xdr:colOff>
                    <xdr:row>66</xdr:row>
                    <xdr:rowOff>19050</xdr:rowOff>
                  </to>
                </anchor>
              </controlPr>
            </control>
          </mc:Choice>
        </mc:AlternateContent>
        <mc:AlternateContent xmlns:mc="http://schemas.openxmlformats.org/markup-compatibility/2006">
          <mc:Choice Requires="x14">
            <control shapeId="203991" r:id="rId18" name="Check Box 215">
              <controlPr defaultSize="0" autoFill="0" autoLine="0" autoPict="0">
                <anchor moveWithCells="1">
                  <from>
                    <xdr:col>3</xdr:col>
                    <xdr:colOff>19050</xdr:colOff>
                    <xdr:row>69</xdr:row>
                    <xdr:rowOff>177800</xdr:rowOff>
                  </from>
                  <to>
                    <xdr:col>6</xdr:col>
                    <xdr:colOff>44450</xdr:colOff>
                    <xdr:row>71</xdr:row>
                    <xdr:rowOff>38100</xdr:rowOff>
                  </to>
                </anchor>
              </controlPr>
            </control>
          </mc:Choice>
        </mc:AlternateContent>
        <mc:AlternateContent xmlns:mc="http://schemas.openxmlformats.org/markup-compatibility/2006">
          <mc:Choice Requires="x14">
            <control shapeId="203992" r:id="rId19" name="Check Box 216">
              <controlPr defaultSize="0" autoFill="0" autoLine="0" autoPict="0">
                <anchor moveWithCells="1">
                  <from>
                    <xdr:col>3</xdr:col>
                    <xdr:colOff>19050</xdr:colOff>
                    <xdr:row>69</xdr:row>
                    <xdr:rowOff>0</xdr:rowOff>
                  </from>
                  <to>
                    <xdr:col>8</xdr:col>
                    <xdr:colOff>82550</xdr:colOff>
                    <xdr:row>70</xdr:row>
                    <xdr:rowOff>38100</xdr:rowOff>
                  </to>
                </anchor>
              </controlPr>
            </control>
          </mc:Choice>
        </mc:AlternateContent>
        <mc:AlternateContent xmlns:mc="http://schemas.openxmlformats.org/markup-compatibility/2006">
          <mc:Choice Requires="x14">
            <control shapeId="203993" r:id="rId20" name="Check Box 217">
              <controlPr defaultSize="0" autoFill="0" autoLine="0" autoPict="0">
                <anchor moveWithCells="1">
                  <from>
                    <xdr:col>9</xdr:col>
                    <xdr:colOff>19050</xdr:colOff>
                    <xdr:row>69</xdr:row>
                    <xdr:rowOff>0</xdr:rowOff>
                  </from>
                  <to>
                    <xdr:col>14</xdr:col>
                    <xdr:colOff>82550</xdr:colOff>
                    <xdr:row>70</xdr:row>
                    <xdr:rowOff>38100</xdr:rowOff>
                  </to>
                </anchor>
              </controlPr>
            </control>
          </mc:Choice>
        </mc:AlternateContent>
        <mc:AlternateContent xmlns:mc="http://schemas.openxmlformats.org/markup-compatibility/2006">
          <mc:Choice Requires="x14">
            <control shapeId="203994" r:id="rId21" name="Check Box 218">
              <controlPr defaultSize="0" autoFill="0" autoLine="0" autoPict="0">
                <anchor moveWithCells="1">
                  <from>
                    <xdr:col>14</xdr:col>
                    <xdr:colOff>19050</xdr:colOff>
                    <xdr:row>69</xdr:row>
                    <xdr:rowOff>0</xdr:rowOff>
                  </from>
                  <to>
                    <xdr:col>19</xdr:col>
                    <xdr:colOff>82550</xdr:colOff>
                    <xdr:row>70</xdr:row>
                    <xdr:rowOff>38100</xdr:rowOff>
                  </to>
                </anchor>
              </controlPr>
            </control>
          </mc:Choice>
        </mc:AlternateContent>
        <mc:AlternateContent xmlns:mc="http://schemas.openxmlformats.org/markup-compatibility/2006">
          <mc:Choice Requires="x14">
            <control shapeId="203995" r:id="rId22" name="Check Box 219">
              <controlPr defaultSize="0" autoFill="0" autoLine="0" autoPict="0">
                <anchor moveWithCells="1">
                  <from>
                    <xdr:col>19</xdr:col>
                    <xdr:colOff>25400</xdr:colOff>
                    <xdr:row>69</xdr:row>
                    <xdr:rowOff>0</xdr:rowOff>
                  </from>
                  <to>
                    <xdr:col>24</xdr:col>
                    <xdr:colOff>88900</xdr:colOff>
                    <xdr:row>70</xdr:row>
                    <xdr:rowOff>38100</xdr:rowOff>
                  </to>
                </anchor>
              </controlPr>
            </control>
          </mc:Choice>
        </mc:AlternateContent>
        <mc:AlternateContent xmlns:mc="http://schemas.openxmlformats.org/markup-compatibility/2006">
          <mc:Choice Requires="x14">
            <control shapeId="203996" r:id="rId23" name="Check Box 220">
              <controlPr defaultSize="0" autoFill="0" autoLine="0" autoPict="0">
                <anchor moveWithCells="1">
                  <from>
                    <xdr:col>3</xdr:col>
                    <xdr:colOff>133350</xdr:colOff>
                    <xdr:row>60</xdr:row>
                    <xdr:rowOff>146050</xdr:rowOff>
                  </from>
                  <to>
                    <xdr:col>7</xdr:col>
                    <xdr:colOff>114300</xdr:colOff>
                    <xdr:row>62</xdr:row>
                    <xdr:rowOff>50800</xdr:rowOff>
                  </to>
                </anchor>
              </controlPr>
            </control>
          </mc:Choice>
        </mc:AlternateContent>
        <mc:AlternateContent xmlns:mc="http://schemas.openxmlformats.org/markup-compatibility/2006">
          <mc:Choice Requires="x14">
            <control shapeId="203997" r:id="rId24" name="Check Box 221">
              <controlPr defaultSize="0" autoFill="0" autoLine="0" autoPict="0" altText="いない･">
                <anchor moveWithCells="1">
                  <from>
                    <xdr:col>19</xdr:col>
                    <xdr:colOff>107950</xdr:colOff>
                    <xdr:row>60</xdr:row>
                    <xdr:rowOff>165100</xdr:rowOff>
                  </from>
                  <to>
                    <xdr:col>23</xdr:col>
                    <xdr:colOff>76200</xdr:colOff>
                    <xdr:row>62</xdr:row>
                    <xdr:rowOff>19050</xdr:rowOff>
                  </to>
                </anchor>
              </controlPr>
            </control>
          </mc:Choice>
        </mc:AlternateContent>
        <mc:AlternateContent xmlns:mc="http://schemas.openxmlformats.org/markup-compatibility/2006">
          <mc:Choice Requires="x14">
            <control shapeId="203998" r:id="rId25" name="Check Box 222">
              <controlPr defaultSize="0" autoFill="0" autoLine="0" autoPict="0" altText="いない･">
                <anchor moveWithCells="1">
                  <from>
                    <xdr:col>24</xdr:col>
                    <xdr:colOff>69850</xdr:colOff>
                    <xdr:row>60</xdr:row>
                    <xdr:rowOff>165100</xdr:rowOff>
                  </from>
                  <to>
                    <xdr:col>26</xdr:col>
                    <xdr:colOff>368300</xdr:colOff>
                    <xdr:row>62</xdr:row>
                    <xdr:rowOff>19050</xdr:rowOff>
                  </to>
                </anchor>
              </controlPr>
            </control>
          </mc:Choice>
        </mc:AlternateContent>
        <mc:AlternateContent xmlns:mc="http://schemas.openxmlformats.org/markup-compatibility/2006">
          <mc:Choice Requires="x14">
            <control shapeId="203999" r:id="rId26" name="Check Box 223">
              <controlPr defaultSize="0" autoFill="0" autoLine="0" autoPict="0">
                <anchor moveWithCells="1">
                  <from>
                    <xdr:col>19</xdr:col>
                    <xdr:colOff>114300</xdr:colOff>
                    <xdr:row>23</xdr:row>
                    <xdr:rowOff>0</xdr:rowOff>
                  </from>
                  <to>
                    <xdr:col>24</xdr:col>
                    <xdr:colOff>107950</xdr:colOff>
                    <xdr:row>24</xdr:row>
                    <xdr:rowOff>38100</xdr:rowOff>
                  </to>
                </anchor>
              </controlPr>
            </control>
          </mc:Choice>
        </mc:AlternateContent>
        <mc:AlternateContent xmlns:mc="http://schemas.openxmlformats.org/markup-compatibility/2006">
          <mc:Choice Requires="x14">
            <control shapeId="204000" r:id="rId27" name="Check Box 224">
              <controlPr defaultSize="0" autoFill="0" autoLine="0" autoPict="0">
                <anchor moveWithCells="1">
                  <from>
                    <xdr:col>25</xdr:col>
                    <xdr:colOff>69850</xdr:colOff>
                    <xdr:row>23</xdr:row>
                    <xdr:rowOff>0</xdr:rowOff>
                  </from>
                  <to>
                    <xdr:col>27</xdr:col>
                    <xdr:colOff>114300</xdr:colOff>
                    <xdr:row>24</xdr:row>
                    <xdr:rowOff>38100</xdr:rowOff>
                  </to>
                </anchor>
              </controlPr>
            </control>
          </mc:Choice>
        </mc:AlternateContent>
        <mc:AlternateContent xmlns:mc="http://schemas.openxmlformats.org/markup-compatibility/2006">
          <mc:Choice Requires="x14">
            <control shapeId="204001" r:id="rId28" name="Check Box 225">
              <controlPr defaultSize="0" autoFill="0" autoLine="0" autoPict="0">
                <anchor moveWithCells="1">
                  <from>
                    <xdr:col>19</xdr:col>
                    <xdr:colOff>114300</xdr:colOff>
                    <xdr:row>19</xdr:row>
                    <xdr:rowOff>76200</xdr:rowOff>
                  </from>
                  <to>
                    <xdr:col>24</xdr:col>
                    <xdr:colOff>107950</xdr:colOff>
                    <xdr:row>20</xdr:row>
                    <xdr:rowOff>76200</xdr:rowOff>
                  </to>
                </anchor>
              </controlPr>
            </control>
          </mc:Choice>
        </mc:AlternateContent>
        <mc:AlternateContent xmlns:mc="http://schemas.openxmlformats.org/markup-compatibility/2006">
          <mc:Choice Requires="x14">
            <control shapeId="204002" r:id="rId29" name="Check Box 226">
              <controlPr defaultSize="0" autoFill="0" autoLine="0" autoPict="0">
                <anchor moveWithCells="1">
                  <from>
                    <xdr:col>25</xdr:col>
                    <xdr:colOff>76200</xdr:colOff>
                    <xdr:row>19</xdr:row>
                    <xdr:rowOff>76200</xdr:rowOff>
                  </from>
                  <to>
                    <xdr:col>27</xdr:col>
                    <xdr:colOff>114300</xdr:colOff>
                    <xdr:row>20</xdr:row>
                    <xdr:rowOff>76200</xdr:rowOff>
                  </to>
                </anchor>
              </controlPr>
            </control>
          </mc:Choice>
        </mc:AlternateContent>
        <mc:AlternateContent xmlns:mc="http://schemas.openxmlformats.org/markup-compatibility/2006">
          <mc:Choice Requires="x14">
            <control shapeId="204005" r:id="rId30" name="Check Box 229">
              <controlPr defaultSize="0" autoFill="0" autoLine="0" autoPict="0">
                <anchor moveWithCells="1">
                  <from>
                    <xdr:col>19</xdr:col>
                    <xdr:colOff>120650</xdr:colOff>
                    <xdr:row>6</xdr:row>
                    <xdr:rowOff>95250</xdr:rowOff>
                  </from>
                  <to>
                    <xdr:col>24</xdr:col>
                    <xdr:colOff>114300</xdr:colOff>
                    <xdr:row>7</xdr:row>
                    <xdr:rowOff>152400</xdr:rowOff>
                  </to>
                </anchor>
              </controlPr>
            </control>
          </mc:Choice>
        </mc:AlternateContent>
        <mc:AlternateContent xmlns:mc="http://schemas.openxmlformats.org/markup-compatibility/2006">
          <mc:Choice Requires="x14">
            <control shapeId="204006" r:id="rId31" name="Check Box 230">
              <controlPr defaultSize="0" autoFill="0" autoLine="0" autoPict="0">
                <anchor moveWithCells="1">
                  <from>
                    <xdr:col>25</xdr:col>
                    <xdr:colOff>82550</xdr:colOff>
                    <xdr:row>6</xdr:row>
                    <xdr:rowOff>95250</xdr:rowOff>
                  </from>
                  <to>
                    <xdr:col>27</xdr:col>
                    <xdr:colOff>120650</xdr:colOff>
                    <xdr:row>7</xdr:row>
                    <xdr:rowOff>152400</xdr:rowOff>
                  </to>
                </anchor>
              </controlPr>
            </control>
          </mc:Choice>
        </mc:AlternateContent>
        <mc:AlternateContent xmlns:mc="http://schemas.openxmlformats.org/markup-compatibility/2006">
          <mc:Choice Requires="x14">
            <control shapeId="204007" r:id="rId32" name="Check Box 231">
              <controlPr defaultSize="0" autoFill="0" autoLine="0" autoPict="0">
                <anchor moveWithCells="1">
                  <from>
                    <xdr:col>19</xdr:col>
                    <xdr:colOff>114300</xdr:colOff>
                    <xdr:row>27</xdr:row>
                    <xdr:rowOff>19050</xdr:rowOff>
                  </from>
                  <to>
                    <xdr:col>23</xdr:col>
                    <xdr:colOff>69850</xdr:colOff>
                    <xdr:row>28</xdr:row>
                    <xdr:rowOff>19050</xdr:rowOff>
                  </to>
                </anchor>
              </controlPr>
            </control>
          </mc:Choice>
        </mc:AlternateContent>
        <mc:AlternateContent xmlns:mc="http://schemas.openxmlformats.org/markup-compatibility/2006">
          <mc:Choice Requires="x14">
            <control shapeId="204008" r:id="rId33" name="Check Box 232">
              <controlPr defaultSize="0" autoFill="0" autoLine="0" autoPict="0">
                <anchor moveWithCells="1">
                  <from>
                    <xdr:col>23</xdr:col>
                    <xdr:colOff>120650</xdr:colOff>
                    <xdr:row>27</xdr:row>
                    <xdr:rowOff>19050</xdr:rowOff>
                  </from>
                  <to>
                    <xdr:col>26</xdr:col>
                    <xdr:colOff>247650</xdr:colOff>
                    <xdr:row>28</xdr:row>
                    <xdr:rowOff>19050</xdr:rowOff>
                  </to>
                </anchor>
              </controlPr>
            </control>
          </mc:Choice>
        </mc:AlternateContent>
        <mc:AlternateContent xmlns:mc="http://schemas.openxmlformats.org/markup-compatibility/2006">
          <mc:Choice Requires="x14">
            <control shapeId="204009" r:id="rId34" name="Check Box 233">
              <controlPr defaultSize="0" autoFill="0" autoLine="0" autoPict="0">
                <anchor moveWithCells="1">
                  <from>
                    <xdr:col>19</xdr:col>
                    <xdr:colOff>107950</xdr:colOff>
                    <xdr:row>32</xdr:row>
                    <xdr:rowOff>171450</xdr:rowOff>
                  </from>
                  <to>
                    <xdr:col>23</xdr:col>
                    <xdr:colOff>57150</xdr:colOff>
                    <xdr:row>33</xdr:row>
                    <xdr:rowOff>171450</xdr:rowOff>
                  </to>
                </anchor>
              </controlPr>
            </control>
          </mc:Choice>
        </mc:AlternateContent>
        <mc:AlternateContent xmlns:mc="http://schemas.openxmlformats.org/markup-compatibility/2006">
          <mc:Choice Requires="x14">
            <control shapeId="204010" r:id="rId35" name="Check Box 234">
              <controlPr defaultSize="0" autoFill="0" autoLine="0" autoPict="0">
                <anchor moveWithCells="1">
                  <from>
                    <xdr:col>23</xdr:col>
                    <xdr:colOff>107950</xdr:colOff>
                    <xdr:row>32</xdr:row>
                    <xdr:rowOff>171450</xdr:rowOff>
                  </from>
                  <to>
                    <xdr:col>26</xdr:col>
                    <xdr:colOff>241300</xdr:colOff>
                    <xdr:row>33</xdr:row>
                    <xdr:rowOff>171450</xdr:rowOff>
                  </to>
                </anchor>
              </controlPr>
            </control>
          </mc:Choice>
        </mc:AlternateContent>
        <mc:AlternateContent xmlns:mc="http://schemas.openxmlformats.org/markup-compatibility/2006">
          <mc:Choice Requires="x14">
            <control shapeId="204011" r:id="rId36" name="Check Box 235">
              <controlPr defaultSize="0" autoFill="0" autoLine="0" autoPict="0">
                <anchor moveWithCells="1">
                  <from>
                    <xdr:col>19</xdr:col>
                    <xdr:colOff>101600</xdr:colOff>
                    <xdr:row>16</xdr:row>
                    <xdr:rowOff>0</xdr:rowOff>
                  </from>
                  <to>
                    <xdr:col>24</xdr:col>
                    <xdr:colOff>95250</xdr:colOff>
                    <xdr:row>17</xdr:row>
                    <xdr:rowOff>0</xdr:rowOff>
                  </to>
                </anchor>
              </controlPr>
            </control>
          </mc:Choice>
        </mc:AlternateContent>
        <mc:AlternateContent xmlns:mc="http://schemas.openxmlformats.org/markup-compatibility/2006">
          <mc:Choice Requires="x14">
            <control shapeId="204012" r:id="rId37" name="Check Box 236">
              <controlPr defaultSize="0" autoFill="0" autoLine="0" autoPict="0">
                <anchor moveWithCells="1">
                  <from>
                    <xdr:col>25</xdr:col>
                    <xdr:colOff>63500</xdr:colOff>
                    <xdr:row>16</xdr:row>
                    <xdr:rowOff>0</xdr:rowOff>
                  </from>
                  <to>
                    <xdr:col>27</xdr:col>
                    <xdr:colOff>101600</xdr:colOff>
                    <xdr:row>17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00B050"/>
  </sheetPr>
  <dimension ref="A1:BY76"/>
  <sheetViews>
    <sheetView showGridLines="0" view="pageBreakPreview"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15" width="2.36328125" style="5" customWidth="1"/>
    <col min="16" max="23" width="2.36328125" style="121" customWidth="1"/>
    <col min="24" max="24" width="2.36328125" style="5" customWidth="1"/>
    <col min="25" max="25" width="4" style="5" customWidth="1"/>
    <col min="26" max="26" width="6.90625" style="5" customWidth="1"/>
    <col min="27" max="36" width="2.36328125" style="5" customWidth="1"/>
    <col min="37" max="37" width="5.90625" style="5" customWidth="1"/>
    <col min="38" max="39" width="3.6328125" style="5" customWidth="1"/>
    <col min="40" max="90" width="2.36328125" style="5" customWidth="1"/>
    <col min="91" max="16384" width="8" style="5"/>
  </cols>
  <sheetData>
    <row r="1" spans="1:68" ht="14.15" customHeight="1">
      <c r="B1" s="2394" t="s">
        <v>2031</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row>
    <row r="2" spans="1:68" ht="5.15" customHeight="1" thickBot="1"/>
    <row r="3" spans="1:68" ht="14.15" customHeight="1">
      <c r="B3" s="2395" t="s">
        <v>559</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331"/>
      <c r="AA3" s="2796" t="s">
        <v>954</v>
      </c>
      <c r="AB3" s="2396"/>
      <c r="AC3" s="2396"/>
      <c r="AD3" s="2396"/>
      <c r="AE3" s="2396"/>
      <c r="AF3" s="2396"/>
      <c r="AG3" s="2396"/>
      <c r="AH3" s="2396"/>
      <c r="AI3" s="2396"/>
      <c r="AJ3" s="2396"/>
      <c r="AK3" s="2396"/>
      <c r="AL3" s="2797"/>
      <c r="AM3" s="145"/>
      <c r="AO3" s="5" t="s">
        <v>1870</v>
      </c>
    </row>
    <row r="4" spans="1:68" ht="14.15" customHeight="1">
      <c r="B4" s="62"/>
      <c r="C4" s="6"/>
      <c r="E4" s="6"/>
      <c r="F4" s="6"/>
      <c r="G4" s="6"/>
      <c r="H4" s="6"/>
      <c r="I4" s="6"/>
      <c r="J4" s="6"/>
      <c r="K4" s="6"/>
      <c r="L4" s="6"/>
      <c r="M4" s="6"/>
      <c r="N4" s="6"/>
      <c r="O4" s="6"/>
      <c r="P4" s="499"/>
      <c r="Q4" s="499"/>
      <c r="R4" s="499"/>
      <c r="S4" s="97"/>
      <c r="T4" s="97"/>
      <c r="U4" s="499"/>
      <c r="V4" s="97"/>
      <c r="W4" s="97"/>
      <c r="X4" s="6"/>
      <c r="Y4" s="6"/>
      <c r="Z4" s="6"/>
      <c r="AA4" s="152"/>
      <c r="AB4" s="557"/>
      <c r="AC4" s="557"/>
      <c r="AD4" s="557"/>
      <c r="AE4" s="557"/>
      <c r="AF4" s="557"/>
      <c r="AG4" s="557"/>
      <c r="AH4" s="557"/>
      <c r="AI4" s="557"/>
      <c r="AJ4" s="557"/>
      <c r="AK4" s="557"/>
      <c r="AL4" s="606"/>
      <c r="AM4" s="662"/>
    </row>
    <row r="5" spans="1:68" ht="12.75" customHeight="1">
      <c r="B5" s="68"/>
      <c r="C5" s="6" t="s">
        <v>370</v>
      </c>
      <c r="D5" s="6"/>
      <c r="F5" s="6"/>
      <c r="G5" s="6"/>
      <c r="H5" s="6"/>
      <c r="I5" s="6"/>
      <c r="J5" s="6"/>
      <c r="K5" s="6"/>
      <c r="L5" s="6"/>
      <c r="M5" s="6"/>
      <c r="N5" s="6"/>
      <c r="O5" s="6"/>
      <c r="P5" s="499"/>
      <c r="Q5" s="499"/>
      <c r="R5" s="499"/>
      <c r="S5" s="156"/>
      <c r="T5" s="156"/>
      <c r="U5" s="499"/>
      <c r="V5" s="499"/>
      <c r="W5" s="499"/>
      <c r="X5" s="499"/>
      <c r="Y5" s="6"/>
      <c r="AA5" s="152"/>
      <c r="AB5" s="557"/>
      <c r="AC5" s="557"/>
      <c r="AD5" s="557"/>
      <c r="AE5" s="557"/>
      <c r="AF5" s="557"/>
      <c r="AG5" s="557"/>
      <c r="AH5" s="557"/>
      <c r="AI5" s="557"/>
      <c r="AJ5" s="557"/>
      <c r="AK5" s="557"/>
      <c r="AL5" s="606"/>
      <c r="AM5" s="662"/>
    </row>
    <row r="6" spans="1:68" ht="14.15" customHeight="1">
      <c r="B6" s="68"/>
      <c r="C6" s="6"/>
      <c r="D6" s="6"/>
      <c r="F6" s="266"/>
      <c r="J6" s="6"/>
      <c r="K6" s="1"/>
      <c r="L6" s="1"/>
      <c r="M6" s="1"/>
      <c r="N6" s="6"/>
      <c r="O6" s="6"/>
      <c r="P6" s="499"/>
      <c r="Q6" s="499"/>
      <c r="R6" s="499"/>
      <c r="S6" s="499"/>
      <c r="W6" s="156"/>
      <c r="X6" s="6"/>
      <c r="Y6" s="183"/>
      <c r="Z6" s="70"/>
      <c r="AA6" s="6"/>
      <c r="AC6" s="557"/>
      <c r="AD6" s="557"/>
      <c r="AE6" s="557"/>
      <c r="AF6" s="557"/>
      <c r="AG6" s="557"/>
      <c r="AH6" s="557"/>
      <c r="AI6" s="557"/>
      <c r="AJ6" s="557"/>
      <c r="AK6" s="557"/>
      <c r="AL6" s="606"/>
      <c r="AM6" s="662"/>
    </row>
    <row r="7" spans="1:68" ht="14.15" customHeight="1">
      <c r="B7" s="68"/>
      <c r="C7" s="6"/>
      <c r="D7" s="6"/>
      <c r="F7" s="6"/>
      <c r="G7" s="6"/>
      <c r="H7" s="6"/>
      <c r="I7" s="6"/>
      <c r="J7" s="6"/>
      <c r="K7" s="6"/>
      <c r="L7" s="6"/>
      <c r="M7" s="6"/>
      <c r="N7" s="6"/>
      <c r="O7" s="6"/>
      <c r="P7" s="499"/>
      <c r="Q7" s="499"/>
      <c r="R7" s="499"/>
      <c r="S7" s="156"/>
      <c r="T7" s="156"/>
      <c r="U7" s="499"/>
      <c r="V7" s="499"/>
      <c r="W7" s="499"/>
      <c r="X7" s="499"/>
      <c r="Y7" s="6"/>
      <c r="AA7" s="152"/>
      <c r="AB7" s="557"/>
      <c r="AC7" s="557"/>
      <c r="AD7" s="557"/>
      <c r="AE7" s="557"/>
      <c r="AF7" s="557"/>
      <c r="AG7" s="557"/>
      <c r="AH7" s="557"/>
      <c r="AI7" s="557"/>
      <c r="AJ7" s="557"/>
      <c r="AK7" s="557"/>
      <c r="AL7" s="606"/>
      <c r="AM7" s="662"/>
    </row>
    <row r="8" spans="1:68" ht="14.15" customHeight="1">
      <c r="B8" s="68"/>
      <c r="C8" s="1" t="s">
        <v>1863</v>
      </c>
      <c r="D8" s="1"/>
      <c r="E8" s="1"/>
      <c r="F8" s="1"/>
      <c r="G8" s="1"/>
      <c r="H8" s="1"/>
      <c r="I8" s="1"/>
      <c r="J8" s="1"/>
      <c r="K8" s="1"/>
      <c r="L8" s="1"/>
      <c r="M8" s="1"/>
      <c r="N8" s="1"/>
      <c r="O8" s="1"/>
      <c r="X8" s="1"/>
      <c r="Y8" s="1"/>
      <c r="Z8" s="1167"/>
      <c r="AA8" s="152"/>
      <c r="AB8" s="84"/>
      <c r="AC8" s="84"/>
      <c r="AD8" s="84"/>
      <c r="AE8" s="84"/>
      <c r="AF8" s="84"/>
      <c r="AG8" s="84"/>
      <c r="AH8" s="84"/>
      <c r="AI8" s="84"/>
      <c r="AJ8" s="84"/>
      <c r="AK8" s="84"/>
      <c r="AL8" s="85"/>
      <c r="AM8" s="359"/>
      <c r="BE8" s="104"/>
      <c r="BF8" s="104"/>
      <c r="BG8" s="104"/>
      <c r="BH8" s="104"/>
      <c r="BI8" s="104"/>
      <c r="BJ8" s="104"/>
      <c r="BK8" s="104"/>
      <c r="BL8" s="104"/>
      <c r="BM8" s="104"/>
      <c r="BN8" s="104"/>
      <c r="BO8" s="104"/>
      <c r="BP8" s="104"/>
    </row>
    <row r="9" spans="1:68" ht="14.15" customHeight="1">
      <c r="B9" s="62"/>
      <c r="C9" s="6"/>
      <c r="D9" s="6" t="s">
        <v>1864</v>
      </c>
      <c r="E9" s="6"/>
      <c r="F9" s="6"/>
      <c r="G9" s="6"/>
      <c r="H9" s="6"/>
      <c r="I9" s="6"/>
      <c r="J9" s="6"/>
      <c r="K9" s="6"/>
      <c r="L9" s="6"/>
      <c r="M9" s="6"/>
      <c r="N9" s="6"/>
      <c r="O9" s="6"/>
      <c r="P9" s="499"/>
      <c r="Q9" s="96"/>
      <c r="R9" s="96"/>
      <c r="S9" s="97"/>
      <c r="T9" s="98"/>
      <c r="U9" s="98"/>
      <c r="V9" s="499"/>
      <c r="W9" s="499"/>
      <c r="X9" s="6"/>
      <c r="AA9" s="152"/>
      <c r="AB9" s="84"/>
      <c r="AC9" s="84"/>
      <c r="AD9" s="84"/>
      <c r="AE9" s="84"/>
      <c r="AF9" s="84"/>
      <c r="AG9" s="84"/>
      <c r="AH9" s="84"/>
      <c r="AI9" s="84"/>
      <c r="AJ9" s="84"/>
      <c r="AK9" s="84"/>
      <c r="AL9" s="85"/>
      <c r="AM9" s="359"/>
      <c r="BE9" s="104"/>
      <c r="BF9" s="104"/>
      <c r="BG9" s="104"/>
      <c r="BH9" s="104"/>
      <c r="BI9" s="104"/>
      <c r="BJ9" s="104"/>
      <c r="BK9" s="104"/>
      <c r="BL9" s="104"/>
      <c r="BM9" s="104"/>
      <c r="BN9" s="104"/>
      <c r="BO9" s="104"/>
      <c r="BP9" s="104"/>
    </row>
    <row r="10" spans="1:68" ht="14.15" customHeight="1">
      <c r="B10" s="62"/>
      <c r="C10" s="6"/>
      <c r="D10" s="6"/>
      <c r="E10" s="6"/>
      <c r="F10" s="6"/>
      <c r="G10" s="6"/>
      <c r="H10" s="6"/>
      <c r="I10" s="6"/>
      <c r="J10" s="6"/>
      <c r="K10" s="6"/>
      <c r="L10" s="6"/>
      <c r="M10" s="6"/>
      <c r="N10" s="6"/>
      <c r="O10" s="6"/>
      <c r="P10" s="499"/>
      <c r="Q10" s="96"/>
      <c r="R10" s="96"/>
      <c r="S10" s="97"/>
      <c r="T10" s="98"/>
      <c r="U10" s="98"/>
      <c r="V10" s="499"/>
      <c r="W10" s="499"/>
      <c r="X10" s="6"/>
      <c r="AA10" s="152"/>
      <c r="AB10" s="84"/>
      <c r="AC10" s="84"/>
      <c r="AD10" s="84"/>
      <c r="AE10" s="84"/>
      <c r="AF10" s="84"/>
      <c r="AG10" s="84"/>
      <c r="AH10" s="84"/>
      <c r="AI10" s="84"/>
      <c r="AJ10" s="84"/>
      <c r="AK10" s="84"/>
      <c r="AL10" s="85"/>
      <c r="AM10" s="359"/>
      <c r="BE10" s="104"/>
      <c r="BF10" s="104"/>
      <c r="BG10" s="104"/>
      <c r="BH10" s="104"/>
      <c r="BI10" s="104"/>
      <c r="BJ10" s="104"/>
      <c r="BK10" s="104"/>
      <c r="BL10" s="104"/>
      <c r="BM10" s="104"/>
      <c r="BN10" s="104"/>
      <c r="BO10" s="104"/>
      <c r="BP10" s="104"/>
    </row>
    <row r="11" spans="1:68" ht="14.15" customHeight="1">
      <c r="B11" s="62"/>
      <c r="C11" s="6"/>
      <c r="D11" s="6" t="s">
        <v>346</v>
      </c>
      <c r="E11" s="1"/>
      <c r="G11" s="6"/>
      <c r="H11" s="6"/>
      <c r="I11" s="6"/>
      <c r="J11" s="6"/>
      <c r="K11" s="6"/>
      <c r="L11" s="6"/>
      <c r="M11" s="6"/>
      <c r="N11" s="6"/>
      <c r="O11" s="6"/>
      <c r="X11" s="6"/>
      <c r="AA11" s="152"/>
      <c r="AB11" s="84"/>
      <c r="AC11" s="84"/>
      <c r="AD11" s="84"/>
      <c r="AE11" s="84"/>
      <c r="AF11" s="84"/>
      <c r="AG11" s="84"/>
      <c r="AH11" s="84"/>
      <c r="AI11" s="84"/>
      <c r="AJ11" s="84"/>
      <c r="AK11" s="84"/>
      <c r="AL11" s="85"/>
      <c r="AM11" s="359"/>
      <c r="AO11" s="128"/>
      <c r="AP11" s="191"/>
      <c r="AQ11" s="192"/>
      <c r="AR11" s="192"/>
      <c r="AS11" s="192"/>
      <c r="AT11" s="192"/>
      <c r="AU11" s="192"/>
      <c r="AV11" s="192"/>
      <c r="AW11" s="192"/>
      <c r="AX11" s="192"/>
      <c r="AY11" s="192"/>
      <c r="AZ11" s="192"/>
      <c r="BA11" s="192"/>
    </row>
    <row r="12" spans="1:68" ht="14.15" customHeight="1">
      <c r="B12" s="62"/>
      <c r="C12" s="6"/>
      <c r="D12" s="6"/>
      <c r="E12" s="6"/>
      <c r="F12" s="6"/>
      <c r="G12" s="6"/>
      <c r="H12" s="6"/>
      <c r="I12" s="6"/>
      <c r="J12" s="6"/>
      <c r="K12" s="6"/>
      <c r="L12" s="6"/>
      <c r="M12" s="224"/>
      <c r="N12" s="224"/>
      <c r="O12" s="224"/>
      <c r="P12" s="499"/>
      <c r="Q12" s="170"/>
      <c r="R12" s="170"/>
      <c r="T12" s="170"/>
      <c r="U12" s="170"/>
      <c r="X12" s="1"/>
      <c r="Y12" s="1"/>
      <c r="AA12" s="152"/>
      <c r="AB12" s="84"/>
      <c r="AC12" s="84"/>
      <c r="AD12" s="84"/>
      <c r="AE12" s="84"/>
      <c r="AF12" s="84"/>
      <c r="AG12" s="84"/>
      <c r="AH12" s="84"/>
      <c r="AI12" s="84"/>
      <c r="AJ12" s="84"/>
      <c r="AK12" s="84"/>
      <c r="AL12" s="85"/>
      <c r="AM12" s="359"/>
      <c r="AP12" s="192"/>
      <c r="AQ12" s="192"/>
      <c r="AR12" s="192"/>
      <c r="AS12" s="192"/>
      <c r="AT12" s="192"/>
      <c r="AU12" s="192"/>
      <c r="AV12" s="192"/>
      <c r="AW12" s="192"/>
      <c r="AX12" s="192"/>
      <c r="AY12" s="192"/>
      <c r="AZ12" s="192"/>
      <c r="BA12" s="192"/>
    </row>
    <row r="13" spans="1:68" ht="14.15" customHeight="1">
      <c r="A13" s="6"/>
      <c r="B13" s="63"/>
      <c r="C13" s="6" t="s">
        <v>371</v>
      </c>
      <c r="AA13" s="152"/>
      <c r="AB13" s="84"/>
      <c r="AC13" s="84"/>
      <c r="AD13" s="84"/>
      <c r="AE13" s="84"/>
      <c r="AF13" s="84"/>
      <c r="AG13" s="84"/>
      <c r="AH13" s="84"/>
      <c r="AI13" s="84"/>
      <c r="AJ13" s="84"/>
      <c r="AK13" s="84"/>
      <c r="AL13" s="85"/>
      <c r="AM13" s="359"/>
      <c r="AP13" s="192"/>
      <c r="AQ13" s="192"/>
      <c r="AR13" s="192"/>
      <c r="AS13" s="192"/>
      <c r="AT13" s="192"/>
      <c r="AU13" s="192"/>
      <c r="AV13" s="192"/>
      <c r="AW13" s="192"/>
      <c r="AX13" s="192"/>
      <c r="AY13" s="192"/>
      <c r="AZ13" s="192"/>
      <c r="BA13" s="192"/>
      <c r="BB13" s="79"/>
      <c r="BC13" s="79"/>
      <c r="BD13" s="79"/>
      <c r="BE13" s="79"/>
      <c r="BF13" s="79"/>
      <c r="BG13" s="79"/>
      <c r="BH13" s="79"/>
      <c r="BI13" s="79"/>
      <c r="BJ13" s="79"/>
      <c r="BK13" s="79"/>
      <c r="BL13" s="79"/>
      <c r="BM13" s="79"/>
    </row>
    <row r="14" spans="1:68" ht="14.15" customHeight="1">
      <c r="A14" s="6"/>
      <c r="B14" s="63"/>
      <c r="C14" s="2288" t="s">
        <v>641</v>
      </c>
      <c r="D14" s="2288"/>
      <c r="E14" s="2288"/>
      <c r="F14" s="2288"/>
      <c r="G14" s="2288"/>
      <c r="H14" s="2288"/>
      <c r="I14" s="2288"/>
      <c r="J14" s="2288"/>
      <c r="K14" s="2288"/>
      <c r="L14" s="2288"/>
      <c r="M14" s="2288"/>
      <c r="N14" s="2288"/>
      <c r="O14" s="2288"/>
      <c r="P14" s="2288"/>
      <c r="Q14" s="2288"/>
      <c r="R14" s="2288"/>
      <c r="S14" s="2288"/>
      <c r="T14" s="2288"/>
      <c r="U14" s="2288"/>
      <c r="V14" s="2288"/>
      <c r="W14" s="2288"/>
      <c r="X14" s="2288"/>
      <c r="Y14" s="2288"/>
      <c r="Z14" s="2289"/>
      <c r="AA14" s="1438" t="s">
        <v>1973</v>
      </c>
      <c r="AB14" s="84"/>
      <c r="AC14" s="84"/>
      <c r="AD14" s="84"/>
      <c r="AE14" s="84"/>
      <c r="AF14" s="84"/>
      <c r="AG14" s="84"/>
      <c r="AH14" s="84"/>
      <c r="AI14" s="84"/>
      <c r="AJ14" s="84"/>
      <c r="AK14" s="84"/>
      <c r="AL14" s="85"/>
      <c r="AM14" s="359"/>
      <c r="AN14" s="83"/>
      <c r="AO14" s="115"/>
      <c r="AP14" s="115"/>
      <c r="AQ14" s="82"/>
      <c r="AR14" s="115"/>
      <c r="AS14" s="115"/>
      <c r="AT14" s="115"/>
      <c r="AU14" s="115"/>
      <c r="AV14" s="115"/>
      <c r="AW14" s="115"/>
      <c r="AX14" s="115"/>
      <c r="AY14" s="115"/>
      <c r="AZ14" s="115"/>
      <c r="BA14" s="115"/>
      <c r="BB14" s="79"/>
      <c r="BC14" s="79"/>
      <c r="BD14" s="79"/>
      <c r="BE14" s="79"/>
      <c r="BF14" s="79"/>
      <c r="BG14" s="79"/>
      <c r="BH14" s="79"/>
      <c r="BI14" s="79"/>
      <c r="BJ14" s="79"/>
      <c r="BK14" s="79"/>
      <c r="BL14" s="79"/>
      <c r="BM14" s="79"/>
    </row>
    <row r="15" spans="1:68" ht="14" customHeight="1">
      <c r="A15" s="6"/>
      <c r="B15" s="63"/>
      <c r="D15" s="5" t="s">
        <v>373</v>
      </c>
      <c r="Q15" s="499"/>
      <c r="R15" s="96"/>
      <c r="S15" s="96"/>
      <c r="T15" s="97"/>
      <c r="U15" s="98"/>
      <c r="V15" s="98"/>
      <c r="W15" s="499"/>
      <c r="X15" s="6"/>
      <c r="Y15" s="6"/>
      <c r="AA15" s="95" t="s">
        <v>304</v>
      </c>
      <c r="AB15" s="338" t="s">
        <v>1974</v>
      </c>
      <c r="AL15" s="102"/>
      <c r="AM15" s="62"/>
      <c r="AN15" s="83"/>
      <c r="AU15" s="192"/>
      <c r="AV15" s="192"/>
      <c r="AW15" s="192"/>
      <c r="AX15" s="192"/>
      <c r="AY15" s="192"/>
      <c r="AZ15" s="192"/>
      <c r="BA15" s="192"/>
      <c r="BB15" s="79"/>
      <c r="BC15" s="79"/>
      <c r="BD15" s="79"/>
      <c r="BE15" s="79"/>
      <c r="BF15" s="79"/>
      <c r="BG15" s="79"/>
      <c r="BH15" s="79"/>
      <c r="BI15" s="79"/>
      <c r="BJ15" s="79"/>
      <c r="BK15" s="79"/>
      <c r="BL15" s="79"/>
      <c r="BM15" s="79"/>
    </row>
    <row r="16" spans="1:68" ht="14.15" customHeight="1">
      <c r="A16" s="6"/>
      <c r="B16" s="63"/>
      <c r="Q16" s="499"/>
      <c r="R16" s="96"/>
      <c r="S16" s="96"/>
      <c r="T16" s="97"/>
      <c r="U16" s="98"/>
      <c r="V16" s="98"/>
      <c r="W16" s="499"/>
      <c r="X16" s="6"/>
      <c r="Y16" s="6"/>
      <c r="AA16" s="1439" t="s">
        <v>1975</v>
      </c>
      <c r="AL16" s="102"/>
      <c r="AM16" s="62"/>
      <c r="AN16" s="83"/>
      <c r="AO16" s="100" t="s">
        <v>1981</v>
      </c>
      <c r="AP16" s="583"/>
      <c r="AQ16" s="192"/>
      <c r="AR16" s="192"/>
      <c r="AS16" s="192"/>
      <c r="AT16" s="192"/>
      <c r="AU16" s="192"/>
      <c r="AV16" s="192"/>
      <c r="AW16" s="192"/>
      <c r="AX16" s="192"/>
      <c r="AY16" s="192"/>
      <c r="AZ16" s="192"/>
      <c r="BA16" s="192"/>
      <c r="BB16" s="79"/>
      <c r="BC16" s="79"/>
      <c r="BD16" s="79"/>
      <c r="BE16" s="79"/>
      <c r="BF16" s="79"/>
      <c r="BG16" s="79"/>
      <c r="BH16" s="79"/>
      <c r="BI16" s="79"/>
      <c r="BJ16" s="79"/>
      <c r="BK16" s="79"/>
      <c r="BL16" s="79"/>
      <c r="BM16" s="79"/>
    </row>
    <row r="17" spans="1:76" ht="14.15" customHeight="1">
      <c r="A17" s="6"/>
      <c r="B17" s="62"/>
      <c r="C17" s="6" t="s">
        <v>305</v>
      </c>
      <c r="AA17" s="1437" t="s">
        <v>15</v>
      </c>
      <c r="AB17" s="338" t="s">
        <v>1976</v>
      </c>
      <c r="AL17" s="102"/>
      <c r="AM17" s="62"/>
      <c r="AN17" s="83"/>
      <c r="AO17" s="115" t="s">
        <v>1982</v>
      </c>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row>
    <row r="18" spans="1:76" ht="14.15" customHeight="1">
      <c r="A18" s="6"/>
      <c r="B18" s="62"/>
      <c r="D18" s="5" t="s">
        <v>306</v>
      </c>
      <c r="AA18" s="1439" t="s">
        <v>1977</v>
      </c>
      <c r="AB18" s="691"/>
      <c r="AL18" s="102"/>
      <c r="AM18" s="62"/>
      <c r="AN18" s="83"/>
      <c r="AO18" s="104" t="s">
        <v>1984</v>
      </c>
      <c r="AP18" s="79"/>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row>
    <row r="19" spans="1:76" ht="14.15" customHeight="1">
      <c r="A19" s="6"/>
      <c r="B19" s="68"/>
      <c r="AA19" s="693" t="s">
        <v>15</v>
      </c>
      <c r="AB19" s="338" t="s">
        <v>1978</v>
      </c>
      <c r="AC19" s="10"/>
      <c r="AD19" s="10"/>
      <c r="AE19" s="10"/>
      <c r="AF19" s="10"/>
      <c r="AG19" s="10"/>
      <c r="AH19" s="10"/>
      <c r="AI19" s="10"/>
      <c r="AJ19" s="10"/>
      <c r="AK19" s="10"/>
      <c r="AL19" s="118"/>
      <c r="AM19" s="659"/>
      <c r="AQ19" s="192"/>
      <c r="AR19" s="1441" t="s">
        <v>1983</v>
      </c>
      <c r="AS19" s="1440"/>
      <c r="AT19" s="1440"/>
      <c r="AU19" s="1440"/>
      <c r="AV19" s="1440"/>
      <c r="AW19" s="1440"/>
      <c r="AX19" s="1440"/>
      <c r="AY19" s="1440"/>
      <c r="AZ19" s="1440"/>
      <c r="BA19" s="1440"/>
      <c r="BB19" s="1440"/>
      <c r="BC19" s="1440"/>
      <c r="BD19" s="1440"/>
      <c r="BE19" s="1440"/>
      <c r="BF19" s="1440"/>
      <c r="BG19" s="192"/>
      <c r="BH19" s="192"/>
      <c r="BI19" s="192"/>
      <c r="BJ19" s="192"/>
      <c r="BK19" s="192"/>
      <c r="BL19" s="192"/>
      <c r="BM19" s="192"/>
      <c r="BN19" s="192"/>
      <c r="BO19" s="192"/>
      <c r="BP19" s="192"/>
      <c r="BQ19" s="192"/>
      <c r="BR19" s="192"/>
      <c r="BS19" s="192"/>
      <c r="BT19" s="192"/>
      <c r="BU19" s="192"/>
      <c r="BV19" s="192"/>
    </row>
    <row r="20" spans="1:76" ht="14.15" customHeight="1">
      <c r="A20" s="6"/>
      <c r="B20" s="68"/>
      <c r="C20" s="5" t="s">
        <v>372</v>
      </c>
      <c r="AA20" s="3650" t="s">
        <v>1979</v>
      </c>
      <c r="AB20" s="3651"/>
      <c r="AC20" s="3651"/>
      <c r="AD20" s="3651"/>
      <c r="AE20" s="3651"/>
      <c r="AF20" s="3651"/>
      <c r="AG20" s="3651"/>
      <c r="AH20" s="3651"/>
      <c r="AI20" s="3651"/>
      <c r="AJ20" s="3651"/>
      <c r="AK20" s="3651"/>
      <c r="AL20" s="3652"/>
      <c r="AM20" s="662"/>
      <c r="AO20" s="216"/>
      <c r="AP20" s="338"/>
      <c r="AQ20" s="192"/>
      <c r="AR20" s="192"/>
      <c r="AS20" s="192"/>
      <c r="AT20" s="192"/>
      <c r="AU20" s="1440"/>
      <c r="AV20" s="1440"/>
      <c r="AW20" s="1440"/>
      <c r="AX20" s="1440"/>
      <c r="AY20" s="1440"/>
      <c r="AZ20" s="1440"/>
      <c r="BA20" s="1440"/>
      <c r="BB20" s="1440"/>
      <c r="BC20" s="1440"/>
      <c r="BD20" s="1440"/>
      <c r="BE20" s="1440"/>
      <c r="BF20" s="1440"/>
      <c r="BG20" s="192"/>
      <c r="BH20" s="192"/>
      <c r="BI20" s="192"/>
      <c r="BJ20" s="192"/>
      <c r="BK20" s="192"/>
      <c r="BL20" s="192"/>
      <c r="BM20" s="192"/>
      <c r="BN20" s="192"/>
      <c r="BO20" s="192"/>
      <c r="BP20" s="192"/>
      <c r="BQ20" s="192"/>
      <c r="BR20" s="192"/>
      <c r="BS20" s="192"/>
      <c r="BT20" s="192"/>
      <c r="BU20" s="192"/>
      <c r="BV20" s="192"/>
    </row>
    <row r="21" spans="1:76" ht="14.15" customHeight="1">
      <c r="A21" s="6"/>
      <c r="B21" s="68"/>
      <c r="C21" s="6" t="s">
        <v>1628</v>
      </c>
      <c r="D21" s="6"/>
      <c r="F21" s="6"/>
      <c r="G21" s="6"/>
      <c r="H21" s="6"/>
      <c r="I21" s="6"/>
      <c r="J21" s="6"/>
      <c r="K21" s="6"/>
      <c r="L21" s="6"/>
      <c r="M21" s="6"/>
      <c r="N21" s="6"/>
      <c r="O21" s="6"/>
      <c r="P21" s="499"/>
      <c r="Q21" s="499"/>
      <c r="R21" s="499"/>
      <c r="S21" s="499"/>
      <c r="V21" s="499"/>
      <c r="X21" s="121"/>
      <c r="Y21" s="6"/>
      <c r="AA21" s="3650"/>
      <c r="AB21" s="3651"/>
      <c r="AC21" s="3651"/>
      <c r="AD21" s="3651"/>
      <c r="AE21" s="3651"/>
      <c r="AF21" s="3651"/>
      <c r="AG21" s="3651"/>
      <c r="AH21" s="3651"/>
      <c r="AI21" s="3651"/>
      <c r="AJ21" s="3651"/>
      <c r="AK21" s="3651"/>
      <c r="AL21" s="3652"/>
      <c r="AM21" s="662"/>
      <c r="AO21" s="1254"/>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row>
    <row r="22" spans="1:76" ht="14.15" customHeight="1">
      <c r="A22" s="6"/>
      <c r="B22" s="68"/>
      <c r="C22" s="6"/>
      <c r="D22" s="6"/>
      <c r="E22" s="6"/>
      <c r="F22" s="6"/>
      <c r="G22" s="6"/>
      <c r="H22" s="6"/>
      <c r="I22" s="6"/>
      <c r="K22" s="6"/>
      <c r="L22" s="6"/>
      <c r="M22" s="6"/>
      <c r="N22" s="6"/>
      <c r="O22" s="6"/>
      <c r="P22" s="96"/>
      <c r="Q22" s="96"/>
      <c r="R22" s="97"/>
      <c r="S22" s="98"/>
      <c r="T22" s="98"/>
      <c r="U22" s="499"/>
      <c r="V22" s="499"/>
      <c r="W22" s="499"/>
      <c r="AA22" s="693" t="s">
        <v>15</v>
      </c>
      <c r="AB22" s="338" t="s">
        <v>1980</v>
      </c>
      <c r="AC22" s="557"/>
      <c r="AD22" s="557"/>
      <c r="AE22" s="557"/>
      <c r="AF22" s="557"/>
      <c r="AG22" s="557"/>
      <c r="AH22" s="557"/>
      <c r="AI22" s="557"/>
      <c r="AJ22" s="557"/>
      <c r="AK22" s="557"/>
      <c r="AL22" s="606"/>
      <c r="AM22" s="662"/>
      <c r="AQ22" s="192"/>
      <c r="AR22" s="1440"/>
      <c r="AS22" s="1440"/>
      <c r="AT22" s="1440"/>
      <c r="AU22" s="1440"/>
      <c r="AV22" s="1440"/>
      <c r="AW22" s="1440"/>
      <c r="AX22" s="1440"/>
      <c r="AY22" s="1440"/>
      <c r="AZ22" s="1440"/>
      <c r="BA22" s="1440"/>
      <c r="BB22" s="1440"/>
      <c r="BC22" s="1440"/>
      <c r="BD22" s="1440"/>
      <c r="BE22" s="1440"/>
      <c r="BF22" s="1440"/>
      <c r="BG22" s="192"/>
      <c r="BH22" s="192"/>
      <c r="BI22" s="192"/>
      <c r="BJ22" s="192"/>
      <c r="BK22" s="192"/>
      <c r="BL22" s="192"/>
      <c r="BM22" s="192"/>
      <c r="BN22" s="192"/>
      <c r="BO22" s="192"/>
      <c r="BP22" s="192"/>
      <c r="BQ22" s="192"/>
      <c r="BR22" s="192"/>
      <c r="BS22" s="192"/>
      <c r="BT22" s="192"/>
      <c r="BU22" s="192"/>
      <c r="BV22" s="192"/>
    </row>
    <row r="23" spans="1:76" ht="14.15" customHeight="1">
      <c r="A23" s="6"/>
      <c r="B23" s="68"/>
      <c r="C23" s="6" t="s">
        <v>355</v>
      </c>
      <c r="D23" s="6"/>
      <c r="E23" s="6"/>
      <c r="F23" s="6"/>
      <c r="G23" s="6"/>
      <c r="H23" s="6"/>
      <c r="I23" s="6"/>
      <c r="J23" s="6"/>
      <c r="K23" s="6"/>
      <c r="L23" s="6"/>
      <c r="M23" s="6"/>
      <c r="N23" s="6"/>
      <c r="O23" s="6"/>
      <c r="P23" s="499"/>
      <c r="Q23" s="499"/>
      <c r="R23" s="499"/>
      <c r="S23" s="499"/>
      <c r="Y23" s="125"/>
      <c r="AA23" s="103"/>
      <c r="AB23" s="557"/>
      <c r="AC23" s="557"/>
      <c r="AD23" s="557"/>
      <c r="AE23" s="557"/>
      <c r="AF23" s="557"/>
      <c r="AG23" s="557"/>
      <c r="AH23" s="557"/>
      <c r="AI23" s="557"/>
      <c r="AJ23" s="557"/>
      <c r="AK23" s="557"/>
      <c r="AL23" s="606"/>
      <c r="AM23" s="662"/>
      <c r="AQ23" s="192"/>
      <c r="AR23" s="1440"/>
      <c r="AS23" s="1440"/>
      <c r="AT23" s="1440"/>
      <c r="AU23" s="1440"/>
      <c r="AV23" s="1440"/>
      <c r="AW23" s="1440"/>
      <c r="AX23" s="1440"/>
      <c r="AY23" s="1440"/>
      <c r="AZ23" s="1440"/>
      <c r="BA23" s="1440"/>
      <c r="BB23" s="1440"/>
      <c r="BC23" s="1440"/>
      <c r="BD23" s="1440"/>
      <c r="BE23" s="1440"/>
      <c r="BF23" s="1440"/>
      <c r="BG23" s="192"/>
      <c r="BH23" s="192"/>
      <c r="BI23" s="192"/>
      <c r="BJ23" s="192"/>
      <c r="BK23" s="192"/>
      <c r="BL23" s="192"/>
      <c r="BM23" s="192"/>
      <c r="BN23" s="192"/>
      <c r="BO23" s="192"/>
      <c r="BP23" s="192"/>
      <c r="BQ23" s="192"/>
      <c r="BR23" s="192"/>
      <c r="BS23" s="192"/>
      <c r="BT23" s="192"/>
      <c r="BU23" s="192"/>
      <c r="BV23" s="192"/>
    </row>
    <row r="24" spans="1:76" ht="14.15" customHeight="1">
      <c r="A24" s="6"/>
      <c r="B24" s="68"/>
      <c r="D24" s="6"/>
      <c r="E24" s="6"/>
      <c r="F24" s="6"/>
      <c r="G24" s="6"/>
      <c r="H24" s="6"/>
      <c r="I24" s="6"/>
      <c r="J24" s="6"/>
      <c r="K24" s="6"/>
      <c r="L24" s="6"/>
      <c r="M24" s="6"/>
      <c r="N24" s="6"/>
      <c r="O24" s="6"/>
      <c r="P24" s="499"/>
      <c r="Q24" s="499"/>
      <c r="R24" s="499"/>
      <c r="S24" s="499"/>
      <c r="Y24" s="125"/>
      <c r="AA24" s="152"/>
      <c r="AB24" s="557"/>
      <c r="AC24" s="557"/>
      <c r="AD24" s="557"/>
      <c r="AE24" s="557"/>
      <c r="AF24" s="557"/>
      <c r="AG24" s="557"/>
      <c r="AH24" s="557"/>
      <c r="AI24" s="557"/>
      <c r="AJ24" s="557"/>
      <c r="AK24" s="557"/>
      <c r="AL24" s="606"/>
      <c r="AM24" s="662"/>
      <c r="AQ24" s="192"/>
      <c r="AR24" s="1440"/>
      <c r="AS24" s="1440"/>
      <c r="AT24" s="1440"/>
      <c r="AU24" s="1440"/>
      <c r="AV24" s="1440"/>
      <c r="AW24" s="1440"/>
      <c r="AX24" s="1440"/>
      <c r="AY24" s="1440"/>
      <c r="AZ24" s="1440"/>
      <c r="BA24" s="1440"/>
      <c r="BB24" s="1440"/>
      <c r="BC24" s="1440"/>
      <c r="BD24" s="1440"/>
      <c r="BE24" s="1440"/>
      <c r="BF24" s="1440"/>
      <c r="BG24" s="192"/>
      <c r="BH24" s="192"/>
      <c r="BI24" s="192"/>
      <c r="BJ24" s="192"/>
      <c r="BK24" s="192"/>
      <c r="BL24" s="192"/>
      <c r="BM24" s="192"/>
      <c r="BN24" s="192"/>
      <c r="BO24" s="192"/>
      <c r="BP24" s="192"/>
      <c r="BQ24" s="192"/>
      <c r="BR24" s="192"/>
      <c r="BS24" s="192"/>
      <c r="BT24" s="192"/>
      <c r="BU24" s="192"/>
      <c r="BV24" s="192"/>
    </row>
    <row r="25" spans="1:76" ht="14.15" customHeight="1">
      <c r="A25" s="6"/>
      <c r="B25" s="68"/>
      <c r="C25" s="6"/>
      <c r="D25" s="6"/>
      <c r="E25" s="6"/>
      <c r="F25" s="6"/>
      <c r="G25" s="6"/>
      <c r="H25" s="6"/>
      <c r="I25" s="6"/>
      <c r="J25" s="6"/>
      <c r="K25" s="6"/>
      <c r="L25" s="6"/>
      <c r="M25" s="6"/>
      <c r="N25" s="6"/>
      <c r="O25" s="6"/>
      <c r="P25" s="499"/>
      <c r="Q25" s="499"/>
      <c r="R25" s="499"/>
      <c r="S25" s="499"/>
      <c r="Y25" s="125"/>
      <c r="AA25" s="152"/>
      <c r="AB25" s="557"/>
      <c r="AC25" s="557"/>
      <c r="AD25" s="557"/>
      <c r="AE25" s="557"/>
      <c r="AF25" s="557"/>
      <c r="AG25" s="557"/>
      <c r="AH25" s="557"/>
      <c r="AI25" s="557"/>
      <c r="AJ25" s="557"/>
      <c r="AK25" s="557"/>
      <c r="AL25" s="606"/>
      <c r="AM25" s="66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row>
    <row r="26" spans="1:76" ht="14.15" customHeight="1">
      <c r="A26" s="6"/>
      <c r="B26" s="68"/>
      <c r="C26" s="5" t="s">
        <v>375</v>
      </c>
      <c r="AA26" s="152"/>
      <c r="AB26" s="557"/>
      <c r="AC26" s="557"/>
      <c r="AD26" s="557"/>
      <c r="AE26" s="557"/>
      <c r="AF26" s="557"/>
      <c r="AG26" s="557"/>
      <c r="AH26" s="557"/>
      <c r="AI26" s="557"/>
      <c r="AJ26" s="557"/>
      <c r="AK26" s="557"/>
      <c r="AL26" s="606"/>
      <c r="AM26" s="66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row>
    <row r="27" spans="1:76" ht="14.15" customHeight="1">
      <c r="A27" s="6"/>
      <c r="B27" s="68"/>
      <c r="C27" s="6" t="s">
        <v>356</v>
      </c>
      <c r="E27" s="81"/>
      <c r="F27" s="1"/>
      <c r="G27" s="81"/>
      <c r="H27" s="81"/>
      <c r="I27" s="81"/>
      <c r="J27" s="81"/>
      <c r="K27" s="81"/>
      <c r="L27" s="81"/>
      <c r="M27" s="81"/>
      <c r="N27" s="81"/>
      <c r="O27" s="81"/>
      <c r="P27" s="581"/>
      <c r="Q27" s="499"/>
      <c r="R27" s="96"/>
      <c r="S27" s="96"/>
      <c r="T27" s="97"/>
      <c r="U27" s="98"/>
      <c r="V27" s="98"/>
      <c r="W27" s="499"/>
      <c r="X27" s="6"/>
      <c r="Y27" s="6"/>
      <c r="AA27" s="152"/>
      <c r="AC27" s="849"/>
      <c r="AD27" s="849"/>
      <c r="AE27" s="849"/>
      <c r="AF27" s="849"/>
      <c r="AG27" s="849"/>
      <c r="AH27" s="849"/>
      <c r="AI27" s="849"/>
      <c r="AJ27" s="849"/>
      <c r="AK27" s="849"/>
      <c r="AL27" s="1408"/>
      <c r="AM27" s="668"/>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row>
    <row r="28" spans="1:76" ht="14.15" customHeight="1">
      <c r="A28" s="6"/>
      <c r="B28" s="68"/>
      <c r="C28" s="6"/>
      <c r="D28" s="1"/>
      <c r="E28" s="81"/>
      <c r="F28" s="81"/>
      <c r="G28" s="81"/>
      <c r="H28" s="81"/>
      <c r="I28" s="81"/>
      <c r="J28" s="81"/>
      <c r="K28" s="6"/>
      <c r="L28" s="6"/>
      <c r="M28" s="6"/>
      <c r="N28" s="6"/>
      <c r="O28" s="6"/>
      <c r="P28" s="96"/>
      <c r="Q28" s="96"/>
      <c r="R28" s="97"/>
      <c r="S28" s="98"/>
      <c r="T28" s="98"/>
      <c r="U28" s="499"/>
      <c r="V28" s="499"/>
      <c r="W28" s="499"/>
      <c r="AA28" s="152"/>
      <c r="AB28" s="849"/>
      <c r="AC28" s="849"/>
      <c r="AD28" s="849"/>
      <c r="AE28" s="849"/>
      <c r="AF28" s="849"/>
      <c r="AG28" s="849"/>
      <c r="AH28" s="849"/>
      <c r="AI28" s="849"/>
      <c r="AJ28" s="849"/>
      <c r="AK28" s="849"/>
      <c r="AL28" s="1408"/>
      <c r="AM28" s="668"/>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row>
    <row r="29" spans="1:76" ht="14.15" customHeight="1">
      <c r="A29" s="6"/>
      <c r="B29" s="68"/>
      <c r="C29" s="1" t="s">
        <v>357</v>
      </c>
      <c r="E29" s="81"/>
      <c r="F29" s="1"/>
      <c r="G29" s="81"/>
      <c r="H29" s="81"/>
      <c r="I29" s="81"/>
      <c r="J29" s="81"/>
      <c r="K29" s="81"/>
      <c r="L29" s="81"/>
      <c r="M29" s="81"/>
      <c r="N29" s="81"/>
      <c r="O29" s="81"/>
      <c r="P29" s="581"/>
      <c r="Q29" s="499"/>
      <c r="R29" s="96"/>
      <c r="S29" s="96"/>
      <c r="T29" s="97"/>
      <c r="U29" s="98"/>
      <c r="V29" s="98"/>
      <c r="W29" s="499"/>
      <c r="X29" s="6"/>
      <c r="Y29" s="6"/>
      <c r="AA29" s="71" t="s">
        <v>15</v>
      </c>
      <c r="AB29" s="2401" t="s">
        <v>1985</v>
      </c>
      <c r="AC29" s="2401"/>
      <c r="AD29" s="2401"/>
      <c r="AE29" s="2401"/>
      <c r="AF29" s="2401"/>
      <c r="AG29" s="2401"/>
      <c r="AH29" s="2401"/>
      <c r="AI29" s="2401"/>
      <c r="AJ29" s="2401"/>
      <c r="AK29" s="2401"/>
      <c r="AL29" s="2437"/>
      <c r="AM29" s="668"/>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row>
    <row r="30" spans="1:76" ht="14.15" customHeight="1">
      <c r="A30" s="6"/>
      <c r="B30" s="68"/>
      <c r="C30" s="6"/>
      <c r="D30" s="1"/>
      <c r="E30" s="81"/>
      <c r="F30" s="81"/>
      <c r="G30" s="81"/>
      <c r="H30" s="81"/>
      <c r="I30" s="81"/>
      <c r="J30" s="81"/>
      <c r="K30" s="6"/>
      <c r="L30" s="6"/>
      <c r="M30" s="6"/>
      <c r="N30" s="6"/>
      <c r="O30" s="6"/>
      <c r="P30" s="96"/>
      <c r="Q30" s="96"/>
      <c r="R30" s="97"/>
      <c r="S30" s="98"/>
      <c r="T30" s="98"/>
      <c r="U30" s="499"/>
      <c r="V30" s="499"/>
      <c r="W30" s="499"/>
      <c r="AA30" s="152"/>
      <c r="AB30" s="2401"/>
      <c r="AC30" s="2401"/>
      <c r="AD30" s="2401"/>
      <c r="AE30" s="2401"/>
      <c r="AF30" s="2401"/>
      <c r="AG30" s="2401"/>
      <c r="AH30" s="2401"/>
      <c r="AI30" s="2401"/>
      <c r="AJ30" s="2401"/>
      <c r="AK30" s="2401"/>
      <c r="AL30" s="2437"/>
      <c r="AM30" s="668"/>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row>
    <row r="31" spans="1:76" ht="14.15" customHeight="1">
      <c r="A31" s="6"/>
      <c r="B31" s="68"/>
      <c r="C31" s="6"/>
      <c r="D31" s="81"/>
      <c r="E31" s="81"/>
      <c r="F31" s="81"/>
      <c r="G31" s="1"/>
      <c r="H31" s="81"/>
      <c r="I31" s="81"/>
      <c r="J31" s="81"/>
      <c r="K31" s="81"/>
      <c r="L31" s="81"/>
      <c r="M31" s="81"/>
      <c r="N31" s="1"/>
      <c r="O31" s="81"/>
      <c r="P31" s="581"/>
      <c r="Q31" s="581"/>
      <c r="R31" s="581"/>
      <c r="S31" s="499"/>
      <c r="V31" s="499"/>
      <c r="X31" s="121"/>
      <c r="Y31" s="6"/>
      <c r="AA31" s="152"/>
      <c r="AB31" s="849"/>
      <c r="AC31" s="849"/>
      <c r="AD31" s="849"/>
      <c r="AE31" s="849"/>
      <c r="AF31" s="849"/>
      <c r="AG31" s="849"/>
      <c r="AH31" s="849"/>
      <c r="AI31" s="849"/>
      <c r="AJ31" s="849"/>
      <c r="AK31" s="849"/>
      <c r="AL31" s="1408"/>
      <c r="AM31" s="668"/>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row>
    <row r="32" spans="1:76" ht="14.15" customHeight="1">
      <c r="B32" s="68"/>
      <c r="C32" s="1" t="s">
        <v>1076</v>
      </c>
      <c r="D32" s="1"/>
      <c r="E32" s="81"/>
      <c r="F32" s="1"/>
      <c r="G32" s="81"/>
      <c r="H32" s="81"/>
      <c r="I32" s="81"/>
      <c r="J32" s="81"/>
      <c r="K32" s="81"/>
      <c r="L32" s="81"/>
      <c r="M32" s="81"/>
      <c r="N32" s="1"/>
      <c r="O32" s="81"/>
      <c r="P32" s="581"/>
      <c r="Q32" s="499"/>
      <c r="R32" s="96"/>
      <c r="S32" s="96"/>
      <c r="T32" s="97"/>
      <c r="U32" s="98"/>
      <c r="V32" s="98"/>
      <c r="W32" s="499"/>
      <c r="X32" s="6"/>
      <c r="Y32" s="6"/>
      <c r="AA32" s="333"/>
      <c r="AB32" s="332"/>
      <c r="AC32" s="332"/>
      <c r="AD32" s="332"/>
      <c r="AE32" s="332"/>
      <c r="AF32" s="332"/>
      <c r="AG32" s="332"/>
      <c r="AH32" s="332"/>
      <c r="AI32" s="332"/>
      <c r="AJ32" s="332"/>
      <c r="AK32" s="332"/>
      <c r="AL32" s="116"/>
      <c r="AM32" s="264"/>
    </row>
    <row r="33" spans="1:77" ht="14.15" customHeight="1">
      <c r="A33" s="6"/>
      <c r="B33" s="68"/>
      <c r="C33" s="1" t="s">
        <v>354</v>
      </c>
      <c r="D33" s="1"/>
      <c r="E33" s="1"/>
      <c r="G33" s="1"/>
      <c r="H33" s="1"/>
      <c r="I33" s="1"/>
      <c r="J33" s="1"/>
      <c r="K33" s="1"/>
      <c r="L33" s="1"/>
      <c r="M33" s="1"/>
      <c r="N33" s="1"/>
      <c r="O33" s="1"/>
      <c r="S33" s="581"/>
      <c r="Y33" s="6"/>
      <c r="AA33" s="105"/>
      <c r="AB33" s="115"/>
      <c r="AC33" s="115"/>
      <c r="AD33" s="115"/>
      <c r="AE33" s="115"/>
      <c r="AF33" s="115"/>
      <c r="AG33" s="115"/>
      <c r="AH33" s="115"/>
      <c r="AI33" s="115"/>
      <c r="AJ33" s="115"/>
      <c r="AK33" s="115"/>
      <c r="AL33" s="116"/>
      <c r="AM33" s="264"/>
      <c r="AO33" s="1791" t="s">
        <v>368</v>
      </c>
      <c r="AP33" s="1791"/>
      <c r="AQ33" s="1791"/>
      <c r="AR33" s="1791"/>
      <c r="AS33" s="1791"/>
      <c r="AT33" s="1791"/>
      <c r="AU33" s="1791"/>
      <c r="AV33" s="1791"/>
      <c r="AW33" s="1791"/>
      <c r="AX33" s="1791"/>
      <c r="AY33" s="1791"/>
      <c r="AZ33" s="1791"/>
      <c r="BA33" s="1791"/>
      <c r="BB33" s="1791"/>
      <c r="BC33" s="1791"/>
      <c r="BD33" s="1791"/>
      <c r="BE33" s="1791"/>
      <c r="BF33" s="1791"/>
      <c r="BG33" s="1791"/>
      <c r="BH33" s="1791"/>
      <c r="BI33" s="1791"/>
      <c r="BJ33" s="1791"/>
      <c r="BK33" s="1791"/>
      <c r="BL33" s="1791"/>
      <c r="BM33" s="1791"/>
      <c r="BN33" s="1791"/>
      <c r="BO33" s="1791"/>
      <c r="BP33" s="1791"/>
      <c r="BQ33" s="1791"/>
      <c r="BR33" s="1791"/>
      <c r="BS33" s="1791"/>
      <c r="BT33" s="1791"/>
      <c r="BU33" s="1791"/>
      <c r="BV33" s="1791"/>
      <c r="BW33" s="1791"/>
      <c r="BX33" s="1791"/>
      <c r="BY33" s="1791"/>
    </row>
    <row r="34" spans="1:77" ht="14.15" customHeight="1">
      <c r="A34" s="6"/>
      <c r="B34" s="68"/>
      <c r="D34" s="5" t="s">
        <v>558</v>
      </c>
      <c r="E34" s="1"/>
      <c r="F34" s="6"/>
      <c r="G34" s="1"/>
      <c r="H34" s="1"/>
      <c r="I34" s="1"/>
      <c r="J34" s="1"/>
      <c r="K34" s="1"/>
      <c r="N34" s="279"/>
      <c r="Q34" s="499"/>
      <c r="R34" s="96"/>
      <c r="S34" s="96"/>
      <c r="T34" s="97"/>
      <c r="U34" s="98"/>
      <c r="V34" s="98"/>
      <c r="W34" s="499"/>
      <c r="X34" s="6"/>
      <c r="Y34" s="6"/>
      <c r="AA34" s="71"/>
      <c r="AB34" s="2401"/>
      <c r="AC34" s="2401"/>
      <c r="AD34" s="2401"/>
      <c r="AE34" s="2401"/>
      <c r="AF34" s="2401"/>
      <c r="AG34" s="2401"/>
      <c r="AH34" s="2401"/>
      <c r="AI34" s="2401"/>
      <c r="AJ34" s="2401"/>
      <c r="AK34" s="2401"/>
      <c r="AL34" s="2437"/>
      <c r="AM34" s="661"/>
      <c r="AO34" s="1791"/>
      <c r="AP34" s="1791"/>
      <c r="AQ34" s="1791"/>
      <c r="AR34" s="1791"/>
      <c r="AS34" s="1791"/>
      <c r="AT34" s="1791"/>
      <c r="AU34" s="1791"/>
      <c r="AV34" s="1791"/>
      <c r="AW34" s="1791"/>
      <c r="AX34" s="1791"/>
      <c r="AY34" s="1791"/>
      <c r="AZ34" s="1791"/>
      <c r="BA34" s="1791"/>
      <c r="BB34" s="1791"/>
      <c r="BC34" s="1791"/>
      <c r="BD34" s="1791"/>
      <c r="BE34" s="1791"/>
      <c r="BF34" s="1791"/>
      <c r="BG34" s="1791"/>
      <c r="BH34" s="1791"/>
      <c r="BI34" s="1791"/>
      <c r="BJ34" s="1791"/>
      <c r="BK34" s="1791"/>
      <c r="BL34" s="1791"/>
      <c r="BM34" s="1791"/>
      <c r="BN34" s="1791"/>
      <c r="BO34" s="1791"/>
      <c r="BP34" s="1791"/>
      <c r="BQ34" s="1791"/>
      <c r="BR34" s="1791"/>
      <c r="BS34" s="1791"/>
      <c r="BT34" s="1791"/>
      <c r="BU34" s="1791"/>
      <c r="BV34" s="1791"/>
      <c r="BW34" s="1791"/>
      <c r="BX34" s="1791"/>
      <c r="BY34" s="1791"/>
    </row>
    <row r="35" spans="1:77" ht="14.15" customHeight="1">
      <c r="A35" s="6"/>
      <c r="B35" s="68"/>
      <c r="D35" s="1" t="s">
        <v>374</v>
      </c>
      <c r="E35" s="1"/>
      <c r="G35" s="1"/>
      <c r="H35" s="1"/>
      <c r="I35" s="121"/>
      <c r="J35" s="121"/>
      <c r="K35" s="1914"/>
      <c r="L35" s="1914"/>
      <c r="M35" s="1679" t="s">
        <v>2291</v>
      </c>
      <c r="T35" s="499"/>
      <c r="U35" s="499"/>
      <c r="V35" s="499"/>
      <c r="W35" s="499"/>
      <c r="Y35" s="6"/>
      <c r="AA35" s="152"/>
      <c r="AB35" s="2401"/>
      <c r="AC35" s="2401"/>
      <c r="AD35" s="2401"/>
      <c r="AE35" s="2401"/>
      <c r="AF35" s="2401"/>
      <c r="AG35" s="2401"/>
      <c r="AH35" s="2401"/>
      <c r="AI35" s="2401"/>
      <c r="AJ35" s="2401"/>
      <c r="AK35" s="2401"/>
      <c r="AL35" s="2437"/>
      <c r="AM35" s="661"/>
      <c r="AO35" s="3646"/>
      <c r="AP35" s="3646"/>
      <c r="AQ35" s="3646"/>
      <c r="AR35" s="3646"/>
      <c r="AS35" s="3646"/>
      <c r="AT35" s="3646"/>
      <c r="AU35" s="3646"/>
      <c r="AV35" s="3646"/>
      <c r="AW35" s="3646"/>
      <c r="AX35" s="3646"/>
      <c r="AY35" s="3646"/>
      <c r="AZ35" s="3646"/>
      <c r="BA35" s="3646"/>
      <c r="BB35" s="3646"/>
      <c r="BC35" s="3646"/>
      <c r="BD35" s="3646"/>
      <c r="BE35" s="3646"/>
      <c r="BF35" s="3646"/>
      <c r="BG35" s="3646"/>
      <c r="BH35" s="3646"/>
      <c r="BI35" s="3646"/>
      <c r="BJ35" s="3646"/>
      <c r="BK35" s="3646"/>
      <c r="BL35" s="3646"/>
      <c r="BM35" s="3646"/>
      <c r="BN35" s="3646"/>
      <c r="BO35" s="3646"/>
      <c r="BP35" s="3646"/>
      <c r="BQ35" s="3646"/>
      <c r="BR35" s="3646"/>
      <c r="BS35" s="3646"/>
      <c r="BT35" s="3646"/>
      <c r="BU35" s="3646"/>
      <c r="BV35" s="3646"/>
      <c r="BW35" s="3646"/>
      <c r="BX35" s="3646"/>
      <c r="BY35" s="3646"/>
    </row>
    <row r="36" spans="1:77" ht="14.15" customHeight="1">
      <c r="A36" s="6"/>
      <c r="B36" s="68"/>
      <c r="D36" s="6"/>
      <c r="E36" s="1"/>
      <c r="F36" s="1"/>
      <c r="G36" s="1"/>
      <c r="H36" s="1"/>
      <c r="I36" s="1"/>
      <c r="J36" s="1"/>
      <c r="K36" s="1"/>
      <c r="L36" s="1"/>
      <c r="M36" s="1"/>
      <c r="N36" s="1"/>
      <c r="O36" s="1"/>
      <c r="R36" s="499"/>
      <c r="S36" s="499"/>
      <c r="T36" s="499"/>
      <c r="U36" s="499"/>
      <c r="V36" s="499"/>
      <c r="W36" s="499"/>
      <c r="X36" s="6"/>
      <c r="Y36" s="6"/>
      <c r="AA36" s="152"/>
      <c r="AB36" s="2401"/>
      <c r="AC36" s="2401"/>
      <c r="AD36" s="2401"/>
      <c r="AE36" s="2401"/>
      <c r="AF36" s="2401"/>
      <c r="AG36" s="2401"/>
      <c r="AH36" s="2401"/>
      <c r="AI36" s="2401"/>
      <c r="AJ36" s="2401"/>
      <c r="AK36" s="2401"/>
      <c r="AL36" s="2437"/>
      <c r="AM36" s="661"/>
      <c r="AO36" s="2384" t="s">
        <v>358</v>
      </c>
      <c r="AP36" s="2267"/>
      <c r="AQ36" s="2267"/>
      <c r="AR36" s="2267"/>
      <c r="AS36" s="2267"/>
      <c r="AT36" s="2385"/>
      <c r="AU36" s="3639" t="s">
        <v>367</v>
      </c>
      <c r="AV36" s="3640"/>
      <c r="AW36" s="3640"/>
      <c r="AX36" s="3640"/>
      <c r="AY36" s="3640"/>
      <c r="AZ36" s="3640"/>
      <c r="BA36" s="3640"/>
      <c r="BB36" s="3640"/>
      <c r="BC36" s="3640"/>
      <c r="BD36" s="3640"/>
      <c r="BE36" s="3640"/>
      <c r="BF36" s="3640"/>
      <c r="BG36" s="3640"/>
      <c r="BH36" s="3640"/>
      <c r="BI36" s="3640"/>
      <c r="BJ36" s="3640"/>
      <c r="BK36" s="3640"/>
      <c r="BL36" s="3640"/>
      <c r="BM36" s="3640"/>
      <c r="BN36" s="3640"/>
      <c r="BO36" s="3640"/>
      <c r="BP36" s="3640"/>
      <c r="BQ36" s="3640"/>
      <c r="BR36" s="3640"/>
      <c r="BS36" s="3640"/>
      <c r="BT36" s="3640"/>
      <c r="BU36" s="3640"/>
      <c r="BV36" s="3640"/>
      <c r="BW36" s="3640"/>
      <c r="BX36" s="3640"/>
      <c r="BY36" s="3641"/>
    </row>
    <row r="37" spans="1:77" ht="14.15" customHeight="1">
      <c r="A37" s="6"/>
      <c r="B37" s="68"/>
      <c r="C37" s="6"/>
      <c r="D37" s="6" t="s">
        <v>350</v>
      </c>
      <c r="E37" s="1"/>
      <c r="F37" s="6"/>
      <c r="G37" s="1"/>
      <c r="H37" s="72"/>
      <c r="I37" s="72"/>
      <c r="J37" s="6"/>
      <c r="K37" s="1"/>
      <c r="M37" s="183"/>
      <c r="N37" s="562"/>
      <c r="O37" s="562"/>
      <c r="P37" s="1442"/>
      <c r="Q37" s="1442"/>
      <c r="R37" s="234"/>
      <c r="S37" s="887"/>
      <c r="T37" s="887"/>
      <c r="U37" s="1442"/>
      <c r="V37" s="1442"/>
      <c r="W37" s="744"/>
      <c r="X37" s="334"/>
      <c r="Y37" s="334"/>
      <c r="Z37" s="334"/>
      <c r="AA37" s="152"/>
      <c r="AL37" s="102"/>
      <c r="AM37" s="62"/>
      <c r="AO37" s="2374"/>
      <c r="AP37" s="2375"/>
      <c r="AQ37" s="2375"/>
      <c r="AR37" s="2375"/>
      <c r="AS37" s="2375"/>
      <c r="AT37" s="2386"/>
      <c r="AU37" s="3642"/>
      <c r="AV37" s="2314"/>
      <c r="AW37" s="2314"/>
      <c r="AX37" s="2314"/>
      <c r="AY37" s="2314"/>
      <c r="AZ37" s="2314"/>
      <c r="BA37" s="2314"/>
      <c r="BB37" s="2314"/>
      <c r="BC37" s="2314"/>
      <c r="BD37" s="2314"/>
      <c r="BE37" s="2314"/>
      <c r="BF37" s="2314"/>
      <c r="BG37" s="2314"/>
      <c r="BH37" s="2314"/>
      <c r="BI37" s="2314"/>
      <c r="BJ37" s="2314"/>
      <c r="BK37" s="2314"/>
      <c r="BL37" s="2314"/>
      <c r="BM37" s="2314"/>
      <c r="BN37" s="2314"/>
      <c r="BO37" s="2314"/>
      <c r="BP37" s="2314"/>
      <c r="BQ37" s="2314"/>
      <c r="BR37" s="2314"/>
      <c r="BS37" s="2314"/>
      <c r="BT37" s="2314"/>
      <c r="BU37" s="2314"/>
      <c r="BV37" s="2314"/>
      <c r="BW37" s="2314"/>
      <c r="BX37" s="2314"/>
      <c r="BY37" s="3643"/>
    </row>
    <row r="38" spans="1:77" s="121" customFormat="1" ht="14.15" customHeight="1">
      <c r="A38" s="499"/>
      <c r="B38" s="162"/>
      <c r="C38" s="499"/>
      <c r="G38" s="499"/>
      <c r="H38" s="499"/>
      <c r="I38" s="96" t="s">
        <v>1021</v>
      </c>
      <c r="Q38" s="234" t="s">
        <v>18</v>
      </c>
      <c r="R38" s="234" t="s">
        <v>15</v>
      </c>
      <c r="S38" s="499"/>
      <c r="Y38" s="499"/>
      <c r="AA38" s="138"/>
      <c r="AL38" s="172"/>
      <c r="AM38" s="164"/>
      <c r="AO38" s="2387"/>
      <c r="AP38" s="2388"/>
      <c r="AQ38" s="2388"/>
      <c r="AR38" s="2388"/>
      <c r="AS38" s="2388"/>
      <c r="AT38" s="2389"/>
      <c r="AU38" s="3647"/>
      <c r="AV38" s="3648"/>
      <c r="AW38" s="3648"/>
      <c r="AX38" s="3648"/>
      <c r="AY38" s="3648"/>
      <c r="AZ38" s="3648"/>
      <c r="BA38" s="3648"/>
      <c r="BB38" s="3648"/>
      <c r="BC38" s="3648"/>
      <c r="BD38" s="3648"/>
      <c r="BE38" s="3648"/>
      <c r="BF38" s="3648"/>
      <c r="BG38" s="3648"/>
      <c r="BH38" s="3648"/>
      <c r="BI38" s="3648"/>
      <c r="BJ38" s="3648"/>
      <c r="BK38" s="3648"/>
      <c r="BL38" s="3648"/>
      <c r="BM38" s="3648"/>
      <c r="BN38" s="3648"/>
      <c r="BO38" s="3648"/>
      <c r="BP38" s="3648"/>
      <c r="BQ38" s="3648"/>
      <c r="BR38" s="3648"/>
      <c r="BS38" s="3648"/>
      <c r="BT38" s="3648"/>
      <c r="BU38" s="3648"/>
      <c r="BV38" s="3648"/>
      <c r="BW38" s="3648"/>
      <c r="BX38" s="3648"/>
      <c r="BY38" s="3649"/>
    </row>
    <row r="39" spans="1:77" ht="14.15" customHeight="1">
      <c r="A39" s="6"/>
      <c r="B39" s="68"/>
      <c r="G39" s="1"/>
      <c r="H39" s="1"/>
      <c r="I39" s="1"/>
      <c r="J39" s="1"/>
      <c r="K39" s="1"/>
      <c r="L39" s="1"/>
      <c r="M39" s="1"/>
      <c r="N39" s="1"/>
      <c r="O39" s="1"/>
      <c r="X39" s="1"/>
      <c r="Y39" s="1"/>
      <c r="Z39" s="1167"/>
      <c r="AA39" s="95" t="s">
        <v>15</v>
      </c>
      <c r="AB39" s="3635" t="s">
        <v>352</v>
      </c>
      <c r="AC39" s="3635"/>
      <c r="AD39" s="3635"/>
      <c r="AE39" s="3635"/>
      <c r="AF39" s="3635"/>
      <c r="AG39" s="3635"/>
      <c r="AH39" s="3635"/>
      <c r="AI39" s="3635"/>
      <c r="AJ39" s="3635"/>
      <c r="AK39" s="3635"/>
      <c r="AL39" s="3636"/>
      <c r="AM39" s="668"/>
      <c r="AO39" s="2384" t="s">
        <v>359</v>
      </c>
      <c r="AP39" s="2267"/>
      <c r="AQ39" s="2267"/>
      <c r="AR39" s="2267"/>
      <c r="AS39" s="2267"/>
      <c r="AT39" s="2385"/>
      <c r="AU39" s="3639" t="s">
        <v>1677</v>
      </c>
      <c r="AV39" s="3640"/>
      <c r="AW39" s="3640"/>
      <c r="AX39" s="3640"/>
      <c r="AY39" s="3640"/>
      <c r="AZ39" s="3640"/>
      <c r="BA39" s="3640"/>
      <c r="BB39" s="3640"/>
      <c r="BC39" s="3640"/>
      <c r="BD39" s="3640"/>
      <c r="BE39" s="3640"/>
      <c r="BF39" s="3640"/>
      <c r="BG39" s="3640"/>
      <c r="BH39" s="3640"/>
      <c r="BI39" s="3640"/>
      <c r="BJ39" s="3640"/>
      <c r="BK39" s="3640"/>
      <c r="BL39" s="3640"/>
      <c r="BM39" s="3640"/>
      <c r="BN39" s="3640"/>
      <c r="BO39" s="3640"/>
      <c r="BP39" s="3640"/>
      <c r="BQ39" s="3640"/>
      <c r="BR39" s="3640"/>
      <c r="BS39" s="3640"/>
      <c r="BT39" s="3640"/>
      <c r="BU39" s="3640"/>
      <c r="BV39" s="3640"/>
      <c r="BW39" s="3640"/>
      <c r="BX39" s="3640"/>
      <c r="BY39" s="3641"/>
    </row>
    <row r="40" spans="1:77" ht="14.15" customHeight="1">
      <c r="A40" s="6"/>
      <c r="B40" s="68"/>
      <c r="C40" s="1" t="s">
        <v>1865</v>
      </c>
      <c r="E40" s="1"/>
      <c r="F40" s="1"/>
      <c r="G40" s="6"/>
      <c r="H40" s="6"/>
      <c r="I40" s="6"/>
      <c r="J40" s="6"/>
      <c r="K40" s="6"/>
      <c r="L40" s="6"/>
      <c r="M40" s="6"/>
      <c r="N40" s="6"/>
      <c r="U40" s="499"/>
      <c r="V40" s="499"/>
      <c r="W40" s="499"/>
      <c r="X40" s="6"/>
      <c r="Y40" s="6"/>
      <c r="AA40" s="105"/>
      <c r="AB40" s="3635"/>
      <c r="AC40" s="3635"/>
      <c r="AD40" s="3635"/>
      <c r="AE40" s="3635"/>
      <c r="AF40" s="3635"/>
      <c r="AG40" s="3635"/>
      <c r="AH40" s="3635"/>
      <c r="AI40" s="3635"/>
      <c r="AJ40" s="3635"/>
      <c r="AK40" s="3635"/>
      <c r="AL40" s="3636"/>
      <c r="AM40" s="668"/>
      <c r="AO40" s="2387"/>
      <c r="AP40" s="2388"/>
      <c r="AQ40" s="2388"/>
      <c r="AR40" s="2388"/>
      <c r="AS40" s="2388"/>
      <c r="AT40" s="2389"/>
      <c r="AU40" s="3647"/>
      <c r="AV40" s="3648"/>
      <c r="AW40" s="3648"/>
      <c r="AX40" s="3648"/>
      <c r="AY40" s="3648"/>
      <c r="AZ40" s="3648"/>
      <c r="BA40" s="3648"/>
      <c r="BB40" s="3648"/>
      <c r="BC40" s="3648"/>
      <c r="BD40" s="3648"/>
      <c r="BE40" s="3648"/>
      <c r="BF40" s="3648"/>
      <c r="BG40" s="3648"/>
      <c r="BH40" s="3648"/>
      <c r="BI40" s="3648"/>
      <c r="BJ40" s="3648"/>
      <c r="BK40" s="3648"/>
      <c r="BL40" s="3648"/>
      <c r="BM40" s="3648"/>
      <c r="BN40" s="3648"/>
      <c r="BO40" s="3648"/>
      <c r="BP40" s="3648"/>
      <c r="BQ40" s="3648"/>
      <c r="BR40" s="3648"/>
      <c r="BS40" s="3648"/>
      <c r="BT40" s="3648"/>
      <c r="BU40" s="3648"/>
      <c r="BV40" s="3648"/>
      <c r="BW40" s="3648"/>
      <c r="BX40" s="3648"/>
      <c r="BY40" s="3649"/>
    </row>
    <row r="41" spans="1:77" ht="14.15" customHeight="1">
      <c r="A41" s="6"/>
      <c r="B41" s="68"/>
      <c r="C41" s="6"/>
      <c r="D41" s="6" t="s">
        <v>1866</v>
      </c>
      <c r="E41" s="115"/>
      <c r="G41" s="6"/>
      <c r="H41" s="6"/>
      <c r="I41" s="6"/>
      <c r="J41" s="6"/>
      <c r="K41" s="6"/>
      <c r="L41" s="6"/>
      <c r="M41" s="6"/>
      <c r="N41" s="6"/>
      <c r="O41" s="6"/>
      <c r="P41" s="499"/>
      <c r="Q41" s="499"/>
      <c r="R41" s="499"/>
      <c r="Y41" s="125"/>
      <c r="Z41" s="82"/>
      <c r="AA41" s="71" t="s">
        <v>353</v>
      </c>
      <c r="AB41" s="2290" t="s">
        <v>351</v>
      </c>
      <c r="AC41" s="2290"/>
      <c r="AD41" s="2290"/>
      <c r="AE41" s="2290"/>
      <c r="AF41" s="2290"/>
      <c r="AG41" s="2290"/>
      <c r="AH41" s="2290"/>
      <c r="AI41" s="2290"/>
      <c r="AJ41" s="2290"/>
      <c r="AK41" s="2290"/>
      <c r="AL41" s="2291"/>
      <c r="AM41" s="656"/>
      <c r="AO41" s="2384" t="s">
        <v>362</v>
      </c>
      <c r="AP41" s="2267"/>
      <c r="AQ41" s="2267"/>
      <c r="AR41" s="2267"/>
      <c r="AS41" s="2267"/>
      <c r="AT41" s="2385"/>
      <c r="AU41" s="3639" t="s">
        <v>1678</v>
      </c>
      <c r="AV41" s="3640"/>
      <c r="AW41" s="3640"/>
      <c r="AX41" s="3640"/>
      <c r="AY41" s="3640"/>
      <c r="AZ41" s="3640"/>
      <c r="BA41" s="3640"/>
      <c r="BB41" s="3640"/>
      <c r="BC41" s="3640"/>
      <c r="BD41" s="3640"/>
      <c r="BE41" s="3640"/>
      <c r="BF41" s="3640"/>
      <c r="BG41" s="3640"/>
      <c r="BH41" s="3640"/>
      <c r="BI41" s="3640"/>
      <c r="BJ41" s="3640"/>
      <c r="BK41" s="3640"/>
      <c r="BL41" s="3640"/>
      <c r="BM41" s="3640"/>
      <c r="BN41" s="3640"/>
      <c r="BO41" s="3640"/>
      <c r="BP41" s="3640"/>
      <c r="BQ41" s="3640"/>
      <c r="BR41" s="3640"/>
      <c r="BS41" s="3640"/>
      <c r="BT41" s="3640"/>
      <c r="BU41" s="3640"/>
      <c r="BV41" s="3640"/>
      <c r="BW41" s="3640"/>
      <c r="BX41" s="3640"/>
      <c r="BY41" s="3641"/>
    </row>
    <row r="42" spans="1:77" ht="14.15" customHeight="1">
      <c r="A42" s="6"/>
      <c r="B42" s="68"/>
      <c r="C42" s="1"/>
      <c r="D42" s="1"/>
      <c r="E42" s="81"/>
      <c r="F42" s="1"/>
      <c r="G42" s="81"/>
      <c r="H42" s="81"/>
      <c r="I42" s="81"/>
      <c r="J42" s="81"/>
      <c r="K42" s="81"/>
      <c r="L42" s="81"/>
      <c r="M42" s="81"/>
      <c r="N42" s="81"/>
      <c r="O42" s="81"/>
      <c r="Q42" s="499"/>
      <c r="R42" s="96"/>
      <c r="S42" s="96"/>
      <c r="T42" s="97"/>
      <c r="U42" s="98"/>
      <c r="V42" s="98"/>
      <c r="W42" s="499"/>
      <c r="X42" s="6"/>
      <c r="Y42" s="6"/>
      <c r="Z42" s="115"/>
      <c r="AA42" s="105"/>
      <c r="AB42" s="2290"/>
      <c r="AC42" s="2290"/>
      <c r="AD42" s="2290"/>
      <c r="AE42" s="2290"/>
      <c r="AF42" s="2290"/>
      <c r="AG42" s="2290"/>
      <c r="AH42" s="2290"/>
      <c r="AI42" s="2290"/>
      <c r="AJ42" s="2290"/>
      <c r="AK42" s="2290"/>
      <c r="AL42" s="2291"/>
      <c r="AM42" s="656"/>
      <c r="AO42" s="2387"/>
      <c r="AP42" s="2388"/>
      <c r="AQ42" s="2388"/>
      <c r="AR42" s="2388"/>
      <c r="AS42" s="2388"/>
      <c r="AT42" s="2389"/>
      <c r="AU42" s="3647"/>
      <c r="AV42" s="3648"/>
      <c r="AW42" s="3648"/>
      <c r="AX42" s="3648"/>
      <c r="AY42" s="3648"/>
      <c r="AZ42" s="3648"/>
      <c r="BA42" s="3648"/>
      <c r="BB42" s="3648"/>
      <c r="BC42" s="3648"/>
      <c r="BD42" s="3648"/>
      <c r="BE42" s="3648"/>
      <c r="BF42" s="3648"/>
      <c r="BG42" s="3648"/>
      <c r="BH42" s="3648"/>
      <c r="BI42" s="3648"/>
      <c r="BJ42" s="3648"/>
      <c r="BK42" s="3648"/>
      <c r="BL42" s="3648"/>
      <c r="BM42" s="3648"/>
      <c r="BN42" s="3648"/>
      <c r="BO42" s="3648"/>
      <c r="BP42" s="3648"/>
      <c r="BQ42" s="3648"/>
      <c r="BR42" s="3648"/>
      <c r="BS42" s="3648"/>
      <c r="BT42" s="3648"/>
      <c r="BU42" s="3648"/>
      <c r="BV42" s="3648"/>
      <c r="BW42" s="3648"/>
      <c r="BX42" s="3648"/>
      <c r="BY42" s="3649"/>
    </row>
    <row r="43" spans="1:77" ht="14.15" customHeight="1">
      <c r="A43" s="6"/>
      <c r="B43" s="68"/>
      <c r="C43" s="6"/>
      <c r="E43" s="81"/>
      <c r="F43" s="81"/>
      <c r="G43" s="81"/>
      <c r="H43" s="81"/>
      <c r="I43" s="81"/>
      <c r="J43" s="81"/>
      <c r="K43" s="81"/>
      <c r="L43" s="81"/>
      <c r="M43" s="81"/>
      <c r="N43" s="81"/>
      <c r="O43" s="81"/>
      <c r="P43" s="581"/>
      <c r="Y43" s="6"/>
      <c r="Z43" s="115"/>
      <c r="AA43" s="71" t="s">
        <v>353</v>
      </c>
      <c r="AB43" s="3637" t="s">
        <v>1077</v>
      </c>
      <c r="AC43" s="3637"/>
      <c r="AD43" s="3637"/>
      <c r="AE43" s="3637"/>
      <c r="AF43" s="3637"/>
      <c r="AG43" s="3637"/>
      <c r="AH43" s="3637"/>
      <c r="AI43" s="3637"/>
      <c r="AJ43" s="3637"/>
      <c r="AK43" s="3637"/>
      <c r="AL43" s="3638"/>
      <c r="AM43" s="679"/>
      <c r="AO43" s="2384" t="s">
        <v>360</v>
      </c>
      <c r="AP43" s="2267"/>
      <c r="AQ43" s="2267"/>
      <c r="AR43" s="2267"/>
      <c r="AS43" s="2267"/>
      <c r="AT43" s="2385"/>
      <c r="AU43" s="3639" t="s">
        <v>1679</v>
      </c>
      <c r="AV43" s="3640"/>
      <c r="AW43" s="3640"/>
      <c r="AX43" s="3640"/>
      <c r="AY43" s="3640"/>
      <c r="AZ43" s="3640"/>
      <c r="BA43" s="3640"/>
      <c r="BB43" s="3640"/>
      <c r="BC43" s="3640"/>
      <c r="BD43" s="3640"/>
      <c r="BE43" s="3640"/>
      <c r="BF43" s="3640"/>
      <c r="BG43" s="3640"/>
      <c r="BH43" s="3640"/>
      <c r="BI43" s="3640"/>
      <c r="BJ43" s="3640"/>
      <c r="BK43" s="3640"/>
      <c r="BL43" s="3640"/>
      <c r="BM43" s="3640"/>
      <c r="BN43" s="3640"/>
      <c r="BO43" s="3640"/>
      <c r="BP43" s="3640"/>
      <c r="BQ43" s="3640"/>
      <c r="BR43" s="3640"/>
      <c r="BS43" s="3640"/>
      <c r="BT43" s="3640"/>
      <c r="BU43" s="3640"/>
      <c r="BV43" s="3640"/>
      <c r="BW43" s="3640"/>
      <c r="BX43" s="3640"/>
      <c r="BY43" s="3641"/>
    </row>
    <row r="44" spans="1:77" ht="14.15" customHeight="1">
      <c r="A44" s="6"/>
      <c r="B44" s="68"/>
      <c r="C44" s="1" t="s">
        <v>1867</v>
      </c>
      <c r="D44" s="1"/>
      <c r="E44" s="1"/>
      <c r="F44" s="1"/>
      <c r="G44" s="1"/>
      <c r="H44" s="1"/>
      <c r="I44" s="1"/>
      <c r="J44" s="1"/>
      <c r="K44" s="1"/>
      <c r="L44" s="1"/>
      <c r="M44" s="1"/>
      <c r="N44" s="1"/>
      <c r="O44" s="1"/>
      <c r="X44" s="1"/>
      <c r="Y44" s="1"/>
      <c r="Z44" s="1167"/>
      <c r="AA44" s="105"/>
      <c r="AB44" s="3637"/>
      <c r="AC44" s="3637"/>
      <c r="AD44" s="3637"/>
      <c r="AE44" s="3637"/>
      <c r="AF44" s="3637"/>
      <c r="AG44" s="3637"/>
      <c r="AH44" s="3637"/>
      <c r="AI44" s="3637"/>
      <c r="AJ44" s="3637"/>
      <c r="AK44" s="3637"/>
      <c r="AL44" s="3638"/>
      <c r="AM44" s="679"/>
      <c r="AO44" s="2387"/>
      <c r="AP44" s="2388"/>
      <c r="AQ44" s="2388"/>
      <c r="AR44" s="2388"/>
      <c r="AS44" s="2388"/>
      <c r="AT44" s="2389"/>
      <c r="AU44" s="3647"/>
      <c r="AV44" s="3648"/>
      <c r="AW44" s="3648"/>
      <c r="AX44" s="3648"/>
      <c r="AY44" s="3648"/>
      <c r="AZ44" s="3648"/>
      <c r="BA44" s="3648"/>
      <c r="BB44" s="3648"/>
      <c r="BC44" s="3648"/>
      <c r="BD44" s="3648"/>
      <c r="BE44" s="3648"/>
      <c r="BF44" s="3648"/>
      <c r="BG44" s="3648"/>
      <c r="BH44" s="3648"/>
      <c r="BI44" s="3648"/>
      <c r="BJ44" s="3648"/>
      <c r="BK44" s="3648"/>
      <c r="BL44" s="3648"/>
      <c r="BM44" s="3648"/>
      <c r="BN44" s="3648"/>
      <c r="BO44" s="3648"/>
      <c r="BP44" s="3648"/>
      <c r="BQ44" s="3648"/>
      <c r="BR44" s="3648"/>
      <c r="BS44" s="3648"/>
      <c r="BT44" s="3648"/>
      <c r="BU44" s="3648"/>
      <c r="BV44" s="3648"/>
      <c r="BW44" s="3648"/>
      <c r="BX44" s="3648"/>
      <c r="BY44" s="3649"/>
    </row>
    <row r="45" spans="1:77" ht="14.15" customHeight="1">
      <c r="A45" s="6"/>
      <c r="B45" s="335"/>
      <c r="C45" s="1"/>
      <c r="D45" s="1" t="s">
        <v>1868</v>
      </c>
      <c r="E45" s="1"/>
      <c r="F45" s="1"/>
      <c r="G45" s="1"/>
      <c r="H45" s="1"/>
      <c r="I45" s="1"/>
      <c r="J45" s="1"/>
      <c r="K45" s="1"/>
      <c r="L45" s="1"/>
      <c r="M45" s="1"/>
      <c r="N45" s="1"/>
      <c r="O45" s="1"/>
      <c r="X45" s="1"/>
      <c r="Y45" s="1"/>
      <c r="Z45" s="1167"/>
      <c r="AA45" s="105"/>
      <c r="AB45" s="3637"/>
      <c r="AC45" s="3637"/>
      <c r="AD45" s="3637"/>
      <c r="AE45" s="3637"/>
      <c r="AF45" s="3637"/>
      <c r="AG45" s="3637"/>
      <c r="AH45" s="3637"/>
      <c r="AI45" s="3637"/>
      <c r="AJ45" s="3637"/>
      <c r="AK45" s="3637"/>
      <c r="AL45" s="3638"/>
      <c r="AM45" s="679"/>
      <c r="AO45" s="2384" t="s">
        <v>369</v>
      </c>
      <c r="AP45" s="2267"/>
      <c r="AQ45" s="2267"/>
      <c r="AR45" s="2267"/>
      <c r="AS45" s="2267"/>
      <c r="AT45" s="2385"/>
      <c r="AU45" s="3639" t="s">
        <v>1680</v>
      </c>
      <c r="AV45" s="3640"/>
      <c r="AW45" s="3640"/>
      <c r="AX45" s="3640"/>
      <c r="AY45" s="3640"/>
      <c r="AZ45" s="3640"/>
      <c r="BA45" s="3640"/>
      <c r="BB45" s="3640"/>
      <c r="BC45" s="3640"/>
      <c r="BD45" s="3640"/>
      <c r="BE45" s="3640"/>
      <c r="BF45" s="3640"/>
      <c r="BG45" s="3640"/>
      <c r="BH45" s="3640"/>
      <c r="BI45" s="3640"/>
      <c r="BJ45" s="3640"/>
      <c r="BK45" s="3640"/>
      <c r="BL45" s="3640"/>
      <c r="BM45" s="3640"/>
      <c r="BN45" s="3640"/>
      <c r="BO45" s="3640"/>
      <c r="BP45" s="3640"/>
      <c r="BQ45" s="3640"/>
      <c r="BR45" s="3640"/>
      <c r="BS45" s="3640"/>
      <c r="BT45" s="3640"/>
      <c r="BU45" s="3640"/>
      <c r="BV45" s="3640"/>
      <c r="BW45" s="3640"/>
      <c r="BX45" s="3640"/>
      <c r="BY45" s="3641"/>
    </row>
    <row r="46" spans="1:77" ht="14.15" customHeight="1">
      <c r="A46" s="6"/>
      <c r="B46" s="68"/>
      <c r="C46" s="6"/>
      <c r="D46" s="6" t="s">
        <v>1869</v>
      </c>
      <c r="E46" s="6"/>
      <c r="F46" s="6"/>
      <c r="G46" s="6"/>
      <c r="H46" s="6"/>
      <c r="I46" s="6"/>
      <c r="J46" s="6"/>
      <c r="K46" s="6"/>
      <c r="L46" s="6"/>
      <c r="M46" s="6"/>
      <c r="N46" s="6"/>
      <c r="O46" s="6"/>
      <c r="P46" s="499"/>
      <c r="Q46" s="499"/>
      <c r="R46" s="499"/>
      <c r="S46" s="499"/>
      <c r="T46" s="499"/>
      <c r="U46" s="499"/>
      <c r="V46" s="499"/>
      <c r="W46" s="499"/>
      <c r="X46" s="6"/>
      <c r="Y46" s="6"/>
      <c r="Z46" s="115"/>
      <c r="AA46" s="105"/>
      <c r="AB46" s="3637"/>
      <c r="AC46" s="3637"/>
      <c r="AD46" s="3637"/>
      <c r="AE46" s="3637"/>
      <c r="AF46" s="3637"/>
      <c r="AG46" s="3637"/>
      <c r="AH46" s="3637"/>
      <c r="AI46" s="3637"/>
      <c r="AJ46" s="3637"/>
      <c r="AK46" s="3637"/>
      <c r="AL46" s="3638"/>
      <c r="AM46" s="679"/>
      <c r="AO46" s="2374"/>
      <c r="AP46" s="2375"/>
      <c r="AQ46" s="2375"/>
      <c r="AR46" s="2375"/>
      <c r="AS46" s="2375"/>
      <c r="AT46" s="2386"/>
      <c r="AU46" s="3642"/>
      <c r="AV46" s="2314"/>
      <c r="AW46" s="2314"/>
      <c r="AX46" s="2314"/>
      <c r="AY46" s="2314"/>
      <c r="AZ46" s="2314"/>
      <c r="BA46" s="2314"/>
      <c r="BB46" s="2314"/>
      <c r="BC46" s="2314"/>
      <c r="BD46" s="2314"/>
      <c r="BE46" s="2314"/>
      <c r="BF46" s="2314"/>
      <c r="BG46" s="2314"/>
      <c r="BH46" s="2314"/>
      <c r="BI46" s="2314"/>
      <c r="BJ46" s="2314"/>
      <c r="BK46" s="2314"/>
      <c r="BL46" s="2314"/>
      <c r="BM46" s="2314"/>
      <c r="BN46" s="2314"/>
      <c r="BO46" s="2314"/>
      <c r="BP46" s="2314"/>
      <c r="BQ46" s="2314"/>
      <c r="BR46" s="2314"/>
      <c r="BS46" s="2314"/>
      <c r="BT46" s="2314"/>
      <c r="BU46" s="2314"/>
      <c r="BV46" s="2314"/>
      <c r="BW46" s="2314"/>
      <c r="BX46" s="2314"/>
      <c r="BY46" s="3643"/>
    </row>
    <row r="47" spans="1:77" ht="14.15" customHeight="1">
      <c r="A47" s="6"/>
      <c r="B47" s="68"/>
      <c r="C47" s="1"/>
      <c r="D47" s="6"/>
      <c r="E47" s="6"/>
      <c r="F47" s="6"/>
      <c r="G47" s="6"/>
      <c r="H47" s="6"/>
      <c r="I47" s="6"/>
      <c r="J47" s="6"/>
      <c r="K47" s="6"/>
      <c r="L47" s="6"/>
      <c r="M47" s="6"/>
      <c r="N47" s="6"/>
      <c r="O47" s="6"/>
      <c r="P47" s="499"/>
      <c r="Q47" s="96"/>
      <c r="R47" s="96"/>
      <c r="S47" s="97"/>
      <c r="T47" s="98"/>
      <c r="U47" s="98"/>
      <c r="V47" s="499"/>
      <c r="W47" s="499"/>
      <c r="X47" s="6"/>
      <c r="Y47" s="125"/>
      <c r="Z47" s="100"/>
      <c r="AA47" s="197"/>
      <c r="AB47" s="115"/>
      <c r="AC47" s="115"/>
      <c r="AD47" s="115"/>
      <c r="AE47" s="115"/>
      <c r="AF47" s="115"/>
      <c r="AG47" s="115"/>
      <c r="AH47" s="115"/>
      <c r="AI47" s="115"/>
      <c r="AJ47" s="115"/>
      <c r="AK47" s="115"/>
      <c r="AL47" s="116"/>
      <c r="AM47" s="264"/>
      <c r="AO47" s="2374"/>
      <c r="AP47" s="2375"/>
      <c r="AQ47" s="2375"/>
      <c r="AR47" s="2375"/>
      <c r="AS47" s="2375"/>
      <c r="AT47" s="2386"/>
      <c r="AU47" s="3639" t="s">
        <v>1681</v>
      </c>
      <c r="AV47" s="3640"/>
      <c r="AW47" s="3640"/>
      <c r="AX47" s="3640"/>
      <c r="AY47" s="3640"/>
      <c r="AZ47" s="3640"/>
      <c r="BA47" s="3640"/>
      <c r="BB47" s="3640"/>
      <c r="BC47" s="3640"/>
      <c r="BD47" s="3640"/>
      <c r="BE47" s="3640"/>
      <c r="BF47" s="3640"/>
      <c r="BG47" s="3640"/>
      <c r="BH47" s="3640"/>
      <c r="BI47" s="3640"/>
      <c r="BJ47" s="3640"/>
      <c r="BK47" s="3640"/>
      <c r="BL47" s="3640"/>
      <c r="BM47" s="3640"/>
      <c r="BN47" s="3640"/>
      <c r="BO47" s="3640"/>
      <c r="BP47" s="3640"/>
      <c r="BQ47" s="3640"/>
      <c r="BR47" s="3640"/>
      <c r="BS47" s="3640"/>
      <c r="BT47" s="3640"/>
      <c r="BU47" s="3640"/>
      <c r="BV47" s="3640"/>
      <c r="BW47" s="3640"/>
      <c r="BX47" s="3640"/>
      <c r="BY47" s="3641"/>
    </row>
    <row r="48" spans="1:77" ht="14.15" customHeight="1">
      <c r="A48" s="6"/>
      <c r="B48" s="62"/>
      <c r="Z48" s="115"/>
      <c r="AA48" s="197"/>
      <c r="AB48" s="115"/>
      <c r="AC48" s="115"/>
      <c r="AD48" s="115"/>
      <c r="AE48" s="115"/>
      <c r="AF48" s="115"/>
      <c r="AG48" s="115"/>
      <c r="AH48" s="115"/>
      <c r="AI48" s="115"/>
      <c r="AJ48" s="115"/>
      <c r="AK48" s="115"/>
      <c r="AL48" s="116"/>
      <c r="AM48" s="264"/>
      <c r="AO48" s="2374"/>
      <c r="AP48" s="2375"/>
      <c r="AQ48" s="2375"/>
      <c r="AR48" s="2375"/>
      <c r="AS48" s="2375"/>
      <c r="AT48" s="2386"/>
      <c r="AU48" s="3642"/>
      <c r="AV48" s="2314"/>
      <c r="AW48" s="2314"/>
      <c r="AX48" s="2314"/>
      <c r="AY48" s="2314"/>
      <c r="AZ48" s="2314"/>
      <c r="BA48" s="2314"/>
      <c r="BB48" s="2314"/>
      <c r="BC48" s="2314"/>
      <c r="BD48" s="2314"/>
      <c r="BE48" s="2314"/>
      <c r="BF48" s="2314"/>
      <c r="BG48" s="2314"/>
      <c r="BH48" s="2314"/>
      <c r="BI48" s="2314"/>
      <c r="BJ48" s="2314"/>
      <c r="BK48" s="2314"/>
      <c r="BL48" s="2314"/>
      <c r="BM48" s="2314"/>
      <c r="BN48" s="2314"/>
      <c r="BO48" s="2314"/>
      <c r="BP48" s="2314"/>
      <c r="BQ48" s="2314"/>
      <c r="BR48" s="2314"/>
      <c r="BS48" s="2314"/>
      <c r="BT48" s="2314"/>
      <c r="BU48" s="2314"/>
      <c r="BV48" s="2314"/>
      <c r="BW48" s="2314"/>
      <c r="BX48" s="2314"/>
      <c r="BY48" s="3643"/>
    </row>
    <row r="49" spans="1:77" ht="14.15" customHeight="1">
      <c r="A49" s="6"/>
      <c r="B49" s="62"/>
      <c r="Z49" s="115"/>
      <c r="AA49" s="105"/>
      <c r="AB49" s="115"/>
      <c r="AC49" s="115"/>
      <c r="AD49" s="115"/>
      <c r="AE49" s="115"/>
      <c r="AF49" s="115"/>
      <c r="AG49" s="115"/>
      <c r="AH49" s="115"/>
      <c r="AI49" s="115"/>
      <c r="AJ49" s="115"/>
      <c r="AK49" s="115"/>
      <c r="AL49" s="116"/>
      <c r="AM49" s="264"/>
      <c r="AO49" s="2374"/>
      <c r="AP49" s="2375"/>
      <c r="AQ49" s="2375"/>
      <c r="AR49" s="2375"/>
      <c r="AS49" s="2375"/>
      <c r="AT49" s="2386"/>
      <c r="AU49" s="3642"/>
      <c r="AV49" s="2314"/>
      <c r="AW49" s="2314"/>
      <c r="AX49" s="2314"/>
      <c r="AY49" s="2314"/>
      <c r="AZ49" s="2314"/>
      <c r="BA49" s="2314"/>
      <c r="BB49" s="2314"/>
      <c r="BC49" s="2314"/>
      <c r="BD49" s="2314"/>
      <c r="BE49" s="2314"/>
      <c r="BF49" s="2314"/>
      <c r="BG49" s="2314"/>
      <c r="BH49" s="2314"/>
      <c r="BI49" s="2314"/>
      <c r="BJ49" s="2314"/>
      <c r="BK49" s="2314"/>
      <c r="BL49" s="2314"/>
      <c r="BM49" s="2314"/>
      <c r="BN49" s="2314"/>
      <c r="BO49" s="2314"/>
      <c r="BP49" s="2314"/>
      <c r="BQ49" s="2314"/>
      <c r="BR49" s="2314"/>
      <c r="BS49" s="2314"/>
      <c r="BT49" s="2314"/>
      <c r="BU49" s="2314"/>
      <c r="BV49" s="2314"/>
      <c r="BW49" s="2314"/>
      <c r="BX49" s="2314"/>
      <c r="BY49" s="3643"/>
    </row>
    <row r="50" spans="1:77" ht="14.15" customHeight="1">
      <c r="A50" s="6"/>
      <c r="B50" s="62"/>
      <c r="Z50" s="115"/>
      <c r="AA50" s="197"/>
      <c r="AB50" s="82"/>
      <c r="AC50" s="82"/>
      <c r="AD50" s="82"/>
      <c r="AE50" s="82"/>
      <c r="AF50" s="82"/>
      <c r="AG50" s="82"/>
      <c r="AH50" s="82"/>
      <c r="AI50" s="82"/>
      <c r="AJ50" s="82"/>
      <c r="AK50" s="82"/>
      <c r="AL50" s="116"/>
      <c r="AM50" s="264"/>
      <c r="AO50" s="2387"/>
      <c r="AP50" s="2388"/>
      <c r="AQ50" s="2388"/>
      <c r="AR50" s="2388"/>
      <c r="AS50" s="2388"/>
      <c r="AT50" s="2389"/>
      <c r="AU50" s="2387"/>
      <c r="AV50" s="2388"/>
      <c r="AW50" s="2388"/>
      <c r="AX50" s="2388"/>
      <c r="AY50" s="2388"/>
      <c r="AZ50" s="2388"/>
      <c r="BA50" s="2388"/>
      <c r="BB50" s="2388"/>
      <c r="BC50" s="2388"/>
      <c r="BD50" s="2388"/>
      <c r="BE50" s="2388"/>
      <c r="BF50" s="2388"/>
      <c r="BG50" s="2388"/>
      <c r="BH50" s="2388"/>
      <c r="BI50" s="2388"/>
      <c r="BJ50" s="2388"/>
      <c r="BK50" s="2388"/>
      <c r="BL50" s="2388"/>
      <c r="BM50" s="2388"/>
      <c r="BN50" s="2388"/>
      <c r="BO50" s="2388"/>
      <c r="BP50" s="2388"/>
      <c r="BQ50" s="2388"/>
      <c r="BR50" s="2388"/>
      <c r="BS50" s="2388"/>
      <c r="BT50" s="2388"/>
      <c r="BU50" s="2388"/>
      <c r="BV50" s="2388"/>
      <c r="BW50" s="2388"/>
      <c r="BX50" s="2388"/>
      <c r="BY50" s="2389"/>
    </row>
    <row r="51" spans="1:77" ht="14.15" customHeight="1">
      <c r="A51" s="6"/>
      <c r="B51" s="62"/>
      <c r="Z51" s="115"/>
      <c r="AA51" s="105"/>
      <c r="AB51" s="82"/>
      <c r="AC51" s="115"/>
      <c r="AD51" s="115"/>
      <c r="AE51" s="115"/>
      <c r="AF51" s="115"/>
      <c r="AG51" s="115"/>
      <c r="AH51" s="115"/>
      <c r="AI51" s="115"/>
      <c r="AJ51" s="115"/>
      <c r="AK51" s="115"/>
      <c r="AL51" s="116"/>
      <c r="AM51" s="264"/>
      <c r="AO51" s="3644" t="s">
        <v>363</v>
      </c>
      <c r="AP51" s="3644"/>
      <c r="AQ51" s="3644"/>
      <c r="AR51" s="3644"/>
      <c r="AS51" s="3644"/>
      <c r="AT51" s="3644"/>
      <c r="AU51" s="3645" t="s">
        <v>1682</v>
      </c>
      <c r="AV51" s="3645"/>
      <c r="AW51" s="3645"/>
      <c r="AX51" s="3645"/>
      <c r="AY51" s="3645"/>
      <c r="AZ51" s="3645"/>
      <c r="BA51" s="3645"/>
      <c r="BB51" s="3645"/>
      <c r="BC51" s="3645"/>
      <c r="BD51" s="3645"/>
      <c r="BE51" s="3645"/>
      <c r="BF51" s="3645"/>
      <c r="BG51" s="3645"/>
      <c r="BH51" s="3645"/>
      <c r="BI51" s="3645"/>
      <c r="BJ51" s="3645"/>
      <c r="BK51" s="3645"/>
      <c r="BL51" s="3645"/>
      <c r="BM51" s="3645"/>
      <c r="BN51" s="3645"/>
      <c r="BO51" s="3645"/>
      <c r="BP51" s="3645"/>
      <c r="BQ51" s="3645"/>
      <c r="BR51" s="3645"/>
      <c r="BS51" s="3645"/>
      <c r="BT51" s="3645"/>
      <c r="BU51" s="3645"/>
      <c r="BV51" s="3645"/>
      <c r="BW51" s="3645"/>
      <c r="BX51" s="3645"/>
      <c r="BY51" s="3645"/>
    </row>
    <row r="52" spans="1:77" ht="14.15" customHeight="1">
      <c r="A52" s="6"/>
      <c r="B52" s="62"/>
      <c r="Z52" s="115"/>
      <c r="AA52" s="105"/>
      <c r="AB52" s="82"/>
      <c r="AC52" s="115"/>
      <c r="AD52" s="115"/>
      <c r="AE52" s="115"/>
      <c r="AF52" s="115"/>
      <c r="AG52" s="115"/>
      <c r="AH52" s="115"/>
      <c r="AI52" s="115"/>
      <c r="AJ52" s="115"/>
      <c r="AK52" s="115"/>
      <c r="AL52" s="12"/>
      <c r="AM52" s="678"/>
      <c r="AO52" s="3644" t="s">
        <v>364</v>
      </c>
      <c r="AP52" s="3644"/>
      <c r="AQ52" s="3644"/>
      <c r="AR52" s="3644"/>
      <c r="AS52" s="3644"/>
      <c r="AT52" s="3644"/>
      <c r="AU52" s="3645" t="s">
        <v>1683</v>
      </c>
      <c r="AV52" s="3645"/>
      <c r="AW52" s="3645"/>
      <c r="AX52" s="3645"/>
      <c r="AY52" s="3645"/>
      <c r="AZ52" s="3645"/>
      <c r="BA52" s="3645"/>
      <c r="BB52" s="3645"/>
      <c r="BC52" s="3645"/>
      <c r="BD52" s="3645"/>
      <c r="BE52" s="3645"/>
      <c r="BF52" s="3645"/>
      <c r="BG52" s="3645"/>
      <c r="BH52" s="3645"/>
      <c r="BI52" s="3645"/>
      <c r="BJ52" s="3645"/>
      <c r="BK52" s="3645"/>
      <c r="BL52" s="3645"/>
      <c r="BM52" s="3645"/>
      <c r="BN52" s="3645"/>
      <c r="BO52" s="3645"/>
      <c r="BP52" s="3645"/>
      <c r="BQ52" s="3645"/>
      <c r="BR52" s="3645"/>
      <c r="BS52" s="3645"/>
      <c r="BT52" s="3645"/>
      <c r="BU52" s="3645"/>
      <c r="BV52" s="3645"/>
      <c r="BW52" s="3645"/>
      <c r="BX52" s="3645"/>
      <c r="BY52" s="3645"/>
    </row>
    <row r="53" spans="1:77" ht="14.15" customHeight="1">
      <c r="A53" s="6"/>
      <c r="B53" s="62"/>
      <c r="Z53" s="115"/>
      <c r="AA53" s="105"/>
      <c r="AB53" s="115"/>
      <c r="AC53" s="115"/>
      <c r="AD53" s="115"/>
      <c r="AE53" s="65"/>
      <c r="AF53" s="115"/>
      <c r="AG53" s="115"/>
      <c r="AH53" s="115"/>
      <c r="AI53" s="115"/>
      <c r="AJ53" s="115"/>
      <c r="AK53" s="115"/>
      <c r="AL53" s="144"/>
      <c r="AM53" s="671"/>
      <c r="AO53" s="3644"/>
      <c r="AP53" s="3644"/>
      <c r="AQ53" s="3644"/>
      <c r="AR53" s="3644"/>
      <c r="AS53" s="3644"/>
      <c r="AT53" s="3644"/>
      <c r="AU53" s="3645"/>
      <c r="AV53" s="3645"/>
      <c r="AW53" s="3645"/>
      <c r="AX53" s="3645"/>
      <c r="AY53" s="3645"/>
      <c r="AZ53" s="3645"/>
      <c r="BA53" s="3645"/>
      <c r="BB53" s="3645"/>
      <c r="BC53" s="3645"/>
      <c r="BD53" s="3645"/>
      <c r="BE53" s="3645"/>
      <c r="BF53" s="3645"/>
      <c r="BG53" s="3645"/>
      <c r="BH53" s="3645"/>
      <c r="BI53" s="3645"/>
      <c r="BJ53" s="3645"/>
      <c r="BK53" s="3645"/>
      <c r="BL53" s="3645"/>
      <c r="BM53" s="3645"/>
      <c r="BN53" s="3645"/>
      <c r="BO53" s="3645"/>
      <c r="BP53" s="3645"/>
      <c r="BQ53" s="3645"/>
      <c r="BR53" s="3645"/>
      <c r="BS53" s="3645"/>
      <c r="BT53" s="3645"/>
      <c r="BU53" s="3645"/>
      <c r="BV53" s="3645"/>
      <c r="BW53" s="3645"/>
      <c r="BX53" s="3645"/>
      <c r="BY53" s="3645"/>
    </row>
    <row r="54" spans="1:77" ht="14.15" customHeight="1">
      <c r="A54" s="6"/>
      <c r="B54" s="62"/>
      <c r="Z54" s="115"/>
      <c r="AA54" s="336"/>
      <c r="AB54" s="574"/>
      <c r="AC54" s="574"/>
      <c r="AD54" s="574"/>
      <c r="AE54" s="574"/>
      <c r="AF54" s="574"/>
      <c r="AG54" s="574"/>
      <c r="AH54" s="574"/>
      <c r="AI54" s="574"/>
      <c r="AJ54" s="574"/>
      <c r="AK54" s="574"/>
      <c r="AL54" s="576"/>
      <c r="AM54" s="670"/>
      <c r="AO54" s="3653" t="s">
        <v>361</v>
      </c>
      <c r="AP54" s="3653"/>
      <c r="AQ54" s="3653"/>
      <c r="AR54" s="3653"/>
      <c r="AS54" s="3653"/>
      <c r="AT54" s="3653"/>
      <c r="AU54" s="3645" t="s">
        <v>1684</v>
      </c>
      <c r="AV54" s="3645"/>
      <c r="AW54" s="3645"/>
      <c r="AX54" s="3645"/>
      <c r="AY54" s="3645"/>
      <c r="AZ54" s="3645"/>
      <c r="BA54" s="3645"/>
      <c r="BB54" s="3645"/>
      <c r="BC54" s="3645"/>
      <c r="BD54" s="3645"/>
      <c r="BE54" s="3645"/>
      <c r="BF54" s="3645"/>
      <c r="BG54" s="3645"/>
      <c r="BH54" s="3645"/>
      <c r="BI54" s="3645"/>
      <c r="BJ54" s="3645"/>
      <c r="BK54" s="3645"/>
      <c r="BL54" s="3645"/>
      <c r="BM54" s="3645"/>
      <c r="BN54" s="3645"/>
      <c r="BO54" s="3645"/>
      <c r="BP54" s="3645"/>
      <c r="BQ54" s="3645"/>
      <c r="BR54" s="3645"/>
      <c r="BS54" s="3645"/>
      <c r="BT54" s="3645"/>
      <c r="BU54" s="3645"/>
      <c r="BV54" s="3645"/>
      <c r="BW54" s="3645"/>
      <c r="BX54" s="3645"/>
      <c r="BY54" s="3645"/>
    </row>
    <row r="55" spans="1:77" ht="16" customHeight="1">
      <c r="A55" s="6"/>
      <c r="B55" s="62"/>
      <c r="Z55" s="115"/>
      <c r="AA55" s="105"/>
      <c r="AB55" s="115"/>
      <c r="AC55" s="115"/>
      <c r="AD55" s="115"/>
      <c r="AE55" s="115"/>
      <c r="AF55" s="115"/>
      <c r="AG55" s="115"/>
      <c r="AH55" s="115"/>
      <c r="AI55" s="115"/>
      <c r="AJ55" s="115"/>
      <c r="AK55" s="115"/>
      <c r="AL55" s="144"/>
      <c r="AM55" s="671"/>
      <c r="AN55" s="69"/>
      <c r="AO55" s="3653"/>
      <c r="AP55" s="3653"/>
      <c r="AQ55" s="3653"/>
      <c r="AR55" s="3653"/>
      <c r="AS55" s="3653"/>
      <c r="AT55" s="3653"/>
      <c r="AU55" s="3645"/>
      <c r="AV55" s="3645"/>
      <c r="AW55" s="3645"/>
      <c r="AX55" s="3645"/>
      <c r="AY55" s="3645"/>
      <c r="AZ55" s="3645"/>
      <c r="BA55" s="3645"/>
      <c r="BB55" s="3645"/>
      <c r="BC55" s="3645"/>
      <c r="BD55" s="3645"/>
      <c r="BE55" s="3645"/>
      <c r="BF55" s="3645"/>
      <c r="BG55" s="3645"/>
      <c r="BH55" s="3645"/>
      <c r="BI55" s="3645"/>
      <c r="BJ55" s="3645"/>
      <c r="BK55" s="3645"/>
      <c r="BL55" s="3645"/>
      <c r="BM55" s="3645"/>
      <c r="BN55" s="3645"/>
      <c r="BO55" s="3645"/>
      <c r="BP55" s="3645"/>
      <c r="BQ55" s="3645"/>
      <c r="BR55" s="3645"/>
      <c r="BS55" s="3645"/>
      <c r="BT55" s="3645"/>
      <c r="BU55" s="3645"/>
      <c r="BV55" s="3645"/>
      <c r="BW55" s="3645"/>
      <c r="BX55" s="3645"/>
      <c r="BY55" s="3645"/>
    </row>
    <row r="56" spans="1:77" ht="16" customHeight="1">
      <c r="A56" s="6"/>
      <c r="B56" s="62"/>
      <c r="Z56" s="115"/>
      <c r="AA56" s="105"/>
      <c r="AB56" s="115"/>
      <c r="AC56" s="115"/>
      <c r="AD56" s="115"/>
      <c r="AE56" s="115"/>
      <c r="AF56" s="115"/>
      <c r="AG56" s="115"/>
      <c r="AH56" s="115"/>
      <c r="AI56" s="115"/>
      <c r="AJ56" s="115"/>
      <c r="AK56" s="115"/>
      <c r="AL56" s="144"/>
      <c r="AM56" s="671"/>
      <c r="AN56" s="69"/>
      <c r="AO56" s="3644" t="s">
        <v>365</v>
      </c>
      <c r="AP56" s="3644"/>
      <c r="AQ56" s="3644"/>
      <c r="AR56" s="3644"/>
      <c r="AS56" s="3644"/>
      <c r="AT56" s="3644"/>
      <c r="AU56" s="3645" t="s">
        <v>1685</v>
      </c>
      <c r="AV56" s="3645"/>
      <c r="AW56" s="3645"/>
      <c r="AX56" s="3645"/>
      <c r="AY56" s="3645"/>
      <c r="AZ56" s="3645"/>
      <c r="BA56" s="3645"/>
      <c r="BB56" s="3645"/>
      <c r="BC56" s="3645"/>
      <c r="BD56" s="3645"/>
      <c r="BE56" s="3645"/>
      <c r="BF56" s="3645"/>
      <c r="BG56" s="3645"/>
      <c r="BH56" s="3645"/>
      <c r="BI56" s="3645"/>
      <c r="BJ56" s="3645"/>
      <c r="BK56" s="3645"/>
      <c r="BL56" s="3645"/>
      <c r="BM56" s="3645"/>
      <c r="BN56" s="3645"/>
      <c r="BO56" s="3645"/>
      <c r="BP56" s="3645"/>
      <c r="BQ56" s="3645"/>
      <c r="BR56" s="3645"/>
      <c r="BS56" s="3645"/>
      <c r="BT56" s="3645"/>
      <c r="BU56" s="3645"/>
      <c r="BV56" s="3645"/>
      <c r="BW56" s="3645"/>
      <c r="BX56" s="3645"/>
      <c r="BY56" s="3645"/>
    </row>
    <row r="57" spans="1:77" ht="16" customHeight="1">
      <c r="A57" s="6"/>
      <c r="B57" s="62"/>
      <c r="Z57" s="115"/>
      <c r="AA57" s="105"/>
      <c r="AB57" s="115"/>
      <c r="AC57" s="115"/>
      <c r="AD57" s="115"/>
      <c r="AE57" s="115"/>
      <c r="AF57" s="115"/>
      <c r="AG57" s="115"/>
      <c r="AH57" s="115"/>
      <c r="AI57" s="115"/>
      <c r="AJ57" s="115"/>
      <c r="AK57" s="115"/>
      <c r="AL57" s="144"/>
      <c r="AM57" s="671"/>
      <c r="AN57" s="69"/>
      <c r="AO57" s="3644" t="s">
        <v>366</v>
      </c>
      <c r="AP57" s="3644"/>
      <c r="AQ57" s="3644"/>
      <c r="AR57" s="3644"/>
      <c r="AS57" s="3644"/>
      <c r="AT57" s="3644"/>
      <c r="AU57" s="3645" t="s">
        <v>1686</v>
      </c>
      <c r="AV57" s="3645"/>
      <c r="AW57" s="3645"/>
      <c r="AX57" s="3645"/>
      <c r="AY57" s="3645"/>
      <c r="AZ57" s="3645"/>
      <c r="BA57" s="3645"/>
      <c r="BB57" s="3645"/>
      <c r="BC57" s="3645"/>
      <c r="BD57" s="3645"/>
      <c r="BE57" s="3645"/>
      <c r="BF57" s="3645"/>
      <c r="BG57" s="3645"/>
      <c r="BH57" s="3645"/>
      <c r="BI57" s="3645"/>
      <c r="BJ57" s="3645"/>
      <c r="BK57" s="3645"/>
      <c r="BL57" s="3645"/>
      <c r="BM57" s="3645"/>
      <c r="BN57" s="3645"/>
      <c r="BO57" s="3645"/>
      <c r="BP57" s="3645"/>
      <c r="BQ57" s="3645"/>
      <c r="BR57" s="3645"/>
      <c r="BS57" s="3645"/>
      <c r="BT57" s="3645"/>
      <c r="BU57" s="3645"/>
      <c r="BV57" s="3645"/>
      <c r="BW57" s="3645"/>
      <c r="BX57" s="3645"/>
      <c r="BY57" s="3645"/>
    </row>
    <row r="58" spans="1:77" ht="16" customHeight="1">
      <c r="A58" s="6"/>
      <c r="B58" s="62"/>
      <c r="Z58" s="115"/>
      <c r="AA58" s="105"/>
      <c r="AB58" s="115"/>
      <c r="AC58" s="115"/>
      <c r="AD58" s="115"/>
      <c r="AE58" s="115"/>
      <c r="AF58" s="115"/>
      <c r="AG58" s="115"/>
      <c r="AH58" s="115"/>
      <c r="AI58" s="115"/>
      <c r="AJ58" s="115"/>
      <c r="AK58" s="115"/>
      <c r="AL58" s="144"/>
      <c r="AM58" s="671"/>
      <c r="AN58" s="69"/>
      <c r="AO58" s="1520"/>
      <c r="AP58" s="1521"/>
      <c r="AQ58" s="1521"/>
      <c r="AR58" s="1521"/>
      <c r="AS58" s="1521"/>
      <c r="AT58" s="1521"/>
      <c r="AU58" s="1521"/>
      <c r="AV58" s="1521"/>
      <c r="AW58" s="1521"/>
      <c r="AX58" s="1521"/>
      <c r="AY58" s="1521"/>
      <c r="AZ58" s="1521"/>
      <c r="BA58" s="1521"/>
      <c r="BB58" s="1521"/>
      <c r="BC58" s="1521"/>
      <c r="BD58" s="1521"/>
      <c r="BE58" s="1521"/>
      <c r="BF58" s="1521"/>
      <c r="BG58" s="1521"/>
      <c r="BH58" s="1521"/>
      <c r="BI58" s="1521"/>
      <c r="BJ58" s="1521"/>
      <c r="BK58" s="1521"/>
      <c r="BL58" s="1521"/>
      <c r="BM58" s="1521"/>
      <c r="BN58" s="1521"/>
      <c r="BO58" s="1521"/>
      <c r="BP58" s="1521"/>
      <c r="BQ58" s="1521"/>
      <c r="BR58" s="1521"/>
      <c r="BS58" s="1521"/>
      <c r="BT58" s="1521"/>
      <c r="BU58" s="1521"/>
      <c r="BV58" s="1521"/>
      <c r="BW58" s="1521"/>
      <c r="BX58" s="1521"/>
      <c r="BY58" s="1521"/>
    </row>
    <row r="59" spans="1:77" ht="16" customHeight="1">
      <c r="A59" s="6"/>
      <c r="B59" s="62"/>
      <c r="Z59" s="115"/>
      <c r="AA59" s="105"/>
      <c r="AB59" s="115"/>
      <c r="AC59" s="115"/>
      <c r="AD59" s="115"/>
      <c r="AE59" s="115"/>
      <c r="AF59" s="115"/>
      <c r="AG59" s="115"/>
      <c r="AH59" s="115"/>
      <c r="AI59" s="115"/>
      <c r="AJ59" s="115"/>
      <c r="AK59" s="115"/>
      <c r="AL59" s="144"/>
      <c r="AM59" s="671"/>
      <c r="AN59" s="69"/>
      <c r="AO59" s="151"/>
      <c r="AP59" s="151"/>
      <c r="AQ59" s="151"/>
      <c r="AR59" s="151"/>
      <c r="AS59" s="151"/>
      <c r="AT59" s="151"/>
      <c r="AU59" s="151"/>
      <c r="AV59" s="151"/>
      <c r="AW59" s="151"/>
      <c r="AX59" s="151"/>
      <c r="AY59" s="151"/>
      <c r="AZ59" s="151"/>
      <c r="BA59" s="151"/>
      <c r="BB59" s="151"/>
      <c r="BC59" s="151"/>
      <c r="BD59" s="151"/>
      <c r="BE59" s="151"/>
      <c r="BF59" s="121"/>
      <c r="BG59" s="121"/>
      <c r="BH59" s="6"/>
      <c r="BI59" s="121"/>
      <c r="BJ59" s="121"/>
      <c r="BK59" s="6"/>
    </row>
    <row r="60" spans="1:77" ht="17.25" customHeight="1">
      <c r="A60" s="6"/>
      <c r="B60" s="62"/>
      <c r="Z60" s="115"/>
      <c r="AA60" s="105"/>
      <c r="AB60" s="115"/>
      <c r="AC60" s="115"/>
      <c r="AD60" s="115"/>
      <c r="AE60" s="115"/>
      <c r="AF60" s="115"/>
      <c r="AG60" s="115"/>
      <c r="AH60" s="115"/>
      <c r="AI60" s="115"/>
      <c r="AJ60" s="115"/>
      <c r="AK60" s="115"/>
      <c r="AL60" s="144"/>
      <c r="AM60" s="671"/>
      <c r="AN60" s="69"/>
      <c r="AO60" s="151"/>
      <c r="AP60" s="151"/>
      <c r="AQ60" s="151"/>
      <c r="AR60" s="151"/>
      <c r="AS60" s="151"/>
      <c r="AT60" s="151"/>
      <c r="AU60" s="151"/>
      <c r="AV60" s="151"/>
      <c r="AW60" s="151"/>
      <c r="AX60" s="151"/>
      <c r="AY60" s="151"/>
      <c r="AZ60" s="151"/>
      <c r="BA60" s="151"/>
      <c r="BB60" s="151"/>
      <c r="BC60" s="151"/>
      <c r="BD60" s="151"/>
      <c r="BE60" s="151"/>
      <c r="BF60" s="121"/>
      <c r="BG60" s="121"/>
      <c r="BH60" s="6"/>
      <c r="BI60" s="121"/>
      <c r="BJ60" s="121"/>
      <c r="BK60" s="6"/>
    </row>
    <row r="61" spans="1:77" ht="16" customHeight="1" thickBot="1">
      <c r="A61" s="6"/>
      <c r="B61" s="157"/>
      <c r="C61" s="108"/>
      <c r="D61" s="108"/>
      <c r="E61" s="108"/>
      <c r="F61" s="108"/>
      <c r="G61" s="108"/>
      <c r="H61" s="108"/>
      <c r="I61" s="108"/>
      <c r="J61" s="108"/>
      <c r="K61" s="108"/>
      <c r="L61" s="108"/>
      <c r="M61" s="108"/>
      <c r="N61" s="108"/>
      <c r="O61" s="108"/>
      <c r="P61" s="176"/>
      <c r="Q61" s="176"/>
      <c r="R61" s="176"/>
      <c r="S61" s="176"/>
      <c r="T61" s="176"/>
      <c r="U61" s="176"/>
      <c r="V61" s="176"/>
      <c r="W61" s="176"/>
      <c r="X61" s="108"/>
      <c r="Y61" s="108"/>
      <c r="Z61" s="194"/>
      <c r="AA61" s="214"/>
      <c r="AB61" s="194"/>
      <c r="AC61" s="194"/>
      <c r="AD61" s="194"/>
      <c r="AE61" s="194"/>
      <c r="AF61" s="194"/>
      <c r="AG61" s="194"/>
      <c r="AH61" s="194"/>
      <c r="AI61" s="194"/>
      <c r="AJ61" s="194"/>
      <c r="AK61" s="194"/>
      <c r="AL61" s="580"/>
      <c r="AM61" s="671"/>
      <c r="AN61" s="69"/>
      <c r="AO61" s="151"/>
      <c r="AP61" s="151"/>
      <c r="AQ61" s="151"/>
      <c r="AR61" s="151"/>
      <c r="AS61" s="151"/>
      <c r="AT61" s="151"/>
      <c r="AU61" s="151"/>
      <c r="AV61" s="151"/>
      <c r="AW61" s="151"/>
      <c r="AX61" s="151"/>
      <c r="AY61" s="151"/>
      <c r="AZ61" s="151"/>
      <c r="BA61" s="151"/>
      <c r="BB61" s="151"/>
      <c r="BC61" s="151"/>
      <c r="BD61" s="151"/>
      <c r="BE61" s="151"/>
      <c r="BF61" s="121"/>
      <c r="BG61" s="121"/>
      <c r="BH61" s="6"/>
      <c r="BI61" s="121"/>
      <c r="BJ61" s="121"/>
      <c r="BK61" s="6"/>
    </row>
    <row r="62" spans="1:77" ht="14.15" customHeight="1">
      <c r="A62" s="6"/>
      <c r="AN62" s="6"/>
      <c r="AO62" s="1"/>
      <c r="AP62" s="1"/>
      <c r="AQ62" s="1"/>
      <c r="AR62" s="1"/>
      <c r="AS62" s="1"/>
      <c r="AT62" s="1"/>
      <c r="AU62" s="1"/>
      <c r="AV62" s="1"/>
      <c r="AW62" s="1"/>
      <c r="AX62" s="1"/>
      <c r="AZ62" s="224"/>
      <c r="BA62" s="2515"/>
      <c r="BB62" s="2515"/>
      <c r="BC62" s="6"/>
      <c r="BD62" s="2412"/>
      <c r="BE62" s="2412"/>
      <c r="BF62" s="1"/>
      <c r="BG62" s="2412"/>
      <c r="BH62" s="2412"/>
      <c r="BI62" s="1"/>
      <c r="BJ62" s="1"/>
      <c r="BK62" s="121"/>
    </row>
    <row r="63" spans="1:77" ht="14.15" customHeight="1">
      <c r="A63" s="6"/>
      <c r="AL63" s="265"/>
      <c r="AM63" s="265"/>
      <c r="AP63" s="6"/>
      <c r="AQ63" s="6"/>
      <c r="AR63" s="6"/>
      <c r="AS63" s="6"/>
      <c r="AT63" s="6"/>
      <c r="AU63" s="6"/>
      <c r="AV63" s="6"/>
      <c r="AW63" s="6"/>
      <c r="AX63" s="6"/>
      <c r="AY63" s="6"/>
      <c r="AZ63" s="6"/>
      <c r="BA63" s="6"/>
      <c r="BB63" s="6"/>
      <c r="BC63" s="6"/>
      <c r="BD63" s="6"/>
      <c r="BE63" s="6"/>
      <c r="BF63" s="6"/>
      <c r="BG63" s="8"/>
      <c r="BH63" s="1"/>
      <c r="BI63" s="1"/>
      <c r="BJ63" s="8"/>
      <c r="BK63" s="6"/>
    </row>
    <row r="64" spans="1:77" ht="14.15" customHeight="1">
      <c r="A64" s="6"/>
      <c r="AP64" s="6"/>
      <c r="AQ64" s="3607"/>
      <c r="AR64" s="3607"/>
      <c r="AS64" s="3607"/>
      <c r="AT64" s="3607"/>
      <c r="AU64" s="3607"/>
      <c r="AV64" s="3607"/>
      <c r="AW64" s="3607"/>
      <c r="AX64" s="3607"/>
      <c r="AY64" s="3607"/>
      <c r="AZ64" s="3607"/>
      <c r="BA64" s="3607"/>
      <c r="BB64" s="3607"/>
      <c r="BC64" s="3607"/>
      <c r="BD64" s="3607"/>
      <c r="BE64" s="3607"/>
      <c r="BF64" s="3607"/>
      <c r="BG64" s="3607"/>
      <c r="BH64" s="3607"/>
      <c r="BI64" s="3607"/>
      <c r="BJ64" s="3607"/>
      <c r="BK64" s="6"/>
    </row>
    <row r="65" spans="1:63" ht="14.15" customHeight="1">
      <c r="A65" s="6"/>
      <c r="AP65" s="6"/>
      <c r="AQ65" s="3607"/>
      <c r="AR65" s="3607"/>
      <c r="AS65" s="3607"/>
      <c r="AT65" s="3607"/>
      <c r="AU65" s="3607"/>
      <c r="AV65" s="3607"/>
      <c r="AW65" s="3607"/>
      <c r="AX65" s="3607"/>
      <c r="AY65" s="3607"/>
      <c r="AZ65" s="3607"/>
      <c r="BA65" s="3607"/>
      <c r="BB65" s="3607"/>
      <c r="BC65" s="3607"/>
      <c r="BD65" s="3607"/>
      <c r="BE65" s="3607"/>
      <c r="BF65" s="3607"/>
      <c r="BG65" s="3607"/>
      <c r="BH65" s="3607"/>
      <c r="BI65" s="3607"/>
      <c r="BJ65" s="3607"/>
      <c r="BK65" s="6"/>
    </row>
    <row r="66" spans="1:63" ht="14.15" customHeight="1">
      <c r="A66" s="6"/>
      <c r="AP66" s="6"/>
      <c r="AQ66" s="3607"/>
      <c r="AR66" s="3607"/>
      <c r="AS66" s="3607"/>
      <c r="AT66" s="3607"/>
      <c r="AU66" s="3607"/>
      <c r="AV66" s="3607"/>
      <c r="AW66" s="3607"/>
      <c r="AX66" s="3607"/>
      <c r="AY66" s="3607"/>
      <c r="AZ66" s="3607"/>
      <c r="BA66" s="3607"/>
      <c r="BB66" s="3607"/>
      <c r="BC66" s="3607"/>
      <c r="BD66" s="3607"/>
      <c r="BE66" s="3607"/>
      <c r="BF66" s="3607"/>
      <c r="BG66" s="3607"/>
      <c r="BH66" s="3607"/>
      <c r="BI66" s="3607"/>
      <c r="BJ66" s="3607"/>
      <c r="BK66" s="6"/>
    </row>
    <row r="67" spans="1:63" ht="14.15" customHeight="1">
      <c r="A67" s="6"/>
      <c r="AP67" s="6"/>
      <c r="AQ67" s="81"/>
      <c r="AR67" s="81"/>
      <c r="AS67" s="81"/>
      <c r="AT67" s="81"/>
      <c r="AU67" s="81"/>
      <c r="AV67" s="81"/>
      <c r="AW67" s="81"/>
      <c r="AX67" s="81"/>
      <c r="AY67" s="81"/>
      <c r="AZ67" s="81"/>
      <c r="BA67" s="81"/>
      <c r="BB67" s="81"/>
      <c r="BC67" s="81"/>
      <c r="BD67" s="81"/>
      <c r="BE67" s="81"/>
      <c r="BF67" s="81"/>
      <c r="BG67" s="81"/>
      <c r="BH67" s="81"/>
      <c r="BI67" s="81"/>
      <c r="BJ67" s="81"/>
      <c r="BK67" s="6"/>
    </row>
    <row r="68" spans="1:63" ht="14.15" customHeight="1">
      <c r="A68" s="6"/>
      <c r="AP68" s="6"/>
      <c r="AQ68" s="6"/>
      <c r="AR68" s="6"/>
      <c r="AS68" s="6"/>
      <c r="AT68" s="6"/>
      <c r="AU68" s="6"/>
      <c r="AV68" s="6"/>
      <c r="AW68" s="6"/>
      <c r="AX68" s="6"/>
      <c r="AZ68" s="224"/>
      <c r="BA68" s="2515"/>
      <c r="BB68" s="2515"/>
      <c r="BC68" s="6"/>
      <c r="BD68" s="2412"/>
      <c r="BE68" s="2412"/>
      <c r="BF68" s="1"/>
      <c r="BG68" s="2412"/>
      <c r="BH68" s="2412"/>
      <c r="BI68" s="1"/>
      <c r="BJ68" s="82"/>
      <c r="BK68" s="82"/>
    </row>
    <row r="69" spans="1:63" ht="14.15" customHeight="1">
      <c r="A69" s="6"/>
      <c r="AP69" s="6"/>
      <c r="AQ69" s="6"/>
      <c r="AR69" s="6"/>
      <c r="AS69" s="6"/>
      <c r="AT69" s="6"/>
      <c r="AU69" s="6"/>
      <c r="AV69" s="6"/>
      <c r="AW69" s="6"/>
      <c r="AX69" s="6"/>
      <c r="AY69" s="6"/>
      <c r="AZ69" s="6"/>
      <c r="BA69" s="6"/>
      <c r="BB69" s="6"/>
      <c r="BC69" s="6"/>
      <c r="BD69" s="6"/>
      <c r="BE69" s="6"/>
      <c r="BF69" s="6"/>
      <c r="BG69" s="6"/>
      <c r="BH69" s="6"/>
      <c r="BI69" s="82"/>
      <c r="BJ69" s="82"/>
      <c r="BK69" s="82"/>
    </row>
    <row r="70" spans="1:63" ht="14.15" customHeight="1">
      <c r="A70" s="6"/>
      <c r="AP70" s="6"/>
      <c r="AQ70" s="3607"/>
      <c r="AR70" s="3607"/>
      <c r="AS70" s="3607"/>
      <c r="AT70" s="3607"/>
      <c r="AU70" s="3607"/>
      <c r="AV70" s="3607"/>
      <c r="AW70" s="3607"/>
      <c r="AX70" s="3607"/>
      <c r="AY70" s="3607"/>
      <c r="AZ70" s="3607"/>
      <c r="BA70" s="3607"/>
      <c r="BB70" s="3607"/>
      <c r="BC70" s="3607"/>
      <c r="BD70" s="3607"/>
      <c r="BE70" s="3607"/>
      <c r="BF70" s="3607"/>
      <c r="BG70" s="3607"/>
      <c r="BH70" s="3607"/>
      <c r="BI70" s="3607"/>
      <c r="BJ70" s="3607"/>
      <c r="BK70" s="6"/>
    </row>
    <row r="71" spans="1:63" ht="14.15" customHeight="1">
      <c r="A71" s="6"/>
      <c r="AQ71" s="3607"/>
      <c r="AR71" s="3607"/>
      <c r="AS71" s="3607"/>
      <c r="AT71" s="3607"/>
      <c r="AU71" s="3607"/>
      <c r="AV71" s="3607"/>
      <c r="AW71" s="3607"/>
      <c r="AX71" s="3607"/>
      <c r="AY71" s="3607"/>
      <c r="AZ71" s="3607"/>
      <c r="BA71" s="3607"/>
      <c r="BB71" s="3607"/>
      <c r="BC71" s="3607"/>
      <c r="BD71" s="3607"/>
      <c r="BE71" s="3607"/>
      <c r="BF71" s="3607"/>
      <c r="BG71" s="3607"/>
      <c r="BH71" s="3607"/>
      <c r="BI71" s="3607"/>
      <c r="BJ71" s="3607"/>
      <c r="BK71" s="6"/>
    </row>
    <row r="72" spans="1:63" ht="14.15" customHeight="1">
      <c r="A72" s="6"/>
      <c r="AP72" s="6"/>
      <c r="AQ72" s="3607"/>
      <c r="AR72" s="3607"/>
      <c r="AS72" s="3607"/>
      <c r="AT72" s="3607"/>
      <c r="AU72" s="3607"/>
      <c r="AV72" s="3607"/>
      <c r="AW72" s="3607"/>
      <c r="AX72" s="3607"/>
      <c r="AY72" s="3607"/>
      <c r="AZ72" s="3607"/>
      <c r="BA72" s="3607"/>
      <c r="BB72" s="3607"/>
      <c r="BC72" s="3607"/>
      <c r="BD72" s="3607"/>
      <c r="BE72" s="3607"/>
      <c r="BF72" s="3607"/>
      <c r="BG72" s="3607"/>
      <c r="BH72" s="3607"/>
      <c r="BI72" s="3607"/>
      <c r="BJ72" s="3607"/>
      <c r="BK72" s="125"/>
    </row>
    <row r="73" spans="1:63" ht="14.15" customHeight="1">
      <c r="A73" s="6"/>
      <c r="AP73" s="6"/>
      <c r="AQ73" s="6"/>
      <c r="AR73" s="6"/>
      <c r="AS73" s="6"/>
      <c r="AT73" s="6"/>
      <c r="AU73" s="6"/>
      <c r="AV73" s="6"/>
      <c r="AW73" s="6"/>
      <c r="AX73" s="6"/>
      <c r="AY73" s="6"/>
      <c r="AZ73" s="6"/>
      <c r="BA73" s="6"/>
      <c r="BB73" s="6"/>
      <c r="BC73" s="6"/>
      <c r="BD73" s="6"/>
      <c r="BE73" s="1"/>
      <c r="BH73" s="1"/>
      <c r="BK73" s="125"/>
    </row>
    <row r="74" spans="1:63" ht="14.15" customHeight="1">
      <c r="A74" s="6"/>
      <c r="AP74" s="6"/>
      <c r="AQ74" s="6"/>
      <c r="AR74" s="6"/>
      <c r="AS74" s="6"/>
      <c r="AT74" s="6"/>
      <c r="AU74" s="6"/>
      <c r="AV74" s="6"/>
      <c r="AW74" s="6"/>
      <c r="AX74" s="6"/>
      <c r="AY74" s="6"/>
      <c r="AZ74" s="6"/>
      <c r="BA74" s="6"/>
      <c r="BB74" s="6"/>
      <c r="BC74" s="6"/>
      <c r="BD74" s="6"/>
      <c r="BE74" s="1"/>
      <c r="BH74" s="1"/>
      <c r="BK74" s="125"/>
    </row>
    <row r="75" spans="1:63" ht="14.15" customHeight="1">
      <c r="A75" s="6"/>
    </row>
    <row r="76" spans="1:63" ht="14.15" customHeight="1">
      <c r="A76" s="6"/>
    </row>
  </sheetData>
  <mergeCells count="43">
    <mergeCell ref="AO54:AT55"/>
    <mergeCell ref="AU54:BY55"/>
    <mergeCell ref="AU45:BY46"/>
    <mergeCell ref="AU41:BY42"/>
    <mergeCell ref="AO51:AT51"/>
    <mergeCell ref="K35:L35"/>
    <mergeCell ref="AB29:AL30"/>
    <mergeCell ref="AA20:AL21"/>
    <mergeCell ref="AU51:BY51"/>
    <mergeCell ref="AO52:AT53"/>
    <mergeCell ref="AU52:BY53"/>
    <mergeCell ref="AN1:AR1"/>
    <mergeCell ref="AQ70:BJ72"/>
    <mergeCell ref="BD62:BE62"/>
    <mergeCell ref="BG62:BH62"/>
    <mergeCell ref="AQ64:BJ66"/>
    <mergeCell ref="AO33:BY35"/>
    <mergeCell ref="AO36:AT38"/>
    <mergeCell ref="AU36:BY38"/>
    <mergeCell ref="AO39:AT40"/>
    <mergeCell ref="AU39:BY40"/>
    <mergeCell ref="AO41:AT42"/>
    <mergeCell ref="AO43:AT44"/>
    <mergeCell ref="AU43:BY44"/>
    <mergeCell ref="BA68:BB68"/>
    <mergeCell ref="BD68:BE68"/>
    <mergeCell ref="BG68:BH68"/>
    <mergeCell ref="AA3:AL3"/>
    <mergeCell ref="C14:Z14"/>
    <mergeCell ref="B1:AL1"/>
    <mergeCell ref="B3:Y3"/>
    <mergeCell ref="BA62:BB62"/>
    <mergeCell ref="AB34:AL36"/>
    <mergeCell ref="AB39:AL40"/>
    <mergeCell ref="AB41:AL42"/>
    <mergeCell ref="AB43:AL46"/>
    <mergeCell ref="AO45:AT50"/>
    <mergeCell ref="AU47:BY49"/>
    <mergeCell ref="AU50:BY50"/>
    <mergeCell ref="AO56:AT56"/>
    <mergeCell ref="AU56:BY56"/>
    <mergeCell ref="AO57:AT57"/>
    <mergeCell ref="AU57:BY57"/>
  </mergeCells>
  <phoneticPr fontId="4"/>
  <hyperlinks>
    <hyperlink ref="AN1" location="目次!A1" display="目次に戻る" xr:uid="{00000000-0004-0000-1100-000000000000}"/>
  </hyperlinks>
  <printOptions horizontalCentered="1"/>
  <pageMargins left="0.31496062992125984" right="0.31496062992125984" top="0.39370078740157483" bottom="0.39370078740157483" header="0.51181102362204722" footer="0.51181102362204722"/>
  <pageSetup paperSize="9" scale="96"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54434" r:id="rId4" name="Check Box 162">
              <controlPr defaultSize="0" autoFill="0" autoLine="0" autoPict="0">
                <anchor moveWithCells="1">
                  <from>
                    <xdr:col>17</xdr:col>
                    <xdr:colOff>0</xdr:colOff>
                    <xdr:row>45</xdr:row>
                    <xdr:rowOff>76200</xdr:rowOff>
                  </from>
                  <to>
                    <xdr:col>20</xdr:col>
                    <xdr:colOff>101600</xdr:colOff>
                    <xdr:row>46</xdr:row>
                    <xdr:rowOff>76200</xdr:rowOff>
                  </to>
                </anchor>
              </controlPr>
            </control>
          </mc:Choice>
        </mc:AlternateContent>
        <mc:AlternateContent xmlns:mc="http://schemas.openxmlformats.org/markup-compatibility/2006">
          <mc:Choice Requires="x14">
            <control shapeId="54435" r:id="rId5" name="Check Box 163">
              <controlPr defaultSize="0" autoFill="0" autoLine="0" autoPict="0">
                <anchor moveWithCells="1">
                  <from>
                    <xdr:col>21</xdr:col>
                    <xdr:colOff>152400</xdr:colOff>
                    <xdr:row>45</xdr:row>
                    <xdr:rowOff>76200</xdr:rowOff>
                  </from>
                  <to>
                    <xdr:col>24</xdr:col>
                    <xdr:colOff>266700</xdr:colOff>
                    <xdr:row>46</xdr:row>
                    <xdr:rowOff>76200</xdr:rowOff>
                  </to>
                </anchor>
              </controlPr>
            </control>
          </mc:Choice>
        </mc:AlternateContent>
        <mc:AlternateContent xmlns:mc="http://schemas.openxmlformats.org/markup-compatibility/2006">
          <mc:Choice Requires="x14">
            <control shapeId="54440" r:id="rId6" name="Check Box 168">
              <controlPr defaultSize="0" autoFill="0" autoLine="0" autoPict="0">
                <anchor moveWithCells="1">
                  <from>
                    <xdr:col>19</xdr:col>
                    <xdr:colOff>6350</xdr:colOff>
                    <xdr:row>26</xdr:row>
                    <xdr:rowOff>165100</xdr:rowOff>
                  </from>
                  <to>
                    <xdr:col>22</xdr:col>
                    <xdr:colOff>152400</xdr:colOff>
                    <xdr:row>28</xdr:row>
                    <xdr:rowOff>31750</xdr:rowOff>
                  </to>
                </anchor>
              </controlPr>
            </control>
          </mc:Choice>
        </mc:AlternateContent>
        <mc:AlternateContent xmlns:mc="http://schemas.openxmlformats.org/markup-compatibility/2006">
          <mc:Choice Requires="x14">
            <control shapeId="54441" r:id="rId7" name="Check Box 169">
              <controlPr defaultSize="0" autoFill="0" autoLine="0" autoPict="0">
                <anchor moveWithCells="1">
                  <from>
                    <xdr:col>23</xdr:col>
                    <xdr:colOff>50800</xdr:colOff>
                    <xdr:row>26</xdr:row>
                    <xdr:rowOff>165100</xdr:rowOff>
                  </from>
                  <to>
                    <xdr:col>25</xdr:col>
                    <xdr:colOff>419100</xdr:colOff>
                    <xdr:row>28</xdr:row>
                    <xdr:rowOff>31750</xdr:rowOff>
                  </to>
                </anchor>
              </controlPr>
            </control>
          </mc:Choice>
        </mc:AlternateContent>
        <mc:AlternateContent xmlns:mc="http://schemas.openxmlformats.org/markup-compatibility/2006">
          <mc:Choice Requires="x14">
            <control shapeId="54442" r:id="rId8" name="Check Box 170">
              <controlPr defaultSize="0" autoFill="0" autoLine="0" autoPict="0">
                <anchor moveWithCells="1">
                  <from>
                    <xdr:col>15</xdr:col>
                    <xdr:colOff>12700</xdr:colOff>
                    <xdr:row>26</xdr:row>
                    <xdr:rowOff>165100</xdr:rowOff>
                  </from>
                  <to>
                    <xdr:col>18</xdr:col>
                    <xdr:colOff>120650</xdr:colOff>
                    <xdr:row>28</xdr:row>
                    <xdr:rowOff>31750</xdr:rowOff>
                  </to>
                </anchor>
              </controlPr>
            </control>
          </mc:Choice>
        </mc:AlternateContent>
        <mc:AlternateContent xmlns:mc="http://schemas.openxmlformats.org/markup-compatibility/2006">
          <mc:Choice Requires="x14">
            <control shapeId="54443" r:id="rId9" name="Check Box 171">
              <controlPr defaultSize="0" autoFill="0" autoLine="0" autoPict="0">
                <anchor moveWithCells="1">
                  <from>
                    <xdr:col>18</xdr:col>
                    <xdr:colOff>158750</xdr:colOff>
                    <xdr:row>29</xdr:row>
                    <xdr:rowOff>69850</xdr:rowOff>
                  </from>
                  <to>
                    <xdr:col>23</xdr:col>
                    <xdr:colOff>50800</xdr:colOff>
                    <xdr:row>30</xdr:row>
                    <xdr:rowOff>76200</xdr:rowOff>
                  </to>
                </anchor>
              </controlPr>
            </control>
          </mc:Choice>
        </mc:AlternateContent>
        <mc:AlternateContent xmlns:mc="http://schemas.openxmlformats.org/markup-compatibility/2006">
          <mc:Choice Requires="x14">
            <control shapeId="54444" r:id="rId10" name="Check Box 172">
              <controlPr defaultSize="0" autoFill="0" autoLine="0" autoPict="0">
                <anchor moveWithCells="1">
                  <from>
                    <xdr:col>23</xdr:col>
                    <xdr:colOff>57150</xdr:colOff>
                    <xdr:row>29</xdr:row>
                    <xdr:rowOff>25400</xdr:rowOff>
                  </from>
                  <to>
                    <xdr:col>26</xdr:col>
                    <xdr:colOff>38100</xdr:colOff>
                    <xdr:row>30</xdr:row>
                    <xdr:rowOff>76200</xdr:rowOff>
                  </to>
                </anchor>
              </controlPr>
            </control>
          </mc:Choice>
        </mc:AlternateContent>
        <mc:AlternateContent xmlns:mc="http://schemas.openxmlformats.org/markup-compatibility/2006">
          <mc:Choice Requires="x14">
            <control shapeId="54445" r:id="rId11" name="Check Box 173">
              <controlPr defaultSize="0" autoFill="0" autoLine="0" autoPict="0">
                <anchor moveWithCells="1">
                  <from>
                    <xdr:col>14</xdr:col>
                    <xdr:colOff>152400</xdr:colOff>
                    <xdr:row>29</xdr:row>
                    <xdr:rowOff>69850</xdr:rowOff>
                  </from>
                  <to>
                    <xdr:col>19</xdr:col>
                    <xdr:colOff>6350</xdr:colOff>
                    <xdr:row>30</xdr:row>
                    <xdr:rowOff>76200</xdr:rowOff>
                  </to>
                </anchor>
              </controlPr>
            </control>
          </mc:Choice>
        </mc:AlternateContent>
        <mc:AlternateContent xmlns:mc="http://schemas.openxmlformats.org/markup-compatibility/2006">
          <mc:Choice Requires="x14">
            <control shapeId="54446" r:id="rId12" name="Check Box 174">
              <controlPr defaultSize="0" autoFill="0" autoLine="0" autoPict="0">
                <anchor moveWithCells="1">
                  <from>
                    <xdr:col>16</xdr:col>
                    <xdr:colOff>152400</xdr:colOff>
                    <xdr:row>32</xdr:row>
                    <xdr:rowOff>57150</xdr:rowOff>
                  </from>
                  <to>
                    <xdr:col>21</xdr:col>
                    <xdr:colOff>57150</xdr:colOff>
                    <xdr:row>33</xdr:row>
                    <xdr:rowOff>95250</xdr:rowOff>
                  </to>
                </anchor>
              </controlPr>
            </control>
          </mc:Choice>
        </mc:AlternateContent>
        <mc:AlternateContent xmlns:mc="http://schemas.openxmlformats.org/markup-compatibility/2006">
          <mc:Choice Requires="x14">
            <control shapeId="54447" r:id="rId13" name="Check Box 175">
              <controlPr defaultSize="0" autoFill="0" autoLine="0" autoPict="0">
                <anchor moveWithCells="1">
                  <from>
                    <xdr:col>22</xdr:col>
                    <xdr:colOff>6350</xdr:colOff>
                    <xdr:row>32</xdr:row>
                    <xdr:rowOff>57150</xdr:rowOff>
                  </from>
                  <to>
                    <xdr:col>25</xdr:col>
                    <xdr:colOff>133350</xdr:colOff>
                    <xdr:row>33</xdr:row>
                    <xdr:rowOff>95250</xdr:rowOff>
                  </to>
                </anchor>
              </controlPr>
            </control>
          </mc:Choice>
        </mc:AlternateContent>
        <mc:AlternateContent xmlns:mc="http://schemas.openxmlformats.org/markup-compatibility/2006">
          <mc:Choice Requires="x14">
            <control shapeId="54450" r:id="rId14" name="Check Box 178">
              <controlPr defaultSize="0" autoFill="0" autoLine="0" autoPict="0">
                <anchor moveWithCells="1">
                  <from>
                    <xdr:col>16</xdr:col>
                    <xdr:colOff>152400</xdr:colOff>
                    <xdr:row>41</xdr:row>
                    <xdr:rowOff>57150</xdr:rowOff>
                  </from>
                  <to>
                    <xdr:col>20</xdr:col>
                    <xdr:colOff>88900</xdr:colOff>
                    <xdr:row>42</xdr:row>
                    <xdr:rowOff>57150</xdr:rowOff>
                  </to>
                </anchor>
              </controlPr>
            </control>
          </mc:Choice>
        </mc:AlternateContent>
        <mc:AlternateContent xmlns:mc="http://schemas.openxmlformats.org/markup-compatibility/2006">
          <mc:Choice Requires="x14">
            <control shapeId="54451" r:id="rId15" name="Check Box 179">
              <controlPr defaultSize="0" autoFill="0" autoLine="0" autoPict="0">
                <anchor moveWithCells="1">
                  <from>
                    <xdr:col>21</xdr:col>
                    <xdr:colOff>152400</xdr:colOff>
                    <xdr:row>41</xdr:row>
                    <xdr:rowOff>57150</xdr:rowOff>
                  </from>
                  <to>
                    <xdr:col>24</xdr:col>
                    <xdr:colOff>260350</xdr:colOff>
                    <xdr:row>42</xdr:row>
                    <xdr:rowOff>57150</xdr:rowOff>
                  </to>
                </anchor>
              </controlPr>
            </control>
          </mc:Choice>
        </mc:AlternateContent>
        <mc:AlternateContent xmlns:mc="http://schemas.openxmlformats.org/markup-compatibility/2006">
          <mc:Choice Requires="x14">
            <control shapeId="54452" r:id="rId16" name="Check Box 180">
              <controlPr defaultSize="0" autoFill="0" autoLine="0" autoPict="0">
                <anchor moveWithCells="1">
                  <from>
                    <xdr:col>17</xdr:col>
                    <xdr:colOff>50800</xdr:colOff>
                    <xdr:row>35</xdr:row>
                    <xdr:rowOff>12700</xdr:rowOff>
                  </from>
                  <to>
                    <xdr:col>21</xdr:col>
                    <xdr:colOff>158750</xdr:colOff>
                    <xdr:row>36</xdr:row>
                    <xdr:rowOff>50800</xdr:rowOff>
                  </to>
                </anchor>
              </controlPr>
            </control>
          </mc:Choice>
        </mc:AlternateContent>
        <mc:AlternateContent xmlns:mc="http://schemas.openxmlformats.org/markup-compatibility/2006">
          <mc:Choice Requires="x14">
            <control shapeId="54453" r:id="rId17" name="Check Box 181">
              <controlPr defaultSize="0" autoFill="0" autoLine="0" autoPict="0">
                <anchor moveWithCells="1">
                  <from>
                    <xdr:col>22</xdr:col>
                    <xdr:colOff>114300</xdr:colOff>
                    <xdr:row>35</xdr:row>
                    <xdr:rowOff>12700</xdr:rowOff>
                  </from>
                  <to>
                    <xdr:col>25</xdr:col>
                    <xdr:colOff>323850</xdr:colOff>
                    <xdr:row>36</xdr:row>
                    <xdr:rowOff>50800</xdr:rowOff>
                  </to>
                </anchor>
              </controlPr>
            </control>
          </mc:Choice>
        </mc:AlternateContent>
        <mc:AlternateContent xmlns:mc="http://schemas.openxmlformats.org/markup-compatibility/2006">
          <mc:Choice Requires="x14">
            <control shapeId="54454" r:id="rId18" name="Check Box 182">
              <controlPr defaultSize="0" autoFill="0" autoLine="0" autoPict="0">
                <anchor moveWithCells="1">
                  <from>
                    <xdr:col>10</xdr:col>
                    <xdr:colOff>158750</xdr:colOff>
                    <xdr:row>35</xdr:row>
                    <xdr:rowOff>12700</xdr:rowOff>
                  </from>
                  <to>
                    <xdr:col>18</xdr:col>
                    <xdr:colOff>88900</xdr:colOff>
                    <xdr:row>36</xdr:row>
                    <xdr:rowOff>50800</xdr:rowOff>
                  </to>
                </anchor>
              </controlPr>
            </control>
          </mc:Choice>
        </mc:AlternateContent>
        <mc:AlternateContent xmlns:mc="http://schemas.openxmlformats.org/markup-compatibility/2006">
          <mc:Choice Requires="x14">
            <control shapeId="54456" r:id="rId19" name="Check Box 184">
              <controlPr defaultSize="0" autoFill="0" autoLine="0" autoPict="0">
                <anchor moveWithCells="1">
                  <from>
                    <xdr:col>5</xdr:col>
                    <xdr:colOff>0</xdr:colOff>
                    <xdr:row>36</xdr:row>
                    <xdr:rowOff>177800</xdr:rowOff>
                  </from>
                  <to>
                    <xdr:col>8</xdr:col>
                    <xdr:colOff>120650</xdr:colOff>
                    <xdr:row>38</xdr:row>
                    <xdr:rowOff>25400</xdr:rowOff>
                  </to>
                </anchor>
              </controlPr>
            </control>
          </mc:Choice>
        </mc:AlternateContent>
        <mc:AlternateContent xmlns:mc="http://schemas.openxmlformats.org/markup-compatibility/2006">
          <mc:Choice Requires="x14">
            <control shapeId="54457" r:id="rId20" name="Check Box 185">
              <controlPr defaultSize="0" autoFill="0" autoLine="0" autoPict="0">
                <anchor moveWithCells="1">
                  <from>
                    <xdr:col>19</xdr:col>
                    <xdr:colOff>0</xdr:colOff>
                    <xdr:row>36</xdr:row>
                    <xdr:rowOff>165100</xdr:rowOff>
                  </from>
                  <to>
                    <xdr:col>22</xdr:col>
                    <xdr:colOff>127000</xdr:colOff>
                    <xdr:row>38</xdr:row>
                    <xdr:rowOff>25400</xdr:rowOff>
                  </to>
                </anchor>
              </controlPr>
            </control>
          </mc:Choice>
        </mc:AlternateContent>
        <mc:AlternateContent xmlns:mc="http://schemas.openxmlformats.org/markup-compatibility/2006">
          <mc:Choice Requires="x14">
            <control shapeId="54458" r:id="rId21" name="Check Box 186">
              <controlPr defaultSize="0" autoFill="0" autoLine="0" autoPict="0">
                <anchor moveWithCells="1">
                  <from>
                    <xdr:col>16</xdr:col>
                    <xdr:colOff>152400</xdr:colOff>
                    <xdr:row>17</xdr:row>
                    <xdr:rowOff>76200</xdr:rowOff>
                  </from>
                  <to>
                    <xdr:col>21</xdr:col>
                    <xdr:colOff>152400</xdr:colOff>
                    <xdr:row>18</xdr:row>
                    <xdr:rowOff>76200</xdr:rowOff>
                  </to>
                </anchor>
              </controlPr>
            </control>
          </mc:Choice>
        </mc:AlternateContent>
        <mc:AlternateContent xmlns:mc="http://schemas.openxmlformats.org/markup-compatibility/2006">
          <mc:Choice Requires="x14">
            <control shapeId="54459" r:id="rId22" name="Check Box 187">
              <controlPr defaultSize="0" autoFill="0" autoLine="0" autoPict="0">
                <anchor moveWithCells="1">
                  <from>
                    <xdr:col>21</xdr:col>
                    <xdr:colOff>152400</xdr:colOff>
                    <xdr:row>17</xdr:row>
                    <xdr:rowOff>76200</xdr:rowOff>
                  </from>
                  <to>
                    <xdr:col>25</xdr:col>
                    <xdr:colOff>209550</xdr:colOff>
                    <xdr:row>18</xdr:row>
                    <xdr:rowOff>76200</xdr:rowOff>
                  </to>
                </anchor>
              </controlPr>
            </control>
          </mc:Choice>
        </mc:AlternateContent>
        <mc:AlternateContent xmlns:mc="http://schemas.openxmlformats.org/markup-compatibility/2006">
          <mc:Choice Requires="x14">
            <control shapeId="54460" r:id="rId23" name="Check Box 188">
              <controlPr defaultSize="0" autoFill="0" autoLine="0" autoPict="0">
                <anchor moveWithCells="1">
                  <from>
                    <xdr:col>17</xdr:col>
                    <xdr:colOff>0</xdr:colOff>
                    <xdr:row>14</xdr:row>
                    <xdr:rowOff>114300</xdr:rowOff>
                  </from>
                  <to>
                    <xdr:col>21</xdr:col>
                    <xdr:colOff>152400</xdr:colOff>
                    <xdr:row>15</xdr:row>
                    <xdr:rowOff>114300</xdr:rowOff>
                  </to>
                </anchor>
              </controlPr>
            </control>
          </mc:Choice>
        </mc:AlternateContent>
        <mc:AlternateContent xmlns:mc="http://schemas.openxmlformats.org/markup-compatibility/2006">
          <mc:Choice Requires="x14">
            <control shapeId="54461" r:id="rId24" name="Check Box 189">
              <controlPr defaultSize="0" autoFill="0" autoLine="0" autoPict="0">
                <anchor moveWithCells="1">
                  <from>
                    <xdr:col>21</xdr:col>
                    <xdr:colOff>158750</xdr:colOff>
                    <xdr:row>14</xdr:row>
                    <xdr:rowOff>114300</xdr:rowOff>
                  </from>
                  <to>
                    <xdr:col>25</xdr:col>
                    <xdr:colOff>203200</xdr:colOff>
                    <xdr:row>15</xdr:row>
                    <xdr:rowOff>114300</xdr:rowOff>
                  </to>
                </anchor>
              </controlPr>
            </control>
          </mc:Choice>
        </mc:AlternateContent>
        <mc:AlternateContent xmlns:mc="http://schemas.openxmlformats.org/markup-compatibility/2006">
          <mc:Choice Requires="x14">
            <control shapeId="54462" r:id="rId25" name="Check Box 190">
              <controlPr defaultSize="0" autoFill="0" autoLine="0" autoPict="0">
                <anchor moveWithCells="1">
                  <from>
                    <xdr:col>16</xdr:col>
                    <xdr:colOff>152400</xdr:colOff>
                    <xdr:row>8</xdr:row>
                    <xdr:rowOff>0</xdr:rowOff>
                  </from>
                  <to>
                    <xdr:col>21</xdr:col>
                    <xdr:colOff>146050</xdr:colOff>
                    <xdr:row>10</xdr:row>
                    <xdr:rowOff>38100</xdr:rowOff>
                  </to>
                </anchor>
              </controlPr>
            </control>
          </mc:Choice>
        </mc:AlternateContent>
        <mc:AlternateContent xmlns:mc="http://schemas.openxmlformats.org/markup-compatibility/2006">
          <mc:Choice Requires="x14">
            <control shapeId="54463" r:id="rId26" name="Check Box 191">
              <controlPr defaultSize="0" autoFill="0" autoLine="0" autoPict="0">
                <anchor moveWithCells="1">
                  <from>
                    <xdr:col>21</xdr:col>
                    <xdr:colOff>152400</xdr:colOff>
                    <xdr:row>8</xdr:row>
                    <xdr:rowOff>0</xdr:rowOff>
                  </from>
                  <to>
                    <xdr:col>25</xdr:col>
                    <xdr:colOff>215900</xdr:colOff>
                    <xdr:row>10</xdr:row>
                    <xdr:rowOff>38100</xdr:rowOff>
                  </to>
                </anchor>
              </controlPr>
            </control>
          </mc:Choice>
        </mc:AlternateContent>
        <mc:AlternateContent xmlns:mc="http://schemas.openxmlformats.org/markup-compatibility/2006">
          <mc:Choice Requires="x14">
            <control shapeId="54464" r:id="rId27" name="Check Box 192">
              <controlPr defaultSize="0" autoFill="0" autoLine="0" autoPict="0">
                <anchor moveWithCells="1">
                  <from>
                    <xdr:col>16</xdr:col>
                    <xdr:colOff>146050</xdr:colOff>
                    <xdr:row>10</xdr:row>
                    <xdr:rowOff>107950</xdr:rowOff>
                  </from>
                  <to>
                    <xdr:col>21</xdr:col>
                    <xdr:colOff>127000</xdr:colOff>
                    <xdr:row>12</xdr:row>
                    <xdr:rowOff>0</xdr:rowOff>
                  </to>
                </anchor>
              </controlPr>
            </control>
          </mc:Choice>
        </mc:AlternateContent>
        <mc:AlternateContent xmlns:mc="http://schemas.openxmlformats.org/markup-compatibility/2006">
          <mc:Choice Requires="x14">
            <control shapeId="54465" r:id="rId28" name="Check Box 193">
              <controlPr defaultSize="0" autoFill="0" autoLine="0" autoPict="0">
                <anchor moveWithCells="1">
                  <from>
                    <xdr:col>21</xdr:col>
                    <xdr:colOff>158750</xdr:colOff>
                    <xdr:row>10</xdr:row>
                    <xdr:rowOff>107950</xdr:rowOff>
                  </from>
                  <to>
                    <xdr:col>25</xdr:col>
                    <xdr:colOff>203200</xdr:colOff>
                    <xdr:row>12</xdr:row>
                    <xdr:rowOff>0</xdr:rowOff>
                  </to>
                </anchor>
              </controlPr>
            </control>
          </mc:Choice>
        </mc:AlternateContent>
        <mc:AlternateContent xmlns:mc="http://schemas.openxmlformats.org/markup-compatibility/2006">
          <mc:Choice Requires="x14">
            <control shapeId="54466" r:id="rId29" name="Check Box 194">
              <controlPr defaultSize="0" autoFill="0" autoLine="0" autoPict="0">
                <anchor moveWithCells="1">
                  <from>
                    <xdr:col>19</xdr:col>
                    <xdr:colOff>19050</xdr:colOff>
                    <xdr:row>21</xdr:row>
                    <xdr:rowOff>19050</xdr:rowOff>
                  </from>
                  <to>
                    <xdr:col>22</xdr:col>
                    <xdr:colOff>152400</xdr:colOff>
                    <xdr:row>22</xdr:row>
                    <xdr:rowOff>19050</xdr:rowOff>
                  </to>
                </anchor>
              </controlPr>
            </control>
          </mc:Choice>
        </mc:AlternateContent>
        <mc:AlternateContent xmlns:mc="http://schemas.openxmlformats.org/markup-compatibility/2006">
          <mc:Choice Requires="x14">
            <control shapeId="54467" r:id="rId30" name="Check Box 195">
              <controlPr defaultSize="0" autoFill="0" autoLine="0" autoPict="0">
                <anchor moveWithCells="1">
                  <from>
                    <xdr:col>23</xdr:col>
                    <xdr:colOff>50800</xdr:colOff>
                    <xdr:row>21</xdr:row>
                    <xdr:rowOff>19050</xdr:rowOff>
                  </from>
                  <to>
                    <xdr:col>25</xdr:col>
                    <xdr:colOff>406400</xdr:colOff>
                    <xdr:row>22</xdr:row>
                    <xdr:rowOff>19050</xdr:rowOff>
                  </to>
                </anchor>
              </controlPr>
            </control>
          </mc:Choice>
        </mc:AlternateContent>
        <mc:AlternateContent xmlns:mc="http://schemas.openxmlformats.org/markup-compatibility/2006">
          <mc:Choice Requires="x14">
            <control shapeId="54468" r:id="rId31" name="Check Box 196">
              <controlPr defaultSize="0" autoFill="0" autoLine="0" autoPict="0">
                <anchor moveWithCells="1">
                  <from>
                    <xdr:col>15</xdr:col>
                    <xdr:colOff>31750</xdr:colOff>
                    <xdr:row>21</xdr:row>
                    <xdr:rowOff>19050</xdr:rowOff>
                  </from>
                  <to>
                    <xdr:col>18</xdr:col>
                    <xdr:colOff>133350</xdr:colOff>
                    <xdr:row>22</xdr:row>
                    <xdr:rowOff>19050</xdr:rowOff>
                  </to>
                </anchor>
              </controlPr>
            </control>
          </mc:Choice>
        </mc:AlternateContent>
        <mc:AlternateContent xmlns:mc="http://schemas.openxmlformats.org/markup-compatibility/2006">
          <mc:Choice Requires="x14">
            <control shapeId="54469" r:id="rId32" name="Check Box 197">
              <controlPr defaultSize="0" autoFill="0" autoLine="0" autoPict="0">
                <anchor moveWithCells="1">
                  <from>
                    <xdr:col>19</xdr:col>
                    <xdr:colOff>12700</xdr:colOff>
                    <xdr:row>23</xdr:row>
                    <xdr:rowOff>50800</xdr:rowOff>
                  </from>
                  <to>
                    <xdr:col>22</xdr:col>
                    <xdr:colOff>146050</xdr:colOff>
                    <xdr:row>24</xdr:row>
                    <xdr:rowOff>50800</xdr:rowOff>
                  </to>
                </anchor>
              </controlPr>
            </control>
          </mc:Choice>
        </mc:AlternateContent>
        <mc:AlternateContent xmlns:mc="http://schemas.openxmlformats.org/markup-compatibility/2006">
          <mc:Choice Requires="x14">
            <control shapeId="54470" r:id="rId33" name="Check Box 198">
              <controlPr defaultSize="0" autoFill="0" autoLine="0" autoPict="0">
                <anchor moveWithCells="1">
                  <from>
                    <xdr:col>23</xdr:col>
                    <xdr:colOff>44450</xdr:colOff>
                    <xdr:row>23</xdr:row>
                    <xdr:rowOff>50800</xdr:rowOff>
                  </from>
                  <to>
                    <xdr:col>25</xdr:col>
                    <xdr:colOff>400050</xdr:colOff>
                    <xdr:row>24</xdr:row>
                    <xdr:rowOff>50800</xdr:rowOff>
                  </to>
                </anchor>
              </controlPr>
            </control>
          </mc:Choice>
        </mc:AlternateContent>
        <mc:AlternateContent xmlns:mc="http://schemas.openxmlformats.org/markup-compatibility/2006">
          <mc:Choice Requires="x14">
            <control shapeId="54471" r:id="rId34" name="Check Box 199">
              <controlPr defaultSize="0" autoFill="0" autoLine="0" autoPict="0">
                <anchor moveWithCells="1">
                  <from>
                    <xdr:col>15</xdr:col>
                    <xdr:colOff>19050</xdr:colOff>
                    <xdr:row>23</xdr:row>
                    <xdr:rowOff>50800</xdr:rowOff>
                  </from>
                  <to>
                    <xdr:col>18</xdr:col>
                    <xdr:colOff>127000</xdr:colOff>
                    <xdr:row>24</xdr:row>
                    <xdr:rowOff>50800</xdr:rowOff>
                  </to>
                </anchor>
              </controlPr>
            </control>
          </mc:Choice>
        </mc:AlternateContent>
        <mc:AlternateContent xmlns:mc="http://schemas.openxmlformats.org/markup-compatibility/2006">
          <mc:Choice Requires="x14">
            <control shapeId="54472" r:id="rId35" name="Check Box 200">
              <controlPr defaultSize="0" autoFill="0" autoLine="0" autoPict="0">
                <anchor moveWithCells="1">
                  <from>
                    <xdr:col>6</xdr:col>
                    <xdr:colOff>0</xdr:colOff>
                    <xdr:row>5</xdr:row>
                    <xdr:rowOff>76200</xdr:rowOff>
                  </from>
                  <to>
                    <xdr:col>12</xdr:col>
                    <xdr:colOff>69850</xdr:colOff>
                    <xdr:row>6</xdr:row>
                    <xdr:rowOff>146050</xdr:rowOff>
                  </to>
                </anchor>
              </controlPr>
            </control>
          </mc:Choice>
        </mc:AlternateContent>
        <mc:AlternateContent xmlns:mc="http://schemas.openxmlformats.org/markup-compatibility/2006">
          <mc:Choice Requires="x14">
            <control shapeId="54473" r:id="rId36" name="Check Box 201">
              <controlPr defaultSize="0" autoFill="0" autoLine="0" autoPict="0">
                <anchor moveWithCells="1">
                  <from>
                    <xdr:col>8</xdr:col>
                    <xdr:colOff>158750</xdr:colOff>
                    <xdr:row>5</xdr:row>
                    <xdr:rowOff>120650</xdr:rowOff>
                  </from>
                  <to>
                    <xdr:col>14</xdr:col>
                    <xdr:colOff>38100</xdr:colOff>
                    <xdr:row>6</xdr:row>
                    <xdr:rowOff>101600</xdr:rowOff>
                  </to>
                </anchor>
              </controlPr>
            </control>
          </mc:Choice>
        </mc:AlternateContent>
        <mc:AlternateContent xmlns:mc="http://schemas.openxmlformats.org/markup-compatibility/2006">
          <mc:Choice Requires="x14">
            <control shapeId="54474" r:id="rId37" name="Check Box 202">
              <controlPr defaultSize="0" autoFill="0" autoLine="0" autoPict="0">
                <anchor moveWithCells="1">
                  <from>
                    <xdr:col>13</xdr:col>
                    <xdr:colOff>82550</xdr:colOff>
                    <xdr:row>5</xdr:row>
                    <xdr:rowOff>88900</xdr:rowOff>
                  </from>
                  <to>
                    <xdr:col>18</xdr:col>
                    <xdr:colOff>139700</xdr:colOff>
                    <xdr:row>6</xdr:row>
                    <xdr:rowOff>107950</xdr:rowOff>
                  </to>
                </anchor>
              </controlPr>
            </control>
          </mc:Choice>
        </mc:AlternateContent>
        <mc:AlternateContent xmlns:mc="http://schemas.openxmlformats.org/markup-compatibility/2006">
          <mc:Choice Requires="x14">
            <control shapeId="54475" r:id="rId38" name="Check Box 203">
              <controlPr defaultSize="0" autoFill="0" autoLine="0" autoPict="0">
                <anchor moveWithCells="1">
                  <from>
                    <xdr:col>24</xdr:col>
                    <xdr:colOff>19050</xdr:colOff>
                    <xdr:row>5</xdr:row>
                    <xdr:rowOff>63500</xdr:rowOff>
                  </from>
                  <to>
                    <xdr:col>25</xdr:col>
                    <xdr:colOff>438150</xdr:colOff>
                    <xdr:row>6</xdr:row>
                    <xdr:rowOff>114300</xdr:rowOff>
                  </to>
                </anchor>
              </controlPr>
            </control>
          </mc:Choice>
        </mc:AlternateContent>
        <mc:AlternateContent xmlns:mc="http://schemas.openxmlformats.org/markup-compatibility/2006">
          <mc:Choice Requires="x14">
            <control shapeId="54476" r:id="rId39" name="Check Box 204">
              <controlPr defaultSize="0" autoFill="0" autoLine="0" autoPict="0">
                <anchor moveWithCells="1">
                  <from>
                    <xdr:col>18</xdr:col>
                    <xdr:colOff>146050</xdr:colOff>
                    <xdr:row>5</xdr:row>
                    <xdr:rowOff>82550</xdr:rowOff>
                  </from>
                  <to>
                    <xdr:col>24</xdr:col>
                    <xdr:colOff>44450</xdr:colOff>
                    <xdr:row>6</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BN44"/>
  <sheetViews>
    <sheetView showGridLines="0" view="pageBreakPreview" zoomScaleNormal="100" zoomScaleSheetLayoutView="100" workbookViewId="0">
      <selection activeCell="AX1" sqref="AX1:BB1"/>
    </sheetView>
  </sheetViews>
  <sheetFormatPr defaultColWidth="8" defaultRowHeight="12"/>
  <cols>
    <col min="1" max="1" width="2" style="5" customWidth="1"/>
    <col min="2" max="5" width="2.90625" style="5" customWidth="1"/>
    <col min="6" max="6" width="2.6328125" style="5" customWidth="1"/>
    <col min="7" max="10" width="2.90625" style="5" customWidth="1"/>
    <col min="11" max="11" width="4.08984375" style="5" customWidth="1"/>
    <col min="12" max="44" width="3.08984375" style="5" customWidth="1"/>
    <col min="45" max="47" width="2.08984375" style="5" hidden="1" customWidth="1"/>
    <col min="48" max="48" width="1.6328125" style="5" customWidth="1"/>
    <col min="49" max="72" width="2.36328125" style="5" customWidth="1"/>
    <col min="73" max="16384" width="8" style="5"/>
  </cols>
  <sheetData>
    <row r="1" spans="1:66" ht="14.15" customHeight="1">
      <c r="B1" s="2394" t="s">
        <v>2032</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7"/>
      <c r="AX1" s="2794" t="s">
        <v>1428</v>
      </c>
      <c r="AY1" s="2794"/>
      <c r="AZ1" s="2794"/>
      <c r="BA1" s="2794"/>
      <c r="BB1" s="2794"/>
    </row>
    <row r="2" spans="1:66" ht="15" customHeight="1">
      <c r="B2" s="5" t="s">
        <v>1003</v>
      </c>
      <c r="L2" s="216"/>
      <c r="M2" s="216"/>
      <c r="N2" s="216"/>
      <c r="O2" s="216"/>
      <c r="P2" s="216"/>
      <c r="Q2" s="216"/>
      <c r="AF2" s="3676" t="s">
        <v>1022</v>
      </c>
      <c r="AG2" s="3676"/>
      <c r="AH2" s="3676"/>
      <c r="AI2" s="3676"/>
      <c r="AJ2" s="3676"/>
      <c r="AK2" s="3676"/>
      <c r="AL2" s="3677"/>
      <c r="AM2" s="3677"/>
      <c r="AN2" s="3678" t="s">
        <v>996</v>
      </c>
      <c r="AO2" s="3678"/>
      <c r="AP2" s="3678"/>
      <c r="AQ2" s="3678"/>
    </row>
    <row r="3" spans="1:66" s="1" customFormat="1" ht="14.5" thickBot="1">
      <c r="A3" s="6"/>
      <c r="B3" s="6"/>
      <c r="C3" s="6"/>
      <c r="D3" s="6"/>
      <c r="E3" s="6"/>
      <c r="F3" s="6"/>
      <c r="G3" s="1265" t="s">
        <v>1675</v>
      </c>
      <c r="H3" s="6"/>
      <c r="I3" s="6"/>
      <c r="J3" s="6"/>
      <c r="K3" s="6"/>
      <c r="L3" s="6"/>
      <c r="M3" s="6"/>
      <c r="N3" s="6"/>
      <c r="O3" s="6"/>
      <c r="P3" s="6"/>
      <c r="Q3" s="265"/>
    </row>
    <row r="4" spans="1:66" ht="14.15" customHeight="1">
      <c r="A4" s="6"/>
      <c r="B4" s="3674" t="s">
        <v>75</v>
      </c>
      <c r="C4" s="3667"/>
      <c r="D4" s="3667"/>
      <c r="E4" s="3667"/>
      <c r="F4" s="3668"/>
      <c r="G4" s="3666" t="s">
        <v>76</v>
      </c>
      <c r="H4" s="3667"/>
      <c r="I4" s="3667"/>
      <c r="J4" s="3668"/>
      <c r="K4" s="298" t="s">
        <v>47</v>
      </c>
      <c r="L4" s="298">
        <v>1</v>
      </c>
      <c r="M4" s="298">
        <v>2</v>
      </c>
      <c r="N4" s="298">
        <v>3</v>
      </c>
      <c r="O4" s="298">
        <v>4</v>
      </c>
      <c r="P4" s="298">
        <v>5</v>
      </c>
      <c r="Q4" s="298">
        <v>6</v>
      </c>
      <c r="R4" s="298">
        <v>7</v>
      </c>
      <c r="S4" s="298">
        <v>8</v>
      </c>
      <c r="T4" s="298">
        <v>9</v>
      </c>
      <c r="U4" s="298">
        <v>10</v>
      </c>
      <c r="V4" s="298">
        <v>11</v>
      </c>
      <c r="W4" s="298">
        <v>12</v>
      </c>
      <c r="X4" s="298">
        <v>13</v>
      </c>
      <c r="Y4" s="298">
        <v>14</v>
      </c>
      <c r="Z4" s="298">
        <v>15</v>
      </c>
      <c r="AA4" s="298">
        <v>16</v>
      </c>
      <c r="AB4" s="298">
        <v>17</v>
      </c>
      <c r="AC4" s="298">
        <v>18</v>
      </c>
      <c r="AD4" s="298">
        <v>19</v>
      </c>
      <c r="AE4" s="298">
        <v>20</v>
      </c>
      <c r="AF4" s="298">
        <v>21</v>
      </c>
      <c r="AG4" s="298">
        <v>22</v>
      </c>
      <c r="AH4" s="298">
        <v>23</v>
      </c>
      <c r="AI4" s="298">
        <v>24</v>
      </c>
      <c r="AJ4" s="298">
        <v>25</v>
      </c>
      <c r="AK4" s="298">
        <v>26</v>
      </c>
      <c r="AL4" s="298">
        <v>27</v>
      </c>
      <c r="AM4" s="298">
        <v>28</v>
      </c>
      <c r="AN4" s="298">
        <v>29</v>
      </c>
      <c r="AO4" s="298">
        <v>30</v>
      </c>
      <c r="AP4" s="298">
        <v>31</v>
      </c>
      <c r="AQ4" s="3670" t="s">
        <v>77</v>
      </c>
      <c r="AR4" s="3671"/>
      <c r="AW4" s="183"/>
      <c r="AX4" s="183"/>
      <c r="AY4" s="183"/>
      <c r="AZ4" s="183"/>
      <c r="BA4" s="183"/>
      <c r="BB4" s="183"/>
      <c r="BC4" s="183"/>
      <c r="BD4" s="183"/>
      <c r="BE4" s="183"/>
      <c r="BF4" s="183"/>
      <c r="BG4" s="183"/>
      <c r="BH4" s="183"/>
      <c r="BI4" s="183"/>
      <c r="BJ4" s="183"/>
      <c r="BK4" s="183"/>
      <c r="BL4" s="183"/>
      <c r="BM4" s="183"/>
      <c r="BN4" s="183"/>
    </row>
    <row r="5" spans="1:66" ht="14.15" customHeight="1">
      <c r="A5" s="6"/>
      <c r="B5" s="3675"/>
      <c r="C5" s="2416"/>
      <c r="D5" s="2416"/>
      <c r="E5" s="2416"/>
      <c r="F5" s="2774"/>
      <c r="G5" s="2773"/>
      <c r="H5" s="2416"/>
      <c r="I5" s="2416"/>
      <c r="J5" s="2774"/>
      <c r="K5" s="299" t="s">
        <v>78</v>
      </c>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1"/>
      <c r="AP5" s="301"/>
      <c r="AQ5" s="3672"/>
      <c r="AR5" s="3673"/>
      <c r="AW5" s="183"/>
      <c r="AX5" s="183"/>
      <c r="AY5" s="183"/>
      <c r="AZ5" s="183"/>
      <c r="BA5" s="183"/>
      <c r="BB5" s="183"/>
      <c r="BC5" s="183"/>
      <c r="BD5" s="183"/>
      <c r="BE5" s="183"/>
      <c r="BF5" s="183"/>
      <c r="BG5" s="183"/>
      <c r="BH5" s="183"/>
      <c r="BI5" s="183"/>
      <c r="BJ5" s="183"/>
      <c r="BK5" s="183"/>
      <c r="BL5" s="183"/>
      <c r="BM5" s="183"/>
      <c r="BN5" s="183"/>
    </row>
    <row r="6" spans="1:66" ht="14.15" customHeight="1">
      <c r="A6" s="6"/>
      <c r="B6" s="3654"/>
      <c r="C6" s="2355"/>
      <c r="D6" s="2355"/>
      <c r="E6" s="2355"/>
      <c r="F6" s="2356"/>
      <c r="G6" s="2324" t="s">
        <v>13</v>
      </c>
      <c r="H6" s="2325"/>
      <c r="I6" s="2325"/>
      <c r="J6" s="2326"/>
      <c r="K6" s="302"/>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4"/>
      <c r="AP6" s="304"/>
      <c r="AQ6" s="2324"/>
      <c r="AR6" s="3669"/>
      <c r="AW6" s="183"/>
      <c r="AX6" s="183"/>
      <c r="AY6" s="183"/>
      <c r="AZ6" s="183"/>
      <c r="BA6" s="183"/>
      <c r="BB6" s="183"/>
      <c r="BC6" s="183"/>
      <c r="BD6" s="183"/>
      <c r="BE6" s="183"/>
      <c r="BF6" s="183"/>
      <c r="BG6" s="183"/>
      <c r="BH6" s="183"/>
      <c r="BI6" s="183"/>
      <c r="BJ6" s="183"/>
      <c r="BK6" s="183"/>
      <c r="BL6" s="183"/>
      <c r="BM6" s="183"/>
      <c r="BN6" s="183"/>
    </row>
    <row r="7" spans="1:66" ht="14.15" customHeight="1">
      <c r="A7" s="6"/>
      <c r="B7" s="3654"/>
      <c r="C7" s="2355"/>
      <c r="D7" s="2355"/>
      <c r="E7" s="2355"/>
      <c r="F7" s="2356"/>
      <c r="G7" s="2324" t="s">
        <v>68</v>
      </c>
      <c r="H7" s="2325"/>
      <c r="I7" s="2325"/>
      <c r="J7" s="2326"/>
      <c r="K7" s="305"/>
      <c r="L7" s="306"/>
      <c r="M7" s="306"/>
      <c r="N7" s="303"/>
      <c r="O7" s="306"/>
      <c r="P7" s="306"/>
      <c r="Q7" s="306"/>
      <c r="R7" s="306"/>
      <c r="S7" s="307"/>
      <c r="T7" s="307"/>
      <c r="U7" s="307"/>
      <c r="V7" s="303"/>
      <c r="W7" s="303"/>
      <c r="X7" s="303"/>
      <c r="Y7" s="303"/>
      <c r="Z7" s="303"/>
      <c r="AA7" s="303"/>
      <c r="AB7" s="303"/>
      <c r="AC7" s="303"/>
      <c r="AD7" s="303"/>
      <c r="AE7" s="303"/>
      <c r="AF7" s="303"/>
      <c r="AG7" s="303"/>
      <c r="AH7" s="303"/>
      <c r="AI7" s="303"/>
      <c r="AJ7" s="303"/>
      <c r="AK7" s="308"/>
      <c r="AL7" s="308"/>
      <c r="AM7" s="308"/>
      <c r="AN7" s="308"/>
      <c r="AO7" s="304"/>
      <c r="AP7" s="304"/>
      <c r="AQ7" s="2324"/>
      <c r="AR7" s="3669"/>
      <c r="AW7" s="183"/>
      <c r="AX7" s="183"/>
      <c r="AY7" s="183"/>
      <c r="AZ7" s="183"/>
      <c r="BA7" s="183"/>
      <c r="BB7" s="183"/>
      <c r="BC7" s="183"/>
      <c r="BD7" s="183"/>
      <c r="BE7" s="183"/>
      <c r="BF7" s="183"/>
      <c r="BG7" s="183"/>
      <c r="BH7" s="183"/>
      <c r="BI7" s="183"/>
      <c r="BJ7" s="183"/>
      <c r="BK7" s="183"/>
      <c r="BL7" s="183"/>
      <c r="BM7" s="183"/>
      <c r="BN7" s="183"/>
    </row>
    <row r="8" spans="1:66" ht="14.15" customHeight="1">
      <c r="A8" s="6"/>
      <c r="B8" s="3654"/>
      <c r="C8" s="2355"/>
      <c r="D8" s="2355"/>
      <c r="E8" s="2355"/>
      <c r="F8" s="2356"/>
      <c r="G8" s="2324" t="s">
        <v>72</v>
      </c>
      <c r="H8" s="2325"/>
      <c r="I8" s="2325"/>
      <c r="J8" s="2326"/>
      <c r="K8" s="305"/>
      <c r="L8" s="306"/>
      <c r="M8" s="306"/>
      <c r="N8" s="306"/>
      <c r="O8" s="306"/>
      <c r="P8" s="306"/>
      <c r="Q8" s="306"/>
      <c r="R8" s="306"/>
      <c r="S8" s="307"/>
      <c r="T8" s="307"/>
      <c r="U8" s="307"/>
      <c r="V8" s="303"/>
      <c r="W8" s="303"/>
      <c r="X8" s="303"/>
      <c r="Y8" s="303"/>
      <c r="Z8" s="303"/>
      <c r="AA8" s="303"/>
      <c r="AB8" s="303"/>
      <c r="AC8" s="303"/>
      <c r="AD8" s="303"/>
      <c r="AE8" s="303"/>
      <c r="AF8" s="303"/>
      <c r="AG8" s="303"/>
      <c r="AH8" s="303"/>
      <c r="AI8" s="303"/>
      <c r="AJ8" s="303"/>
      <c r="AK8" s="308"/>
      <c r="AL8" s="308"/>
      <c r="AM8" s="308"/>
      <c r="AN8" s="308"/>
      <c r="AO8" s="304"/>
      <c r="AP8" s="304"/>
      <c r="AQ8" s="2324"/>
      <c r="AR8" s="3669"/>
      <c r="AW8" s="183"/>
      <c r="AX8" s="183"/>
      <c r="AY8" s="183"/>
      <c r="AZ8" s="183"/>
      <c r="BA8" s="183"/>
      <c r="BB8" s="183"/>
      <c r="BC8" s="183"/>
      <c r="BD8" s="183"/>
      <c r="BE8" s="183"/>
      <c r="BF8" s="183"/>
      <c r="BG8" s="183"/>
      <c r="BH8" s="183"/>
      <c r="BI8" s="183"/>
      <c r="BJ8" s="183"/>
      <c r="BK8" s="183"/>
      <c r="BL8" s="183"/>
      <c r="BM8" s="183"/>
      <c r="BN8" s="183"/>
    </row>
    <row r="9" spans="1:66" ht="14.15" customHeight="1">
      <c r="A9" s="6"/>
      <c r="B9" s="3654"/>
      <c r="C9" s="2355"/>
      <c r="D9" s="2355"/>
      <c r="E9" s="2355"/>
      <c r="F9" s="2356"/>
      <c r="G9" s="2324" t="s">
        <v>72</v>
      </c>
      <c r="H9" s="2325"/>
      <c r="I9" s="2325"/>
      <c r="J9" s="2326"/>
      <c r="K9" s="309"/>
      <c r="L9" s="303"/>
      <c r="M9" s="303"/>
      <c r="N9" s="303"/>
      <c r="O9" s="303"/>
      <c r="P9" s="303"/>
      <c r="Q9" s="310"/>
      <c r="R9" s="303"/>
      <c r="S9" s="303"/>
      <c r="T9" s="303"/>
      <c r="U9" s="303"/>
      <c r="V9" s="303"/>
      <c r="W9" s="303"/>
      <c r="X9" s="303"/>
      <c r="Y9" s="303"/>
      <c r="Z9" s="303"/>
      <c r="AA9" s="303"/>
      <c r="AB9" s="311"/>
      <c r="AC9" s="311"/>
      <c r="AD9" s="303"/>
      <c r="AE9" s="303"/>
      <c r="AF9" s="303"/>
      <c r="AG9" s="303"/>
      <c r="AH9" s="303"/>
      <c r="AI9" s="303"/>
      <c r="AJ9" s="303"/>
      <c r="AK9" s="303"/>
      <c r="AL9" s="310"/>
      <c r="AM9" s="303"/>
      <c r="AN9" s="303"/>
      <c r="AO9" s="303"/>
      <c r="AP9" s="303"/>
      <c r="AQ9" s="2324"/>
      <c r="AR9" s="3669"/>
      <c r="AW9" s="183"/>
      <c r="AX9" s="183"/>
      <c r="AY9" s="183"/>
      <c r="AZ9" s="183"/>
      <c r="BA9" s="183"/>
      <c r="BB9" s="183"/>
      <c r="BC9" s="183"/>
      <c r="BD9" s="183"/>
      <c r="BE9" s="183"/>
      <c r="BF9" s="183"/>
      <c r="BG9" s="183"/>
      <c r="BH9" s="183"/>
      <c r="BI9" s="183"/>
      <c r="BJ9" s="183"/>
      <c r="BK9" s="183"/>
      <c r="BL9" s="183"/>
      <c r="BM9" s="183"/>
      <c r="BN9" s="183"/>
    </row>
    <row r="10" spans="1:66" ht="14.15" customHeight="1">
      <c r="A10" s="6"/>
      <c r="B10" s="3654"/>
      <c r="C10" s="2355"/>
      <c r="D10" s="2355"/>
      <c r="E10" s="2355"/>
      <c r="F10" s="2356"/>
      <c r="G10" s="2324" t="s">
        <v>72</v>
      </c>
      <c r="H10" s="2325"/>
      <c r="I10" s="2325"/>
      <c r="J10" s="2326"/>
      <c r="K10" s="302"/>
      <c r="L10" s="303"/>
      <c r="M10" s="303"/>
      <c r="N10" s="303"/>
      <c r="O10" s="303"/>
      <c r="P10" s="303"/>
      <c r="Q10" s="303"/>
      <c r="R10" s="303"/>
      <c r="S10" s="303"/>
      <c r="T10" s="303"/>
      <c r="U10" s="303"/>
      <c r="V10" s="312"/>
      <c r="W10" s="303"/>
      <c r="X10" s="303"/>
      <c r="Y10" s="312"/>
      <c r="Z10" s="303"/>
      <c r="AA10" s="303"/>
      <c r="AB10" s="303"/>
      <c r="AC10" s="303"/>
      <c r="AD10" s="303"/>
      <c r="AE10" s="303"/>
      <c r="AF10" s="303"/>
      <c r="AG10" s="303"/>
      <c r="AH10" s="303"/>
      <c r="AI10" s="303"/>
      <c r="AJ10" s="303"/>
      <c r="AK10" s="312"/>
      <c r="AL10" s="303"/>
      <c r="AM10" s="303"/>
      <c r="AN10" s="303"/>
      <c r="AO10" s="303"/>
      <c r="AP10" s="303"/>
      <c r="AQ10" s="2324"/>
      <c r="AR10" s="3669"/>
      <c r="AW10" s="183"/>
      <c r="AX10" s="183"/>
      <c r="AY10" s="183"/>
      <c r="AZ10" s="183"/>
      <c r="BA10" s="183"/>
      <c r="BB10" s="183"/>
      <c r="BC10" s="183"/>
      <c r="BD10" s="183"/>
      <c r="BE10" s="183"/>
      <c r="BF10" s="183"/>
      <c r="BG10" s="183"/>
      <c r="BH10" s="183"/>
      <c r="BI10" s="183"/>
      <c r="BJ10" s="183"/>
      <c r="BK10" s="183"/>
      <c r="BL10" s="183"/>
      <c r="BM10" s="183"/>
      <c r="BN10" s="183"/>
    </row>
    <row r="11" spans="1:66" ht="14.15" customHeight="1">
      <c r="A11" s="6"/>
      <c r="B11" s="3654"/>
      <c r="C11" s="2355"/>
      <c r="D11" s="2355"/>
      <c r="E11" s="2355"/>
      <c r="F11" s="2356"/>
      <c r="G11" s="2324" t="s">
        <v>72</v>
      </c>
      <c r="H11" s="2325"/>
      <c r="I11" s="2325"/>
      <c r="J11" s="2326"/>
      <c r="K11" s="313"/>
      <c r="L11" s="303"/>
      <c r="M11" s="303"/>
      <c r="N11" s="303"/>
      <c r="O11" s="303"/>
      <c r="P11" s="303"/>
      <c r="Q11" s="303"/>
      <c r="R11" s="303"/>
      <c r="S11" s="303"/>
      <c r="T11" s="303"/>
      <c r="U11" s="303"/>
      <c r="V11" s="303"/>
      <c r="W11" s="303"/>
      <c r="X11" s="303"/>
      <c r="Y11" s="312"/>
      <c r="Z11" s="303"/>
      <c r="AA11" s="303"/>
      <c r="AB11" s="303"/>
      <c r="AC11" s="303"/>
      <c r="AD11" s="303"/>
      <c r="AE11" s="303"/>
      <c r="AF11" s="303"/>
      <c r="AG11" s="303"/>
      <c r="AH11" s="303"/>
      <c r="AI11" s="303"/>
      <c r="AJ11" s="303"/>
      <c r="AK11" s="303"/>
      <c r="AL11" s="310"/>
      <c r="AM11" s="303"/>
      <c r="AN11" s="303"/>
      <c r="AO11" s="303"/>
      <c r="AP11" s="303"/>
      <c r="AQ11" s="2324"/>
      <c r="AR11" s="3669"/>
      <c r="AW11" s="183"/>
      <c r="AX11" s="183"/>
      <c r="AY11" s="183"/>
      <c r="AZ11" s="183"/>
      <c r="BA11" s="183"/>
      <c r="BB11" s="183"/>
      <c r="BC11" s="183"/>
      <c r="BD11" s="183"/>
      <c r="BE11" s="183"/>
      <c r="BF11" s="183"/>
      <c r="BG11" s="183"/>
      <c r="BH11" s="183"/>
      <c r="BI11" s="183"/>
      <c r="BJ11" s="183"/>
      <c r="BK11" s="183"/>
      <c r="BL11" s="183"/>
      <c r="BM11" s="183"/>
      <c r="BN11" s="183"/>
    </row>
    <row r="12" spans="1:66" ht="14.15" customHeight="1">
      <c r="A12" s="6"/>
      <c r="B12" s="3654"/>
      <c r="C12" s="2355"/>
      <c r="D12" s="2355"/>
      <c r="E12" s="2355"/>
      <c r="F12" s="2356"/>
      <c r="G12" s="2324" t="s">
        <v>72</v>
      </c>
      <c r="H12" s="2325"/>
      <c r="I12" s="2325"/>
      <c r="J12" s="2326"/>
      <c r="K12" s="309"/>
      <c r="L12" s="303"/>
      <c r="M12" s="303"/>
      <c r="N12" s="303"/>
      <c r="O12" s="303"/>
      <c r="P12" s="303"/>
      <c r="Q12" s="310"/>
      <c r="R12" s="303"/>
      <c r="S12" s="303"/>
      <c r="T12" s="303"/>
      <c r="U12" s="303"/>
      <c r="V12" s="303"/>
      <c r="W12" s="303"/>
      <c r="X12" s="303"/>
      <c r="Y12" s="303"/>
      <c r="Z12" s="303"/>
      <c r="AA12" s="303"/>
      <c r="AB12" s="303"/>
      <c r="AC12" s="303"/>
      <c r="AD12" s="303"/>
      <c r="AE12" s="303"/>
      <c r="AF12" s="303"/>
      <c r="AG12" s="303"/>
      <c r="AH12" s="303"/>
      <c r="AI12" s="303"/>
      <c r="AJ12" s="303"/>
      <c r="AK12" s="303"/>
      <c r="AL12" s="310"/>
      <c r="AM12" s="303"/>
      <c r="AN12" s="303"/>
      <c r="AO12" s="303"/>
      <c r="AP12" s="15"/>
      <c r="AQ12" s="2324"/>
      <c r="AR12" s="3669"/>
      <c r="AW12" s="183"/>
      <c r="AX12" s="183"/>
      <c r="AY12" s="183"/>
      <c r="AZ12" s="183"/>
      <c r="BA12" s="183"/>
      <c r="BB12" s="183"/>
      <c r="BC12" s="183"/>
      <c r="BD12" s="183"/>
      <c r="BE12" s="183"/>
      <c r="BF12" s="183"/>
      <c r="BG12" s="183"/>
      <c r="BH12" s="183"/>
      <c r="BI12" s="183"/>
      <c r="BJ12" s="183"/>
      <c r="BK12" s="183"/>
      <c r="BL12" s="183"/>
      <c r="BM12" s="183"/>
      <c r="BN12" s="183"/>
    </row>
    <row r="13" spans="1:66" ht="14.15" customHeight="1">
      <c r="A13" s="6"/>
      <c r="B13" s="3654"/>
      <c r="C13" s="2355"/>
      <c r="D13" s="2355"/>
      <c r="E13" s="2355"/>
      <c r="F13" s="2356"/>
      <c r="G13" s="2324" t="s">
        <v>72</v>
      </c>
      <c r="H13" s="2325"/>
      <c r="I13" s="2325"/>
      <c r="J13" s="2326"/>
      <c r="K13" s="302"/>
      <c r="L13" s="303"/>
      <c r="M13" s="303"/>
      <c r="N13" s="303"/>
      <c r="O13" s="303"/>
      <c r="P13" s="303"/>
      <c r="Q13" s="303"/>
      <c r="R13" s="303"/>
      <c r="S13" s="303"/>
      <c r="T13" s="303"/>
      <c r="U13" s="303"/>
      <c r="V13" s="312"/>
      <c r="W13" s="303"/>
      <c r="X13" s="303"/>
      <c r="Y13" s="312"/>
      <c r="Z13" s="303"/>
      <c r="AA13" s="303"/>
      <c r="AB13" s="303"/>
      <c r="AC13" s="303"/>
      <c r="AD13" s="303"/>
      <c r="AE13" s="303"/>
      <c r="AF13" s="303"/>
      <c r="AG13" s="303"/>
      <c r="AH13" s="303"/>
      <c r="AI13" s="303"/>
      <c r="AJ13" s="303"/>
      <c r="AK13" s="303"/>
      <c r="AL13" s="310"/>
      <c r="AM13" s="303"/>
      <c r="AN13" s="303"/>
      <c r="AO13" s="303"/>
      <c r="AP13" s="303"/>
      <c r="AQ13" s="2324"/>
      <c r="AR13" s="3669"/>
      <c r="AW13" s="183"/>
      <c r="AX13" s="183"/>
      <c r="AY13" s="183"/>
      <c r="AZ13" s="183"/>
      <c r="BA13" s="183"/>
      <c r="BB13" s="183"/>
      <c r="BC13" s="183"/>
      <c r="BD13" s="183"/>
      <c r="BE13" s="183"/>
      <c r="BF13" s="183"/>
      <c r="BG13" s="183"/>
      <c r="BH13" s="183"/>
      <c r="BI13" s="183"/>
      <c r="BJ13" s="183"/>
      <c r="BK13" s="183"/>
      <c r="BL13" s="183"/>
      <c r="BM13" s="183"/>
      <c r="BN13" s="183"/>
    </row>
    <row r="14" spans="1:66" ht="14.15" customHeight="1">
      <c r="A14" s="6"/>
      <c r="B14" s="3654"/>
      <c r="C14" s="2355"/>
      <c r="D14" s="2355"/>
      <c r="E14" s="2355"/>
      <c r="F14" s="2356"/>
      <c r="G14" s="2324" t="s">
        <v>72</v>
      </c>
      <c r="H14" s="2325"/>
      <c r="I14" s="2325"/>
      <c r="J14" s="2326"/>
      <c r="K14" s="313"/>
      <c r="L14" s="303"/>
      <c r="M14" s="303"/>
      <c r="N14" s="303"/>
      <c r="O14" s="303"/>
      <c r="P14" s="303"/>
      <c r="Q14" s="303"/>
      <c r="R14" s="303"/>
      <c r="S14" s="303"/>
      <c r="T14" s="303"/>
      <c r="U14" s="303"/>
      <c r="V14" s="303"/>
      <c r="W14" s="303"/>
      <c r="X14" s="303"/>
      <c r="Y14" s="312"/>
      <c r="Z14" s="303"/>
      <c r="AA14" s="303"/>
      <c r="AB14" s="303"/>
      <c r="AC14" s="303"/>
      <c r="AD14" s="303"/>
      <c r="AE14" s="303"/>
      <c r="AF14" s="303"/>
      <c r="AG14" s="303"/>
      <c r="AH14" s="303"/>
      <c r="AI14" s="303"/>
      <c r="AJ14" s="303"/>
      <c r="AK14" s="303"/>
      <c r="AL14" s="310"/>
      <c r="AM14" s="303"/>
      <c r="AN14" s="303"/>
      <c r="AO14" s="303"/>
      <c r="AP14" s="303"/>
      <c r="AQ14" s="2324"/>
      <c r="AR14" s="3669"/>
      <c r="AW14" s="183"/>
      <c r="AX14" s="183"/>
      <c r="AY14" s="183"/>
      <c r="AZ14" s="183"/>
      <c r="BA14" s="183"/>
      <c r="BB14" s="183"/>
      <c r="BC14" s="183"/>
      <c r="BD14" s="183"/>
      <c r="BE14" s="183"/>
      <c r="BF14" s="183"/>
      <c r="BG14" s="183"/>
      <c r="BH14" s="183"/>
      <c r="BI14" s="183"/>
      <c r="BJ14" s="183"/>
      <c r="BK14" s="183"/>
      <c r="BL14" s="183"/>
      <c r="BM14" s="183"/>
      <c r="BN14" s="183"/>
    </row>
    <row r="15" spans="1:66" ht="14.15" customHeight="1">
      <c r="A15" s="6"/>
      <c r="B15" s="3654"/>
      <c r="C15" s="2355"/>
      <c r="D15" s="2355"/>
      <c r="E15" s="2355"/>
      <c r="F15" s="2356"/>
      <c r="G15" s="2324"/>
      <c r="H15" s="2325"/>
      <c r="I15" s="2325"/>
      <c r="J15" s="2326"/>
      <c r="K15" s="309"/>
      <c r="L15" s="303"/>
      <c r="M15" s="303"/>
      <c r="N15" s="303"/>
      <c r="O15" s="303"/>
      <c r="P15" s="303"/>
      <c r="Q15" s="310"/>
      <c r="R15" s="303"/>
      <c r="S15" s="303"/>
      <c r="T15" s="303"/>
      <c r="U15" s="303"/>
      <c r="V15" s="303"/>
      <c r="W15" s="303"/>
      <c r="X15" s="303"/>
      <c r="Y15" s="303"/>
      <c r="Z15" s="303"/>
      <c r="AA15" s="303"/>
      <c r="AB15" s="303"/>
      <c r="AC15" s="303"/>
      <c r="AD15" s="303"/>
      <c r="AE15" s="303"/>
      <c r="AF15" s="303"/>
      <c r="AG15" s="303"/>
      <c r="AH15" s="303"/>
      <c r="AI15" s="303"/>
      <c r="AJ15" s="303"/>
      <c r="AK15" s="303"/>
      <c r="AL15" s="310"/>
      <c r="AM15" s="303"/>
      <c r="AN15" s="303"/>
      <c r="AO15" s="303"/>
      <c r="AP15" s="303"/>
      <c r="AQ15" s="2324"/>
      <c r="AR15" s="3669"/>
    </row>
    <row r="16" spans="1:66" ht="14.15" customHeight="1">
      <c r="A16" s="6"/>
      <c r="B16" s="3654"/>
      <c r="C16" s="2355"/>
      <c r="D16" s="2355"/>
      <c r="E16" s="2355"/>
      <c r="F16" s="2356"/>
      <c r="G16" s="2324"/>
      <c r="H16" s="2325"/>
      <c r="I16" s="2325"/>
      <c r="J16" s="2326"/>
      <c r="K16" s="302"/>
      <c r="L16" s="303"/>
      <c r="M16" s="303"/>
      <c r="N16" s="303"/>
      <c r="O16" s="303"/>
      <c r="P16" s="303"/>
      <c r="Q16" s="303"/>
      <c r="R16" s="303"/>
      <c r="S16" s="303"/>
      <c r="T16" s="303"/>
      <c r="U16" s="303"/>
      <c r="V16" s="312"/>
      <c r="W16" s="303"/>
      <c r="X16" s="303"/>
      <c r="Y16" s="312"/>
      <c r="Z16" s="303"/>
      <c r="AA16" s="303"/>
      <c r="AB16" s="303"/>
      <c r="AC16" s="303"/>
      <c r="AD16" s="303"/>
      <c r="AE16" s="303"/>
      <c r="AF16" s="303"/>
      <c r="AG16" s="303"/>
      <c r="AH16" s="303"/>
      <c r="AI16" s="303"/>
      <c r="AJ16" s="303"/>
      <c r="AK16" s="303"/>
      <c r="AL16" s="310"/>
      <c r="AM16" s="303"/>
      <c r="AN16" s="303"/>
      <c r="AO16" s="303"/>
      <c r="AP16" s="303"/>
      <c r="AQ16" s="2324"/>
      <c r="AR16" s="3669"/>
    </row>
    <row r="17" spans="1:44" ht="14.15" customHeight="1">
      <c r="A17" s="6"/>
      <c r="B17" s="3654"/>
      <c r="C17" s="2355"/>
      <c r="D17" s="2355"/>
      <c r="E17" s="2355"/>
      <c r="F17" s="2356"/>
      <c r="G17" s="2324"/>
      <c r="H17" s="2325"/>
      <c r="I17" s="2325"/>
      <c r="J17" s="2326"/>
      <c r="K17" s="313"/>
      <c r="L17" s="303"/>
      <c r="M17" s="303"/>
      <c r="N17" s="303"/>
      <c r="O17" s="303"/>
      <c r="P17" s="303"/>
      <c r="Q17" s="303"/>
      <c r="R17" s="303"/>
      <c r="S17" s="303"/>
      <c r="T17" s="303"/>
      <c r="U17" s="303"/>
      <c r="V17" s="303"/>
      <c r="W17" s="303"/>
      <c r="X17" s="303"/>
      <c r="Y17" s="312"/>
      <c r="Z17" s="303"/>
      <c r="AA17" s="303"/>
      <c r="AB17" s="303"/>
      <c r="AC17" s="303"/>
      <c r="AD17" s="303"/>
      <c r="AE17" s="303"/>
      <c r="AF17" s="303"/>
      <c r="AG17" s="303"/>
      <c r="AH17" s="303"/>
      <c r="AI17" s="303"/>
      <c r="AJ17" s="303"/>
      <c r="AK17" s="303"/>
      <c r="AL17" s="310"/>
      <c r="AM17" s="303"/>
      <c r="AN17" s="303"/>
      <c r="AO17" s="303"/>
      <c r="AP17" s="303"/>
      <c r="AQ17" s="2324"/>
      <c r="AR17" s="3669"/>
    </row>
    <row r="18" spans="1:44" ht="14.15" customHeight="1">
      <c r="A18" s="6"/>
      <c r="B18" s="3654"/>
      <c r="C18" s="2355"/>
      <c r="D18" s="2355"/>
      <c r="E18" s="2355"/>
      <c r="F18" s="2356"/>
      <c r="G18" s="2324"/>
      <c r="H18" s="2325"/>
      <c r="I18" s="2325"/>
      <c r="J18" s="2326"/>
      <c r="K18" s="309"/>
      <c r="L18" s="303"/>
      <c r="M18" s="303"/>
      <c r="N18" s="303"/>
      <c r="O18" s="303"/>
      <c r="P18" s="303"/>
      <c r="Q18" s="310"/>
      <c r="R18" s="303"/>
      <c r="S18" s="303"/>
      <c r="T18" s="303"/>
      <c r="U18" s="303"/>
      <c r="V18" s="303"/>
      <c r="W18" s="303"/>
      <c r="X18" s="303"/>
      <c r="Y18" s="303"/>
      <c r="Z18" s="303"/>
      <c r="AA18" s="303"/>
      <c r="AB18" s="303"/>
      <c r="AC18" s="303"/>
      <c r="AD18" s="303"/>
      <c r="AE18" s="303"/>
      <c r="AF18" s="303"/>
      <c r="AG18" s="303"/>
      <c r="AH18" s="303"/>
      <c r="AI18" s="303"/>
      <c r="AJ18" s="303"/>
      <c r="AK18" s="303"/>
      <c r="AL18" s="310"/>
      <c r="AM18" s="303"/>
      <c r="AN18" s="303"/>
      <c r="AO18" s="303"/>
      <c r="AP18" s="303"/>
      <c r="AQ18" s="2324"/>
      <c r="AR18" s="3669"/>
    </row>
    <row r="19" spans="1:44" ht="14.15" customHeight="1">
      <c r="A19" s="6"/>
      <c r="B19" s="3654"/>
      <c r="C19" s="2355"/>
      <c r="D19" s="2355"/>
      <c r="E19" s="2355"/>
      <c r="F19" s="2356"/>
      <c r="G19" s="2324"/>
      <c r="H19" s="2325"/>
      <c r="I19" s="2325"/>
      <c r="J19" s="2326"/>
      <c r="K19" s="302"/>
      <c r="L19" s="303"/>
      <c r="M19" s="303"/>
      <c r="N19" s="303"/>
      <c r="O19" s="303"/>
      <c r="P19" s="303"/>
      <c r="Q19" s="303"/>
      <c r="R19" s="303"/>
      <c r="S19" s="303"/>
      <c r="T19" s="303"/>
      <c r="U19" s="303"/>
      <c r="V19" s="312"/>
      <c r="W19" s="303"/>
      <c r="X19" s="303"/>
      <c r="Y19" s="312"/>
      <c r="Z19" s="303"/>
      <c r="AA19" s="303"/>
      <c r="AB19" s="303"/>
      <c r="AC19" s="303"/>
      <c r="AD19" s="303"/>
      <c r="AE19" s="303"/>
      <c r="AF19" s="303"/>
      <c r="AG19" s="303"/>
      <c r="AH19" s="303"/>
      <c r="AI19" s="303"/>
      <c r="AJ19" s="303"/>
      <c r="AK19" s="303"/>
      <c r="AL19" s="310"/>
      <c r="AM19" s="303"/>
      <c r="AN19" s="303"/>
      <c r="AO19" s="303"/>
      <c r="AP19" s="303"/>
      <c r="AQ19" s="2324"/>
      <c r="AR19" s="3669"/>
    </row>
    <row r="20" spans="1:44" ht="14.15" customHeight="1">
      <c r="A20" s="6"/>
      <c r="B20" s="3654"/>
      <c r="C20" s="2355"/>
      <c r="D20" s="2355"/>
      <c r="E20" s="2355"/>
      <c r="F20" s="2356"/>
      <c r="G20" s="2324"/>
      <c r="H20" s="2325"/>
      <c r="I20" s="2325"/>
      <c r="J20" s="2326"/>
      <c r="K20" s="313"/>
      <c r="L20" s="303"/>
      <c r="M20" s="303"/>
      <c r="N20" s="303"/>
      <c r="O20" s="303"/>
      <c r="P20" s="303"/>
      <c r="Q20" s="303"/>
      <c r="R20" s="303"/>
      <c r="S20" s="303"/>
      <c r="T20" s="303"/>
      <c r="U20" s="303"/>
      <c r="V20" s="303"/>
      <c r="W20" s="303"/>
      <c r="X20" s="303"/>
      <c r="Y20" s="312"/>
      <c r="Z20" s="303"/>
      <c r="AA20" s="303"/>
      <c r="AB20" s="303"/>
      <c r="AC20" s="303"/>
      <c r="AD20" s="303"/>
      <c r="AE20" s="303"/>
      <c r="AF20" s="303"/>
      <c r="AG20" s="303"/>
      <c r="AH20" s="303"/>
      <c r="AI20" s="303"/>
      <c r="AJ20" s="303"/>
      <c r="AK20" s="303"/>
      <c r="AL20" s="310"/>
      <c r="AM20" s="303"/>
      <c r="AN20" s="303"/>
      <c r="AO20" s="303"/>
      <c r="AP20" s="303"/>
      <c r="AQ20" s="2324"/>
      <c r="AR20" s="3669"/>
    </row>
    <row r="21" spans="1:44" ht="14.15" customHeight="1">
      <c r="A21" s="6"/>
      <c r="B21" s="3654"/>
      <c r="C21" s="2355"/>
      <c r="D21" s="2355"/>
      <c r="E21" s="2355"/>
      <c r="F21" s="2356"/>
      <c r="G21" s="2324"/>
      <c r="H21" s="2325"/>
      <c r="I21" s="2325"/>
      <c r="J21" s="2326"/>
      <c r="K21" s="309"/>
      <c r="L21" s="303"/>
      <c r="M21" s="303"/>
      <c r="N21" s="303"/>
      <c r="O21" s="303"/>
      <c r="P21" s="303"/>
      <c r="Q21" s="310"/>
      <c r="R21" s="303"/>
      <c r="S21" s="303"/>
      <c r="T21" s="303"/>
      <c r="U21" s="303"/>
      <c r="V21" s="303"/>
      <c r="W21" s="303"/>
      <c r="X21" s="303"/>
      <c r="Y21" s="303"/>
      <c r="Z21" s="303"/>
      <c r="AA21" s="303"/>
      <c r="AB21" s="303"/>
      <c r="AC21" s="303"/>
      <c r="AD21" s="303"/>
      <c r="AE21" s="303"/>
      <c r="AF21" s="303"/>
      <c r="AG21" s="303"/>
      <c r="AH21" s="303"/>
      <c r="AI21" s="303"/>
      <c r="AJ21" s="303"/>
      <c r="AK21" s="303"/>
      <c r="AL21" s="310"/>
      <c r="AM21" s="303"/>
      <c r="AN21" s="303"/>
      <c r="AO21" s="303"/>
      <c r="AP21" s="303"/>
      <c r="AQ21" s="2324"/>
      <c r="AR21" s="3669"/>
    </row>
    <row r="22" spans="1:44" ht="14.15" customHeight="1">
      <c r="A22" s="6"/>
      <c r="B22" s="3654"/>
      <c r="C22" s="2355"/>
      <c r="D22" s="2355"/>
      <c r="E22" s="2355"/>
      <c r="F22" s="2356"/>
      <c r="G22" s="2324"/>
      <c r="H22" s="2325"/>
      <c r="I22" s="2325"/>
      <c r="J22" s="2326"/>
      <c r="K22" s="302"/>
      <c r="L22" s="303"/>
      <c r="M22" s="303"/>
      <c r="N22" s="303"/>
      <c r="O22" s="303"/>
      <c r="P22" s="303"/>
      <c r="Q22" s="303"/>
      <c r="R22" s="303"/>
      <c r="S22" s="303"/>
      <c r="T22" s="303"/>
      <c r="U22" s="303"/>
      <c r="V22" s="312"/>
      <c r="W22" s="303"/>
      <c r="X22" s="303"/>
      <c r="Y22" s="312"/>
      <c r="Z22" s="303"/>
      <c r="AA22" s="303"/>
      <c r="AB22" s="303"/>
      <c r="AC22" s="303"/>
      <c r="AD22" s="303"/>
      <c r="AE22" s="303"/>
      <c r="AF22" s="303"/>
      <c r="AG22" s="303"/>
      <c r="AH22" s="303"/>
      <c r="AI22" s="303"/>
      <c r="AJ22" s="303"/>
      <c r="AK22" s="303"/>
      <c r="AL22" s="310"/>
      <c r="AM22" s="303"/>
      <c r="AN22" s="303"/>
      <c r="AO22" s="303"/>
      <c r="AP22" s="303"/>
      <c r="AQ22" s="2324"/>
      <c r="AR22" s="3669"/>
    </row>
    <row r="23" spans="1:44" ht="14.15" customHeight="1">
      <c r="A23" s="6"/>
      <c r="B23" s="3654"/>
      <c r="C23" s="2355"/>
      <c r="D23" s="2355"/>
      <c r="E23" s="2355"/>
      <c r="F23" s="2356"/>
      <c r="G23" s="2324"/>
      <c r="H23" s="2325"/>
      <c r="I23" s="2325"/>
      <c r="J23" s="2326"/>
      <c r="K23" s="313"/>
      <c r="L23" s="303"/>
      <c r="M23" s="303"/>
      <c r="N23" s="303"/>
      <c r="O23" s="303"/>
      <c r="P23" s="303"/>
      <c r="Q23" s="303"/>
      <c r="R23" s="303"/>
      <c r="S23" s="303"/>
      <c r="T23" s="303"/>
      <c r="U23" s="303"/>
      <c r="V23" s="303"/>
      <c r="W23" s="303"/>
      <c r="X23" s="303"/>
      <c r="Y23" s="312"/>
      <c r="Z23" s="303"/>
      <c r="AA23" s="303"/>
      <c r="AB23" s="303"/>
      <c r="AC23" s="303"/>
      <c r="AD23" s="303"/>
      <c r="AE23" s="303"/>
      <c r="AF23" s="303"/>
      <c r="AG23" s="303"/>
      <c r="AH23" s="303"/>
      <c r="AI23" s="303"/>
      <c r="AJ23" s="303"/>
      <c r="AK23" s="303"/>
      <c r="AL23" s="310"/>
      <c r="AM23" s="303"/>
      <c r="AN23" s="303"/>
      <c r="AO23" s="303"/>
      <c r="AP23" s="303"/>
      <c r="AQ23" s="2324"/>
      <c r="AR23" s="3669"/>
    </row>
    <row r="24" spans="1:44" ht="14.15" customHeight="1">
      <c r="A24" s="6"/>
      <c r="B24" s="3654"/>
      <c r="C24" s="2355"/>
      <c r="D24" s="2355"/>
      <c r="E24" s="2355"/>
      <c r="F24" s="2356"/>
      <c r="G24" s="2324"/>
      <c r="H24" s="2325"/>
      <c r="I24" s="2325"/>
      <c r="J24" s="2326"/>
      <c r="K24" s="309"/>
      <c r="L24" s="303"/>
      <c r="M24" s="303"/>
      <c r="N24" s="303"/>
      <c r="O24" s="303"/>
      <c r="P24" s="303"/>
      <c r="Q24" s="310"/>
      <c r="R24" s="303"/>
      <c r="S24" s="303"/>
      <c r="T24" s="303"/>
      <c r="U24" s="303"/>
      <c r="V24" s="303"/>
      <c r="W24" s="303"/>
      <c r="X24" s="303"/>
      <c r="Y24" s="303"/>
      <c r="Z24" s="303"/>
      <c r="AA24" s="303"/>
      <c r="AB24" s="303"/>
      <c r="AC24" s="303"/>
      <c r="AD24" s="303"/>
      <c r="AE24" s="303"/>
      <c r="AF24" s="303"/>
      <c r="AG24" s="303"/>
      <c r="AH24" s="303"/>
      <c r="AI24" s="303"/>
      <c r="AJ24" s="303"/>
      <c r="AK24" s="303"/>
      <c r="AL24" s="15"/>
      <c r="AM24" s="303"/>
      <c r="AN24" s="303"/>
      <c r="AO24" s="303"/>
      <c r="AP24" s="303"/>
      <c r="AQ24" s="2324"/>
      <c r="AR24" s="3669"/>
    </row>
    <row r="25" spans="1:44" ht="14.15" customHeight="1">
      <c r="A25" s="6"/>
      <c r="B25" s="3654"/>
      <c r="C25" s="2355"/>
      <c r="D25" s="2355"/>
      <c r="E25" s="2355"/>
      <c r="F25" s="2356"/>
      <c r="G25" s="2324"/>
      <c r="H25" s="2325"/>
      <c r="I25" s="2325"/>
      <c r="J25" s="2326"/>
      <c r="K25" s="302"/>
      <c r="L25" s="303"/>
      <c r="M25" s="303"/>
      <c r="N25" s="303"/>
      <c r="O25" s="303"/>
      <c r="P25" s="303"/>
      <c r="Q25" s="303"/>
      <c r="R25" s="303"/>
      <c r="S25" s="303"/>
      <c r="T25" s="303"/>
      <c r="U25" s="303"/>
      <c r="V25" s="312"/>
      <c r="W25" s="303"/>
      <c r="X25" s="303"/>
      <c r="Y25" s="312"/>
      <c r="Z25" s="303"/>
      <c r="AA25" s="303"/>
      <c r="AB25" s="303"/>
      <c r="AC25" s="303"/>
      <c r="AD25" s="303"/>
      <c r="AE25" s="303"/>
      <c r="AF25" s="303"/>
      <c r="AG25" s="303"/>
      <c r="AH25" s="303"/>
      <c r="AI25" s="303"/>
      <c r="AJ25" s="303"/>
      <c r="AK25" s="303"/>
      <c r="AL25" s="310"/>
      <c r="AM25" s="303"/>
      <c r="AN25" s="303"/>
      <c r="AO25" s="303"/>
      <c r="AP25" s="303"/>
      <c r="AQ25" s="2324"/>
      <c r="AR25" s="3669"/>
    </row>
    <row r="26" spans="1:44" ht="14.15" customHeight="1">
      <c r="A26" s="6"/>
      <c r="B26" s="3654"/>
      <c r="C26" s="2355"/>
      <c r="D26" s="2355"/>
      <c r="E26" s="2355"/>
      <c r="F26" s="2356"/>
      <c r="G26" s="2324"/>
      <c r="H26" s="2325"/>
      <c r="I26" s="2325"/>
      <c r="J26" s="2326"/>
      <c r="K26" s="313"/>
      <c r="L26" s="303"/>
      <c r="M26" s="303"/>
      <c r="N26" s="303"/>
      <c r="O26" s="303"/>
      <c r="P26" s="303"/>
      <c r="Q26" s="303"/>
      <c r="R26" s="303"/>
      <c r="S26" s="303"/>
      <c r="T26" s="303"/>
      <c r="U26" s="303"/>
      <c r="V26" s="303"/>
      <c r="W26" s="303"/>
      <c r="X26" s="303"/>
      <c r="Y26" s="312"/>
      <c r="Z26" s="303"/>
      <c r="AA26" s="303"/>
      <c r="AB26" s="303"/>
      <c r="AC26" s="303"/>
      <c r="AD26" s="303"/>
      <c r="AE26" s="303"/>
      <c r="AF26" s="303"/>
      <c r="AG26" s="303"/>
      <c r="AH26" s="303"/>
      <c r="AI26" s="303"/>
      <c r="AJ26" s="303"/>
      <c r="AK26" s="303"/>
      <c r="AL26" s="310"/>
      <c r="AM26" s="303"/>
      <c r="AN26" s="303"/>
      <c r="AO26" s="303"/>
      <c r="AP26" s="303"/>
      <c r="AQ26" s="2324"/>
      <c r="AR26" s="3669"/>
    </row>
    <row r="27" spans="1:44" ht="14.15" customHeight="1">
      <c r="A27" s="6"/>
      <c r="B27" s="3654"/>
      <c r="C27" s="2355"/>
      <c r="D27" s="2355"/>
      <c r="E27" s="2355"/>
      <c r="F27" s="2356"/>
      <c r="G27" s="2324"/>
      <c r="H27" s="2325"/>
      <c r="I27" s="2325"/>
      <c r="J27" s="2326"/>
      <c r="K27" s="309"/>
      <c r="L27" s="303"/>
      <c r="M27" s="303"/>
      <c r="N27" s="303"/>
      <c r="O27" s="303"/>
      <c r="P27" s="303"/>
      <c r="Q27" s="310"/>
      <c r="R27" s="303"/>
      <c r="S27" s="303"/>
      <c r="T27" s="303"/>
      <c r="U27" s="303"/>
      <c r="V27" s="303"/>
      <c r="W27" s="303"/>
      <c r="X27" s="303"/>
      <c r="Y27" s="303"/>
      <c r="Z27" s="303"/>
      <c r="AA27" s="303"/>
      <c r="AB27" s="303"/>
      <c r="AC27" s="303"/>
      <c r="AD27" s="303"/>
      <c r="AE27" s="303"/>
      <c r="AF27" s="303"/>
      <c r="AG27" s="303"/>
      <c r="AH27" s="303"/>
      <c r="AI27" s="303"/>
      <c r="AJ27" s="303"/>
      <c r="AK27" s="303"/>
      <c r="AL27" s="310"/>
      <c r="AM27" s="303"/>
      <c r="AN27" s="303"/>
      <c r="AO27" s="303"/>
      <c r="AP27" s="303"/>
      <c r="AQ27" s="2324"/>
      <c r="AR27" s="3669"/>
    </row>
    <row r="28" spans="1:44" ht="14.15" customHeight="1">
      <c r="A28" s="6"/>
      <c r="B28" s="3654"/>
      <c r="C28" s="2355"/>
      <c r="D28" s="2355"/>
      <c r="E28" s="2355"/>
      <c r="F28" s="2356"/>
      <c r="G28" s="2324"/>
      <c r="H28" s="2325"/>
      <c r="I28" s="2325"/>
      <c r="J28" s="2326"/>
      <c r="K28" s="302"/>
      <c r="L28" s="303"/>
      <c r="M28" s="303"/>
      <c r="N28" s="303"/>
      <c r="O28" s="303"/>
      <c r="P28" s="303"/>
      <c r="Q28" s="303"/>
      <c r="R28" s="303"/>
      <c r="S28" s="303"/>
      <c r="T28" s="303"/>
      <c r="U28" s="303"/>
      <c r="V28" s="312"/>
      <c r="W28" s="303"/>
      <c r="X28" s="303"/>
      <c r="Y28" s="312"/>
      <c r="Z28" s="303"/>
      <c r="AA28" s="303"/>
      <c r="AB28" s="303"/>
      <c r="AC28" s="303"/>
      <c r="AD28" s="303"/>
      <c r="AE28" s="303"/>
      <c r="AF28" s="303"/>
      <c r="AG28" s="303"/>
      <c r="AH28" s="303"/>
      <c r="AI28" s="303"/>
      <c r="AJ28" s="303"/>
      <c r="AK28" s="303"/>
      <c r="AL28" s="310"/>
      <c r="AM28" s="303"/>
      <c r="AN28" s="303"/>
      <c r="AO28" s="303"/>
      <c r="AP28" s="303"/>
      <c r="AQ28" s="2324"/>
      <c r="AR28" s="3669"/>
    </row>
    <row r="29" spans="1:44" ht="14.15" customHeight="1">
      <c r="A29" s="6"/>
      <c r="B29" s="3654"/>
      <c r="C29" s="2355"/>
      <c r="D29" s="2355"/>
      <c r="E29" s="2355"/>
      <c r="F29" s="2356"/>
      <c r="G29" s="2324" t="s">
        <v>71</v>
      </c>
      <c r="H29" s="2325"/>
      <c r="I29" s="2325"/>
      <c r="J29" s="2326"/>
      <c r="K29" s="313"/>
      <c r="L29" s="303"/>
      <c r="M29" s="303"/>
      <c r="N29" s="303"/>
      <c r="O29" s="303"/>
      <c r="P29" s="303"/>
      <c r="Q29" s="303"/>
      <c r="R29" s="303"/>
      <c r="S29" s="303"/>
      <c r="T29" s="303"/>
      <c r="U29" s="303"/>
      <c r="V29" s="303"/>
      <c r="W29" s="303"/>
      <c r="X29" s="303"/>
      <c r="Y29" s="312"/>
      <c r="Z29" s="303"/>
      <c r="AA29" s="303"/>
      <c r="AB29" s="303"/>
      <c r="AC29" s="303"/>
      <c r="AD29" s="303"/>
      <c r="AE29" s="303"/>
      <c r="AF29" s="303"/>
      <c r="AG29" s="303"/>
      <c r="AH29" s="303"/>
      <c r="AI29" s="303"/>
      <c r="AJ29" s="303"/>
      <c r="AK29" s="303"/>
      <c r="AL29" s="310"/>
      <c r="AM29" s="303"/>
      <c r="AN29" s="303"/>
      <c r="AO29" s="303"/>
      <c r="AP29" s="303"/>
      <c r="AQ29" s="2324"/>
      <c r="AR29" s="3669"/>
    </row>
    <row r="30" spans="1:44" ht="14.15" customHeight="1">
      <c r="A30" s="6"/>
      <c r="B30" s="3654"/>
      <c r="C30" s="2355"/>
      <c r="D30" s="2355"/>
      <c r="E30" s="2355"/>
      <c r="F30" s="2356"/>
      <c r="G30" s="2324" t="s">
        <v>72</v>
      </c>
      <c r="H30" s="2325"/>
      <c r="I30" s="2325"/>
      <c r="J30" s="2326"/>
      <c r="K30" s="309"/>
      <c r="L30" s="303"/>
      <c r="M30" s="303"/>
      <c r="N30" s="303"/>
      <c r="O30" s="303"/>
      <c r="P30" s="303"/>
      <c r="Q30" s="310"/>
      <c r="R30" s="303"/>
      <c r="S30" s="303"/>
      <c r="T30" s="303"/>
      <c r="U30" s="303"/>
      <c r="V30" s="303"/>
      <c r="W30" s="303"/>
      <c r="X30" s="303"/>
      <c r="Y30" s="303"/>
      <c r="Z30" s="303"/>
      <c r="AA30" s="303"/>
      <c r="AB30" s="303"/>
      <c r="AC30" s="303"/>
      <c r="AD30" s="303"/>
      <c r="AE30" s="303"/>
      <c r="AF30" s="303"/>
      <c r="AG30" s="303"/>
      <c r="AH30" s="303"/>
      <c r="AI30" s="303"/>
      <c r="AJ30" s="303"/>
      <c r="AK30" s="303"/>
      <c r="AL30" s="310"/>
      <c r="AM30" s="303"/>
      <c r="AN30" s="303"/>
      <c r="AO30" s="303"/>
      <c r="AP30" s="303"/>
      <c r="AQ30" s="2324"/>
      <c r="AR30" s="3669"/>
    </row>
    <row r="31" spans="1:44" ht="14.15" customHeight="1">
      <c r="A31" s="6"/>
      <c r="B31" s="3654"/>
      <c r="C31" s="2355"/>
      <c r="D31" s="2355"/>
      <c r="E31" s="2355"/>
      <c r="F31" s="2356"/>
      <c r="G31" s="2324" t="s">
        <v>70</v>
      </c>
      <c r="H31" s="2325"/>
      <c r="I31" s="2325"/>
      <c r="J31" s="2326"/>
      <c r="K31" s="302"/>
      <c r="L31" s="303"/>
      <c r="M31" s="303"/>
      <c r="N31" s="303"/>
      <c r="O31" s="303"/>
      <c r="P31" s="303"/>
      <c r="Q31" s="303"/>
      <c r="R31" s="303"/>
      <c r="S31" s="303"/>
      <c r="T31" s="303"/>
      <c r="U31" s="303"/>
      <c r="V31" s="312"/>
      <c r="W31" s="303"/>
      <c r="X31" s="303"/>
      <c r="Y31" s="312"/>
      <c r="Z31" s="303"/>
      <c r="AA31" s="303"/>
      <c r="AB31" s="303"/>
      <c r="AC31" s="303"/>
      <c r="AD31" s="303"/>
      <c r="AE31" s="303"/>
      <c r="AF31" s="303"/>
      <c r="AG31" s="303"/>
      <c r="AH31" s="303"/>
      <c r="AI31" s="303"/>
      <c r="AJ31" s="303"/>
      <c r="AK31" s="303"/>
      <c r="AL31" s="310"/>
      <c r="AM31" s="303"/>
      <c r="AN31" s="303"/>
      <c r="AO31" s="303"/>
      <c r="AP31" s="303"/>
      <c r="AQ31" s="2324"/>
      <c r="AR31" s="3669"/>
    </row>
    <row r="32" spans="1:44" ht="14.15" customHeight="1" thickBot="1">
      <c r="A32" s="6"/>
      <c r="B32" s="3657"/>
      <c r="C32" s="3658"/>
      <c r="D32" s="3658"/>
      <c r="E32" s="3658"/>
      <c r="F32" s="3659"/>
      <c r="G32" s="3663"/>
      <c r="H32" s="3664"/>
      <c r="I32" s="3664"/>
      <c r="J32" s="3665"/>
      <c r="K32" s="314"/>
      <c r="L32" s="315"/>
      <c r="M32" s="315"/>
      <c r="N32" s="315"/>
      <c r="O32" s="315"/>
      <c r="P32" s="315"/>
      <c r="Q32" s="315"/>
      <c r="R32" s="315"/>
      <c r="S32" s="315"/>
      <c r="T32" s="315"/>
      <c r="U32" s="315"/>
      <c r="V32" s="315"/>
      <c r="W32" s="315"/>
      <c r="X32" s="315"/>
      <c r="Y32" s="316"/>
      <c r="Z32" s="315"/>
      <c r="AA32" s="315"/>
      <c r="AB32" s="315"/>
      <c r="AC32" s="315"/>
      <c r="AD32" s="315"/>
      <c r="AE32" s="315"/>
      <c r="AF32" s="315"/>
      <c r="AG32" s="315"/>
      <c r="AH32" s="315"/>
      <c r="AI32" s="315"/>
      <c r="AJ32" s="315"/>
      <c r="AK32" s="315"/>
      <c r="AL32" s="317"/>
      <c r="AM32" s="315"/>
      <c r="AN32" s="315"/>
      <c r="AO32" s="315"/>
      <c r="AP32" s="315"/>
      <c r="AQ32" s="3663"/>
      <c r="AR32" s="3697"/>
    </row>
    <row r="33" spans="1:49" ht="12" customHeight="1" thickBot="1">
      <c r="A33" s="6"/>
      <c r="B33" s="6"/>
      <c r="C33" s="6"/>
      <c r="D33" s="6"/>
      <c r="E33" s="6"/>
      <c r="F33" s="6"/>
      <c r="G33" s="6"/>
      <c r="H33" s="6"/>
      <c r="I33" s="6"/>
      <c r="J33" s="6"/>
      <c r="K33" s="6"/>
      <c r="L33" s="6"/>
      <c r="M33" s="6"/>
      <c r="N33" s="6"/>
      <c r="O33" s="6"/>
      <c r="P33" s="6"/>
      <c r="Q33" s="265"/>
      <c r="R33" s="6"/>
      <c r="S33" s="6"/>
      <c r="T33" s="6"/>
      <c r="U33" s="6"/>
      <c r="V33" s="6"/>
      <c r="W33" s="6"/>
      <c r="X33" s="6"/>
      <c r="Y33" s="6"/>
      <c r="Z33" s="6"/>
      <c r="AA33" s="6"/>
      <c r="AB33" s="6"/>
      <c r="AC33" s="6"/>
      <c r="AD33" s="6"/>
      <c r="AE33" s="6"/>
      <c r="AF33" s="6"/>
      <c r="AG33" s="6"/>
      <c r="AH33" s="6"/>
      <c r="AI33" s="6"/>
      <c r="AJ33" s="6"/>
      <c r="AK33" s="6"/>
      <c r="AL33" s="265"/>
      <c r="AM33" s="6"/>
      <c r="AN33" s="6"/>
      <c r="AO33" s="6"/>
      <c r="AP33" s="6"/>
      <c r="AQ33" s="6"/>
      <c r="AR33" s="6"/>
    </row>
    <row r="34" spans="1:49" ht="14.15" customHeight="1" thickTop="1">
      <c r="A34" s="6"/>
      <c r="B34" s="6"/>
      <c r="C34" s="2324" t="s">
        <v>79</v>
      </c>
      <c r="D34" s="2325"/>
      <c r="E34" s="2325"/>
      <c r="F34" s="2324" t="s">
        <v>80</v>
      </c>
      <c r="G34" s="2325"/>
      <c r="H34" s="2325"/>
      <c r="I34" s="2325"/>
      <c r="J34" s="2325"/>
      <c r="K34" s="2325"/>
      <c r="L34" s="2326"/>
      <c r="M34" s="2324" t="s">
        <v>117</v>
      </c>
      <c r="N34" s="2325"/>
      <c r="O34" s="2325"/>
      <c r="P34" s="2325"/>
      <c r="Q34" s="2325"/>
      <c r="R34" s="2325"/>
      <c r="S34" s="2325"/>
      <c r="T34" s="2325"/>
      <c r="U34" s="2325"/>
      <c r="V34" s="2325"/>
      <c r="W34" s="2325"/>
      <c r="X34" s="2325"/>
      <c r="Y34" s="2325"/>
      <c r="Z34" s="2324" t="s">
        <v>77</v>
      </c>
      <c r="AA34" s="2325"/>
      <c r="AB34" s="2325"/>
      <c r="AC34" s="2325"/>
      <c r="AD34" s="2325"/>
      <c r="AE34" s="2325"/>
      <c r="AF34" s="2325"/>
      <c r="AG34" s="2326"/>
      <c r="AH34" s="6"/>
      <c r="AI34" s="3686" t="s">
        <v>1240</v>
      </c>
      <c r="AJ34" s="3687"/>
      <c r="AK34" s="3687"/>
      <c r="AL34" s="3687"/>
      <c r="AM34" s="3687"/>
      <c r="AN34" s="3687"/>
      <c r="AO34" s="3687"/>
      <c r="AP34" s="3687"/>
      <c r="AQ34" s="3687"/>
      <c r="AR34" s="3687"/>
      <c r="AS34" s="3687"/>
      <c r="AT34" s="3687"/>
      <c r="AU34" s="3687"/>
      <c r="AV34" s="3687"/>
      <c r="AW34" s="3688"/>
    </row>
    <row r="35" spans="1:49" ht="12" customHeight="1">
      <c r="A35" s="6"/>
      <c r="B35" s="6"/>
      <c r="C35" s="318" t="s">
        <v>125</v>
      </c>
      <c r="D35" s="319" t="s">
        <v>105</v>
      </c>
      <c r="E35" s="320"/>
      <c r="F35" s="318" t="s">
        <v>82</v>
      </c>
      <c r="G35" s="3662" t="s">
        <v>111</v>
      </c>
      <c r="H35" s="3662"/>
      <c r="I35" s="3662"/>
      <c r="J35" s="319" t="s">
        <v>83</v>
      </c>
      <c r="K35" s="319" t="s">
        <v>112</v>
      </c>
      <c r="L35" s="320"/>
      <c r="M35" s="3680" t="s">
        <v>113</v>
      </c>
      <c r="N35" s="3662"/>
      <c r="O35" s="319"/>
      <c r="P35" s="319" t="s">
        <v>114</v>
      </c>
      <c r="Q35" s="319"/>
      <c r="R35" s="319" t="s">
        <v>115</v>
      </c>
      <c r="S35" s="319" t="s">
        <v>98</v>
      </c>
      <c r="T35" s="3662" t="s">
        <v>116</v>
      </c>
      <c r="U35" s="3662"/>
      <c r="V35" s="319"/>
      <c r="W35" s="319" t="s">
        <v>114</v>
      </c>
      <c r="X35" s="319"/>
      <c r="Y35" s="320" t="s">
        <v>115</v>
      </c>
      <c r="Z35" s="3660" t="s">
        <v>118</v>
      </c>
      <c r="AA35" s="3661"/>
      <c r="AB35" s="321" t="s">
        <v>82</v>
      </c>
      <c r="AC35" s="3662"/>
      <c r="AD35" s="3662"/>
      <c r="AE35" s="319" t="s">
        <v>119</v>
      </c>
      <c r="AF35" s="3682" t="s">
        <v>46</v>
      </c>
      <c r="AG35" s="3683"/>
      <c r="AH35" s="6"/>
      <c r="AI35" s="3689"/>
      <c r="AJ35" s="3690"/>
      <c r="AK35" s="3690"/>
      <c r="AL35" s="3690"/>
      <c r="AM35" s="3690"/>
      <c r="AN35" s="3690"/>
      <c r="AO35" s="3690"/>
      <c r="AP35" s="3690"/>
      <c r="AQ35" s="3690"/>
      <c r="AR35" s="3690"/>
      <c r="AS35" s="3690"/>
      <c r="AT35" s="3690"/>
      <c r="AU35" s="3690"/>
      <c r="AV35" s="3690"/>
      <c r="AW35" s="3691"/>
    </row>
    <row r="36" spans="1:49" ht="12" customHeight="1">
      <c r="A36" s="6"/>
      <c r="B36" s="6"/>
      <c r="C36" s="322" t="s">
        <v>125</v>
      </c>
      <c r="D36" s="323" t="s">
        <v>106</v>
      </c>
      <c r="E36" s="324"/>
      <c r="F36" s="322" t="s">
        <v>82</v>
      </c>
      <c r="G36" s="3679"/>
      <c r="H36" s="3679"/>
      <c r="I36" s="3679"/>
      <c r="J36" s="323" t="s">
        <v>83</v>
      </c>
      <c r="K36" s="323" t="s">
        <v>112</v>
      </c>
      <c r="L36" s="324"/>
      <c r="M36" s="3681" t="s">
        <v>113</v>
      </c>
      <c r="N36" s="3679"/>
      <c r="O36" s="323"/>
      <c r="P36" s="323" t="s">
        <v>114</v>
      </c>
      <c r="Q36" s="323"/>
      <c r="R36" s="323" t="s">
        <v>115</v>
      </c>
      <c r="S36" s="323" t="s">
        <v>98</v>
      </c>
      <c r="T36" s="3679" t="s">
        <v>116</v>
      </c>
      <c r="U36" s="3679"/>
      <c r="V36" s="323"/>
      <c r="W36" s="323" t="s">
        <v>114</v>
      </c>
      <c r="X36" s="323"/>
      <c r="Y36" s="324" t="s">
        <v>115</v>
      </c>
      <c r="Z36" s="3684" t="s">
        <v>118</v>
      </c>
      <c r="AA36" s="3685"/>
      <c r="AB36" s="325" t="s">
        <v>82</v>
      </c>
      <c r="AC36" s="3679"/>
      <c r="AD36" s="3679"/>
      <c r="AE36" s="323" t="s">
        <v>119</v>
      </c>
      <c r="AF36" s="3655" t="s">
        <v>46</v>
      </c>
      <c r="AG36" s="3656"/>
      <c r="AH36" s="6"/>
      <c r="AI36" s="3689"/>
      <c r="AJ36" s="3690"/>
      <c r="AK36" s="3690"/>
      <c r="AL36" s="3690"/>
      <c r="AM36" s="3690"/>
      <c r="AN36" s="3690"/>
      <c r="AO36" s="3690"/>
      <c r="AP36" s="3690"/>
      <c r="AQ36" s="3690"/>
      <c r="AR36" s="3690"/>
      <c r="AS36" s="3690"/>
      <c r="AT36" s="3690"/>
      <c r="AU36" s="3690"/>
      <c r="AV36" s="3690"/>
      <c r="AW36" s="3691"/>
    </row>
    <row r="37" spans="1:49" ht="12" customHeight="1">
      <c r="A37" s="6"/>
      <c r="B37" s="6"/>
      <c r="C37" s="322" t="s">
        <v>125</v>
      </c>
      <c r="D37" s="323" t="s">
        <v>107</v>
      </c>
      <c r="E37" s="324"/>
      <c r="F37" s="322" t="s">
        <v>82</v>
      </c>
      <c r="G37" s="3679"/>
      <c r="H37" s="3679"/>
      <c r="I37" s="3679"/>
      <c r="J37" s="323" t="s">
        <v>83</v>
      </c>
      <c r="K37" s="323" t="s">
        <v>112</v>
      </c>
      <c r="L37" s="324"/>
      <c r="M37" s="3681" t="s">
        <v>113</v>
      </c>
      <c r="N37" s="3679"/>
      <c r="O37" s="323"/>
      <c r="P37" s="323" t="s">
        <v>114</v>
      </c>
      <c r="Q37" s="323"/>
      <c r="R37" s="323" t="s">
        <v>115</v>
      </c>
      <c r="S37" s="323" t="s">
        <v>98</v>
      </c>
      <c r="T37" s="3679" t="s">
        <v>116</v>
      </c>
      <c r="U37" s="3679"/>
      <c r="V37" s="323"/>
      <c r="W37" s="323" t="s">
        <v>114</v>
      </c>
      <c r="X37" s="323"/>
      <c r="Y37" s="324" t="s">
        <v>115</v>
      </c>
      <c r="Z37" s="3684" t="s">
        <v>118</v>
      </c>
      <c r="AA37" s="3685"/>
      <c r="AB37" s="325" t="s">
        <v>82</v>
      </c>
      <c r="AC37" s="3679"/>
      <c r="AD37" s="3679"/>
      <c r="AE37" s="323" t="s">
        <v>119</v>
      </c>
      <c r="AF37" s="3655" t="s">
        <v>46</v>
      </c>
      <c r="AG37" s="3656"/>
      <c r="AH37" s="6"/>
      <c r="AI37" s="3689"/>
      <c r="AJ37" s="3690"/>
      <c r="AK37" s="3690"/>
      <c r="AL37" s="3690"/>
      <c r="AM37" s="3690"/>
      <c r="AN37" s="3690"/>
      <c r="AO37" s="3690"/>
      <c r="AP37" s="3690"/>
      <c r="AQ37" s="3690"/>
      <c r="AR37" s="3690"/>
      <c r="AS37" s="3690"/>
      <c r="AT37" s="3690"/>
      <c r="AU37" s="3690"/>
      <c r="AV37" s="3690"/>
      <c r="AW37" s="3691"/>
    </row>
    <row r="38" spans="1:49" ht="12" customHeight="1">
      <c r="A38" s="6"/>
      <c r="B38" s="6"/>
      <c r="C38" s="322" t="s">
        <v>125</v>
      </c>
      <c r="D38" s="323" t="s">
        <v>108</v>
      </c>
      <c r="E38" s="324"/>
      <c r="F38" s="322" t="s">
        <v>82</v>
      </c>
      <c r="G38" s="3679"/>
      <c r="H38" s="3679"/>
      <c r="I38" s="3679"/>
      <c r="J38" s="323" t="s">
        <v>83</v>
      </c>
      <c r="K38" s="323" t="s">
        <v>112</v>
      </c>
      <c r="L38" s="324"/>
      <c r="M38" s="3681" t="s">
        <v>113</v>
      </c>
      <c r="N38" s="3679"/>
      <c r="O38" s="323"/>
      <c r="P38" s="323" t="s">
        <v>114</v>
      </c>
      <c r="Q38" s="323"/>
      <c r="R38" s="323" t="s">
        <v>115</v>
      </c>
      <c r="S38" s="323" t="s">
        <v>98</v>
      </c>
      <c r="T38" s="3679" t="s">
        <v>116</v>
      </c>
      <c r="U38" s="3679"/>
      <c r="V38" s="323"/>
      <c r="W38" s="323" t="s">
        <v>114</v>
      </c>
      <c r="X38" s="323"/>
      <c r="Y38" s="324" t="s">
        <v>115</v>
      </c>
      <c r="Z38" s="3684" t="s">
        <v>118</v>
      </c>
      <c r="AA38" s="3685"/>
      <c r="AB38" s="325" t="s">
        <v>82</v>
      </c>
      <c r="AC38" s="3679"/>
      <c r="AD38" s="3679"/>
      <c r="AE38" s="323" t="s">
        <v>119</v>
      </c>
      <c r="AF38" s="3655" t="s">
        <v>46</v>
      </c>
      <c r="AG38" s="3656"/>
      <c r="AH38" s="6"/>
      <c r="AI38" s="3689"/>
      <c r="AJ38" s="3690"/>
      <c r="AK38" s="3690"/>
      <c r="AL38" s="3690"/>
      <c r="AM38" s="3690"/>
      <c r="AN38" s="3690"/>
      <c r="AO38" s="3690"/>
      <c r="AP38" s="3690"/>
      <c r="AQ38" s="3690"/>
      <c r="AR38" s="3690"/>
      <c r="AS38" s="3690"/>
      <c r="AT38" s="3690"/>
      <c r="AU38" s="3690"/>
      <c r="AV38" s="3690"/>
      <c r="AW38" s="3691"/>
    </row>
    <row r="39" spans="1:49" ht="12" customHeight="1">
      <c r="A39" s="6"/>
      <c r="B39" s="6"/>
      <c r="C39" s="322" t="s">
        <v>125</v>
      </c>
      <c r="D39" s="323" t="s">
        <v>109</v>
      </c>
      <c r="E39" s="324"/>
      <c r="F39" s="322" t="s">
        <v>82</v>
      </c>
      <c r="G39" s="3679"/>
      <c r="H39" s="3679"/>
      <c r="I39" s="3679"/>
      <c r="J39" s="323" t="s">
        <v>83</v>
      </c>
      <c r="K39" s="323" t="s">
        <v>112</v>
      </c>
      <c r="L39" s="324"/>
      <c r="M39" s="3681" t="s">
        <v>113</v>
      </c>
      <c r="N39" s="3679"/>
      <c r="O39" s="323"/>
      <c r="P39" s="323" t="s">
        <v>114</v>
      </c>
      <c r="Q39" s="323"/>
      <c r="R39" s="323" t="s">
        <v>115</v>
      </c>
      <c r="S39" s="323" t="s">
        <v>98</v>
      </c>
      <c r="T39" s="3679" t="s">
        <v>116</v>
      </c>
      <c r="U39" s="3679"/>
      <c r="V39" s="323"/>
      <c r="W39" s="323" t="s">
        <v>114</v>
      </c>
      <c r="X39" s="323"/>
      <c r="Y39" s="324" t="s">
        <v>115</v>
      </c>
      <c r="Z39" s="3684" t="s">
        <v>118</v>
      </c>
      <c r="AA39" s="3685"/>
      <c r="AB39" s="325" t="s">
        <v>82</v>
      </c>
      <c r="AC39" s="3679"/>
      <c r="AD39" s="3679"/>
      <c r="AE39" s="323" t="s">
        <v>119</v>
      </c>
      <c r="AF39" s="3655" t="s">
        <v>46</v>
      </c>
      <c r="AG39" s="3656"/>
      <c r="AH39" s="6"/>
      <c r="AI39" s="3689"/>
      <c r="AJ39" s="3690"/>
      <c r="AK39" s="3690"/>
      <c r="AL39" s="3690"/>
      <c r="AM39" s="3690"/>
      <c r="AN39" s="3690"/>
      <c r="AO39" s="3690"/>
      <c r="AP39" s="3690"/>
      <c r="AQ39" s="3690"/>
      <c r="AR39" s="3690"/>
      <c r="AS39" s="3690"/>
      <c r="AT39" s="3690"/>
      <c r="AU39" s="3690"/>
      <c r="AV39" s="3690"/>
      <c r="AW39" s="3691"/>
    </row>
    <row r="40" spans="1:49" ht="12" customHeight="1">
      <c r="A40" s="6"/>
      <c r="B40" s="6"/>
      <c r="C40" s="322" t="s">
        <v>125</v>
      </c>
      <c r="D40" s="323" t="s">
        <v>110</v>
      </c>
      <c r="E40" s="324"/>
      <c r="F40" s="322" t="s">
        <v>82</v>
      </c>
      <c r="G40" s="3679"/>
      <c r="H40" s="3679"/>
      <c r="I40" s="3679"/>
      <c r="J40" s="323" t="s">
        <v>83</v>
      </c>
      <c r="K40" s="323" t="s">
        <v>112</v>
      </c>
      <c r="L40" s="324"/>
      <c r="M40" s="3681" t="s">
        <v>113</v>
      </c>
      <c r="N40" s="3679"/>
      <c r="O40" s="323"/>
      <c r="P40" s="323" t="s">
        <v>114</v>
      </c>
      <c r="Q40" s="323"/>
      <c r="R40" s="323" t="s">
        <v>115</v>
      </c>
      <c r="S40" s="323" t="s">
        <v>98</v>
      </c>
      <c r="T40" s="3679" t="s">
        <v>116</v>
      </c>
      <c r="U40" s="3679"/>
      <c r="V40" s="323"/>
      <c r="W40" s="323" t="s">
        <v>114</v>
      </c>
      <c r="X40" s="323"/>
      <c r="Y40" s="324" t="s">
        <v>115</v>
      </c>
      <c r="Z40" s="3684" t="s">
        <v>118</v>
      </c>
      <c r="AA40" s="3685"/>
      <c r="AB40" s="325" t="s">
        <v>82</v>
      </c>
      <c r="AC40" s="3679"/>
      <c r="AD40" s="3679"/>
      <c r="AE40" s="323" t="s">
        <v>119</v>
      </c>
      <c r="AF40" s="3655" t="s">
        <v>46</v>
      </c>
      <c r="AG40" s="3656"/>
      <c r="AH40" s="6"/>
      <c r="AI40" s="3689"/>
      <c r="AJ40" s="3690"/>
      <c r="AK40" s="3690"/>
      <c r="AL40" s="3690"/>
      <c r="AM40" s="3690"/>
      <c r="AN40" s="3690"/>
      <c r="AO40" s="3690"/>
      <c r="AP40" s="3690"/>
      <c r="AQ40" s="3690"/>
      <c r="AR40" s="3690"/>
      <c r="AS40" s="3690"/>
      <c r="AT40" s="3690"/>
      <c r="AU40" s="3690"/>
      <c r="AV40" s="3690"/>
      <c r="AW40" s="3691"/>
    </row>
    <row r="41" spans="1:49" ht="12" customHeight="1" thickBot="1">
      <c r="A41" s="6"/>
      <c r="B41" s="6"/>
      <c r="C41" s="208"/>
      <c r="D41" s="326" t="s">
        <v>98</v>
      </c>
      <c r="E41" s="3"/>
      <c r="F41" s="3"/>
      <c r="G41" s="3"/>
      <c r="H41" s="3"/>
      <c r="I41" s="3"/>
      <c r="J41" s="3"/>
      <c r="K41" s="4"/>
      <c r="L41" s="124"/>
      <c r="M41" s="4"/>
      <c r="N41" s="4"/>
      <c r="O41" s="4"/>
      <c r="P41" s="4"/>
      <c r="Q41" s="4"/>
      <c r="R41" s="4"/>
      <c r="S41" s="4"/>
      <c r="T41" s="4"/>
      <c r="U41" s="4"/>
      <c r="V41" s="327"/>
      <c r="W41" s="4"/>
      <c r="X41" s="4"/>
      <c r="Y41" s="327"/>
      <c r="Z41" s="328"/>
      <c r="AA41" s="327"/>
      <c r="AB41" s="327"/>
      <c r="AC41" s="4"/>
      <c r="AD41" s="4"/>
      <c r="AE41" s="3"/>
      <c r="AF41" s="3"/>
      <c r="AG41" s="135"/>
      <c r="AH41" s="6"/>
      <c r="AI41" s="3692"/>
      <c r="AJ41" s="3693"/>
      <c r="AK41" s="3693"/>
      <c r="AL41" s="3693"/>
      <c r="AM41" s="3693"/>
      <c r="AN41" s="3693"/>
      <c r="AO41" s="3693"/>
      <c r="AP41" s="3693"/>
      <c r="AQ41" s="3693"/>
      <c r="AR41" s="3693"/>
      <c r="AS41" s="3693"/>
      <c r="AT41" s="3693"/>
      <c r="AU41" s="3693"/>
      <c r="AV41" s="3693"/>
      <c r="AW41" s="3694"/>
    </row>
    <row r="42" spans="1:49" ht="6" customHeight="1" thickTop="1">
      <c r="A42" s="6"/>
      <c r="B42" s="6"/>
      <c r="C42" s="6"/>
      <c r="E42" s="6"/>
      <c r="F42" s="6"/>
      <c r="G42" s="6"/>
      <c r="H42" s="6"/>
      <c r="I42" s="6"/>
      <c r="J42" s="6"/>
      <c r="K42" s="329"/>
      <c r="L42" s="329"/>
      <c r="M42" s="329"/>
      <c r="N42" s="133"/>
      <c r="O42" s="133"/>
      <c r="P42" s="133"/>
      <c r="Q42" s="133"/>
      <c r="R42" s="133"/>
      <c r="S42" s="133"/>
      <c r="T42" s="133"/>
      <c r="U42" s="133"/>
      <c r="V42" s="6"/>
      <c r="W42" s="6"/>
      <c r="X42" s="6"/>
      <c r="Y42" s="3695"/>
      <c r="Z42" s="3696"/>
      <c r="AA42" s="3696"/>
      <c r="AB42" s="6"/>
      <c r="AC42" s="6"/>
      <c r="AD42" s="6"/>
      <c r="AE42" s="6"/>
      <c r="AF42" s="6"/>
      <c r="AG42" s="6"/>
      <c r="AH42" s="6"/>
      <c r="AI42" s="1"/>
      <c r="AJ42" s="81"/>
      <c r="AK42" s="81"/>
      <c r="AL42" s="265"/>
      <c r="AM42" s="81"/>
      <c r="AN42" s="6"/>
      <c r="AO42" s="81"/>
      <c r="AP42" s="6"/>
      <c r="AQ42" s="6"/>
      <c r="AR42" s="6"/>
    </row>
    <row r="43" spans="1:49" ht="12" customHeight="1">
      <c r="B43" s="6"/>
      <c r="C43" s="1"/>
      <c r="D43" s="6" t="s">
        <v>120</v>
      </c>
      <c r="E43" s="1"/>
      <c r="F43" s="6"/>
      <c r="G43" s="6"/>
      <c r="H43" s="6"/>
      <c r="I43" s="6"/>
      <c r="J43" s="6"/>
      <c r="K43" s="1"/>
      <c r="L43" s="1"/>
      <c r="M43" s="1"/>
      <c r="N43" s="1"/>
      <c r="O43" s="1"/>
      <c r="P43" s="1"/>
      <c r="Q43" s="1"/>
      <c r="R43" s="1"/>
      <c r="S43" s="1"/>
      <c r="T43" s="1"/>
      <c r="U43" s="1"/>
      <c r="V43" s="330"/>
      <c r="W43" s="1"/>
      <c r="X43" s="1"/>
      <c r="Y43" s="330"/>
      <c r="Z43" s="1"/>
      <c r="AA43" s="1"/>
      <c r="AB43" s="6"/>
      <c r="AC43" s="6"/>
      <c r="AD43" s="6"/>
      <c r="AE43" s="6"/>
      <c r="AF43" s="6"/>
      <c r="AG43" s="6"/>
      <c r="AH43" s="6"/>
      <c r="AI43" s="1"/>
      <c r="AJ43" s="81"/>
      <c r="AK43" s="81"/>
      <c r="AL43" s="265"/>
      <c r="AM43" s="81"/>
      <c r="AN43" s="6"/>
      <c r="AO43" s="81"/>
      <c r="AP43" s="6"/>
      <c r="AQ43" s="6"/>
      <c r="AR43" s="6"/>
    </row>
    <row r="44" spans="1:49" ht="13" customHeight="1">
      <c r="A44" s="6"/>
      <c r="B44" s="6"/>
      <c r="C44" s="6"/>
      <c r="D44" s="1198"/>
      <c r="E44" s="6"/>
      <c r="F44" s="6"/>
      <c r="G44" s="6"/>
      <c r="H44" s="6"/>
      <c r="I44" s="6"/>
      <c r="J44" s="6"/>
      <c r="K44" s="6"/>
      <c r="L44" s="6"/>
      <c r="M44" s="6"/>
      <c r="N44" s="6"/>
      <c r="O44" s="6"/>
      <c r="P44" s="6"/>
      <c r="Q44" s="265"/>
      <c r="R44" s="6"/>
      <c r="S44" s="6"/>
      <c r="T44" s="6"/>
      <c r="U44" s="6"/>
      <c r="V44" s="6"/>
      <c r="W44" s="6"/>
      <c r="X44" s="6"/>
      <c r="Y44" s="6"/>
      <c r="Z44" s="6"/>
      <c r="AA44" s="6"/>
      <c r="AB44" s="6"/>
      <c r="AC44" s="6"/>
      <c r="AD44" s="6"/>
      <c r="AE44" s="6"/>
      <c r="AF44" s="6"/>
      <c r="AG44" s="6"/>
      <c r="AH44" s="6"/>
      <c r="AI44" s="6"/>
      <c r="AJ44" s="6"/>
      <c r="AK44" s="6"/>
      <c r="AL44" s="265"/>
      <c r="AM44" s="6"/>
      <c r="AN44" s="6"/>
      <c r="AO44" s="6"/>
      <c r="AP44" s="6"/>
      <c r="AQ44" s="6"/>
      <c r="AR44" s="6"/>
    </row>
  </sheetData>
  <mergeCells count="131">
    <mergeCell ref="AX1:BB1"/>
    <mergeCell ref="Y42:AA42"/>
    <mergeCell ref="Z40:AA40"/>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Z39:AA39"/>
    <mergeCell ref="AC39:AD39"/>
    <mergeCell ref="AF39:AG39"/>
    <mergeCell ref="AC37:AD37"/>
    <mergeCell ref="AC40:AD40"/>
    <mergeCell ref="AF40:AG40"/>
    <mergeCell ref="AQ17:AR17"/>
    <mergeCell ref="AQ18:AR18"/>
    <mergeCell ref="AQ29:AR29"/>
    <mergeCell ref="AQ19:AR19"/>
    <mergeCell ref="AQ20:AR20"/>
    <mergeCell ref="AF35:AG35"/>
    <mergeCell ref="Z37:AA37"/>
    <mergeCell ref="AQ26:AR26"/>
    <mergeCell ref="AQ27:AR27"/>
    <mergeCell ref="AQ28:AR28"/>
    <mergeCell ref="AQ30:AR30"/>
    <mergeCell ref="AI34:AW41"/>
    <mergeCell ref="AF38:AG38"/>
    <mergeCell ref="Z38:AA38"/>
    <mergeCell ref="Z36:AA36"/>
    <mergeCell ref="AC36:AD36"/>
    <mergeCell ref="AF36:AG36"/>
    <mergeCell ref="AQ24:AR24"/>
    <mergeCell ref="AQ25:AR25"/>
    <mergeCell ref="AC38:AD38"/>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B1:AU1"/>
    <mergeCell ref="G4:J5"/>
    <mergeCell ref="G6:J6"/>
    <mergeCell ref="G7:J7"/>
    <mergeCell ref="AQ6:AR6"/>
    <mergeCell ref="AQ7:AR7"/>
    <mergeCell ref="AQ4:AR5"/>
    <mergeCell ref="B4:F5"/>
    <mergeCell ref="B6:F6"/>
    <mergeCell ref="B7:F7"/>
    <mergeCell ref="AF2:AK2"/>
    <mergeCell ref="AL2:AM2"/>
    <mergeCell ref="AN2:AQ2"/>
    <mergeCell ref="C34:E34"/>
    <mergeCell ref="AF37:AG37"/>
    <mergeCell ref="Z34:AG34"/>
    <mergeCell ref="B32:F32"/>
    <mergeCell ref="B25:F25"/>
    <mergeCell ref="B27:F27"/>
    <mergeCell ref="B28:F28"/>
    <mergeCell ref="B29:F29"/>
    <mergeCell ref="B30:F30"/>
    <mergeCell ref="B31:F31"/>
    <mergeCell ref="B26:F26"/>
    <mergeCell ref="Z35:AA35"/>
    <mergeCell ref="AC35:AD35"/>
    <mergeCell ref="G27:J27"/>
    <mergeCell ref="G28:J28"/>
    <mergeCell ref="G32:J32"/>
    <mergeCell ref="G29:J29"/>
    <mergeCell ref="G30:J30"/>
    <mergeCell ref="G24:J24"/>
    <mergeCell ref="G25:J25"/>
    <mergeCell ref="G26:J26"/>
    <mergeCell ref="G31:J31"/>
    <mergeCell ref="B18:F18"/>
    <mergeCell ref="B20:F20"/>
    <mergeCell ref="B21:F21"/>
    <mergeCell ref="B19:F19"/>
    <mergeCell ref="B24:F24"/>
    <mergeCell ref="G18:J18"/>
    <mergeCell ref="G22:J22"/>
    <mergeCell ref="G23:J23"/>
    <mergeCell ref="G21:J21"/>
    <mergeCell ref="B22:F22"/>
    <mergeCell ref="B23:F23"/>
    <mergeCell ref="G19:J19"/>
    <mergeCell ref="G20:J20"/>
    <mergeCell ref="B17:F17"/>
    <mergeCell ref="B13:F13"/>
    <mergeCell ref="B8:F8"/>
    <mergeCell ref="B9:F9"/>
    <mergeCell ref="B10:F10"/>
    <mergeCell ref="G15:J15"/>
    <mergeCell ref="G16:J16"/>
    <mergeCell ref="G8:J8"/>
    <mergeCell ref="B12:F12"/>
    <mergeCell ref="G9:J9"/>
    <mergeCell ref="G10:J10"/>
    <mergeCell ref="G11:J11"/>
    <mergeCell ref="G12:J12"/>
    <mergeCell ref="G13:J13"/>
    <mergeCell ref="B16:F16"/>
    <mergeCell ref="B11:F11"/>
    <mergeCell ref="B14:F14"/>
    <mergeCell ref="B15:F15"/>
    <mergeCell ref="G17:J17"/>
    <mergeCell ref="G14:J14"/>
  </mergeCells>
  <phoneticPr fontId="4"/>
  <dataValidations count="1">
    <dataValidation type="list" allowBlank="1" showInputMessage="1" showErrorMessage="1" sqref="AL2:AM2" xr:uid="{00000000-0002-0000-1200-000000000000}">
      <formula1>"6,7,8,9,10,11,12,1,2,3"</formula1>
    </dataValidation>
  </dataValidations>
  <hyperlinks>
    <hyperlink ref="AX1" location="目次!A1" display="目次に戻る" xr:uid="{00000000-0004-0000-1200-000000000000}"/>
  </hyperlinks>
  <printOptions horizontalCentered="1"/>
  <pageMargins left="0.59055118110236227" right="0.59055118110236227" top="0.62992125984251968" bottom="0.27559055118110237" header="0.19685039370078741" footer="0.19685039370078741"/>
  <pageSetup paperSize="9" scale="97"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sheetPr>
  <dimension ref="A1:BY91"/>
  <sheetViews>
    <sheetView showGridLines="0" view="pageBreakPreview" topLeftCell="A14" zoomScaleNormal="100" zoomScaleSheetLayoutView="100" workbookViewId="0">
      <selection activeCell="BD16" sqref="BD16"/>
    </sheetView>
  </sheetViews>
  <sheetFormatPr defaultColWidth="8" defaultRowHeight="12"/>
  <cols>
    <col min="1" max="1" width="1.453125" style="5" customWidth="1"/>
    <col min="2" max="12" width="2.36328125" style="5" customWidth="1"/>
    <col min="13" max="13" width="2.36328125" style="279" customWidth="1"/>
    <col min="14" max="102" width="2.36328125" style="5" customWidth="1"/>
    <col min="103" max="16384" width="8" style="5"/>
  </cols>
  <sheetData>
    <row r="1" spans="1:63" ht="14.15" customHeight="1">
      <c r="B1" s="2394" t="s">
        <v>990</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650"/>
      <c r="AO1" s="2794" t="s">
        <v>1428</v>
      </c>
      <c r="AP1" s="2794"/>
      <c r="AQ1" s="2794"/>
      <c r="AR1" s="2794"/>
      <c r="AS1" s="2794"/>
    </row>
    <row r="2" spans="1:63" ht="5.15" customHeight="1" thickBot="1"/>
    <row r="3" spans="1:63" ht="14.15" customHeight="1">
      <c r="B3" s="2395" t="s">
        <v>321</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396" t="s">
        <v>155</v>
      </c>
      <c r="AC3" s="2396"/>
      <c r="AD3" s="2396"/>
      <c r="AE3" s="2396"/>
      <c r="AF3" s="2396"/>
      <c r="AG3" s="2396"/>
      <c r="AH3" s="2396"/>
      <c r="AI3" s="2396"/>
      <c r="AJ3" s="2396"/>
      <c r="AK3" s="2396"/>
      <c r="AL3" s="2396"/>
      <c r="AM3" s="2797"/>
      <c r="AN3" s="145"/>
      <c r="AO3" s="146"/>
      <c r="AP3" s="185"/>
    </row>
    <row r="4" spans="1:63" ht="14.15" customHeight="1">
      <c r="B4" s="68" t="s">
        <v>2166</v>
      </c>
      <c r="D4" s="6"/>
      <c r="E4" s="6"/>
      <c r="F4" s="6"/>
      <c r="G4" s="6"/>
      <c r="H4" s="6"/>
      <c r="I4" s="6"/>
      <c r="J4" s="6"/>
      <c r="K4" s="6"/>
      <c r="L4" s="6"/>
      <c r="M4" s="280"/>
      <c r="N4" s="6"/>
      <c r="O4" s="6"/>
      <c r="P4" s="6"/>
      <c r="Q4" s="6"/>
      <c r="R4" s="6"/>
      <c r="S4" s="6"/>
      <c r="T4" s="6"/>
      <c r="U4" s="6"/>
      <c r="V4" s="6"/>
      <c r="W4" s="6"/>
      <c r="X4" s="6"/>
      <c r="Y4" s="6"/>
      <c r="Z4" s="6"/>
      <c r="AA4" s="281"/>
      <c r="AD4" s="146"/>
      <c r="AE4" s="146"/>
      <c r="AF4" s="146"/>
      <c r="AG4" s="146"/>
      <c r="AH4" s="146"/>
      <c r="AI4" s="146"/>
      <c r="AJ4" s="146"/>
      <c r="AK4" s="146"/>
      <c r="AL4" s="146"/>
      <c r="AM4" s="149"/>
      <c r="AN4" s="145"/>
      <c r="AO4" s="146"/>
      <c r="AP4" s="185"/>
    </row>
    <row r="5" spans="1:63" ht="14.15" customHeight="1">
      <c r="B5" s="145"/>
      <c r="D5" s="183" t="s">
        <v>814</v>
      </c>
      <c r="E5" s="146"/>
      <c r="F5" s="146"/>
      <c r="G5" s="146"/>
      <c r="H5" s="146"/>
      <c r="I5" s="146"/>
      <c r="J5" s="146"/>
      <c r="K5" s="146"/>
      <c r="L5" s="146"/>
      <c r="M5" s="146"/>
      <c r="N5" s="146"/>
      <c r="O5" s="146"/>
      <c r="P5" s="146"/>
      <c r="Q5" s="146"/>
      <c r="R5" s="146"/>
      <c r="S5" s="146"/>
      <c r="T5" s="146"/>
      <c r="U5" s="146"/>
      <c r="V5" s="146"/>
      <c r="W5" s="146"/>
      <c r="X5" s="146"/>
      <c r="Y5" s="146"/>
      <c r="Z5" s="146"/>
      <c r="AA5" s="147"/>
      <c r="AB5" s="146"/>
      <c r="AC5" s="146"/>
      <c r="AD5" s="146"/>
      <c r="AE5" s="146"/>
      <c r="AF5" s="146"/>
      <c r="AG5" s="146"/>
      <c r="AH5" s="146"/>
      <c r="AI5" s="146"/>
      <c r="AJ5" s="146"/>
      <c r="AK5" s="146"/>
      <c r="AL5" s="146"/>
      <c r="AM5" s="149"/>
      <c r="AN5" s="145"/>
      <c r="AO5" s="146"/>
      <c r="AP5" s="185"/>
    </row>
    <row r="6" spans="1:63" ht="14.15" customHeight="1">
      <c r="B6" s="145"/>
      <c r="D6" s="115" t="s">
        <v>2168</v>
      </c>
      <c r="E6" s="6"/>
      <c r="F6" s="6"/>
      <c r="G6" s="6"/>
      <c r="H6" s="6"/>
      <c r="I6" s="6"/>
      <c r="J6" s="6"/>
      <c r="K6" s="6"/>
      <c r="L6" s="6"/>
      <c r="M6" s="280"/>
      <c r="N6" s="6"/>
      <c r="O6" s="6"/>
      <c r="P6" s="6"/>
      <c r="Q6" s="6"/>
      <c r="R6" s="6"/>
      <c r="S6" s="6"/>
      <c r="T6" s="6"/>
      <c r="U6" s="6"/>
      <c r="V6" s="6"/>
      <c r="W6" s="6"/>
      <c r="X6" s="6"/>
      <c r="Y6" s="6"/>
      <c r="Z6" s="6"/>
      <c r="AA6" s="281"/>
      <c r="AB6" s="146"/>
      <c r="AC6" s="146"/>
      <c r="AD6" s="146"/>
      <c r="AE6" s="146"/>
      <c r="AF6" s="146"/>
      <c r="AG6" s="146"/>
      <c r="AH6" s="146"/>
      <c r="AI6" s="146"/>
      <c r="AJ6" s="146"/>
      <c r="AK6" s="146"/>
      <c r="AL6" s="146"/>
      <c r="AM6" s="149"/>
      <c r="AN6" s="145"/>
      <c r="AO6" s="146"/>
      <c r="AP6" s="185"/>
    </row>
    <row r="7" spans="1:63" ht="12.75" customHeight="1">
      <c r="B7" s="145"/>
      <c r="D7" s="65" t="s">
        <v>2167</v>
      </c>
      <c r="M7" s="5"/>
      <c r="S7" s="64"/>
      <c r="T7" s="64"/>
      <c r="U7" s="64"/>
      <c r="V7" s="64"/>
      <c r="W7" s="146"/>
      <c r="X7" s="146"/>
      <c r="Y7" s="146"/>
      <c r="Z7" s="146"/>
      <c r="AA7" s="147"/>
      <c r="AB7" s="146"/>
      <c r="AC7" s="146"/>
      <c r="AD7" s="146"/>
      <c r="AE7" s="146"/>
      <c r="AF7" s="146"/>
      <c r="AG7" s="146"/>
      <c r="AH7" s="146"/>
      <c r="AI7" s="146"/>
      <c r="AJ7" s="146"/>
      <c r="AK7" s="146"/>
      <c r="AL7" s="146"/>
      <c r="AM7" s="149"/>
      <c r="AN7" s="145"/>
      <c r="AO7" s="146"/>
      <c r="AP7" s="185"/>
    </row>
    <row r="8" spans="1:63" ht="14.15" customHeight="1">
      <c r="A8" s="6"/>
      <c r="B8" s="68" t="s">
        <v>1078</v>
      </c>
      <c r="D8" s="6"/>
      <c r="E8" s="6"/>
      <c r="F8" s="6"/>
      <c r="G8" s="6"/>
      <c r="H8" s="6"/>
      <c r="I8" s="6"/>
      <c r="J8" s="6"/>
      <c r="K8" s="6"/>
      <c r="L8" s="6"/>
      <c r="M8" s="280"/>
      <c r="N8" s="6"/>
      <c r="O8" s="6"/>
      <c r="P8" s="6"/>
      <c r="Q8" s="6"/>
      <c r="R8" s="6"/>
      <c r="S8" s="6"/>
      <c r="T8" s="6"/>
      <c r="U8" s="6"/>
      <c r="V8" s="6"/>
      <c r="W8" s="6"/>
      <c r="X8" s="6"/>
      <c r="Y8" s="6"/>
      <c r="Z8" s="6"/>
      <c r="AA8" s="70"/>
      <c r="AB8" s="66"/>
      <c r="AC8" s="6"/>
      <c r="AD8" s="6"/>
      <c r="AE8" s="6"/>
      <c r="AF8" s="6"/>
      <c r="AG8" s="6"/>
      <c r="AH8" s="6"/>
      <c r="AI8" s="6"/>
      <c r="AJ8" s="6"/>
      <c r="AK8" s="6"/>
      <c r="AL8" s="6"/>
      <c r="AM8" s="268"/>
      <c r="AN8" s="68"/>
      <c r="AO8" s="6"/>
      <c r="AQ8" s="5" t="s">
        <v>1755</v>
      </c>
    </row>
    <row r="9" spans="1:63" ht="14.15" customHeight="1">
      <c r="A9" s="6"/>
      <c r="B9" s="68"/>
      <c r="C9" s="6" t="s">
        <v>1060</v>
      </c>
      <c r="D9" s="6"/>
      <c r="E9" s="6"/>
      <c r="F9" s="6"/>
      <c r="G9" s="6"/>
      <c r="H9" s="6"/>
      <c r="I9" s="6"/>
      <c r="J9" s="6"/>
      <c r="K9" s="6"/>
      <c r="L9" s="6"/>
      <c r="M9" s="280"/>
      <c r="N9" s="6"/>
      <c r="O9" s="6"/>
      <c r="P9" s="6"/>
      <c r="Q9" s="6"/>
      <c r="R9" s="6"/>
      <c r="S9" s="6"/>
      <c r="T9" s="6"/>
      <c r="U9" s="6"/>
      <c r="V9" s="6"/>
      <c r="Y9" s="6"/>
      <c r="AB9" s="2"/>
      <c r="AC9" s="3"/>
      <c r="AD9" s="3"/>
      <c r="AE9" s="3"/>
      <c r="AF9" s="6"/>
      <c r="AG9" s="6"/>
      <c r="AH9" s="6"/>
      <c r="AI9" s="6"/>
      <c r="AJ9" s="6"/>
      <c r="AK9" s="6"/>
      <c r="AL9" s="6"/>
      <c r="AM9" s="268"/>
      <c r="AN9" s="68"/>
      <c r="AO9" s="6"/>
    </row>
    <row r="10" spans="1:63" ht="14.15" customHeight="1">
      <c r="A10" s="6"/>
      <c r="B10" s="68"/>
      <c r="C10" s="3726" t="s">
        <v>378</v>
      </c>
      <c r="D10" s="3727"/>
      <c r="E10" s="3728"/>
      <c r="F10" s="3754" t="s">
        <v>376</v>
      </c>
      <c r="G10" s="3755"/>
      <c r="H10" s="3755"/>
      <c r="I10" s="3755"/>
      <c r="J10" s="3756"/>
      <c r="K10" s="3102" t="s">
        <v>58</v>
      </c>
      <c r="L10" s="3103"/>
      <c r="M10" s="3104"/>
      <c r="N10" s="3742" t="s">
        <v>377</v>
      </c>
      <c r="O10" s="3743"/>
      <c r="P10" s="3743"/>
      <c r="Q10" s="3744"/>
      <c r="R10" s="3102" t="s">
        <v>55</v>
      </c>
      <c r="S10" s="3103"/>
      <c r="T10" s="3103"/>
      <c r="U10" s="3103"/>
      <c r="V10" s="3103"/>
      <c r="W10" s="3103"/>
      <c r="X10" s="3103"/>
      <c r="Y10" s="3103"/>
      <c r="Z10" s="3104"/>
      <c r="AA10" s="3379" t="s">
        <v>380</v>
      </c>
      <c r="AB10" s="3380"/>
      <c r="AC10" s="3380"/>
      <c r="AD10" s="3380"/>
      <c r="AE10" s="3380"/>
      <c r="AF10" s="3380"/>
      <c r="AG10" s="3381"/>
      <c r="AH10" s="3726" t="s">
        <v>320</v>
      </c>
      <c r="AI10" s="3727"/>
      <c r="AJ10" s="3727"/>
      <c r="AK10" s="3727"/>
      <c r="AL10" s="3728"/>
      <c r="AM10" s="102"/>
      <c r="AN10" s="62"/>
      <c r="AO10" s="224"/>
      <c r="AP10" s="6"/>
    </row>
    <row r="11" spans="1:63" ht="14.15" customHeight="1">
      <c r="A11" s="6"/>
      <c r="B11" s="68"/>
      <c r="C11" s="3729"/>
      <c r="D11" s="3730"/>
      <c r="E11" s="3731"/>
      <c r="F11" s="3757"/>
      <c r="G11" s="2460"/>
      <c r="H11" s="2460"/>
      <c r="I11" s="2460"/>
      <c r="J11" s="3758"/>
      <c r="K11" s="3108"/>
      <c r="L11" s="3109"/>
      <c r="M11" s="3110"/>
      <c r="N11" s="3745"/>
      <c r="O11" s="3746"/>
      <c r="P11" s="3746"/>
      <c r="Q11" s="3747"/>
      <c r="R11" s="3108"/>
      <c r="S11" s="3109"/>
      <c r="T11" s="3109"/>
      <c r="U11" s="3109"/>
      <c r="V11" s="3109"/>
      <c r="W11" s="3109"/>
      <c r="X11" s="3109"/>
      <c r="Y11" s="3109"/>
      <c r="Z11" s="3110"/>
      <c r="AA11" s="3379" t="s">
        <v>379</v>
      </c>
      <c r="AB11" s="3741"/>
      <c r="AC11" s="3717" t="s">
        <v>381</v>
      </c>
      <c r="AD11" s="3421"/>
      <c r="AE11" s="3421"/>
      <c r="AF11" s="3421"/>
      <c r="AG11" s="3422"/>
      <c r="AH11" s="3729"/>
      <c r="AI11" s="3730"/>
      <c r="AJ11" s="3730"/>
      <c r="AK11" s="3730"/>
      <c r="AL11" s="3731"/>
      <c r="AM11" s="102"/>
      <c r="AN11" s="62"/>
      <c r="AO11" s="224"/>
      <c r="AP11" s="224"/>
      <c r="AQ11" s="2656"/>
      <c r="AR11" s="2656"/>
      <c r="AS11" s="2656"/>
      <c r="AT11" s="2656"/>
      <c r="AU11" s="2656"/>
      <c r="AV11" s="2656"/>
      <c r="AW11" s="2656"/>
      <c r="AX11" s="3703"/>
      <c r="AY11" s="3703"/>
      <c r="AZ11" s="3703"/>
      <c r="BA11" s="3703"/>
      <c r="BB11" s="3703"/>
      <c r="BC11" s="3703"/>
      <c r="BD11" s="3703"/>
      <c r="BE11" s="3703"/>
      <c r="BF11" s="3703"/>
      <c r="BG11" s="3703"/>
      <c r="BH11" s="3703"/>
      <c r="BI11" s="3703"/>
      <c r="BJ11" s="3703"/>
      <c r="BK11" s="3703"/>
    </row>
    <row r="12" spans="1:63" ht="14.15" customHeight="1">
      <c r="A12" s="6"/>
      <c r="B12" s="68"/>
      <c r="C12" s="3722"/>
      <c r="D12" s="3723"/>
      <c r="E12" s="3724"/>
      <c r="F12" s="3420"/>
      <c r="G12" s="3421"/>
      <c r="H12" s="3421"/>
      <c r="I12" s="3421"/>
      <c r="J12" s="3422"/>
      <c r="K12" s="3708"/>
      <c r="L12" s="3709"/>
      <c r="M12" s="3710"/>
      <c r="N12" s="3708"/>
      <c r="O12" s="3709"/>
      <c r="P12" s="3709"/>
      <c r="Q12" s="3710"/>
      <c r="R12" s="3736"/>
      <c r="S12" s="3734"/>
      <c r="T12" s="3734"/>
      <c r="U12" s="3734"/>
      <c r="V12" s="282" t="s">
        <v>23</v>
      </c>
      <c r="W12" s="3734"/>
      <c r="X12" s="3734"/>
      <c r="Y12" s="3734"/>
      <c r="Z12" s="3735"/>
      <c r="AA12" s="3714"/>
      <c r="AB12" s="3721"/>
      <c r="AC12" s="3717"/>
      <c r="AD12" s="3421"/>
      <c r="AE12" s="3421"/>
      <c r="AF12" s="3421"/>
      <c r="AG12" s="3422"/>
      <c r="AH12" s="3718"/>
      <c r="AI12" s="3719"/>
      <c r="AJ12" s="3719"/>
      <c r="AK12" s="3719"/>
      <c r="AL12" s="3720"/>
      <c r="AM12" s="102"/>
      <c r="AN12" s="62"/>
      <c r="AP12" s="224"/>
      <c r="AQ12" s="2656"/>
      <c r="AR12" s="2656"/>
      <c r="AS12" s="2656"/>
      <c r="AT12" s="2656"/>
      <c r="AU12" s="2656"/>
      <c r="AV12" s="183"/>
      <c r="AW12" s="3704"/>
      <c r="AX12" s="3703"/>
      <c r="AY12" s="3703"/>
      <c r="AZ12" s="3703"/>
      <c r="BA12" s="3703"/>
      <c r="BB12" s="3703"/>
      <c r="BC12" s="3703"/>
      <c r="BD12" s="3703"/>
      <c r="BE12" s="3703"/>
      <c r="BF12" s="3703"/>
      <c r="BG12" s="3703"/>
      <c r="BH12" s="3703"/>
      <c r="BI12" s="3703"/>
      <c r="BJ12" s="3703"/>
      <c r="BK12" s="3703"/>
    </row>
    <row r="13" spans="1:63" ht="14.15" customHeight="1">
      <c r="A13" s="6"/>
      <c r="B13" s="68"/>
      <c r="C13" s="3722"/>
      <c r="D13" s="3723"/>
      <c r="E13" s="3724"/>
      <c r="F13" s="3420"/>
      <c r="G13" s="3421"/>
      <c r="H13" s="3421"/>
      <c r="I13" s="3421"/>
      <c r="J13" s="3422"/>
      <c r="K13" s="3708"/>
      <c r="L13" s="3709"/>
      <c r="M13" s="3710"/>
      <c r="N13" s="3708"/>
      <c r="O13" s="3709"/>
      <c r="P13" s="3709"/>
      <c r="Q13" s="3710"/>
      <c r="R13" s="3736"/>
      <c r="S13" s="3734"/>
      <c r="T13" s="3734"/>
      <c r="U13" s="3734"/>
      <c r="V13" s="282" t="s">
        <v>23</v>
      </c>
      <c r="W13" s="3734"/>
      <c r="X13" s="3734"/>
      <c r="Y13" s="3734"/>
      <c r="Z13" s="3735"/>
      <c r="AA13" s="3714"/>
      <c r="AB13" s="3721"/>
      <c r="AC13" s="3717"/>
      <c r="AD13" s="3421"/>
      <c r="AE13" s="3421"/>
      <c r="AF13" s="3421"/>
      <c r="AG13" s="3422"/>
      <c r="AH13" s="3718" t="s">
        <v>190</v>
      </c>
      <c r="AI13" s="3719"/>
      <c r="AJ13" s="3719"/>
      <c r="AK13" s="3719"/>
      <c r="AL13" s="3720"/>
      <c r="AM13" s="102"/>
      <c r="AN13" s="62"/>
      <c r="AQ13" s="2656"/>
      <c r="AR13" s="2656"/>
      <c r="AS13" s="2656"/>
      <c r="AT13" s="2656"/>
      <c r="AU13" s="2656"/>
      <c r="AV13" s="183"/>
      <c r="AW13" s="3704"/>
      <c r="AX13" s="3703"/>
      <c r="AY13" s="3703"/>
      <c r="AZ13" s="3703"/>
      <c r="BA13" s="3703"/>
      <c r="BB13" s="3703"/>
      <c r="BC13" s="3703"/>
      <c r="BD13" s="3703"/>
      <c r="BE13" s="3703"/>
      <c r="BF13" s="3703"/>
      <c r="BG13" s="3703"/>
      <c r="BH13" s="3703"/>
      <c r="BI13" s="3703"/>
      <c r="BJ13" s="3703"/>
      <c r="BK13" s="3703"/>
    </row>
    <row r="14" spans="1:63" ht="14.15" customHeight="1">
      <c r="A14" s="6"/>
      <c r="B14" s="68"/>
      <c r="C14" s="3722"/>
      <c r="D14" s="3723"/>
      <c r="E14" s="3724"/>
      <c r="F14" s="3420"/>
      <c r="G14" s="3421"/>
      <c r="H14" s="3421"/>
      <c r="I14" s="3421"/>
      <c r="J14" s="3422"/>
      <c r="K14" s="3708"/>
      <c r="L14" s="3709"/>
      <c r="M14" s="3710"/>
      <c r="N14" s="3708"/>
      <c r="O14" s="3709"/>
      <c r="P14" s="3709"/>
      <c r="Q14" s="3710"/>
      <c r="R14" s="3736"/>
      <c r="S14" s="3734"/>
      <c r="T14" s="3734"/>
      <c r="U14" s="3734"/>
      <c r="V14" s="282" t="s">
        <v>23</v>
      </c>
      <c r="W14" s="3734"/>
      <c r="X14" s="3734"/>
      <c r="Y14" s="3734"/>
      <c r="Z14" s="3735"/>
      <c r="AA14" s="3714"/>
      <c r="AB14" s="3721"/>
      <c r="AC14" s="3717"/>
      <c r="AD14" s="3421"/>
      <c r="AE14" s="3421"/>
      <c r="AF14" s="3421"/>
      <c r="AG14" s="3422"/>
      <c r="AH14" s="3718"/>
      <c r="AI14" s="3719"/>
      <c r="AJ14" s="3719"/>
      <c r="AK14" s="3719"/>
      <c r="AL14" s="3720"/>
      <c r="AM14" s="102"/>
      <c r="AN14" s="62"/>
    </row>
    <row r="15" spans="1:63" ht="14.15" customHeight="1">
      <c r="A15" s="6"/>
      <c r="B15" s="68"/>
      <c r="C15" s="3722"/>
      <c r="D15" s="3723"/>
      <c r="E15" s="3724"/>
      <c r="F15" s="3420"/>
      <c r="G15" s="3421"/>
      <c r="H15" s="3421"/>
      <c r="I15" s="3421"/>
      <c r="J15" s="3422"/>
      <c r="K15" s="3708"/>
      <c r="L15" s="3709"/>
      <c r="M15" s="3710"/>
      <c r="N15" s="3708"/>
      <c r="O15" s="3709"/>
      <c r="P15" s="3709"/>
      <c r="Q15" s="3710"/>
      <c r="R15" s="3736"/>
      <c r="S15" s="3734"/>
      <c r="T15" s="3734"/>
      <c r="U15" s="3734"/>
      <c r="V15" s="282" t="s">
        <v>23</v>
      </c>
      <c r="W15" s="3734"/>
      <c r="X15" s="3734"/>
      <c r="Y15" s="3734"/>
      <c r="Z15" s="3735"/>
      <c r="AA15" s="3714"/>
      <c r="AB15" s="3721"/>
      <c r="AC15" s="3717"/>
      <c r="AD15" s="3421"/>
      <c r="AE15" s="3421"/>
      <c r="AF15" s="3421"/>
      <c r="AG15" s="3422"/>
      <c r="AH15" s="3718"/>
      <c r="AI15" s="3719"/>
      <c r="AJ15" s="3719"/>
      <c r="AK15" s="3719"/>
      <c r="AL15" s="3720"/>
      <c r="AM15" s="102"/>
      <c r="AN15" s="62"/>
      <c r="AP15" s="283"/>
      <c r="AQ15" s="178"/>
    </row>
    <row r="16" spans="1:63" ht="14.15" customHeight="1">
      <c r="A16" s="6"/>
      <c r="B16" s="68"/>
      <c r="C16" s="3722"/>
      <c r="D16" s="3723"/>
      <c r="E16" s="3724"/>
      <c r="F16" s="3420"/>
      <c r="G16" s="3421"/>
      <c r="H16" s="3421"/>
      <c r="I16" s="3421"/>
      <c r="J16" s="3422"/>
      <c r="K16" s="3708"/>
      <c r="L16" s="3709"/>
      <c r="M16" s="3710"/>
      <c r="N16" s="3708"/>
      <c r="O16" s="3709"/>
      <c r="P16" s="3709"/>
      <c r="Q16" s="3710"/>
      <c r="R16" s="3732"/>
      <c r="S16" s="3733"/>
      <c r="T16" s="3733"/>
      <c r="U16" s="3733"/>
      <c r="V16" s="282" t="s">
        <v>23</v>
      </c>
      <c r="W16" s="3734"/>
      <c r="X16" s="3734"/>
      <c r="Y16" s="3734"/>
      <c r="Z16" s="3735"/>
      <c r="AA16" s="3714"/>
      <c r="AB16" s="3721"/>
      <c r="AC16" s="3717"/>
      <c r="AD16" s="3421"/>
      <c r="AE16" s="3421"/>
      <c r="AF16" s="3421"/>
      <c r="AG16" s="3422"/>
      <c r="AH16" s="3718"/>
      <c r="AI16" s="3719"/>
      <c r="AJ16" s="3719"/>
      <c r="AK16" s="3719"/>
      <c r="AL16" s="3720"/>
      <c r="AM16" s="102"/>
      <c r="AN16" s="62"/>
      <c r="AP16" s="283"/>
      <c r="AQ16" s="178"/>
    </row>
    <row r="17" spans="1:62" ht="14.15" customHeight="1">
      <c r="A17" s="6"/>
      <c r="B17" s="68"/>
      <c r="C17" s="3722"/>
      <c r="D17" s="3723"/>
      <c r="E17" s="3724"/>
      <c r="F17" s="3420"/>
      <c r="G17" s="3421"/>
      <c r="H17" s="3421"/>
      <c r="I17" s="3421"/>
      <c r="J17" s="3422"/>
      <c r="K17" s="3708"/>
      <c r="L17" s="3709"/>
      <c r="M17" s="3710"/>
      <c r="N17" s="3708"/>
      <c r="O17" s="3709"/>
      <c r="P17" s="3709"/>
      <c r="Q17" s="3710"/>
      <c r="R17" s="3736"/>
      <c r="S17" s="3734"/>
      <c r="T17" s="3734"/>
      <c r="U17" s="3734"/>
      <c r="V17" s="282" t="s">
        <v>23</v>
      </c>
      <c r="W17" s="3734"/>
      <c r="X17" s="3734"/>
      <c r="Y17" s="3734"/>
      <c r="Z17" s="3735"/>
      <c r="AA17" s="3714"/>
      <c r="AB17" s="3721"/>
      <c r="AC17" s="3717"/>
      <c r="AD17" s="3421"/>
      <c r="AE17" s="3421"/>
      <c r="AF17" s="3421"/>
      <c r="AG17" s="3422"/>
      <c r="AH17" s="3718"/>
      <c r="AI17" s="3719"/>
      <c r="AJ17" s="3719"/>
      <c r="AK17" s="3719"/>
      <c r="AL17" s="3720"/>
      <c r="AM17" s="102"/>
      <c r="AN17" s="62"/>
      <c r="AP17" s="283"/>
      <c r="AQ17" s="178"/>
    </row>
    <row r="18" spans="1:62" ht="14.15" customHeight="1">
      <c r="A18" s="6"/>
      <c r="B18" s="68"/>
      <c r="C18" s="3722"/>
      <c r="D18" s="3723"/>
      <c r="E18" s="3724"/>
      <c r="F18" s="3420"/>
      <c r="G18" s="3421"/>
      <c r="H18" s="3421"/>
      <c r="I18" s="3421"/>
      <c r="J18" s="3422"/>
      <c r="K18" s="3708"/>
      <c r="L18" s="3709"/>
      <c r="M18" s="3710"/>
      <c r="N18" s="3708"/>
      <c r="O18" s="3709"/>
      <c r="P18" s="3709"/>
      <c r="Q18" s="3710"/>
      <c r="R18" s="3736"/>
      <c r="S18" s="3734"/>
      <c r="T18" s="3734"/>
      <c r="U18" s="3734"/>
      <c r="V18" s="282" t="s">
        <v>23</v>
      </c>
      <c r="W18" s="3734"/>
      <c r="X18" s="3734"/>
      <c r="Y18" s="3734"/>
      <c r="Z18" s="3735"/>
      <c r="AA18" s="3714"/>
      <c r="AB18" s="3721"/>
      <c r="AC18" s="3717"/>
      <c r="AD18" s="3421"/>
      <c r="AE18" s="3421"/>
      <c r="AF18" s="3421"/>
      <c r="AG18" s="3422"/>
      <c r="AH18" s="3718"/>
      <c r="AI18" s="3719"/>
      <c r="AJ18" s="3719"/>
      <c r="AK18" s="3719"/>
      <c r="AL18" s="3720"/>
      <c r="AM18" s="102"/>
      <c r="AN18" s="62"/>
      <c r="AP18" s="283"/>
      <c r="AQ18" s="178"/>
    </row>
    <row r="19" spans="1:62" ht="14.15" customHeight="1">
      <c r="A19" s="6"/>
      <c r="B19" s="68"/>
      <c r="C19" s="3722"/>
      <c r="D19" s="3723"/>
      <c r="E19" s="3724"/>
      <c r="F19" s="3420"/>
      <c r="G19" s="3421"/>
      <c r="H19" s="3421"/>
      <c r="I19" s="3421"/>
      <c r="J19" s="3422"/>
      <c r="K19" s="3708"/>
      <c r="L19" s="3709"/>
      <c r="M19" s="3710"/>
      <c r="N19" s="3708"/>
      <c r="O19" s="3709"/>
      <c r="P19" s="3709"/>
      <c r="Q19" s="3710"/>
      <c r="R19" s="3736"/>
      <c r="S19" s="3734"/>
      <c r="T19" s="3734"/>
      <c r="U19" s="3734"/>
      <c r="V19" s="282" t="s">
        <v>23</v>
      </c>
      <c r="W19" s="3734"/>
      <c r="X19" s="3734"/>
      <c r="Y19" s="3734"/>
      <c r="Z19" s="3735"/>
      <c r="AA19" s="3714"/>
      <c r="AB19" s="3721"/>
      <c r="AC19" s="3717"/>
      <c r="AD19" s="3421"/>
      <c r="AE19" s="3421"/>
      <c r="AF19" s="3421"/>
      <c r="AG19" s="3422"/>
      <c r="AH19" s="3718"/>
      <c r="AI19" s="3719"/>
      <c r="AJ19" s="3719"/>
      <c r="AK19" s="3719"/>
      <c r="AL19" s="3720"/>
      <c r="AM19" s="102"/>
      <c r="AN19" s="62"/>
      <c r="AP19" s="283"/>
      <c r="AQ19" s="178"/>
    </row>
    <row r="20" spans="1:62" ht="14.15" customHeight="1">
      <c r="A20" s="6"/>
      <c r="B20" s="68"/>
      <c r="C20" s="3722"/>
      <c r="D20" s="3723"/>
      <c r="E20" s="3724"/>
      <c r="F20" s="3420"/>
      <c r="G20" s="3421"/>
      <c r="H20" s="3421"/>
      <c r="I20" s="3421"/>
      <c r="J20" s="3422"/>
      <c r="K20" s="3708"/>
      <c r="L20" s="3709"/>
      <c r="M20" s="3710"/>
      <c r="N20" s="3708"/>
      <c r="O20" s="3709"/>
      <c r="P20" s="3709"/>
      <c r="Q20" s="3710"/>
      <c r="R20" s="3736"/>
      <c r="S20" s="3734"/>
      <c r="T20" s="3734"/>
      <c r="U20" s="3734"/>
      <c r="V20" s="282" t="s">
        <v>23</v>
      </c>
      <c r="W20" s="3734"/>
      <c r="X20" s="3734"/>
      <c r="Y20" s="3734"/>
      <c r="Z20" s="3735"/>
      <c r="AA20" s="3714"/>
      <c r="AB20" s="3721"/>
      <c r="AC20" s="3717"/>
      <c r="AD20" s="3421"/>
      <c r="AE20" s="3421"/>
      <c r="AF20" s="3421"/>
      <c r="AG20" s="3422"/>
      <c r="AH20" s="3718"/>
      <c r="AI20" s="3719"/>
      <c r="AJ20" s="3719"/>
      <c r="AK20" s="3719"/>
      <c r="AL20" s="3720"/>
      <c r="AM20" s="102"/>
      <c r="AN20" s="62"/>
      <c r="AP20" s="283"/>
      <c r="AQ20" s="178"/>
    </row>
    <row r="21" spans="1:62" ht="14.15" customHeight="1">
      <c r="A21" s="6"/>
      <c r="B21" s="68"/>
      <c r="C21" s="3722"/>
      <c r="D21" s="3723"/>
      <c r="E21" s="3724"/>
      <c r="F21" s="3420"/>
      <c r="G21" s="3421"/>
      <c r="H21" s="3421"/>
      <c r="I21" s="3421"/>
      <c r="J21" s="3422"/>
      <c r="K21" s="3749"/>
      <c r="L21" s="3749"/>
      <c r="M21" s="3749"/>
      <c r="N21" s="3708"/>
      <c r="O21" s="3709"/>
      <c r="P21" s="3709"/>
      <c r="Q21" s="3710"/>
      <c r="R21" s="3736"/>
      <c r="S21" s="3734"/>
      <c r="T21" s="3734"/>
      <c r="U21" s="3734"/>
      <c r="V21" s="282" t="s">
        <v>23</v>
      </c>
      <c r="W21" s="3734"/>
      <c r="X21" s="3734"/>
      <c r="Y21" s="3734"/>
      <c r="Z21" s="3734"/>
      <c r="AA21" s="3714"/>
      <c r="AB21" s="3715"/>
      <c r="AC21" s="3717"/>
      <c r="AD21" s="3421"/>
      <c r="AE21" s="3421"/>
      <c r="AF21" s="3421"/>
      <c r="AG21" s="3422"/>
      <c r="AH21" s="3718"/>
      <c r="AI21" s="3719"/>
      <c r="AJ21" s="3719"/>
      <c r="AK21" s="3719"/>
      <c r="AL21" s="3720"/>
      <c r="AM21" s="102"/>
      <c r="AN21" s="62"/>
    </row>
    <row r="22" spans="1:62" ht="14.15" customHeight="1">
      <c r="A22" s="6"/>
      <c r="B22" s="68"/>
      <c r="C22" s="119"/>
      <c r="D22" s="119"/>
      <c r="E22" s="119"/>
      <c r="F22" s="119"/>
      <c r="G22" s="119"/>
      <c r="H22" s="119"/>
      <c r="I22" s="119"/>
      <c r="J22" s="133"/>
      <c r="K22" s="133"/>
      <c r="L22" s="133"/>
      <c r="M22" s="134"/>
      <c r="N22" s="133"/>
      <c r="O22" s="133"/>
      <c r="P22" s="133"/>
      <c r="Q22" s="133"/>
      <c r="R22" s="133"/>
      <c r="S22" s="133"/>
      <c r="T22" s="133"/>
      <c r="U22" s="133"/>
      <c r="V22" s="133"/>
      <c r="W22" s="284"/>
      <c r="X22" s="284"/>
      <c r="Y22" s="284"/>
      <c r="Z22" s="284"/>
      <c r="AA22" s="284"/>
      <c r="AB22" s="284"/>
      <c r="AC22" s="284"/>
      <c r="AD22" s="284"/>
      <c r="AE22" s="284"/>
      <c r="AF22" s="284"/>
      <c r="AG22" s="178"/>
      <c r="AH22" s="178"/>
      <c r="AI22" s="285"/>
      <c r="AJ22" s="1"/>
      <c r="AK22" s="1"/>
      <c r="AL22" s="1"/>
      <c r="AM22" s="122"/>
      <c r="AN22" s="201"/>
      <c r="AO22" s="1"/>
    </row>
    <row r="23" spans="1:62" ht="14.15" customHeight="1">
      <c r="A23" s="6"/>
      <c r="B23" s="62"/>
      <c r="C23" s="6" t="s">
        <v>612</v>
      </c>
      <c r="D23" s="6"/>
      <c r="E23" s="6"/>
      <c r="F23" s="6"/>
      <c r="G23" s="6"/>
      <c r="H23" s="6"/>
      <c r="I23" s="6"/>
      <c r="J23" s="6"/>
      <c r="K23" s="6"/>
      <c r="L23" s="6"/>
      <c r="M23" s="280"/>
      <c r="N23" s="6"/>
      <c r="O23" s="6"/>
      <c r="P23" s="6"/>
      <c r="Q23" s="6"/>
      <c r="R23" s="6"/>
      <c r="S23" s="6"/>
      <c r="T23" s="6"/>
      <c r="U23" s="6"/>
      <c r="V23" s="6"/>
      <c r="W23" s="6"/>
      <c r="X23" s="6"/>
      <c r="Y23" s="6"/>
      <c r="Z23" s="6"/>
      <c r="AA23" s="6"/>
      <c r="AB23" s="6"/>
      <c r="AC23" s="6"/>
      <c r="AD23" s="6"/>
      <c r="AE23" s="6"/>
      <c r="AF23" s="6"/>
      <c r="AG23" s="6"/>
      <c r="AH23" s="6"/>
      <c r="AI23" s="6"/>
      <c r="AJ23" s="6"/>
      <c r="AK23" s="6"/>
      <c r="AL23" s="6"/>
      <c r="AM23" s="268"/>
      <c r="AN23" s="68"/>
      <c r="AO23" s="6"/>
    </row>
    <row r="24" spans="1:62" ht="14.15" customHeight="1">
      <c r="A24" s="6"/>
      <c r="B24" s="68"/>
      <c r="C24" s="3726" t="s">
        <v>378</v>
      </c>
      <c r="D24" s="3727"/>
      <c r="E24" s="3728"/>
      <c r="F24" s="3737" t="s">
        <v>1061</v>
      </c>
      <c r="G24" s="3737"/>
      <c r="H24" s="3737"/>
      <c r="I24" s="3737"/>
      <c r="J24" s="3102" t="s">
        <v>56</v>
      </c>
      <c r="K24" s="3103"/>
      <c r="L24" s="3103"/>
      <c r="M24" s="3103"/>
      <c r="N24" s="3103"/>
      <c r="O24" s="3103"/>
      <c r="P24" s="3104"/>
      <c r="Q24" s="3737" t="s">
        <v>58</v>
      </c>
      <c r="R24" s="3737"/>
      <c r="S24" s="3737"/>
      <c r="T24" s="3737"/>
      <c r="U24" s="3753" t="s">
        <v>126</v>
      </c>
      <c r="V24" s="3104"/>
      <c r="W24" s="3742" t="s">
        <v>377</v>
      </c>
      <c r="X24" s="3743"/>
      <c r="Y24" s="3743"/>
      <c r="Z24" s="3744"/>
      <c r="AA24" s="3102" t="s">
        <v>1726</v>
      </c>
      <c r="AB24" s="3103"/>
      <c r="AC24" s="3103"/>
      <c r="AD24" s="3103"/>
      <c r="AE24" s="3103"/>
      <c r="AF24" s="3103"/>
      <c r="AG24" s="3103"/>
      <c r="AH24" s="3103"/>
      <c r="AI24" s="3103"/>
      <c r="AJ24" s="3103"/>
      <c r="AK24" s="3103"/>
      <c r="AL24" s="3748"/>
      <c r="AM24" s="102"/>
      <c r="AN24" s="62"/>
      <c r="AO24" s="224"/>
      <c r="AP24" s="183"/>
      <c r="AQ24" s="183"/>
      <c r="AR24" s="183"/>
      <c r="AS24" s="183"/>
      <c r="AT24" s="183"/>
      <c r="AU24" s="183"/>
      <c r="AV24" s="183"/>
      <c r="AW24" s="183"/>
      <c r="AX24" s="183"/>
      <c r="AY24" s="183"/>
      <c r="AZ24" s="183"/>
      <c r="BA24" s="183"/>
      <c r="BB24" s="183"/>
      <c r="BC24" s="183"/>
      <c r="BD24" s="183"/>
      <c r="BE24" s="183"/>
      <c r="BF24" s="183"/>
      <c r="BG24" s="183"/>
      <c r="BH24" s="183"/>
      <c r="BI24" s="183"/>
      <c r="BJ24" s="183"/>
    </row>
    <row r="25" spans="1:62" ht="14.15" customHeight="1">
      <c r="A25" s="6"/>
      <c r="B25" s="68"/>
      <c r="C25" s="3729"/>
      <c r="D25" s="3730"/>
      <c r="E25" s="3731"/>
      <c r="F25" s="3737"/>
      <c r="G25" s="3737"/>
      <c r="H25" s="3737"/>
      <c r="I25" s="3737"/>
      <c r="J25" s="3108"/>
      <c r="K25" s="3109"/>
      <c r="L25" s="3109"/>
      <c r="M25" s="3109"/>
      <c r="N25" s="3109"/>
      <c r="O25" s="3109"/>
      <c r="P25" s="3110"/>
      <c r="Q25" s="3737"/>
      <c r="R25" s="3737"/>
      <c r="S25" s="3737"/>
      <c r="T25" s="3737"/>
      <c r="U25" s="3108"/>
      <c r="V25" s="3110"/>
      <c r="W25" s="3745"/>
      <c r="X25" s="3746"/>
      <c r="Y25" s="3746"/>
      <c r="Z25" s="3747"/>
      <c r="AA25" s="3108"/>
      <c r="AB25" s="3109"/>
      <c r="AC25" s="3109"/>
      <c r="AD25" s="3109"/>
      <c r="AE25" s="3109"/>
      <c r="AF25" s="3109"/>
      <c r="AG25" s="3109"/>
      <c r="AH25" s="3109"/>
      <c r="AI25" s="3109"/>
      <c r="AJ25" s="3109"/>
      <c r="AK25" s="3109"/>
      <c r="AL25" s="3110"/>
      <c r="AM25" s="102"/>
      <c r="AN25" s="62"/>
      <c r="AO25" s="224"/>
      <c r="AP25" s="183"/>
      <c r="AQ25" s="183"/>
      <c r="AR25" s="183"/>
      <c r="AS25" s="183"/>
      <c r="AT25" s="183"/>
      <c r="AU25" s="183"/>
      <c r="AV25" s="286"/>
      <c r="AW25" s="183"/>
      <c r="AX25" s="183"/>
      <c r="AY25" s="183"/>
      <c r="AZ25" s="183"/>
      <c r="BA25" s="183"/>
      <c r="BB25" s="183"/>
      <c r="BC25" s="183"/>
      <c r="BD25" s="183"/>
      <c r="BE25" s="183"/>
      <c r="BF25" s="183"/>
      <c r="BG25" s="183"/>
      <c r="BH25" s="183"/>
      <c r="BI25" s="183"/>
      <c r="BJ25" s="183"/>
    </row>
    <row r="26" spans="1:62" ht="14.15" customHeight="1">
      <c r="A26" s="6"/>
      <c r="B26" s="68"/>
      <c r="C26" s="3714"/>
      <c r="D26" s="3715"/>
      <c r="E26" s="3716"/>
      <c r="F26" s="3736"/>
      <c r="G26" s="3734"/>
      <c r="H26" s="3734"/>
      <c r="I26" s="3734"/>
      <c r="J26" s="3750"/>
      <c r="K26" s="3751"/>
      <c r="L26" s="3751"/>
      <c r="M26" s="3751"/>
      <c r="N26" s="3751"/>
      <c r="O26" s="3751"/>
      <c r="P26" s="3752"/>
      <c r="Q26" s="3738"/>
      <c r="R26" s="3738"/>
      <c r="S26" s="3738"/>
      <c r="T26" s="3738"/>
      <c r="U26" s="3739"/>
      <c r="V26" s="3740"/>
      <c r="W26" s="3708"/>
      <c r="X26" s="3709"/>
      <c r="Y26" s="3709"/>
      <c r="Z26" s="3710"/>
      <c r="AA26" s="3711"/>
      <c r="AB26" s="3712"/>
      <c r="AC26" s="3712"/>
      <c r="AD26" s="3712"/>
      <c r="AE26" s="3712"/>
      <c r="AF26" s="3712"/>
      <c r="AG26" s="3712"/>
      <c r="AH26" s="3712"/>
      <c r="AI26" s="3712"/>
      <c r="AJ26" s="3712"/>
      <c r="AK26" s="3712"/>
      <c r="AL26" s="3713"/>
      <c r="AM26" s="102"/>
      <c r="AN26" s="62"/>
      <c r="AP26" s="183"/>
      <c r="AQ26" s="183"/>
      <c r="AR26" s="183"/>
      <c r="AS26" s="183"/>
      <c r="AT26" s="183"/>
      <c r="AU26" s="183"/>
      <c r="AV26" s="286"/>
      <c r="AW26" s="183"/>
      <c r="AX26" s="183"/>
      <c r="AY26" s="183"/>
      <c r="AZ26" s="183"/>
      <c r="BA26" s="183"/>
      <c r="BB26" s="183"/>
      <c r="BC26" s="183"/>
      <c r="BD26" s="183"/>
      <c r="BE26" s="183"/>
      <c r="BF26" s="183"/>
      <c r="BG26" s="183"/>
      <c r="BH26" s="183"/>
      <c r="BI26" s="183"/>
      <c r="BJ26" s="183"/>
    </row>
    <row r="27" spans="1:62" ht="14.15" customHeight="1">
      <c r="A27" s="6"/>
      <c r="B27" s="68"/>
      <c r="C27" s="3714"/>
      <c r="D27" s="3715"/>
      <c r="E27" s="3716"/>
      <c r="F27" s="3736"/>
      <c r="G27" s="3734"/>
      <c r="H27" s="3734"/>
      <c r="I27" s="3734"/>
      <c r="J27" s="3750"/>
      <c r="K27" s="3751"/>
      <c r="L27" s="3751"/>
      <c r="M27" s="3751"/>
      <c r="N27" s="3751"/>
      <c r="O27" s="3751"/>
      <c r="P27" s="3752"/>
      <c r="Q27" s="3738"/>
      <c r="R27" s="3738"/>
      <c r="S27" s="3738"/>
      <c r="T27" s="3738"/>
      <c r="U27" s="3739"/>
      <c r="V27" s="3740"/>
      <c r="W27" s="3708"/>
      <c r="X27" s="3709"/>
      <c r="Y27" s="3709"/>
      <c r="Z27" s="3710"/>
      <c r="AA27" s="3711"/>
      <c r="AB27" s="3712"/>
      <c r="AC27" s="3712"/>
      <c r="AD27" s="3712"/>
      <c r="AE27" s="3712"/>
      <c r="AF27" s="3712"/>
      <c r="AG27" s="3712"/>
      <c r="AH27" s="3712"/>
      <c r="AI27" s="3712"/>
      <c r="AJ27" s="3712"/>
      <c r="AK27" s="3712"/>
      <c r="AL27" s="3713"/>
      <c r="AM27" s="102"/>
      <c r="AN27" s="62"/>
      <c r="AP27" s="183"/>
      <c r="AQ27" s="183"/>
      <c r="AR27" s="183"/>
      <c r="AS27" s="183"/>
      <c r="AT27" s="183"/>
      <c r="AU27" s="183"/>
      <c r="AV27" s="286"/>
      <c r="AW27" s="183"/>
      <c r="AX27" s="183"/>
      <c r="AY27" s="183"/>
      <c r="AZ27" s="183"/>
      <c r="BA27" s="183"/>
      <c r="BB27" s="183"/>
      <c r="BC27" s="183"/>
      <c r="BD27" s="183"/>
      <c r="BE27" s="183"/>
      <c r="BF27" s="183"/>
      <c r="BG27" s="183"/>
      <c r="BH27" s="183"/>
      <c r="BI27" s="183"/>
      <c r="BJ27" s="183"/>
    </row>
    <row r="28" spans="1:62" ht="14.15" customHeight="1">
      <c r="A28" s="6"/>
      <c r="B28" s="68"/>
      <c r="C28" s="3714"/>
      <c r="D28" s="3715"/>
      <c r="E28" s="3716"/>
      <c r="F28" s="3736"/>
      <c r="G28" s="3734"/>
      <c r="H28" s="3734"/>
      <c r="I28" s="3734"/>
      <c r="J28" s="3750"/>
      <c r="K28" s="3751"/>
      <c r="L28" s="3751"/>
      <c r="M28" s="3751"/>
      <c r="N28" s="3751"/>
      <c r="O28" s="3751"/>
      <c r="P28" s="3752"/>
      <c r="Q28" s="3738"/>
      <c r="R28" s="3738"/>
      <c r="S28" s="3738"/>
      <c r="T28" s="3738"/>
      <c r="U28" s="3739"/>
      <c r="V28" s="3740"/>
      <c r="W28" s="3708"/>
      <c r="X28" s="3709"/>
      <c r="Y28" s="3709"/>
      <c r="Z28" s="3710"/>
      <c r="AA28" s="3711"/>
      <c r="AB28" s="3712"/>
      <c r="AC28" s="3712"/>
      <c r="AD28" s="3712"/>
      <c r="AE28" s="3712"/>
      <c r="AF28" s="3712"/>
      <c r="AG28" s="3712"/>
      <c r="AH28" s="3712"/>
      <c r="AI28" s="3712"/>
      <c r="AJ28" s="3712"/>
      <c r="AK28" s="3712"/>
      <c r="AL28" s="3713"/>
      <c r="AM28" s="102"/>
      <c r="AN28" s="62"/>
    </row>
    <row r="29" spans="1:62" ht="14.15" customHeight="1">
      <c r="A29" s="6"/>
      <c r="B29" s="68"/>
      <c r="C29" s="3714"/>
      <c r="D29" s="3715"/>
      <c r="E29" s="3716"/>
      <c r="F29" s="3736"/>
      <c r="G29" s="3734"/>
      <c r="H29" s="3734"/>
      <c r="I29" s="3734"/>
      <c r="J29" s="3750"/>
      <c r="K29" s="3751"/>
      <c r="L29" s="3751"/>
      <c r="M29" s="3751"/>
      <c r="N29" s="3751"/>
      <c r="O29" s="3751"/>
      <c r="P29" s="3752"/>
      <c r="Q29" s="3738"/>
      <c r="R29" s="3738"/>
      <c r="S29" s="3738"/>
      <c r="T29" s="3738"/>
      <c r="U29" s="3739"/>
      <c r="V29" s="3740"/>
      <c r="W29" s="3708"/>
      <c r="X29" s="3709"/>
      <c r="Y29" s="3709"/>
      <c r="Z29" s="3710"/>
      <c r="AA29" s="3711"/>
      <c r="AB29" s="3712"/>
      <c r="AC29" s="3712"/>
      <c r="AD29" s="3712"/>
      <c r="AE29" s="3712"/>
      <c r="AF29" s="3712"/>
      <c r="AG29" s="3712"/>
      <c r="AH29" s="3712"/>
      <c r="AI29" s="3712"/>
      <c r="AJ29" s="3712"/>
      <c r="AK29" s="3712"/>
      <c r="AL29" s="3713"/>
      <c r="AM29" s="102"/>
      <c r="AN29" s="62"/>
    </row>
    <row r="30" spans="1:62" ht="14.15" customHeight="1">
      <c r="A30" s="6"/>
      <c r="B30" s="68"/>
      <c r="C30" s="3714"/>
      <c r="D30" s="3715"/>
      <c r="E30" s="3716"/>
      <c r="F30" s="3736"/>
      <c r="G30" s="3734"/>
      <c r="H30" s="3734"/>
      <c r="I30" s="3734"/>
      <c r="J30" s="3750"/>
      <c r="K30" s="3751"/>
      <c r="L30" s="3751"/>
      <c r="M30" s="3751"/>
      <c r="N30" s="3751"/>
      <c r="O30" s="3751"/>
      <c r="P30" s="3752"/>
      <c r="Q30" s="3738"/>
      <c r="R30" s="3738"/>
      <c r="S30" s="3738"/>
      <c r="T30" s="3738"/>
      <c r="U30" s="3739"/>
      <c r="V30" s="3740"/>
      <c r="W30" s="3708"/>
      <c r="X30" s="3709"/>
      <c r="Y30" s="3709"/>
      <c r="Z30" s="3710"/>
      <c r="AA30" s="3711"/>
      <c r="AB30" s="3712"/>
      <c r="AC30" s="3712"/>
      <c r="AD30" s="3712"/>
      <c r="AE30" s="3712"/>
      <c r="AF30" s="3712"/>
      <c r="AG30" s="3712"/>
      <c r="AH30" s="3712"/>
      <c r="AI30" s="3712"/>
      <c r="AJ30" s="3712"/>
      <c r="AK30" s="3712"/>
      <c r="AL30" s="3713"/>
      <c r="AM30" s="102"/>
      <c r="AN30" s="62"/>
    </row>
    <row r="31" spans="1:62" ht="14.15" customHeight="1">
      <c r="A31" s="6"/>
      <c r="B31" s="68"/>
      <c r="C31" s="3714"/>
      <c r="D31" s="3715"/>
      <c r="E31" s="3716"/>
      <c r="F31" s="3736"/>
      <c r="G31" s="3734"/>
      <c r="H31" s="3734"/>
      <c r="I31" s="3734"/>
      <c r="J31" s="3750"/>
      <c r="K31" s="3751"/>
      <c r="L31" s="3751"/>
      <c r="M31" s="3751"/>
      <c r="N31" s="3751"/>
      <c r="O31" s="3751"/>
      <c r="P31" s="3752"/>
      <c r="Q31" s="3738"/>
      <c r="R31" s="3738"/>
      <c r="S31" s="3738"/>
      <c r="T31" s="3738"/>
      <c r="U31" s="3739"/>
      <c r="V31" s="3740"/>
      <c r="W31" s="3708"/>
      <c r="X31" s="3709"/>
      <c r="Y31" s="3709"/>
      <c r="Z31" s="3710"/>
      <c r="AA31" s="3711"/>
      <c r="AB31" s="3712"/>
      <c r="AC31" s="3712"/>
      <c r="AD31" s="3712"/>
      <c r="AE31" s="3712"/>
      <c r="AF31" s="3712"/>
      <c r="AG31" s="3712"/>
      <c r="AH31" s="3712"/>
      <c r="AI31" s="3712"/>
      <c r="AJ31" s="3712"/>
      <c r="AK31" s="3712"/>
      <c r="AL31" s="3713"/>
      <c r="AM31" s="102"/>
      <c r="AN31" s="62"/>
    </row>
    <row r="32" spans="1:62" ht="14.15" customHeight="1">
      <c r="A32" s="6"/>
      <c r="B32" s="68"/>
      <c r="C32" s="3714"/>
      <c r="D32" s="3715"/>
      <c r="E32" s="3716"/>
      <c r="F32" s="3736"/>
      <c r="G32" s="3734"/>
      <c r="H32" s="3734"/>
      <c r="I32" s="3734"/>
      <c r="J32" s="3750"/>
      <c r="K32" s="3751"/>
      <c r="L32" s="3751"/>
      <c r="M32" s="3751"/>
      <c r="N32" s="3751"/>
      <c r="O32" s="3751"/>
      <c r="P32" s="3752"/>
      <c r="Q32" s="3738"/>
      <c r="R32" s="3738"/>
      <c r="S32" s="3738"/>
      <c r="T32" s="3738"/>
      <c r="U32" s="3739"/>
      <c r="V32" s="3740"/>
      <c r="W32" s="3708"/>
      <c r="X32" s="3709"/>
      <c r="Y32" s="3709"/>
      <c r="Z32" s="3710"/>
      <c r="AA32" s="3711"/>
      <c r="AB32" s="3712"/>
      <c r="AC32" s="3712"/>
      <c r="AD32" s="3712"/>
      <c r="AE32" s="3712"/>
      <c r="AF32" s="3712"/>
      <c r="AG32" s="3712"/>
      <c r="AH32" s="3712"/>
      <c r="AI32" s="3712"/>
      <c r="AJ32" s="3712"/>
      <c r="AK32" s="3712"/>
      <c r="AL32" s="3713"/>
      <c r="AM32" s="102"/>
      <c r="AN32" s="62"/>
    </row>
    <row r="33" spans="1:67" ht="14.15" customHeight="1">
      <c r="A33" s="6"/>
      <c r="B33" s="68"/>
      <c r="C33" s="3714"/>
      <c r="D33" s="3715"/>
      <c r="E33" s="3716"/>
      <c r="F33" s="3736"/>
      <c r="G33" s="3734"/>
      <c r="H33" s="3734"/>
      <c r="I33" s="3734"/>
      <c r="J33" s="3750"/>
      <c r="K33" s="3751"/>
      <c r="L33" s="3751"/>
      <c r="M33" s="3751"/>
      <c r="N33" s="3751"/>
      <c r="O33" s="3751"/>
      <c r="P33" s="3752"/>
      <c r="Q33" s="3738"/>
      <c r="R33" s="3738"/>
      <c r="S33" s="3738"/>
      <c r="T33" s="3738"/>
      <c r="U33" s="3739"/>
      <c r="V33" s="3740"/>
      <c r="W33" s="3708"/>
      <c r="X33" s="3709"/>
      <c r="Y33" s="3709"/>
      <c r="Z33" s="3710"/>
      <c r="AA33" s="3711"/>
      <c r="AB33" s="3712"/>
      <c r="AC33" s="3712"/>
      <c r="AD33" s="3712"/>
      <c r="AE33" s="3712"/>
      <c r="AF33" s="3712"/>
      <c r="AG33" s="3712"/>
      <c r="AH33" s="3712"/>
      <c r="AI33" s="3712"/>
      <c r="AJ33" s="3712"/>
      <c r="AK33" s="3712"/>
      <c r="AL33" s="3713"/>
      <c r="AM33" s="102"/>
      <c r="AN33" s="62"/>
    </row>
    <row r="34" spans="1:67" ht="14.15" customHeight="1">
      <c r="A34" s="6"/>
      <c r="B34" s="68"/>
      <c r="C34" s="3714"/>
      <c r="D34" s="3715"/>
      <c r="E34" s="3716"/>
      <c r="F34" s="3736"/>
      <c r="G34" s="3734"/>
      <c r="H34" s="3734"/>
      <c r="I34" s="3734"/>
      <c r="J34" s="3750"/>
      <c r="K34" s="3751"/>
      <c r="L34" s="3751"/>
      <c r="M34" s="3751"/>
      <c r="N34" s="3751"/>
      <c r="O34" s="3751"/>
      <c r="P34" s="3752"/>
      <c r="Q34" s="3738"/>
      <c r="R34" s="3738"/>
      <c r="S34" s="3738"/>
      <c r="T34" s="3738"/>
      <c r="U34" s="3739"/>
      <c r="V34" s="3740"/>
      <c r="W34" s="3708"/>
      <c r="X34" s="3709"/>
      <c r="Y34" s="3709"/>
      <c r="Z34" s="3710"/>
      <c r="AA34" s="3711"/>
      <c r="AB34" s="3712"/>
      <c r="AC34" s="3712"/>
      <c r="AD34" s="3712"/>
      <c r="AE34" s="3712"/>
      <c r="AF34" s="3712"/>
      <c r="AG34" s="3712"/>
      <c r="AH34" s="3712"/>
      <c r="AI34" s="3712"/>
      <c r="AJ34" s="3712"/>
      <c r="AK34" s="3712"/>
      <c r="AL34" s="3713"/>
      <c r="AM34" s="102"/>
      <c r="AN34" s="62"/>
    </row>
    <row r="35" spans="1:67" ht="14.15" customHeight="1">
      <c r="A35" s="6"/>
      <c r="B35" s="68"/>
      <c r="C35" s="3714"/>
      <c r="D35" s="3715"/>
      <c r="E35" s="3716"/>
      <c r="F35" s="3736"/>
      <c r="G35" s="3734"/>
      <c r="H35" s="3734"/>
      <c r="I35" s="3734"/>
      <c r="J35" s="3750"/>
      <c r="K35" s="3751"/>
      <c r="L35" s="3751"/>
      <c r="M35" s="3751"/>
      <c r="N35" s="3751"/>
      <c r="O35" s="3751"/>
      <c r="P35" s="3752"/>
      <c r="Q35" s="3738"/>
      <c r="R35" s="3738"/>
      <c r="S35" s="3738"/>
      <c r="T35" s="3738"/>
      <c r="U35" s="3739"/>
      <c r="V35" s="3740"/>
      <c r="W35" s="3708"/>
      <c r="X35" s="3709"/>
      <c r="Y35" s="3709"/>
      <c r="Z35" s="3710"/>
      <c r="AA35" s="3711"/>
      <c r="AB35" s="3712"/>
      <c r="AC35" s="3712"/>
      <c r="AD35" s="3712"/>
      <c r="AE35" s="3712"/>
      <c r="AF35" s="3712"/>
      <c r="AG35" s="3712"/>
      <c r="AH35" s="3712"/>
      <c r="AI35" s="3712"/>
      <c r="AJ35" s="3712"/>
      <c r="AK35" s="3712"/>
      <c r="AL35" s="3713"/>
      <c r="AM35" s="102"/>
      <c r="AN35" s="62"/>
    </row>
    <row r="36" spans="1:67" ht="14.15" customHeight="1">
      <c r="A36" s="6"/>
      <c r="B36" s="68"/>
      <c r="C36" s="3714"/>
      <c r="D36" s="3715"/>
      <c r="E36" s="3716"/>
      <c r="F36" s="3736"/>
      <c r="G36" s="3734"/>
      <c r="H36" s="3734"/>
      <c r="I36" s="3734"/>
      <c r="J36" s="3750"/>
      <c r="K36" s="3751"/>
      <c r="L36" s="3751"/>
      <c r="M36" s="3751"/>
      <c r="N36" s="3751"/>
      <c r="O36" s="3751"/>
      <c r="P36" s="3752"/>
      <c r="Q36" s="3738"/>
      <c r="R36" s="3738"/>
      <c r="S36" s="3738"/>
      <c r="T36" s="3738"/>
      <c r="U36" s="3739"/>
      <c r="V36" s="3740"/>
      <c r="W36" s="3708"/>
      <c r="X36" s="3709"/>
      <c r="Y36" s="3709"/>
      <c r="Z36" s="3710"/>
      <c r="AA36" s="3711"/>
      <c r="AB36" s="3712"/>
      <c r="AC36" s="3712"/>
      <c r="AD36" s="3712"/>
      <c r="AE36" s="3712"/>
      <c r="AF36" s="3712"/>
      <c r="AG36" s="3712"/>
      <c r="AH36" s="3712"/>
      <c r="AI36" s="3712"/>
      <c r="AJ36" s="3712"/>
      <c r="AK36" s="3712"/>
      <c r="AL36" s="3713"/>
      <c r="AM36" s="102"/>
      <c r="AN36" s="62"/>
    </row>
    <row r="37" spans="1:67" ht="14.15" customHeight="1">
      <c r="A37" s="6"/>
      <c r="B37" s="68"/>
      <c r="C37" s="3714"/>
      <c r="D37" s="3715"/>
      <c r="E37" s="3716"/>
      <c r="F37" s="3736"/>
      <c r="G37" s="3734"/>
      <c r="H37" s="3734"/>
      <c r="I37" s="3734"/>
      <c r="J37" s="3750"/>
      <c r="K37" s="3751"/>
      <c r="L37" s="3751"/>
      <c r="M37" s="3751"/>
      <c r="N37" s="3751"/>
      <c r="O37" s="3751"/>
      <c r="P37" s="3752"/>
      <c r="Q37" s="3738"/>
      <c r="R37" s="3738"/>
      <c r="S37" s="3738"/>
      <c r="T37" s="3738"/>
      <c r="U37" s="3739"/>
      <c r="V37" s="3740"/>
      <c r="W37" s="3708"/>
      <c r="X37" s="3709"/>
      <c r="Y37" s="3709"/>
      <c r="Z37" s="3710"/>
      <c r="AA37" s="3711"/>
      <c r="AB37" s="3712"/>
      <c r="AC37" s="3712"/>
      <c r="AD37" s="3712"/>
      <c r="AE37" s="3712"/>
      <c r="AF37" s="3712"/>
      <c r="AG37" s="3712"/>
      <c r="AH37" s="3712"/>
      <c r="AI37" s="3712"/>
      <c r="AJ37" s="3712"/>
      <c r="AK37" s="3712"/>
      <c r="AL37" s="3713"/>
      <c r="AM37" s="102"/>
      <c r="AN37" s="62"/>
    </row>
    <row r="38" spans="1:67" ht="14.15" customHeight="1">
      <c r="A38" s="6"/>
      <c r="B38" s="68"/>
      <c r="C38" s="3714"/>
      <c r="D38" s="3715"/>
      <c r="E38" s="3716"/>
      <c r="F38" s="3736"/>
      <c r="G38" s="3734"/>
      <c r="H38" s="3734"/>
      <c r="I38" s="3734"/>
      <c r="J38" s="3750"/>
      <c r="K38" s="3751"/>
      <c r="L38" s="3751"/>
      <c r="M38" s="3751"/>
      <c r="N38" s="3751"/>
      <c r="O38" s="3751"/>
      <c r="P38" s="3752"/>
      <c r="Q38" s="3738"/>
      <c r="R38" s="3738"/>
      <c r="S38" s="3738"/>
      <c r="T38" s="3738"/>
      <c r="U38" s="3739"/>
      <c r="V38" s="3740"/>
      <c r="W38" s="3708"/>
      <c r="X38" s="3709"/>
      <c r="Y38" s="3709"/>
      <c r="Z38" s="3710"/>
      <c r="AA38" s="3711"/>
      <c r="AB38" s="3712"/>
      <c r="AC38" s="3712"/>
      <c r="AD38" s="3712"/>
      <c r="AE38" s="3712"/>
      <c r="AF38" s="3712"/>
      <c r="AG38" s="3712"/>
      <c r="AH38" s="3712"/>
      <c r="AI38" s="3712"/>
      <c r="AJ38" s="3712"/>
      <c r="AK38" s="3712"/>
      <c r="AL38" s="3713"/>
      <c r="AM38" s="102"/>
      <c r="AN38" s="62"/>
    </row>
    <row r="39" spans="1:67" ht="14.15" customHeight="1">
      <c r="A39" s="6"/>
      <c r="B39" s="68"/>
      <c r="C39" s="1"/>
      <c r="D39" s="81"/>
      <c r="E39" s="81"/>
      <c r="F39" s="1"/>
      <c r="G39" s="1"/>
      <c r="H39" s="1"/>
      <c r="I39" s="1"/>
      <c r="J39" s="1"/>
      <c r="K39" s="121"/>
      <c r="L39" s="121"/>
      <c r="M39" s="121"/>
      <c r="N39" s="96"/>
      <c r="O39" s="96"/>
      <c r="P39" s="121"/>
      <c r="Q39" s="121"/>
      <c r="R39" s="121"/>
      <c r="T39" s="1"/>
      <c r="X39" s="6"/>
      <c r="AB39" s="152"/>
      <c r="AM39" s="102"/>
      <c r="AN39" s="62"/>
    </row>
    <row r="40" spans="1:67" ht="14.15" customHeight="1">
      <c r="A40" s="6"/>
      <c r="B40" s="201" t="s">
        <v>1079</v>
      </c>
      <c r="C40" s="1217"/>
      <c r="D40" s="1217"/>
      <c r="E40" s="81"/>
      <c r="F40" s="1"/>
      <c r="G40" s="1"/>
      <c r="H40" s="1"/>
      <c r="I40" s="1"/>
      <c r="J40" s="1"/>
      <c r="K40" s="121"/>
      <c r="L40" s="121"/>
      <c r="M40" s="121"/>
      <c r="N40" s="96"/>
      <c r="O40" s="96"/>
      <c r="P40" s="121"/>
      <c r="Q40" s="121"/>
      <c r="R40" s="121"/>
      <c r="T40" s="1"/>
      <c r="X40" s="6"/>
      <c r="AB40" s="1438" t="s">
        <v>1986</v>
      </c>
      <c r="AM40" s="102"/>
      <c r="AN40" s="62"/>
    </row>
    <row r="41" spans="1:67" ht="14.15" customHeight="1">
      <c r="A41" s="6"/>
      <c r="B41" s="68"/>
      <c r="C41" s="2799" t="s">
        <v>613</v>
      </c>
      <c r="D41" s="2799"/>
      <c r="E41" s="2799"/>
      <c r="F41" s="2799"/>
      <c r="G41" s="2799"/>
      <c r="H41" s="2799"/>
      <c r="I41" s="2799"/>
      <c r="J41" s="2799"/>
      <c r="K41" s="2799"/>
      <c r="L41" s="2799"/>
      <c r="M41" s="2799"/>
      <c r="N41" s="2799"/>
      <c r="O41" s="2799"/>
      <c r="P41" s="2799"/>
      <c r="Q41" s="2799"/>
      <c r="R41" s="2799"/>
      <c r="S41" s="2799"/>
      <c r="T41" s="2799"/>
      <c r="U41" s="2799"/>
      <c r="V41" s="2799"/>
      <c r="W41" s="2799"/>
      <c r="X41" s="2799"/>
      <c r="Y41" s="2799"/>
      <c r="Z41" s="2799"/>
      <c r="AA41" s="3707"/>
      <c r="AB41" s="71" t="s">
        <v>314</v>
      </c>
      <c r="AC41" s="104" t="s">
        <v>1994</v>
      </c>
      <c r="AM41" s="102"/>
      <c r="AN41" s="62"/>
      <c r="AP41" s="65"/>
      <c r="AQ41" s="65"/>
      <c r="BJ41" s="79"/>
      <c r="BK41" s="79"/>
      <c r="BL41" s="79"/>
      <c r="BM41" s="79"/>
      <c r="BN41" s="79"/>
      <c r="BO41" s="79"/>
    </row>
    <row r="42" spans="1:67" ht="14.15" customHeight="1">
      <c r="A42" s="6"/>
      <c r="B42" s="68"/>
      <c r="E42" s="81"/>
      <c r="F42" s="81"/>
      <c r="G42" s="81"/>
      <c r="H42" s="81"/>
      <c r="I42" s="81"/>
      <c r="J42" s="81"/>
      <c r="K42" s="81"/>
      <c r="L42" s="81"/>
      <c r="M42" s="81"/>
      <c r="N42" s="81"/>
      <c r="O42" s="1"/>
      <c r="P42" s="1"/>
      <c r="Q42" s="1"/>
      <c r="T42" s="1"/>
      <c r="X42" s="6"/>
      <c r="AA42" s="177"/>
      <c r="AB42" s="105"/>
      <c r="AC42" s="104" t="s">
        <v>1044</v>
      </c>
      <c r="AD42" s="104"/>
      <c r="AE42" s="104"/>
      <c r="AF42" s="104"/>
      <c r="AG42" s="104"/>
      <c r="AH42" s="104"/>
      <c r="AI42" s="104"/>
      <c r="AJ42" s="104"/>
      <c r="AK42" s="104"/>
      <c r="AL42" s="104"/>
      <c r="AM42" s="287"/>
      <c r="AN42" s="664"/>
      <c r="AO42" s="237"/>
      <c r="AP42" s="288"/>
      <c r="AQ42" s="289"/>
      <c r="AR42" s="188"/>
      <c r="AS42" s="188"/>
      <c r="AT42" s="188"/>
      <c r="AU42" s="188"/>
      <c r="AV42" s="188"/>
      <c r="AW42" s="188" t="s">
        <v>316</v>
      </c>
      <c r="AX42" s="188"/>
      <c r="AY42" s="188"/>
      <c r="AZ42" s="188"/>
      <c r="BA42" s="188"/>
      <c r="BB42" s="188"/>
      <c r="BC42" s="188"/>
      <c r="BD42" s="188"/>
      <c r="BE42" s="188"/>
      <c r="BF42" s="188"/>
      <c r="BG42" s="188"/>
      <c r="BH42" s="188"/>
      <c r="BI42" s="188"/>
      <c r="BJ42" s="290"/>
      <c r="BK42" s="290"/>
      <c r="BL42" s="290"/>
      <c r="BM42" s="290"/>
      <c r="BN42" s="291"/>
      <c r="BO42" s="79"/>
    </row>
    <row r="43" spans="1:67" ht="14.15" customHeight="1">
      <c r="A43" s="6"/>
      <c r="B43" s="68"/>
      <c r="E43" s="81"/>
      <c r="F43" s="81"/>
      <c r="G43" s="81"/>
      <c r="H43" s="81"/>
      <c r="I43" s="81"/>
      <c r="J43" s="81"/>
      <c r="K43" s="81"/>
      <c r="L43" s="81"/>
      <c r="M43" s="81"/>
      <c r="N43" s="81"/>
      <c r="O43" s="1"/>
      <c r="P43" s="1"/>
      <c r="Q43" s="1"/>
      <c r="T43" s="1"/>
      <c r="X43" s="6"/>
      <c r="AA43" s="177"/>
      <c r="AB43" s="105"/>
      <c r="AC43" s="104"/>
      <c r="AD43" s="104"/>
      <c r="AE43" s="104"/>
      <c r="AF43" s="104"/>
      <c r="AG43" s="104"/>
      <c r="AH43" s="104"/>
      <c r="AI43" s="104"/>
      <c r="AJ43" s="104"/>
      <c r="AK43" s="104"/>
      <c r="AL43" s="104"/>
      <c r="AM43" s="287"/>
      <c r="AN43" s="664"/>
      <c r="AO43" s="237"/>
      <c r="AP43" s="292" t="s">
        <v>382</v>
      </c>
      <c r="AQ43" s="185" t="s">
        <v>315</v>
      </c>
      <c r="AR43" s="65"/>
      <c r="AS43" s="65"/>
      <c r="AT43" s="65"/>
      <c r="AU43" s="65"/>
      <c r="AV43" s="65"/>
      <c r="AW43" s="65"/>
      <c r="AX43" s="65"/>
      <c r="AY43" s="65"/>
      <c r="AZ43" s="65"/>
      <c r="BA43" s="65"/>
      <c r="BB43" s="65"/>
      <c r="BC43" s="65"/>
      <c r="BD43" s="65"/>
      <c r="BE43" s="65"/>
      <c r="BF43" s="65"/>
      <c r="BG43" s="65"/>
      <c r="BH43" s="65"/>
      <c r="BI43" s="65"/>
      <c r="BJ43" s="79"/>
      <c r="BK43" s="79"/>
      <c r="BL43" s="79"/>
      <c r="BM43" s="79"/>
      <c r="BN43" s="293"/>
      <c r="BO43" s="79"/>
    </row>
    <row r="44" spans="1:67" ht="14.15" customHeight="1">
      <c r="A44" s="6"/>
      <c r="B44" s="62"/>
      <c r="C44" s="294" t="s">
        <v>387</v>
      </c>
      <c r="D44" s="99"/>
      <c r="E44" s="81"/>
      <c r="F44" s="81"/>
      <c r="G44" s="81"/>
      <c r="H44" s="81"/>
      <c r="I44" s="81"/>
      <c r="J44" s="81"/>
      <c r="K44" s="81"/>
      <c r="L44" s="81"/>
      <c r="M44" s="81"/>
      <c r="N44" s="81"/>
      <c r="O44" s="1"/>
      <c r="P44" s="1"/>
      <c r="Q44" s="1"/>
      <c r="T44" s="1"/>
      <c r="X44" s="6"/>
      <c r="AA44" s="177"/>
      <c r="AB44" s="71" t="s">
        <v>218</v>
      </c>
      <c r="AC44" s="2401" t="s">
        <v>1062</v>
      </c>
      <c r="AD44" s="2401"/>
      <c r="AE44" s="2401"/>
      <c r="AF44" s="2401"/>
      <c r="AG44" s="2401"/>
      <c r="AH44" s="2401"/>
      <c r="AI44" s="2401"/>
      <c r="AJ44" s="2401"/>
      <c r="AK44" s="2401"/>
      <c r="AL44" s="2401"/>
      <c r="AM44" s="2437"/>
      <c r="AN44" s="62"/>
      <c r="AO44" s="237"/>
      <c r="AP44" s="189"/>
      <c r="AQ44" s="1791" t="s">
        <v>1002</v>
      </c>
      <c r="AR44" s="1791"/>
      <c r="AS44" s="1791"/>
      <c r="AT44" s="1791"/>
      <c r="AU44" s="1791"/>
      <c r="AV44" s="1791"/>
      <c r="AW44" s="1791"/>
      <c r="AX44" s="1791"/>
      <c r="AY44" s="1791"/>
      <c r="AZ44" s="1791"/>
      <c r="BA44" s="1791"/>
      <c r="BB44" s="1791"/>
      <c r="BC44" s="1791"/>
      <c r="BD44" s="1791"/>
      <c r="BE44" s="1791"/>
      <c r="BF44" s="1791"/>
      <c r="BG44" s="1791"/>
      <c r="BH44" s="1791"/>
      <c r="BI44" s="1791"/>
      <c r="BJ44" s="1791"/>
      <c r="BK44" s="1791"/>
      <c r="BL44" s="1791"/>
      <c r="BM44" s="1791"/>
      <c r="BN44" s="3700"/>
      <c r="BO44" s="79"/>
    </row>
    <row r="45" spans="1:67" ht="14.15" customHeight="1">
      <c r="A45" s="6"/>
      <c r="B45" s="62"/>
      <c r="C45" s="3611" t="s">
        <v>388</v>
      </c>
      <c r="D45" s="3611"/>
      <c r="E45" s="3611"/>
      <c r="F45" s="3611"/>
      <c r="G45" s="3611"/>
      <c r="H45" s="3611"/>
      <c r="I45" s="3611"/>
      <c r="J45" s="3611"/>
      <c r="K45" s="3611"/>
      <c r="L45" s="3611"/>
      <c r="M45" s="3611"/>
      <c r="N45" s="3611"/>
      <c r="O45" s="3611"/>
      <c r="P45" s="3611"/>
      <c r="Q45" s="3611"/>
      <c r="R45" s="3611"/>
      <c r="S45" s="3611"/>
      <c r="T45" s="3611"/>
      <c r="U45" s="3611"/>
      <c r="V45" s="3611"/>
      <c r="W45" s="3611"/>
      <c r="X45" s="3611"/>
      <c r="Y45" s="3611"/>
      <c r="Z45" s="3611"/>
      <c r="AA45" s="3612"/>
      <c r="AB45" s="71"/>
      <c r="AC45" s="2401"/>
      <c r="AD45" s="2401"/>
      <c r="AE45" s="2401"/>
      <c r="AF45" s="2401"/>
      <c r="AG45" s="2401"/>
      <c r="AH45" s="2401"/>
      <c r="AI45" s="2401"/>
      <c r="AJ45" s="2401"/>
      <c r="AK45" s="2401"/>
      <c r="AL45" s="2401"/>
      <c r="AM45" s="2437"/>
      <c r="AN45" s="661"/>
      <c r="AP45" s="189"/>
      <c r="AQ45" s="1791"/>
      <c r="AR45" s="1791"/>
      <c r="AS45" s="1791"/>
      <c r="AT45" s="1791"/>
      <c r="AU45" s="1791"/>
      <c r="AV45" s="1791"/>
      <c r="AW45" s="1791"/>
      <c r="AX45" s="1791"/>
      <c r="AY45" s="1791"/>
      <c r="AZ45" s="1791"/>
      <c r="BA45" s="1791"/>
      <c r="BB45" s="1791"/>
      <c r="BC45" s="1791"/>
      <c r="BD45" s="1791"/>
      <c r="BE45" s="1791"/>
      <c r="BF45" s="1791"/>
      <c r="BG45" s="1791"/>
      <c r="BH45" s="1791"/>
      <c r="BI45" s="1791"/>
      <c r="BJ45" s="1791"/>
      <c r="BK45" s="1791"/>
      <c r="BL45" s="1791"/>
      <c r="BM45" s="1791"/>
      <c r="BN45" s="3700"/>
      <c r="BO45" s="79"/>
    </row>
    <row r="46" spans="1:67" ht="14.15" customHeight="1">
      <c r="A46" s="6"/>
      <c r="B46" s="62"/>
      <c r="C46" s="6"/>
      <c r="D46" s="6" t="s">
        <v>389</v>
      </c>
      <c r="E46" s="81"/>
      <c r="F46" s="81"/>
      <c r="G46" s="81"/>
      <c r="H46" s="81"/>
      <c r="I46" s="81"/>
      <c r="J46" s="81"/>
      <c r="K46" s="81"/>
      <c r="L46" s="81"/>
      <c r="M46" s="81"/>
      <c r="N46" s="81"/>
      <c r="O46" s="1"/>
      <c r="P46" s="1"/>
      <c r="Q46" s="1"/>
      <c r="T46" s="1"/>
      <c r="X46" s="6"/>
      <c r="AA46" s="177"/>
      <c r="AB46" s="105"/>
      <c r="AC46" s="2401"/>
      <c r="AD46" s="2401"/>
      <c r="AE46" s="2401"/>
      <c r="AF46" s="2401"/>
      <c r="AG46" s="2401"/>
      <c r="AH46" s="2401"/>
      <c r="AI46" s="2401"/>
      <c r="AJ46" s="2401"/>
      <c r="AK46" s="2401"/>
      <c r="AL46" s="2401"/>
      <c r="AM46" s="2437"/>
      <c r="AN46" s="661"/>
      <c r="AP46" s="189"/>
      <c r="AQ46" s="1791"/>
      <c r="AR46" s="1791"/>
      <c r="AS46" s="1791"/>
      <c r="AT46" s="1791"/>
      <c r="AU46" s="1791"/>
      <c r="AV46" s="1791"/>
      <c r="AW46" s="1791"/>
      <c r="AX46" s="1791"/>
      <c r="AY46" s="1791"/>
      <c r="AZ46" s="1791"/>
      <c r="BA46" s="1791"/>
      <c r="BB46" s="1791"/>
      <c r="BC46" s="1791"/>
      <c r="BD46" s="1791"/>
      <c r="BE46" s="1791"/>
      <c r="BF46" s="1791"/>
      <c r="BG46" s="1791"/>
      <c r="BH46" s="1791"/>
      <c r="BI46" s="1791"/>
      <c r="BJ46" s="1791"/>
      <c r="BK46" s="1791"/>
      <c r="BL46" s="1791"/>
      <c r="BM46" s="1791"/>
      <c r="BN46" s="3700"/>
      <c r="BO46" s="79"/>
    </row>
    <row r="47" spans="1:67" ht="14.15" customHeight="1">
      <c r="A47" s="6"/>
      <c r="B47" s="68"/>
      <c r="C47" s="6"/>
      <c r="D47" s="81"/>
      <c r="E47" s="81"/>
      <c r="F47" s="81"/>
      <c r="G47" s="81"/>
      <c r="H47" s="81"/>
      <c r="I47" s="81"/>
      <c r="J47" s="81"/>
      <c r="K47" s="81"/>
      <c r="L47" s="81"/>
      <c r="M47" s="81"/>
      <c r="N47" s="81"/>
      <c r="O47" s="1"/>
      <c r="P47" s="1"/>
      <c r="Q47" s="1"/>
      <c r="T47" s="1"/>
      <c r="X47" s="6"/>
      <c r="AA47" s="177"/>
      <c r="AB47" s="1439" t="s">
        <v>385</v>
      </c>
      <c r="AC47" s="849"/>
      <c r="AD47" s="849"/>
      <c r="AE47" s="849"/>
      <c r="AF47" s="849"/>
      <c r="AG47" s="849"/>
      <c r="AH47" s="849"/>
      <c r="AI47" s="849"/>
      <c r="AJ47" s="849"/>
      <c r="AK47" s="849"/>
      <c r="AL47" s="849"/>
      <c r="AM47" s="1408"/>
      <c r="AN47" s="661"/>
      <c r="AP47" s="189"/>
      <c r="AQ47" s="1791"/>
      <c r="AR47" s="1791"/>
      <c r="AS47" s="1791"/>
      <c r="AT47" s="1791"/>
      <c r="AU47" s="1791"/>
      <c r="AV47" s="1791"/>
      <c r="AW47" s="1791"/>
      <c r="AX47" s="1791"/>
      <c r="AY47" s="1791"/>
      <c r="AZ47" s="1791"/>
      <c r="BA47" s="1791"/>
      <c r="BB47" s="1791"/>
      <c r="BC47" s="1791"/>
      <c r="BD47" s="1791"/>
      <c r="BE47" s="1791"/>
      <c r="BF47" s="1791"/>
      <c r="BG47" s="1791"/>
      <c r="BH47" s="1791"/>
      <c r="BI47" s="1791"/>
      <c r="BJ47" s="1791"/>
      <c r="BK47" s="1791"/>
      <c r="BL47" s="1791"/>
      <c r="BM47" s="1791"/>
      <c r="BN47" s="3700"/>
      <c r="BO47" s="79"/>
    </row>
    <row r="48" spans="1:67" ht="14.15" customHeight="1">
      <c r="A48" s="6"/>
      <c r="B48" s="62"/>
      <c r="C48" s="2799" t="s">
        <v>614</v>
      </c>
      <c r="D48" s="2799"/>
      <c r="E48" s="2799"/>
      <c r="F48" s="2799"/>
      <c r="G48" s="2799"/>
      <c r="H48" s="2799"/>
      <c r="I48" s="2799"/>
      <c r="J48" s="2799"/>
      <c r="K48" s="2799"/>
      <c r="L48" s="2799"/>
      <c r="M48" s="2799"/>
      <c r="N48" s="2799"/>
      <c r="O48" s="2799"/>
      <c r="P48" s="2799"/>
      <c r="Q48" s="2799"/>
      <c r="R48" s="2799"/>
      <c r="S48" s="2799"/>
      <c r="T48" s="2799"/>
      <c r="U48" s="2799"/>
      <c r="V48" s="2799"/>
      <c r="W48" s="2799"/>
      <c r="X48" s="2799"/>
      <c r="Y48" s="2799"/>
      <c r="Z48" s="2799"/>
      <c r="AA48" s="3707"/>
      <c r="AB48" s="71" t="s">
        <v>317</v>
      </c>
      <c r="AC48" s="104" t="s">
        <v>1993</v>
      </c>
      <c r="AD48" s="104"/>
      <c r="AE48" s="104"/>
      <c r="AF48" s="104"/>
      <c r="AG48" s="104"/>
      <c r="AH48" s="104"/>
      <c r="AI48" s="104"/>
      <c r="AJ48" s="104"/>
      <c r="AK48" s="104"/>
      <c r="AL48" s="104"/>
      <c r="AM48" s="287"/>
      <c r="AN48" s="664"/>
      <c r="AP48" s="189"/>
      <c r="AQ48" s="1791"/>
      <c r="AR48" s="1791"/>
      <c r="AS48" s="1791"/>
      <c r="AT48" s="1791"/>
      <c r="AU48" s="1791"/>
      <c r="AV48" s="1791"/>
      <c r="AW48" s="1791"/>
      <c r="AX48" s="1791"/>
      <c r="AY48" s="1791"/>
      <c r="AZ48" s="1791"/>
      <c r="BA48" s="1791"/>
      <c r="BB48" s="1791"/>
      <c r="BC48" s="1791"/>
      <c r="BD48" s="1791"/>
      <c r="BE48" s="1791"/>
      <c r="BF48" s="1791"/>
      <c r="BG48" s="1791"/>
      <c r="BH48" s="1791"/>
      <c r="BI48" s="1791"/>
      <c r="BJ48" s="1791"/>
      <c r="BK48" s="1791"/>
      <c r="BL48" s="1791"/>
      <c r="BM48" s="1791"/>
      <c r="BN48" s="3700"/>
      <c r="BO48" s="79"/>
    </row>
    <row r="49" spans="1:77" ht="14.15" customHeight="1">
      <c r="A49" s="6"/>
      <c r="B49" s="62"/>
      <c r="C49" s="6"/>
      <c r="D49" s="6" t="s">
        <v>386</v>
      </c>
      <c r="E49" s="81"/>
      <c r="F49" s="81"/>
      <c r="G49" s="81"/>
      <c r="H49" s="81"/>
      <c r="I49" s="81"/>
      <c r="J49" s="81"/>
      <c r="K49" s="81"/>
      <c r="L49" s="81"/>
      <c r="M49" s="81"/>
      <c r="N49" s="81"/>
      <c r="O49" s="1"/>
      <c r="P49" s="81"/>
      <c r="Q49" s="81"/>
      <c r="R49" s="64"/>
      <c r="S49" s="64"/>
      <c r="T49" s="64"/>
      <c r="U49" s="96"/>
      <c r="V49" s="96"/>
      <c r="W49" s="96"/>
      <c r="AA49" s="177"/>
      <c r="AB49" s="105"/>
      <c r="AC49" s="104"/>
      <c r="AD49" s="104"/>
      <c r="AE49" s="104"/>
      <c r="AF49" s="104"/>
      <c r="AG49" s="104"/>
      <c r="AH49" s="104"/>
      <c r="AI49" s="104"/>
      <c r="AJ49" s="104"/>
      <c r="AK49" s="104"/>
      <c r="AL49" s="104"/>
      <c r="AM49" s="287"/>
      <c r="AN49" s="664"/>
      <c r="AP49" s="189"/>
      <c r="AQ49" s="1791"/>
      <c r="AR49" s="1791"/>
      <c r="AS49" s="1791"/>
      <c r="AT49" s="1791"/>
      <c r="AU49" s="1791"/>
      <c r="AV49" s="1791"/>
      <c r="AW49" s="1791"/>
      <c r="AX49" s="1791"/>
      <c r="AY49" s="1791"/>
      <c r="AZ49" s="1791"/>
      <c r="BA49" s="1791"/>
      <c r="BB49" s="1791"/>
      <c r="BC49" s="1791"/>
      <c r="BD49" s="1791"/>
      <c r="BE49" s="1791"/>
      <c r="BF49" s="1791"/>
      <c r="BG49" s="1791"/>
      <c r="BH49" s="1791"/>
      <c r="BI49" s="1791"/>
      <c r="BJ49" s="1791"/>
      <c r="BK49" s="1791"/>
      <c r="BL49" s="1791"/>
      <c r="BM49" s="1791"/>
      <c r="BN49" s="3700"/>
      <c r="BO49" s="79"/>
    </row>
    <row r="50" spans="1:77" ht="14.15" customHeight="1">
      <c r="A50" s="6"/>
      <c r="B50" s="62"/>
      <c r="C50" s="6"/>
      <c r="D50" s="6"/>
      <c r="E50" s="81"/>
      <c r="F50" s="81"/>
      <c r="G50" s="81"/>
      <c r="H50" s="81"/>
      <c r="I50" s="81"/>
      <c r="J50" s="81"/>
      <c r="K50" s="81"/>
      <c r="L50" s="81"/>
      <c r="M50" s="81"/>
      <c r="N50" s="81"/>
      <c r="O50" s="1"/>
      <c r="P50" s="81"/>
      <c r="Q50" s="81"/>
      <c r="R50" s="64"/>
      <c r="S50" s="64"/>
      <c r="T50" s="64"/>
      <c r="U50" s="96"/>
      <c r="V50" s="96"/>
      <c r="W50" s="96"/>
      <c r="AA50" s="177"/>
      <c r="AB50" s="105"/>
      <c r="AC50" s="104"/>
      <c r="AD50" s="104"/>
      <c r="AE50" s="104"/>
      <c r="AF50" s="104"/>
      <c r="AG50" s="104"/>
      <c r="AH50" s="104"/>
      <c r="AI50" s="104"/>
      <c r="AJ50" s="104"/>
      <c r="AK50" s="104"/>
      <c r="AL50" s="104"/>
      <c r="AM50" s="287"/>
      <c r="AN50" s="664"/>
      <c r="AP50" s="189"/>
      <c r="AQ50" s="1791"/>
      <c r="AR50" s="1791"/>
      <c r="AS50" s="1791"/>
      <c r="AT50" s="1791"/>
      <c r="AU50" s="1791"/>
      <c r="AV50" s="1791"/>
      <c r="AW50" s="1791"/>
      <c r="AX50" s="1791"/>
      <c r="AY50" s="1791"/>
      <c r="AZ50" s="1791"/>
      <c r="BA50" s="1791"/>
      <c r="BB50" s="1791"/>
      <c r="BC50" s="1791"/>
      <c r="BD50" s="1791"/>
      <c r="BE50" s="1791"/>
      <c r="BF50" s="1791"/>
      <c r="BG50" s="1791"/>
      <c r="BH50" s="1791"/>
      <c r="BI50" s="1791"/>
      <c r="BJ50" s="1791"/>
      <c r="BK50" s="1791"/>
      <c r="BL50" s="1791"/>
      <c r="BM50" s="1791"/>
      <c r="BN50" s="3700"/>
      <c r="BO50" s="79"/>
    </row>
    <row r="51" spans="1:77" ht="14.15" customHeight="1">
      <c r="A51" s="6"/>
      <c r="B51" s="62"/>
      <c r="C51" s="1217"/>
      <c r="D51" s="6"/>
      <c r="E51" s="81"/>
      <c r="F51" s="81"/>
      <c r="G51" s="81"/>
      <c r="H51" s="81"/>
      <c r="I51" s="81"/>
      <c r="J51" s="81"/>
      <c r="K51" s="81"/>
      <c r="L51" s="81"/>
      <c r="M51" s="81"/>
      <c r="N51" s="81"/>
      <c r="O51" s="1"/>
      <c r="P51" s="6"/>
      <c r="Q51" s="96"/>
      <c r="R51" s="96"/>
      <c r="S51" s="97"/>
      <c r="T51" s="98"/>
      <c r="U51" s="98"/>
      <c r="V51" s="6"/>
      <c r="W51" s="6"/>
      <c r="X51" s="6"/>
      <c r="AA51" s="177"/>
      <c r="AB51" s="1439" t="s">
        <v>1987</v>
      </c>
      <c r="AC51" s="192"/>
      <c r="AD51" s="192"/>
      <c r="AE51" s="192"/>
      <c r="AF51" s="192"/>
      <c r="AG51" s="192"/>
      <c r="AH51" s="192"/>
      <c r="AI51" s="192"/>
      <c r="AJ51" s="192"/>
      <c r="AK51" s="192"/>
      <c r="AL51" s="192"/>
      <c r="AM51" s="14"/>
      <c r="AN51" s="355"/>
      <c r="AP51" s="189"/>
      <c r="AQ51" s="1791"/>
      <c r="AR51" s="1791"/>
      <c r="AS51" s="1791"/>
      <c r="AT51" s="1791"/>
      <c r="AU51" s="1791"/>
      <c r="AV51" s="1791"/>
      <c r="AW51" s="1791"/>
      <c r="AX51" s="1791"/>
      <c r="AY51" s="1791"/>
      <c r="AZ51" s="1791"/>
      <c r="BA51" s="1791"/>
      <c r="BB51" s="1791"/>
      <c r="BC51" s="1791"/>
      <c r="BD51" s="1791"/>
      <c r="BE51" s="1791"/>
      <c r="BF51" s="1791"/>
      <c r="BG51" s="1791"/>
      <c r="BH51" s="1791"/>
      <c r="BI51" s="1791"/>
      <c r="BJ51" s="1791"/>
      <c r="BK51" s="1791"/>
      <c r="BL51" s="1791"/>
      <c r="BM51" s="1791"/>
      <c r="BN51" s="3700"/>
    </row>
    <row r="52" spans="1:77" ht="14.15" customHeight="1">
      <c r="A52" s="6"/>
      <c r="B52" s="62"/>
      <c r="C52" s="2799" t="s">
        <v>615</v>
      </c>
      <c r="D52" s="2799"/>
      <c r="E52" s="2799"/>
      <c r="F52" s="2799"/>
      <c r="G52" s="2799"/>
      <c r="H52" s="2799"/>
      <c r="I52" s="2799"/>
      <c r="J52" s="2799"/>
      <c r="K52" s="2799"/>
      <c r="L52" s="2799"/>
      <c r="M52" s="2799"/>
      <c r="N52" s="2799"/>
      <c r="O52" s="2799"/>
      <c r="P52" s="2799"/>
      <c r="Q52" s="2799"/>
      <c r="R52" s="2799"/>
      <c r="S52" s="2799"/>
      <c r="T52" s="2799"/>
      <c r="U52" s="6" t="s">
        <v>131</v>
      </c>
      <c r="V52" s="4"/>
      <c r="W52" s="4"/>
      <c r="X52" s="6" t="s">
        <v>103</v>
      </c>
      <c r="AA52" s="177"/>
      <c r="AB52" s="71" t="s">
        <v>310</v>
      </c>
      <c r="AC52" s="3635" t="s">
        <v>1988</v>
      </c>
      <c r="AD52" s="3701"/>
      <c r="AE52" s="3701"/>
      <c r="AF52" s="3701"/>
      <c r="AG52" s="3701"/>
      <c r="AH52" s="3701"/>
      <c r="AI52" s="3701"/>
      <c r="AJ52" s="3701"/>
      <c r="AK52" s="3701"/>
      <c r="AL52" s="3701"/>
      <c r="AM52" s="3702"/>
      <c r="AN52" s="676"/>
      <c r="AP52" s="189"/>
      <c r="AQ52" s="1791"/>
      <c r="AR52" s="1791"/>
      <c r="AS52" s="1791"/>
      <c r="AT52" s="1791"/>
      <c r="AU52" s="1791"/>
      <c r="AV52" s="1791"/>
      <c r="AW52" s="1791"/>
      <c r="AX52" s="1791"/>
      <c r="AY52" s="1791"/>
      <c r="AZ52" s="1791"/>
      <c r="BA52" s="1791"/>
      <c r="BB52" s="1791"/>
      <c r="BC52" s="1791"/>
      <c r="BD52" s="1791"/>
      <c r="BE52" s="1791"/>
      <c r="BF52" s="1791"/>
      <c r="BG52" s="1791"/>
      <c r="BH52" s="1791"/>
      <c r="BI52" s="1791"/>
      <c r="BJ52" s="1791"/>
      <c r="BK52" s="1791"/>
      <c r="BL52" s="1791"/>
      <c r="BM52" s="1791"/>
      <c r="BN52" s="3700"/>
    </row>
    <row r="53" spans="1:77" ht="14.15" customHeight="1">
      <c r="A53" s="6"/>
      <c r="B53" s="68"/>
      <c r="C53" s="72"/>
      <c r="D53" s="72"/>
      <c r="E53" s="72"/>
      <c r="F53" s="72"/>
      <c r="G53" s="72"/>
      <c r="H53" s="72"/>
      <c r="I53" s="72"/>
      <c r="J53" s="72"/>
      <c r="K53" s="72"/>
      <c r="L53" s="72"/>
      <c r="M53" s="72"/>
      <c r="N53" s="72"/>
      <c r="O53" s="72"/>
      <c r="P53" s="72"/>
      <c r="Q53" s="72"/>
      <c r="R53" s="72"/>
      <c r="S53" s="72"/>
      <c r="T53" s="72"/>
      <c r="U53" s="72"/>
      <c r="V53" s="72"/>
      <c r="W53" s="72"/>
      <c r="X53" s="6"/>
      <c r="AA53" s="177"/>
      <c r="AB53" s="105"/>
      <c r="AC53" s="3701"/>
      <c r="AD53" s="3701"/>
      <c r="AE53" s="3701"/>
      <c r="AF53" s="3701"/>
      <c r="AG53" s="3701"/>
      <c r="AH53" s="3701"/>
      <c r="AI53" s="3701"/>
      <c r="AJ53" s="3701"/>
      <c r="AK53" s="3701"/>
      <c r="AL53" s="3701"/>
      <c r="AM53" s="3702"/>
      <c r="AN53" s="676"/>
      <c r="AP53" s="189"/>
      <c r="AQ53" s="1791"/>
      <c r="AR53" s="1791"/>
      <c r="AS53" s="1791"/>
      <c r="AT53" s="1791"/>
      <c r="AU53" s="1791"/>
      <c r="AV53" s="1791"/>
      <c r="AW53" s="1791"/>
      <c r="AX53" s="1791"/>
      <c r="AY53" s="1791"/>
      <c r="AZ53" s="1791"/>
      <c r="BA53" s="1791"/>
      <c r="BB53" s="1791"/>
      <c r="BC53" s="1791"/>
      <c r="BD53" s="1791"/>
      <c r="BE53" s="1791"/>
      <c r="BF53" s="1791"/>
      <c r="BG53" s="1791"/>
      <c r="BH53" s="1791"/>
      <c r="BI53" s="1791"/>
      <c r="BJ53" s="1791"/>
      <c r="BK53" s="1791"/>
      <c r="BL53" s="1791"/>
      <c r="BM53" s="1791"/>
      <c r="BN53" s="3700"/>
    </row>
    <row r="54" spans="1:77" ht="14.15" customHeight="1">
      <c r="A54" s="6"/>
      <c r="B54" s="62"/>
      <c r="C54" s="2288" t="s">
        <v>2066</v>
      </c>
      <c r="D54" s="3705"/>
      <c r="E54" s="3705"/>
      <c r="F54" s="3705"/>
      <c r="G54" s="3705"/>
      <c r="H54" s="3705"/>
      <c r="I54" s="3705"/>
      <c r="J54" s="3705"/>
      <c r="K54" s="3705"/>
      <c r="L54" s="3705"/>
      <c r="M54" s="3705"/>
      <c r="N54" s="3705"/>
      <c r="O54" s="3705"/>
      <c r="P54" s="3705"/>
      <c r="Q54" s="3705"/>
      <c r="R54" s="3705"/>
      <c r="S54" s="3705"/>
      <c r="T54" s="3705"/>
      <c r="U54" s="3705"/>
      <c r="V54" s="3705"/>
      <c r="W54" s="3705"/>
      <c r="X54" s="3705"/>
      <c r="Y54" s="3705"/>
      <c r="Z54" s="3705"/>
      <c r="AA54" s="3706"/>
      <c r="AB54" s="152"/>
      <c r="AC54" s="626"/>
      <c r="AM54" s="102"/>
      <c r="AN54" s="62"/>
      <c r="AP54" s="189"/>
      <c r="AQ54" s="1791"/>
      <c r="AR54" s="1791"/>
      <c r="AS54" s="1791"/>
      <c r="AT54" s="1791"/>
      <c r="AU54" s="1791"/>
      <c r="AV54" s="1791"/>
      <c r="AW54" s="1791"/>
      <c r="AX54" s="1791"/>
      <c r="AY54" s="1791"/>
      <c r="AZ54" s="1791"/>
      <c r="BA54" s="1791"/>
      <c r="BB54" s="1791"/>
      <c r="BC54" s="1791"/>
      <c r="BD54" s="1791"/>
      <c r="BE54" s="1791"/>
      <c r="BF54" s="1791"/>
      <c r="BG54" s="1791"/>
      <c r="BH54" s="1791"/>
      <c r="BI54" s="1791"/>
      <c r="BJ54" s="1791"/>
      <c r="BK54" s="1791"/>
      <c r="BL54" s="1791"/>
      <c r="BM54" s="1791"/>
      <c r="BN54" s="3700"/>
    </row>
    <row r="55" spans="1:77" ht="14.15" customHeight="1">
      <c r="A55" s="6"/>
      <c r="B55" s="62"/>
      <c r="C55" s="294"/>
      <c r="D55" s="5" t="s">
        <v>2067</v>
      </c>
      <c r="F55" s="1"/>
      <c r="H55" s="1"/>
      <c r="I55" s="1"/>
      <c r="J55" s="121"/>
      <c r="K55" s="121"/>
      <c r="L55" s="6"/>
      <c r="M55" s="5"/>
      <c r="N55" s="6"/>
      <c r="Q55" s="6"/>
      <c r="R55" s="6"/>
      <c r="S55" s="6"/>
      <c r="T55" s="3725"/>
      <c r="U55" s="3725"/>
      <c r="V55" s="3725"/>
      <c r="W55" s="3725"/>
      <c r="X55" s="3725"/>
      <c r="Y55" s="3725"/>
      <c r="Z55" s="3725"/>
      <c r="AB55" s="152"/>
      <c r="AM55" s="102"/>
      <c r="AN55" s="62"/>
      <c r="AP55" s="189"/>
      <c r="AQ55" s="1791"/>
      <c r="AR55" s="1791"/>
      <c r="AS55" s="1791"/>
      <c r="AT55" s="1791"/>
      <c r="AU55" s="1791"/>
      <c r="AV55" s="1791"/>
      <c r="AW55" s="1791"/>
      <c r="AX55" s="1791"/>
      <c r="AY55" s="1791"/>
      <c r="AZ55" s="1791"/>
      <c r="BA55" s="1791"/>
      <c r="BB55" s="1791"/>
      <c r="BC55" s="1791"/>
      <c r="BD55" s="1791"/>
      <c r="BE55" s="1791"/>
      <c r="BF55" s="1791"/>
      <c r="BG55" s="1791"/>
      <c r="BH55" s="1791"/>
      <c r="BI55" s="1791"/>
      <c r="BJ55" s="1791"/>
      <c r="BK55" s="1791"/>
      <c r="BL55" s="1791"/>
      <c r="BM55" s="1791"/>
      <c r="BN55" s="3700"/>
    </row>
    <row r="56" spans="1:77" ht="14.15" customHeight="1">
      <c r="A56" s="6"/>
      <c r="B56" s="62"/>
      <c r="D56" s="1"/>
      <c r="E56" s="1"/>
      <c r="F56" s="609"/>
      <c r="G56" s="609"/>
      <c r="H56" s="609"/>
      <c r="I56" s="609"/>
      <c r="J56" s="609"/>
      <c r="K56" s="295"/>
      <c r="L56" s="609"/>
      <c r="M56" s="609"/>
      <c r="N56" s="609"/>
      <c r="O56" s="609"/>
      <c r="P56" s="609"/>
      <c r="Q56" s="609"/>
      <c r="R56" s="609"/>
      <c r="S56" s="609"/>
      <c r="T56" s="3725"/>
      <c r="U56" s="3725"/>
      <c r="V56" s="3725"/>
      <c r="W56" s="3725"/>
      <c r="X56" s="3725"/>
      <c r="Y56" s="3725"/>
      <c r="Z56" s="3725"/>
      <c r="AB56" s="1438" t="s">
        <v>1989</v>
      </c>
      <c r="AD56" s="115"/>
      <c r="AF56" s="115"/>
      <c r="AG56" s="115"/>
      <c r="AH56" s="115"/>
      <c r="AI56" s="115"/>
      <c r="AJ56" s="115"/>
      <c r="AK56" s="82"/>
      <c r="AL56" s="82"/>
      <c r="AM56" s="140"/>
      <c r="AN56" s="677"/>
      <c r="AP56" s="189"/>
      <c r="AQ56" s="1791"/>
      <c r="AR56" s="1791"/>
      <c r="AS56" s="1791"/>
      <c r="AT56" s="1791"/>
      <c r="AU56" s="1791"/>
      <c r="AV56" s="1791"/>
      <c r="AW56" s="1791"/>
      <c r="AX56" s="1791"/>
      <c r="AY56" s="1791"/>
      <c r="AZ56" s="1791"/>
      <c r="BA56" s="1791"/>
      <c r="BB56" s="1791"/>
      <c r="BC56" s="1791"/>
      <c r="BD56" s="1791"/>
      <c r="BE56" s="1791"/>
      <c r="BF56" s="1791"/>
      <c r="BG56" s="1791"/>
      <c r="BH56" s="1791"/>
      <c r="BI56" s="1791"/>
      <c r="BJ56" s="1791"/>
      <c r="BK56" s="1791"/>
      <c r="BL56" s="1791"/>
      <c r="BM56" s="1791"/>
      <c r="BN56" s="3700"/>
    </row>
    <row r="57" spans="1:77" ht="14.15" customHeight="1">
      <c r="A57" s="6"/>
      <c r="B57" s="62"/>
      <c r="C57" s="2799" t="s">
        <v>1117</v>
      </c>
      <c r="D57" s="2799"/>
      <c r="E57" s="2799"/>
      <c r="F57" s="2799"/>
      <c r="G57" s="2799"/>
      <c r="H57" s="2799"/>
      <c r="I57" s="2799"/>
      <c r="J57" s="2799"/>
      <c r="K57" s="2799"/>
      <c r="L57" s="2799"/>
      <c r="M57" s="2799"/>
      <c r="N57" s="2799"/>
      <c r="O57" s="2799"/>
      <c r="P57" s="2799"/>
      <c r="Q57" s="2799"/>
      <c r="R57" s="2799"/>
      <c r="S57" s="2799"/>
      <c r="T57" s="2799"/>
      <c r="U57" s="2799"/>
      <c r="V57" s="2799"/>
      <c r="W57" s="2799"/>
      <c r="X57" s="2799"/>
      <c r="Y57" s="2799"/>
      <c r="Z57" s="2799"/>
      <c r="AA57" s="3707"/>
      <c r="AB57" s="71" t="s">
        <v>15</v>
      </c>
      <c r="AC57" s="2401" t="s">
        <v>1991</v>
      </c>
      <c r="AD57" s="2401"/>
      <c r="AE57" s="2401"/>
      <c r="AF57" s="2401"/>
      <c r="AG57" s="2401"/>
      <c r="AH57" s="2401"/>
      <c r="AI57" s="2401"/>
      <c r="AJ57" s="2401"/>
      <c r="AK57" s="2401"/>
      <c r="AL57" s="2401"/>
      <c r="AM57" s="2437"/>
      <c r="AN57" s="668"/>
      <c r="AP57" s="189"/>
      <c r="AQ57" s="1791"/>
      <c r="AR57" s="1791"/>
      <c r="AS57" s="1791"/>
      <c r="AT57" s="1791"/>
      <c r="AU57" s="1791"/>
      <c r="AV57" s="1791"/>
      <c r="AW57" s="1791"/>
      <c r="AX57" s="1791"/>
      <c r="AY57" s="1791"/>
      <c r="AZ57" s="1791"/>
      <c r="BA57" s="1791"/>
      <c r="BB57" s="1791"/>
      <c r="BC57" s="1791"/>
      <c r="BD57" s="1791"/>
      <c r="BE57" s="1791"/>
      <c r="BF57" s="1791"/>
      <c r="BG57" s="1791"/>
      <c r="BH57" s="1791"/>
      <c r="BI57" s="1791"/>
      <c r="BJ57" s="1791"/>
      <c r="BK57" s="1791"/>
      <c r="BL57" s="1791"/>
      <c r="BM57" s="1791"/>
      <c r="BN57" s="3700"/>
    </row>
    <row r="58" spans="1:77" ht="14.15" customHeight="1">
      <c r="A58" s="6"/>
      <c r="B58" s="68"/>
      <c r="C58" s="6"/>
      <c r="D58" s="2799" t="s">
        <v>390</v>
      </c>
      <c r="E58" s="2799"/>
      <c r="F58" s="2799"/>
      <c r="G58" s="2799"/>
      <c r="H58" s="2799"/>
      <c r="I58" s="2799"/>
      <c r="J58" s="2799"/>
      <c r="K58" s="2799"/>
      <c r="L58" s="2799"/>
      <c r="M58" s="2799"/>
      <c r="N58" s="2799"/>
      <c r="O58" s="2799"/>
      <c r="P58" s="6"/>
      <c r="Q58" s="96"/>
      <c r="R58" s="96"/>
      <c r="S58" s="97"/>
      <c r="T58" s="98"/>
      <c r="U58" s="98"/>
      <c r="V58" s="6"/>
      <c r="W58" s="6"/>
      <c r="X58" s="6"/>
      <c r="AB58" s="152"/>
      <c r="AC58" s="2401"/>
      <c r="AD58" s="2401"/>
      <c r="AE58" s="2401"/>
      <c r="AF58" s="2401"/>
      <c r="AG58" s="2401"/>
      <c r="AH58" s="2401"/>
      <c r="AI58" s="2401"/>
      <c r="AJ58" s="2401"/>
      <c r="AK58" s="2401"/>
      <c r="AL58" s="2401"/>
      <c r="AM58" s="2437"/>
      <c r="AN58" s="668"/>
      <c r="AP58" s="189"/>
      <c r="AQ58" s="1791"/>
      <c r="AR58" s="1791"/>
      <c r="AS58" s="1791"/>
      <c r="AT58" s="1791"/>
      <c r="AU58" s="1791"/>
      <c r="AV58" s="1791"/>
      <c r="AW58" s="1791"/>
      <c r="AX58" s="1791"/>
      <c r="AY58" s="1791"/>
      <c r="AZ58" s="1791"/>
      <c r="BA58" s="1791"/>
      <c r="BB58" s="1791"/>
      <c r="BC58" s="1791"/>
      <c r="BD58" s="1791"/>
      <c r="BE58" s="1791"/>
      <c r="BF58" s="1791"/>
      <c r="BG58" s="1791"/>
      <c r="BH58" s="1791"/>
      <c r="BI58" s="1791"/>
      <c r="BJ58" s="1791"/>
      <c r="BK58" s="1791"/>
      <c r="BL58" s="1791"/>
      <c r="BM58" s="1791"/>
      <c r="BN58" s="3700"/>
    </row>
    <row r="59" spans="1:77" ht="14.15" customHeight="1">
      <c r="A59" s="6"/>
      <c r="B59" s="68"/>
      <c r="C59" s="6"/>
      <c r="D59" s="6"/>
      <c r="E59" s="6"/>
      <c r="F59" s="6"/>
      <c r="G59" s="6"/>
      <c r="H59" s="6"/>
      <c r="I59" s="6"/>
      <c r="J59" s="6"/>
      <c r="K59" s="6"/>
      <c r="L59" s="6"/>
      <c r="M59" s="6"/>
      <c r="N59" s="6"/>
      <c r="O59" s="6"/>
      <c r="P59" s="6"/>
      <c r="Q59" s="6"/>
      <c r="R59" s="6"/>
      <c r="S59" s="6"/>
      <c r="T59" s="6"/>
      <c r="U59" s="6"/>
      <c r="V59" s="6"/>
      <c r="W59" s="6"/>
      <c r="X59" s="6"/>
      <c r="AB59" s="1438" t="s">
        <v>1990</v>
      </c>
      <c r="AC59" s="849"/>
      <c r="AD59" s="849"/>
      <c r="AE59" s="849"/>
      <c r="AF59" s="849"/>
      <c r="AG59" s="849"/>
      <c r="AH59" s="849"/>
      <c r="AI59" s="849"/>
      <c r="AJ59" s="849"/>
      <c r="AK59" s="849"/>
      <c r="AL59" s="849"/>
      <c r="AM59" s="1408"/>
      <c r="AN59" s="668"/>
      <c r="AP59" s="292" t="s">
        <v>382</v>
      </c>
      <c r="AQ59" s="185" t="s">
        <v>318</v>
      </c>
      <c r="AR59" s="65"/>
      <c r="AS59" s="65"/>
      <c r="AT59" s="65"/>
      <c r="AU59" s="65"/>
      <c r="AV59" s="65"/>
      <c r="AW59" s="65"/>
      <c r="AX59" s="65"/>
      <c r="AY59" s="65"/>
      <c r="AZ59" s="65"/>
      <c r="BA59" s="65"/>
      <c r="BB59" s="65"/>
      <c r="BC59" s="65"/>
      <c r="BD59" s="65"/>
      <c r="BE59" s="65"/>
      <c r="BF59" s="65"/>
      <c r="BG59" s="65"/>
      <c r="BH59" s="65"/>
      <c r="BI59" s="65"/>
      <c r="BN59" s="237"/>
    </row>
    <row r="60" spans="1:77" ht="14.15" customHeight="1">
      <c r="A60" s="6"/>
      <c r="B60" s="62"/>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10"/>
      <c r="AB60" s="71" t="s">
        <v>15</v>
      </c>
      <c r="AC60" s="104" t="s">
        <v>1992</v>
      </c>
      <c r="AD60" s="6"/>
      <c r="AE60" s="9"/>
      <c r="AF60" s="9"/>
      <c r="AG60" s="9"/>
      <c r="AH60" s="9"/>
      <c r="AI60" s="9"/>
      <c r="AJ60" s="9"/>
      <c r="AK60" s="6"/>
      <c r="AL60" s="115"/>
      <c r="AM60" s="140"/>
      <c r="AN60" s="677"/>
      <c r="AP60" s="189"/>
      <c r="AQ60" s="2401" t="s">
        <v>616</v>
      </c>
      <c r="AR60" s="2401"/>
      <c r="AS60" s="2401"/>
      <c r="AT60" s="2401"/>
      <c r="AU60" s="2401"/>
      <c r="AV60" s="2401"/>
      <c r="AW60" s="2401"/>
      <c r="AX60" s="2401"/>
      <c r="AY60" s="2401"/>
      <c r="AZ60" s="2401"/>
      <c r="BA60" s="2401"/>
      <c r="BB60" s="2401"/>
      <c r="BC60" s="2401"/>
      <c r="BD60" s="2401"/>
      <c r="BE60" s="2401"/>
      <c r="BF60" s="2401"/>
      <c r="BG60" s="2401"/>
      <c r="BH60" s="2401"/>
      <c r="BI60" s="2401"/>
      <c r="BJ60" s="2401"/>
      <c r="BK60" s="2401"/>
      <c r="BL60" s="2401"/>
      <c r="BM60" s="2401"/>
      <c r="BN60" s="237"/>
    </row>
    <row r="61" spans="1:77" ht="14.15" customHeight="1">
      <c r="A61" s="6"/>
      <c r="B61" s="62"/>
      <c r="C61" s="6"/>
      <c r="D61" s="6"/>
      <c r="E61" s="6"/>
      <c r="F61" s="6"/>
      <c r="G61" s="6"/>
      <c r="H61" s="6"/>
      <c r="I61" s="6"/>
      <c r="J61" s="6"/>
      <c r="K61" s="6"/>
      <c r="L61" s="6"/>
      <c r="M61" s="6"/>
      <c r="N61" s="6"/>
      <c r="O61" s="6"/>
      <c r="P61" s="6"/>
      <c r="Q61" s="96"/>
      <c r="R61" s="96"/>
      <c r="S61" s="97"/>
      <c r="T61" s="98"/>
      <c r="U61" s="98"/>
      <c r="V61" s="6"/>
      <c r="W61" s="6"/>
      <c r="X61" s="6"/>
      <c r="AB61" s="152"/>
      <c r="AC61" s="65"/>
      <c r="AD61" s="115"/>
      <c r="AE61" s="115"/>
      <c r="AF61" s="115"/>
      <c r="AG61" s="115"/>
      <c r="AH61" s="115"/>
      <c r="AI61" s="115"/>
      <c r="AJ61" s="115"/>
      <c r="AK61" s="115"/>
      <c r="AL61" s="115"/>
      <c r="AM61" s="140"/>
      <c r="AN61" s="677"/>
      <c r="AP61" s="189"/>
      <c r="AQ61" s="2401"/>
      <c r="AR61" s="2401"/>
      <c r="AS61" s="2401"/>
      <c r="AT61" s="2401"/>
      <c r="AU61" s="2401"/>
      <c r="AV61" s="2401"/>
      <c r="AW61" s="2401"/>
      <c r="AX61" s="2401"/>
      <c r="AY61" s="2401"/>
      <c r="AZ61" s="2401"/>
      <c r="BA61" s="2401"/>
      <c r="BB61" s="2401"/>
      <c r="BC61" s="2401"/>
      <c r="BD61" s="2401"/>
      <c r="BE61" s="2401"/>
      <c r="BF61" s="2401"/>
      <c r="BG61" s="2401"/>
      <c r="BH61" s="2401"/>
      <c r="BI61" s="2401"/>
      <c r="BJ61" s="2401"/>
      <c r="BK61" s="2401"/>
      <c r="BL61" s="2401"/>
      <c r="BM61" s="2401"/>
      <c r="BN61" s="237"/>
    </row>
    <row r="62" spans="1:77" ht="14.15" customHeight="1">
      <c r="A62" s="6"/>
      <c r="B62" s="62"/>
      <c r="AB62" s="152"/>
      <c r="AD62" s="115"/>
      <c r="AE62" s="115"/>
      <c r="AF62" s="115"/>
      <c r="AG62" s="115"/>
      <c r="AH62" s="115"/>
      <c r="AI62" s="115"/>
      <c r="AJ62" s="115"/>
      <c r="AK62" s="115"/>
      <c r="AL62" s="115"/>
      <c r="AM62" s="140"/>
      <c r="AN62" s="677"/>
      <c r="AP62" s="190"/>
      <c r="AQ62" s="2533"/>
      <c r="AR62" s="2533"/>
      <c r="AS62" s="2533"/>
      <c r="AT62" s="2533"/>
      <c r="AU62" s="2533"/>
      <c r="AV62" s="2533"/>
      <c r="AW62" s="2533"/>
      <c r="AX62" s="2533"/>
      <c r="AY62" s="2533"/>
      <c r="AZ62" s="2533"/>
      <c r="BA62" s="2533"/>
      <c r="BB62" s="2533"/>
      <c r="BC62" s="2533"/>
      <c r="BD62" s="2533"/>
      <c r="BE62" s="2533"/>
      <c r="BF62" s="2533"/>
      <c r="BG62" s="2533"/>
      <c r="BH62" s="2533"/>
      <c r="BI62" s="2533"/>
      <c r="BJ62" s="2533"/>
      <c r="BK62" s="2533"/>
      <c r="BL62" s="2533"/>
      <c r="BM62" s="2533"/>
      <c r="BN62" s="240"/>
    </row>
    <row r="63" spans="1:77" ht="14.15" customHeight="1">
      <c r="A63" s="6"/>
      <c r="B63" s="62"/>
      <c r="AB63" s="152"/>
      <c r="AD63" s="115"/>
      <c r="AE63" s="115"/>
      <c r="AF63" s="115"/>
      <c r="AG63" s="115"/>
      <c r="AH63" s="115"/>
      <c r="AI63" s="115"/>
      <c r="AJ63" s="115"/>
      <c r="AK63" s="115"/>
      <c r="AL63" s="115"/>
      <c r="AM63" s="140"/>
      <c r="AN63" s="677"/>
      <c r="AP63" s="1254"/>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row>
    <row r="64" spans="1:77" ht="14.15" customHeight="1" thickBot="1">
      <c r="A64" s="6"/>
      <c r="B64" s="106"/>
      <c r="C64" s="107"/>
      <c r="D64" s="107"/>
      <c r="E64" s="107"/>
      <c r="F64" s="107"/>
      <c r="G64" s="107"/>
      <c r="H64" s="107"/>
      <c r="I64" s="107"/>
      <c r="J64" s="107"/>
      <c r="K64" s="107"/>
      <c r="L64" s="107"/>
      <c r="M64" s="296"/>
      <c r="N64" s="108"/>
      <c r="O64" s="109"/>
      <c r="P64" s="107"/>
      <c r="Q64" s="107"/>
      <c r="R64" s="107"/>
      <c r="S64" s="107"/>
      <c r="T64" s="107"/>
      <c r="U64" s="107"/>
      <c r="V64" s="107"/>
      <c r="W64" s="107"/>
      <c r="X64" s="107"/>
      <c r="Y64" s="107"/>
      <c r="Z64" s="107"/>
      <c r="AA64" s="108"/>
      <c r="AB64" s="110"/>
      <c r="AC64" s="107"/>
      <c r="AD64" s="107"/>
      <c r="AE64" s="107"/>
      <c r="AF64" s="107"/>
      <c r="AG64" s="107"/>
      <c r="AH64" s="107"/>
      <c r="AI64" s="107"/>
      <c r="AJ64" s="107"/>
      <c r="AK64" s="107"/>
      <c r="AL64" s="107"/>
      <c r="AM64" s="274"/>
      <c r="AN64" s="68"/>
      <c r="AO64" s="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row>
    <row r="65" spans="4:66">
      <c r="AA65" s="112"/>
      <c r="AP65" s="3698"/>
      <c r="AQ65" s="3698"/>
      <c r="AR65" s="3698"/>
      <c r="AS65" s="3698"/>
      <c r="AT65" s="3698"/>
      <c r="AU65" s="3698"/>
      <c r="AV65" s="3698"/>
      <c r="AW65" s="3698"/>
      <c r="AX65" s="3698"/>
      <c r="AY65" s="3698"/>
      <c r="AZ65" s="3698"/>
      <c r="BA65" s="3698"/>
      <c r="BB65" s="3698"/>
      <c r="BC65" s="3698"/>
      <c r="BD65" s="3698"/>
      <c r="BE65" s="3698"/>
      <c r="BF65" s="3698"/>
      <c r="BG65" s="3698"/>
      <c r="BH65" s="3698"/>
      <c r="BI65" s="3698"/>
      <c r="BJ65" s="3698"/>
      <c r="BK65" s="3698"/>
      <c r="BL65" s="3698"/>
      <c r="BM65" s="3698"/>
      <c r="BN65" s="3698"/>
    </row>
    <row r="66" spans="4:66">
      <c r="AP66" s="3698"/>
      <c r="AQ66" s="3698"/>
      <c r="AR66" s="3698"/>
      <c r="AS66" s="3698"/>
      <c r="AT66" s="3698"/>
      <c r="AU66" s="3698"/>
      <c r="AV66" s="3698"/>
      <c r="AW66" s="3698"/>
      <c r="AX66" s="3698"/>
      <c r="AY66" s="3698"/>
      <c r="AZ66" s="3698"/>
      <c r="BA66" s="3698"/>
      <c r="BB66" s="3698"/>
      <c r="BC66" s="3698"/>
      <c r="BD66" s="3698"/>
      <c r="BE66" s="3698"/>
      <c r="BF66" s="3698"/>
      <c r="BG66" s="3698"/>
      <c r="BH66" s="3698"/>
      <c r="BI66" s="3698"/>
      <c r="BJ66" s="3698"/>
      <c r="BK66" s="3698"/>
      <c r="BL66" s="3698"/>
      <c r="BM66" s="3698"/>
      <c r="BN66" s="3698"/>
    </row>
    <row r="67" spans="4:66">
      <c r="G67" s="64"/>
      <c r="H67" s="64"/>
      <c r="I67" s="64"/>
      <c r="J67" s="64"/>
      <c r="K67" s="64"/>
      <c r="L67" s="64"/>
      <c r="M67" s="64"/>
      <c r="N67" s="64"/>
      <c r="O67" s="64"/>
      <c r="P67" s="64"/>
      <c r="Q67" s="64"/>
      <c r="R67" s="64"/>
      <c r="S67" s="64"/>
      <c r="T67" s="64"/>
      <c r="U67" s="64"/>
      <c r="AP67" s="3698"/>
      <c r="AQ67" s="3698"/>
      <c r="AR67" s="3698"/>
      <c r="AS67" s="3698"/>
      <c r="AT67" s="3698"/>
      <c r="AU67" s="3698"/>
      <c r="AV67" s="3698"/>
      <c r="AW67" s="3698"/>
      <c r="AX67" s="3698"/>
      <c r="AY67" s="3698"/>
      <c r="AZ67" s="3698"/>
      <c r="BA67" s="3698"/>
      <c r="BB67" s="3698"/>
      <c r="BC67" s="3698"/>
      <c r="BD67" s="3698"/>
      <c r="BE67" s="3698"/>
      <c r="BF67" s="3698"/>
      <c r="BG67" s="3698"/>
      <c r="BH67" s="3698"/>
      <c r="BI67" s="3698"/>
      <c r="BJ67" s="3698"/>
      <c r="BK67" s="3698"/>
      <c r="BL67" s="3698"/>
      <c r="BM67" s="3698"/>
      <c r="BN67" s="3698"/>
    </row>
    <row r="68" spans="4:66">
      <c r="D68" s="64"/>
      <c r="E68" s="64"/>
      <c r="F68" s="64"/>
      <c r="G68" s="64"/>
      <c r="H68" s="64"/>
      <c r="I68" s="297"/>
      <c r="J68" s="64"/>
      <c r="K68" s="64"/>
      <c r="L68" s="64"/>
      <c r="M68" s="64"/>
      <c r="N68" s="64"/>
      <c r="O68" s="64"/>
      <c r="P68" s="64"/>
      <c r="Q68" s="64"/>
      <c r="R68" s="64"/>
      <c r="S68" s="64"/>
      <c r="T68" s="64"/>
      <c r="U68" s="64"/>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row>
    <row r="69" spans="4:66">
      <c r="D69" s="64"/>
      <c r="M69" s="5"/>
      <c r="Q69" s="3703"/>
      <c r="R69" s="3703"/>
      <c r="S69" s="3703"/>
      <c r="T69" s="3703"/>
      <c r="U69" s="3703"/>
      <c r="V69" s="3703"/>
      <c r="W69" s="3703"/>
      <c r="X69" s="3703"/>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row>
    <row r="70" spans="4:66">
      <c r="D70" s="64"/>
      <c r="E70" s="64"/>
      <c r="F70" s="64"/>
      <c r="G70" s="64"/>
      <c r="H70" s="64"/>
      <c r="M70" s="64"/>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row>
    <row r="71" spans="4:66">
      <c r="D71" s="64"/>
      <c r="E71" s="64"/>
      <c r="F71" s="64"/>
      <c r="G71" s="64"/>
      <c r="H71" s="64"/>
      <c r="M71" s="64"/>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row>
    <row r="72" spans="4:66">
      <c r="D72" s="64"/>
      <c r="E72" s="64"/>
      <c r="F72" s="64"/>
      <c r="G72" s="64"/>
      <c r="H72" s="64"/>
      <c r="M72" s="64"/>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row>
    <row r="73" spans="4:66">
      <c r="M73" s="64"/>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row>
    <row r="74" spans="4:6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row>
    <row r="75" spans="4:6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row>
    <row r="76" spans="4:6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row>
    <row r="77" spans="4:6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row>
    <row r="78" spans="4:6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row>
    <row r="79" spans="4:66">
      <c r="AP79" s="196"/>
      <c r="AQ79" s="3699"/>
      <c r="AR79" s="3699"/>
      <c r="AS79" s="3699"/>
      <c r="AT79" s="3699"/>
      <c r="AU79" s="3699"/>
      <c r="AV79" s="3699"/>
      <c r="AW79" s="3699"/>
      <c r="AX79" s="3699"/>
      <c r="AY79" s="3699"/>
      <c r="AZ79" s="3699"/>
      <c r="BA79" s="3699"/>
      <c r="BB79" s="3699"/>
      <c r="BC79" s="3699"/>
      <c r="BD79" s="3699"/>
      <c r="BE79" s="3699"/>
      <c r="BF79" s="3699"/>
      <c r="BG79" s="3699"/>
      <c r="BH79" s="3699"/>
      <c r="BI79" s="3699"/>
      <c r="BJ79" s="3699"/>
      <c r="BK79" s="3699"/>
      <c r="BL79" s="3699"/>
      <c r="BM79" s="3699"/>
      <c r="BN79" s="3699"/>
    </row>
    <row r="80" spans="4:66">
      <c r="AP80" s="196"/>
      <c r="AQ80" s="3699"/>
      <c r="AR80" s="3699"/>
      <c r="AS80" s="3699"/>
      <c r="AT80" s="3699"/>
      <c r="AU80" s="3699"/>
      <c r="AV80" s="3699"/>
      <c r="AW80" s="3699"/>
      <c r="AX80" s="3699"/>
      <c r="AY80" s="3699"/>
      <c r="AZ80" s="3699"/>
      <c r="BA80" s="3699"/>
      <c r="BB80" s="3699"/>
      <c r="BC80" s="3699"/>
      <c r="BD80" s="3699"/>
      <c r="BE80" s="3699"/>
      <c r="BF80" s="3699"/>
      <c r="BG80" s="3699"/>
      <c r="BH80" s="3699"/>
      <c r="BI80" s="3699"/>
      <c r="BJ80" s="3699"/>
      <c r="BK80" s="3699"/>
      <c r="BL80" s="3699"/>
      <c r="BM80" s="3699"/>
      <c r="BN80" s="3699"/>
    </row>
    <row r="81" spans="42:66">
      <c r="AP81" s="196"/>
      <c r="AQ81" s="3699"/>
      <c r="AR81" s="3699"/>
      <c r="AS81" s="3699"/>
      <c r="AT81" s="3699"/>
      <c r="AU81" s="3699"/>
      <c r="AV81" s="3699"/>
      <c r="AW81" s="3699"/>
      <c r="AX81" s="3699"/>
      <c r="AY81" s="3699"/>
      <c r="AZ81" s="3699"/>
      <c r="BA81" s="3699"/>
      <c r="BB81" s="3699"/>
      <c r="BC81" s="3699"/>
      <c r="BD81" s="3699"/>
      <c r="BE81" s="3699"/>
      <c r="BF81" s="3699"/>
      <c r="BG81" s="3699"/>
      <c r="BH81" s="3699"/>
      <c r="BI81" s="3699"/>
      <c r="BJ81" s="3699"/>
      <c r="BK81" s="3699"/>
      <c r="BL81" s="3699"/>
      <c r="BM81" s="3699"/>
      <c r="BN81" s="3699"/>
    </row>
    <row r="82" spans="42:66">
      <c r="AP82" s="196"/>
      <c r="AQ82" s="3698"/>
      <c r="AR82" s="3698"/>
      <c r="AS82" s="3698"/>
      <c r="AT82" s="3698"/>
      <c r="AU82" s="3698"/>
      <c r="AV82" s="3698"/>
      <c r="AW82" s="3698"/>
      <c r="AX82" s="3698"/>
      <c r="AY82" s="3698"/>
      <c r="AZ82" s="3698"/>
      <c r="BA82" s="3698"/>
      <c r="BB82" s="3698"/>
      <c r="BC82" s="3698"/>
      <c r="BD82" s="3698"/>
      <c r="BE82" s="3698"/>
      <c r="BF82" s="3698"/>
      <c r="BG82" s="3698"/>
      <c r="BH82" s="3698"/>
      <c r="BI82" s="3698"/>
      <c r="BJ82" s="3698"/>
      <c r="BK82" s="3698"/>
      <c r="BL82" s="3698"/>
      <c r="BM82" s="3698"/>
      <c r="BN82" s="3698"/>
    </row>
    <row r="83" spans="42:66">
      <c r="AP83" s="196"/>
      <c r="AQ83" s="3698"/>
      <c r="AR83" s="3698"/>
      <c r="AS83" s="3698"/>
      <c r="AT83" s="3698"/>
      <c r="AU83" s="3698"/>
      <c r="AV83" s="3698"/>
      <c r="AW83" s="3698"/>
      <c r="AX83" s="3698"/>
      <c r="AY83" s="3698"/>
      <c r="AZ83" s="3698"/>
      <c r="BA83" s="3698"/>
      <c r="BB83" s="3698"/>
      <c r="BC83" s="3698"/>
      <c r="BD83" s="3698"/>
      <c r="BE83" s="3698"/>
      <c r="BF83" s="3698"/>
      <c r="BG83" s="3698"/>
      <c r="BH83" s="3698"/>
      <c r="BI83" s="3698"/>
      <c r="BJ83" s="3698"/>
      <c r="BK83" s="3698"/>
      <c r="BL83" s="3698"/>
      <c r="BM83" s="3698"/>
      <c r="BN83" s="3698"/>
    </row>
    <row r="84" spans="42:66">
      <c r="AP84" s="196"/>
      <c r="AQ84" s="3698"/>
      <c r="AR84" s="3698"/>
      <c r="AS84" s="3698"/>
      <c r="AT84" s="3698"/>
      <c r="AU84" s="3698"/>
      <c r="AV84" s="3698"/>
      <c r="AW84" s="3698"/>
      <c r="AX84" s="3698"/>
      <c r="AY84" s="3698"/>
      <c r="AZ84" s="3698"/>
      <c r="BA84" s="3698"/>
      <c r="BB84" s="3698"/>
      <c r="BC84" s="3698"/>
      <c r="BD84" s="3698"/>
      <c r="BE84" s="3698"/>
      <c r="BF84" s="3698"/>
      <c r="BG84" s="3698"/>
      <c r="BH84" s="3698"/>
      <c r="BI84" s="3698"/>
      <c r="BJ84" s="3698"/>
      <c r="BK84" s="3698"/>
      <c r="BL84" s="3698"/>
      <c r="BM84" s="3698"/>
      <c r="BN84" s="3698"/>
    </row>
    <row r="85" spans="42:66">
      <c r="AP85" s="196"/>
      <c r="AQ85" s="3698"/>
      <c r="AR85" s="3698"/>
      <c r="AS85" s="3698"/>
      <c r="AT85" s="3698"/>
      <c r="AU85" s="3698"/>
      <c r="AV85" s="3698"/>
      <c r="AW85" s="3698"/>
      <c r="AX85" s="3698"/>
      <c r="AY85" s="3698"/>
      <c r="AZ85" s="3698"/>
      <c r="BA85" s="3698"/>
      <c r="BB85" s="3698"/>
      <c r="BC85" s="3698"/>
      <c r="BD85" s="3698"/>
      <c r="BE85" s="3698"/>
      <c r="BF85" s="3698"/>
      <c r="BG85" s="3698"/>
      <c r="BH85" s="3698"/>
      <c r="BI85" s="3698"/>
      <c r="BJ85" s="3698"/>
      <c r="BK85" s="3698"/>
      <c r="BL85" s="3698"/>
      <c r="BM85" s="3698"/>
      <c r="BN85" s="3698"/>
    </row>
    <row r="86" spans="42:66">
      <c r="AP86" s="196"/>
      <c r="AQ86" s="3698"/>
      <c r="AR86" s="3698"/>
      <c r="AS86" s="3698"/>
      <c r="AT86" s="3698"/>
      <c r="AU86" s="3698"/>
      <c r="AV86" s="3698"/>
      <c r="AW86" s="3698"/>
      <c r="AX86" s="3698"/>
      <c r="AY86" s="3698"/>
      <c r="AZ86" s="3698"/>
      <c r="BA86" s="3698"/>
      <c r="BB86" s="3698"/>
      <c r="BC86" s="3698"/>
      <c r="BD86" s="3698"/>
      <c r="BE86" s="3698"/>
      <c r="BF86" s="3698"/>
      <c r="BG86" s="3698"/>
      <c r="BH86" s="3698"/>
      <c r="BI86" s="3698"/>
      <c r="BJ86" s="3698"/>
      <c r="BK86" s="3698"/>
      <c r="BL86" s="3698"/>
      <c r="BM86" s="3698"/>
      <c r="BN86" s="3698"/>
    </row>
    <row r="87" spans="42:66">
      <c r="AP87" s="196"/>
      <c r="AQ87" s="3699"/>
      <c r="AR87" s="3699"/>
      <c r="AS87" s="3699"/>
      <c r="AT87" s="3699"/>
      <c r="AU87" s="3699"/>
      <c r="AV87" s="3699"/>
      <c r="AW87" s="3699"/>
      <c r="AX87" s="3699"/>
      <c r="AY87" s="3699"/>
      <c r="AZ87" s="3699"/>
      <c r="BA87" s="3699"/>
      <c r="BB87" s="3699"/>
      <c r="BC87" s="3699"/>
      <c r="BD87" s="3699"/>
      <c r="BE87" s="3699"/>
      <c r="BF87" s="3699"/>
      <c r="BG87" s="3699"/>
      <c r="BH87" s="3699"/>
      <c r="BI87" s="3699"/>
      <c r="BJ87" s="3699"/>
      <c r="BK87" s="3699"/>
      <c r="BL87" s="3699"/>
      <c r="BM87" s="3699"/>
      <c r="BN87" s="3699"/>
    </row>
    <row r="88" spans="42:66">
      <c r="AP88" s="196"/>
      <c r="AQ88" s="3699"/>
      <c r="AR88" s="3699"/>
      <c r="AS88" s="3699"/>
      <c r="AT88" s="3699"/>
      <c r="AU88" s="3699"/>
      <c r="AV88" s="3699"/>
      <c r="AW88" s="3699"/>
      <c r="AX88" s="3699"/>
      <c r="AY88" s="3699"/>
      <c r="AZ88" s="3699"/>
      <c r="BA88" s="3699"/>
      <c r="BB88" s="3699"/>
      <c r="BC88" s="3699"/>
      <c r="BD88" s="3699"/>
      <c r="BE88" s="3699"/>
      <c r="BF88" s="3699"/>
      <c r="BG88" s="3699"/>
      <c r="BH88" s="3699"/>
      <c r="BI88" s="3699"/>
      <c r="BJ88" s="3699"/>
      <c r="BK88" s="3699"/>
      <c r="BL88" s="3699"/>
      <c r="BM88" s="3699"/>
      <c r="BN88" s="3699"/>
    </row>
    <row r="89" spans="42:66">
      <c r="AP89" s="196"/>
      <c r="AQ89" s="3699"/>
      <c r="AR89" s="3699"/>
      <c r="AS89" s="3699"/>
      <c r="AT89" s="3699"/>
      <c r="AU89" s="3699"/>
      <c r="AV89" s="3699"/>
      <c r="AW89" s="3699"/>
      <c r="AX89" s="3699"/>
      <c r="AY89" s="3699"/>
      <c r="AZ89" s="3699"/>
      <c r="BA89" s="3699"/>
      <c r="BB89" s="3699"/>
      <c r="BC89" s="3699"/>
      <c r="BD89" s="3699"/>
      <c r="BE89" s="3699"/>
      <c r="BF89" s="3699"/>
      <c r="BG89" s="3699"/>
      <c r="BH89" s="3699"/>
      <c r="BI89" s="3699"/>
      <c r="BJ89" s="3699"/>
      <c r="BK89" s="3699"/>
      <c r="BL89" s="3699"/>
      <c r="BM89" s="3699"/>
      <c r="BN89" s="3699"/>
    </row>
    <row r="90" spans="42:66">
      <c r="AP90" s="196"/>
      <c r="AQ90" s="3699"/>
      <c r="AR90" s="3699"/>
      <c r="AS90" s="3699"/>
      <c r="AT90" s="3699"/>
      <c r="AU90" s="3699"/>
      <c r="AV90" s="3699"/>
      <c r="AW90" s="3699"/>
      <c r="AX90" s="3699"/>
      <c r="AY90" s="3699"/>
      <c r="AZ90" s="3699"/>
      <c r="BA90" s="3699"/>
      <c r="BB90" s="3699"/>
      <c r="BC90" s="3699"/>
      <c r="BD90" s="3699"/>
      <c r="BE90" s="3699"/>
      <c r="BF90" s="3699"/>
      <c r="BG90" s="3699"/>
      <c r="BH90" s="3699"/>
      <c r="BI90" s="3699"/>
      <c r="BJ90" s="3699"/>
      <c r="BK90" s="3699"/>
      <c r="BL90" s="3699"/>
      <c r="BM90" s="3699"/>
      <c r="BN90" s="3699"/>
    </row>
    <row r="91" spans="42:66">
      <c r="AP91" s="196"/>
      <c r="AQ91" s="3699"/>
      <c r="AR91" s="3699"/>
      <c r="AS91" s="3699"/>
      <c r="AT91" s="3699"/>
      <c r="AU91" s="3699"/>
      <c r="AV91" s="3699"/>
      <c r="AW91" s="3699"/>
      <c r="AX91" s="3699"/>
      <c r="AY91" s="3699"/>
      <c r="AZ91" s="3699"/>
      <c r="BA91" s="3699"/>
      <c r="BB91" s="3699"/>
      <c r="BC91" s="3699"/>
      <c r="BD91" s="3699"/>
      <c r="BE91" s="3699"/>
      <c r="BF91" s="3699"/>
      <c r="BG91" s="3699"/>
      <c r="BH91" s="3699"/>
      <c r="BI91" s="3699"/>
      <c r="BJ91" s="3699"/>
      <c r="BK91" s="3699"/>
      <c r="BL91" s="3699"/>
      <c r="BM91" s="3699"/>
      <c r="BN91" s="3699"/>
    </row>
  </sheetData>
  <mergeCells count="226">
    <mergeCell ref="AO1:AS1"/>
    <mergeCell ref="C14:E14"/>
    <mergeCell ref="F15:J15"/>
    <mergeCell ref="R15:U15"/>
    <mergeCell ref="W15:Z15"/>
    <mergeCell ref="W29:Z29"/>
    <mergeCell ref="W30:Z30"/>
    <mergeCell ref="W31:Z31"/>
    <mergeCell ref="W32:Z32"/>
    <mergeCell ref="Q29:T29"/>
    <mergeCell ref="W19:Z19"/>
    <mergeCell ref="W18:Z18"/>
    <mergeCell ref="F28:I28"/>
    <mergeCell ref="N12:Q12"/>
    <mergeCell ref="C10:E11"/>
    <mergeCell ref="F10:J11"/>
    <mergeCell ref="K10:M11"/>
    <mergeCell ref="N10:Q11"/>
    <mergeCell ref="AA31:AL31"/>
    <mergeCell ref="AA29:AL29"/>
    <mergeCell ref="AA27:AL27"/>
    <mergeCell ref="Q31:T31"/>
    <mergeCell ref="U31:V31"/>
    <mergeCell ref="Q26:T26"/>
    <mergeCell ref="W37:Z37"/>
    <mergeCell ref="W38:Z38"/>
    <mergeCell ref="Q33:T33"/>
    <mergeCell ref="J38:P38"/>
    <mergeCell ref="C36:E36"/>
    <mergeCell ref="F36:I36"/>
    <mergeCell ref="Q36:T36"/>
    <mergeCell ref="U36:V36"/>
    <mergeCell ref="W36:Z36"/>
    <mergeCell ref="C35:E35"/>
    <mergeCell ref="F35:I35"/>
    <mergeCell ref="Q35:T35"/>
    <mergeCell ref="U35:V35"/>
    <mergeCell ref="W34:Z34"/>
    <mergeCell ref="W35:Z35"/>
    <mergeCell ref="U26:V26"/>
    <mergeCell ref="C38:E38"/>
    <mergeCell ref="F38:I38"/>
    <mergeCell ref="Q38:T38"/>
    <mergeCell ref="U38:V38"/>
    <mergeCell ref="J32:P32"/>
    <mergeCell ref="J33:P33"/>
    <mergeCell ref="J37:P37"/>
    <mergeCell ref="C33:E33"/>
    <mergeCell ref="F33:I33"/>
    <mergeCell ref="U33:V33"/>
    <mergeCell ref="U34:V34"/>
    <mergeCell ref="J34:P34"/>
    <mergeCell ref="C27:E27"/>
    <mergeCell ref="F27:I27"/>
    <mergeCell ref="F31:I31"/>
    <mergeCell ref="J35:P35"/>
    <mergeCell ref="J36:P36"/>
    <mergeCell ref="F29:I29"/>
    <mergeCell ref="U29:V29"/>
    <mergeCell ref="Q27:T27"/>
    <mergeCell ref="U27:V27"/>
    <mergeCell ref="J29:P29"/>
    <mergeCell ref="J30:P30"/>
    <mergeCell ref="C17:E17"/>
    <mergeCell ref="C18:E18"/>
    <mergeCell ref="C19:E19"/>
    <mergeCell ref="N13:Q13"/>
    <mergeCell ref="C32:E32"/>
    <mergeCell ref="F32:I32"/>
    <mergeCell ref="Q32:T32"/>
    <mergeCell ref="U32:V32"/>
    <mergeCell ref="W33:Z33"/>
    <mergeCell ref="F13:J13"/>
    <mergeCell ref="R13:U13"/>
    <mergeCell ref="W13:Z13"/>
    <mergeCell ref="J31:P31"/>
    <mergeCell ref="Q28:T28"/>
    <mergeCell ref="U28:V28"/>
    <mergeCell ref="W27:Z27"/>
    <mergeCell ref="W28:Z28"/>
    <mergeCell ref="U24:V25"/>
    <mergeCell ref="J24:P25"/>
    <mergeCell ref="J26:P26"/>
    <mergeCell ref="J27:P27"/>
    <mergeCell ref="J28:P28"/>
    <mergeCell ref="C29:E29"/>
    <mergeCell ref="F17:J17"/>
    <mergeCell ref="K21:M21"/>
    <mergeCell ref="AC15:AG15"/>
    <mergeCell ref="K13:M13"/>
    <mergeCell ref="K16:M16"/>
    <mergeCell ref="R14:U14"/>
    <mergeCell ref="F14:J14"/>
    <mergeCell ref="N14:Q14"/>
    <mergeCell ref="N15:Q15"/>
    <mergeCell ref="N16:Q16"/>
    <mergeCell ref="N17:Q17"/>
    <mergeCell ref="N18:Q18"/>
    <mergeCell ref="F18:J18"/>
    <mergeCell ref="R18:U18"/>
    <mergeCell ref="F21:J21"/>
    <mergeCell ref="W14:Z14"/>
    <mergeCell ref="AH10:AL11"/>
    <mergeCell ref="W24:Z25"/>
    <mergeCell ref="AA24:AL25"/>
    <mergeCell ref="AH18:AL18"/>
    <mergeCell ref="AH19:AL19"/>
    <mergeCell ref="AH20:AL20"/>
    <mergeCell ref="AC18:AG18"/>
    <mergeCell ref="AH13:AL13"/>
    <mergeCell ref="AH14:AL14"/>
    <mergeCell ref="AH15:AL15"/>
    <mergeCell ref="AH16:AL16"/>
    <mergeCell ref="AH21:AL21"/>
    <mergeCell ref="AC13:AG13"/>
    <mergeCell ref="AC16:AG16"/>
    <mergeCell ref="AC19:AG19"/>
    <mergeCell ref="AA18:AB18"/>
    <mergeCell ref="AA19:AB19"/>
    <mergeCell ref="AC11:AG11"/>
    <mergeCell ref="AH17:AL17"/>
    <mergeCell ref="B1:AM1"/>
    <mergeCell ref="R21:U21"/>
    <mergeCell ref="W21:Z21"/>
    <mergeCell ref="C21:E21"/>
    <mergeCell ref="AA21:AB21"/>
    <mergeCell ref="AC21:AG21"/>
    <mergeCell ref="F20:J20"/>
    <mergeCell ref="R20:U20"/>
    <mergeCell ref="W20:Z20"/>
    <mergeCell ref="C20:E20"/>
    <mergeCell ref="AA20:AB20"/>
    <mergeCell ref="AC20:AG20"/>
    <mergeCell ref="F12:J12"/>
    <mergeCell ref="R12:U12"/>
    <mergeCell ref="W12:Z12"/>
    <mergeCell ref="C12:E12"/>
    <mergeCell ref="AA12:AB12"/>
    <mergeCell ref="R17:U17"/>
    <mergeCell ref="W17:Z17"/>
    <mergeCell ref="AA17:AB17"/>
    <mergeCell ref="AC17:AG17"/>
    <mergeCell ref="AA11:AB11"/>
    <mergeCell ref="AA10:AG10"/>
    <mergeCell ref="C13:E13"/>
    <mergeCell ref="AA36:AL36"/>
    <mergeCell ref="C34:E34"/>
    <mergeCell ref="C26:E26"/>
    <mergeCell ref="F26:I26"/>
    <mergeCell ref="AA33:AL33"/>
    <mergeCell ref="AA32:AL32"/>
    <mergeCell ref="AA37:AL37"/>
    <mergeCell ref="C37:E37"/>
    <mergeCell ref="F37:I37"/>
    <mergeCell ref="Q37:T37"/>
    <mergeCell ref="U37:V37"/>
    <mergeCell ref="C28:E28"/>
    <mergeCell ref="C31:E31"/>
    <mergeCell ref="AA28:AL28"/>
    <mergeCell ref="AA35:AL35"/>
    <mergeCell ref="F30:I30"/>
    <mergeCell ref="Q30:T30"/>
    <mergeCell ref="U30:V30"/>
    <mergeCell ref="AA30:AL30"/>
    <mergeCell ref="F34:I34"/>
    <mergeCell ref="Q34:T34"/>
    <mergeCell ref="AA34:AL34"/>
    <mergeCell ref="W26:Z26"/>
    <mergeCell ref="AA26:AL26"/>
    <mergeCell ref="C57:AA57"/>
    <mergeCell ref="D58:O58"/>
    <mergeCell ref="C45:AA45"/>
    <mergeCell ref="Q69:X69"/>
    <mergeCell ref="T55:Z56"/>
    <mergeCell ref="B3:AA3"/>
    <mergeCell ref="C24:E25"/>
    <mergeCell ref="F16:J16"/>
    <mergeCell ref="R16:U16"/>
    <mergeCell ref="W16:Z16"/>
    <mergeCell ref="AA16:AB16"/>
    <mergeCell ref="F19:J19"/>
    <mergeCell ref="R19:U19"/>
    <mergeCell ref="K14:M14"/>
    <mergeCell ref="K15:M15"/>
    <mergeCell ref="N19:Q19"/>
    <mergeCell ref="AA14:AB14"/>
    <mergeCell ref="F24:I25"/>
    <mergeCell ref="Q24:T25"/>
    <mergeCell ref="AA15:AB15"/>
    <mergeCell ref="R10:Z11"/>
    <mergeCell ref="C16:E16"/>
    <mergeCell ref="AB3:AM3"/>
    <mergeCell ref="N20:Q20"/>
    <mergeCell ref="AQ11:AW11"/>
    <mergeCell ref="AX11:BK11"/>
    <mergeCell ref="AQ12:AU12"/>
    <mergeCell ref="AW12:AW13"/>
    <mergeCell ref="AX12:BK12"/>
    <mergeCell ref="AQ13:AU13"/>
    <mergeCell ref="AX13:BK13"/>
    <mergeCell ref="C54:AA54"/>
    <mergeCell ref="C52:T52"/>
    <mergeCell ref="C41:AA41"/>
    <mergeCell ref="C48:AA48"/>
    <mergeCell ref="N21:Q21"/>
    <mergeCell ref="K17:M17"/>
    <mergeCell ref="K18:M18"/>
    <mergeCell ref="K19:M19"/>
    <mergeCell ref="K20:M20"/>
    <mergeCell ref="AA38:AL38"/>
    <mergeCell ref="C30:E30"/>
    <mergeCell ref="AC12:AG12"/>
    <mergeCell ref="AH12:AL12"/>
    <mergeCell ref="K12:M12"/>
    <mergeCell ref="AA13:AB13"/>
    <mergeCell ref="C15:E15"/>
    <mergeCell ref="AC14:AG14"/>
    <mergeCell ref="AQ82:BN86"/>
    <mergeCell ref="AQ87:BN91"/>
    <mergeCell ref="AQ44:BN58"/>
    <mergeCell ref="AQ60:BM62"/>
    <mergeCell ref="AP65:BN67"/>
    <mergeCell ref="AQ79:BN81"/>
    <mergeCell ref="AC52:AM53"/>
    <mergeCell ref="AC44:AM46"/>
    <mergeCell ref="AC57:AM58"/>
  </mergeCells>
  <phoneticPr fontId="2"/>
  <dataValidations count="5">
    <dataValidation type="list" allowBlank="1" showInputMessage="1" showErrorMessage="1" sqref="AA12:AB21" xr:uid="{00000000-0002-0000-1300-000000000000}">
      <formula1>"　,有,無"</formula1>
    </dataValidation>
    <dataValidation type="list" allowBlank="1" showInputMessage="1" showErrorMessage="1" sqref="C12:E21" xr:uid="{00000000-0002-0000-1300-000001000000}">
      <formula1>"　,産休,育休,介護休,病休,その他"</formula1>
    </dataValidation>
    <dataValidation type="list" allowBlank="1" showInputMessage="1" showErrorMessage="1" sqref="W26:Z38 N12:Q21" xr:uid="{00000000-0002-0000-1300-000002000000}">
      <formula1>"　,正規職員,非正規職員"</formula1>
    </dataValidation>
    <dataValidation type="list" allowBlank="1" showInputMessage="1" showErrorMessage="1" sqref="C26:E38" xr:uid="{00000000-0002-0000-1300-000003000000}">
      <formula1>"退職,転出"</formula1>
    </dataValidation>
    <dataValidation type="list" allowBlank="1" showInputMessage="1" showErrorMessage="1" sqref="K12:M21 Q26:T38" xr:uid="{00000000-0002-0000-1300-000004000000}">
      <formula1>"　,主任保育士,保育士,幼稚園教諭,小学校教諭,看護師,調理員,栄養士,事務員,用務員,子育て支援員,保育補助,副園長,園長"</formula1>
    </dataValidation>
  </dataValidations>
  <hyperlinks>
    <hyperlink ref="AO1" location="目次!A1" display="目次に戻る" xr:uid="{00000000-0004-0000-1300-000000000000}"/>
  </hyperlinks>
  <printOptions horizontalCentered="1"/>
  <pageMargins left="0.70866141732283472" right="0.31496062992125984" top="0.39370078740157483" bottom="0.39370078740157483" header="0.51181102362204722" footer="0.51181102362204722"/>
  <pageSetup paperSize="9" scale="94" orientation="portrait" cellComments="asDisplayed"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44450</xdr:colOff>
                    <xdr:row>41</xdr:row>
                    <xdr:rowOff>0</xdr:rowOff>
                  </from>
                  <to>
                    <xdr:col>26</xdr:col>
                    <xdr:colOff>0</xdr:colOff>
                    <xdr:row>41</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139700</xdr:colOff>
                    <xdr:row>41</xdr:row>
                    <xdr:rowOff>0</xdr:rowOff>
                  </from>
                  <to>
                    <xdr:col>12</xdr:col>
                    <xdr:colOff>152400</xdr:colOff>
                    <xdr:row>41</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146050</xdr:colOff>
                    <xdr:row>41</xdr:row>
                    <xdr:rowOff>0</xdr:rowOff>
                  </from>
                  <to>
                    <xdr:col>21</xdr:col>
                    <xdr:colOff>114300</xdr:colOff>
                    <xdr:row>41</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41</xdr:row>
                    <xdr:rowOff>0</xdr:rowOff>
                  </from>
                  <to>
                    <xdr:col>6</xdr:col>
                    <xdr:colOff>139700</xdr:colOff>
                    <xdr:row>41</xdr:row>
                    <xdr:rowOff>152400</xdr:rowOff>
                  </to>
                </anchor>
              </controlPr>
            </control>
          </mc:Choice>
        </mc:AlternateContent>
        <mc:AlternateContent xmlns:mc="http://schemas.openxmlformats.org/markup-compatibility/2006">
          <mc:Choice Requires="x14">
            <control shapeId="202808" r:id="rId8" name="Check Box 56">
              <controlPr defaultSize="0" autoFill="0" autoLine="0" autoPict="0">
                <anchor moveWithCells="1">
                  <from>
                    <xdr:col>19</xdr:col>
                    <xdr:colOff>0</xdr:colOff>
                    <xdr:row>43</xdr:row>
                    <xdr:rowOff>12700</xdr:rowOff>
                  </from>
                  <to>
                    <xdr:col>22</xdr:col>
                    <xdr:colOff>114300</xdr:colOff>
                    <xdr:row>44</xdr:row>
                    <xdr:rowOff>31750</xdr:rowOff>
                  </to>
                </anchor>
              </controlPr>
            </control>
          </mc:Choice>
        </mc:AlternateContent>
        <mc:AlternateContent xmlns:mc="http://schemas.openxmlformats.org/markup-compatibility/2006">
          <mc:Choice Requires="x14">
            <control shapeId="202809" r:id="rId9" name="Check Box 57">
              <controlPr defaultSize="0" autoFill="0" autoLine="0" autoPict="0">
                <anchor moveWithCells="1">
                  <from>
                    <xdr:col>23</xdr:col>
                    <xdr:colOff>44450</xdr:colOff>
                    <xdr:row>43</xdr:row>
                    <xdr:rowOff>12700</xdr:rowOff>
                  </from>
                  <to>
                    <xdr:col>27</xdr:col>
                    <xdr:colOff>0</xdr:colOff>
                    <xdr:row>44</xdr:row>
                    <xdr:rowOff>31750</xdr:rowOff>
                  </to>
                </anchor>
              </controlPr>
            </control>
          </mc:Choice>
        </mc:AlternateContent>
        <mc:AlternateContent xmlns:mc="http://schemas.openxmlformats.org/markup-compatibility/2006">
          <mc:Choice Requires="x14">
            <control shapeId="202832" r:id="rId10" name="Check Box 80">
              <controlPr defaultSize="0" autoFill="0" autoLine="0" autoPict="0">
                <anchor moveWithCells="1">
                  <from>
                    <xdr:col>19</xdr:col>
                    <xdr:colOff>0</xdr:colOff>
                    <xdr:row>57</xdr:row>
                    <xdr:rowOff>0</xdr:rowOff>
                  </from>
                  <to>
                    <xdr:col>22</xdr:col>
                    <xdr:colOff>114300</xdr:colOff>
                    <xdr:row>58</xdr:row>
                    <xdr:rowOff>0</xdr:rowOff>
                  </to>
                </anchor>
              </controlPr>
            </control>
          </mc:Choice>
        </mc:AlternateContent>
        <mc:AlternateContent xmlns:mc="http://schemas.openxmlformats.org/markup-compatibility/2006">
          <mc:Choice Requires="x14">
            <control shapeId="202833" r:id="rId11" name="Check Box 81">
              <controlPr defaultSize="0" autoFill="0" autoLine="0" autoPict="0">
                <anchor moveWithCells="1">
                  <from>
                    <xdr:col>23</xdr:col>
                    <xdr:colOff>44450</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02834" r:id="rId12" name="Check Box 82">
              <controlPr defaultSize="0" autoFill="0" autoLine="0" autoPict="0">
                <anchor moveWithCells="1">
                  <from>
                    <xdr:col>19</xdr:col>
                    <xdr:colOff>0</xdr:colOff>
                    <xdr:row>48</xdr:row>
                    <xdr:rowOff>0</xdr:rowOff>
                  </from>
                  <to>
                    <xdr:col>22</xdr:col>
                    <xdr:colOff>114300</xdr:colOff>
                    <xdr:row>50</xdr:row>
                    <xdr:rowOff>38100</xdr:rowOff>
                  </to>
                </anchor>
              </controlPr>
            </control>
          </mc:Choice>
        </mc:AlternateContent>
        <mc:AlternateContent xmlns:mc="http://schemas.openxmlformats.org/markup-compatibility/2006">
          <mc:Choice Requires="x14">
            <control shapeId="202835" r:id="rId13" name="Check Box 83">
              <controlPr defaultSize="0" autoFill="0" autoLine="0" autoPict="0">
                <anchor moveWithCells="1">
                  <from>
                    <xdr:col>23</xdr:col>
                    <xdr:colOff>44450</xdr:colOff>
                    <xdr:row>48</xdr:row>
                    <xdr:rowOff>0</xdr:rowOff>
                  </from>
                  <to>
                    <xdr:col>27</xdr:col>
                    <xdr:colOff>0</xdr:colOff>
                    <xdr:row>50</xdr:row>
                    <xdr:rowOff>38100</xdr:rowOff>
                  </to>
                </anchor>
              </controlPr>
            </control>
          </mc:Choice>
        </mc:AlternateContent>
        <mc:AlternateContent xmlns:mc="http://schemas.openxmlformats.org/markup-compatibility/2006">
          <mc:Choice Requires="x14">
            <control shapeId="202836" r:id="rId14" name="Check Box 84">
              <controlPr defaultSize="0" autoFill="0" autoLine="0" autoPict="0">
                <anchor moveWithCells="1">
                  <from>
                    <xdr:col>19</xdr:col>
                    <xdr:colOff>0</xdr:colOff>
                    <xdr:row>54</xdr:row>
                    <xdr:rowOff>57150</xdr:rowOff>
                  </from>
                  <to>
                    <xdr:col>22</xdr:col>
                    <xdr:colOff>114300</xdr:colOff>
                    <xdr:row>55</xdr:row>
                    <xdr:rowOff>95250</xdr:rowOff>
                  </to>
                </anchor>
              </controlPr>
            </control>
          </mc:Choice>
        </mc:AlternateContent>
        <mc:AlternateContent xmlns:mc="http://schemas.openxmlformats.org/markup-compatibility/2006">
          <mc:Choice Requires="x14">
            <control shapeId="202837" r:id="rId15" name="Check Box 85">
              <controlPr defaultSize="0" autoFill="0" autoLine="0" autoPict="0">
                <anchor moveWithCells="1">
                  <from>
                    <xdr:col>23</xdr:col>
                    <xdr:colOff>44450</xdr:colOff>
                    <xdr:row>54</xdr:row>
                    <xdr:rowOff>57150</xdr:rowOff>
                  </from>
                  <to>
                    <xdr:col>27</xdr:col>
                    <xdr:colOff>0</xdr:colOff>
                    <xdr:row>55</xdr:row>
                    <xdr:rowOff>95250</xdr:rowOff>
                  </to>
                </anchor>
              </controlPr>
            </control>
          </mc:Choice>
        </mc:AlternateContent>
        <mc:AlternateContent xmlns:mc="http://schemas.openxmlformats.org/markup-compatibility/2006">
          <mc:Choice Requires="x14">
            <control shapeId="202838" r:id="rId16" name="Check Box 86">
              <controlPr defaultSize="0" autoFill="0" autoLine="0" autoPict="0">
                <anchor moveWithCells="1">
                  <from>
                    <xdr:col>19</xdr:col>
                    <xdr:colOff>0</xdr:colOff>
                    <xdr:row>46</xdr:row>
                    <xdr:rowOff>0</xdr:rowOff>
                  </from>
                  <to>
                    <xdr:col>22</xdr:col>
                    <xdr:colOff>114300</xdr:colOff>
                    <xdr:row>47</xdr:row>
                    <xdr:rowOff>19050</xdr:rowOff>
                  </to>
                </anchor>
              </controlPr>
            </control>
          </mc:Choice>
        </mc:AlternateContent>
        <mc:AlternateContent xmlns:mc="http://schemas.openxmlformats.org/markup-compatibility/2006">
          <mc:Choice Requires="x14">
            <control shapeId="202839" r:id="rId17" name="Check Box 87">
              <controlPr defaultSize="0" autoFill="0" autoLine="0" autoPict="0">
                <anchor moveWithCells="1">
                  <from>
                    <xdr:col>23</xdr:col>
                    <xdr:colOff>44450</xdr:colOff>
                    <xdr:row>46</xdr:row>
                    <xdr:rowOff>0</xdr:rowOff>
                  </from>
                  <to>
                    <xdr:col>27</xdr:col>
                    <xdr:colOff>0</xdr:colOff>
                    <xdr:row>47</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C000"/>
  </sheetPr>
  <dimension ref="A1:CA198"/>
  <sheetViews>
    <sheetView view="pageBreakPreview" zoomScaleNormal="100" zoomScaleSheetLayoutView="100" workbookViewId="0">
      <selection activeCell="G25" sqref="G25:K26"/>
    </sheetView>
  </sheetViews>
  <sheetFormatPr defaultColWidth="8" defaultRowHeight="12"/>
  <cols>
    <col min="1" max="1" width="3" style="64" bestFit="1" customWidth="1"/>
    <col min="2" max="2" width="8" style="5"/>
    <col min="3" max="3" width="2.36328125" style="5" customWidth="1"/>
    <col min="4" max="6" width="1.90625" style="5" customWidth="1"/>
    <col min="7" max="16" width="2" style="5" customWidth="1"/>
    <col min="17" max="17" width="2.90625" style="5" customWidth="1"/>
    <col min="18" max="19" width="2.6328125" style="5" customWidth="1"/>
    <col min="20" max="21" width="1.90625" style="5" customWidth="1"/>
    <col min="22" max="23" width="2.08984375" style="5" customWidth="1"/>
    <col min="24" max="24" width="2.6328125" style="5" customWidth="1"/>
    <col min="25" max="26" width="2.81640625" style="5" customWidth="1"/>
    <col min="27" max="27" width="2.1796875" style="5" customWidth="1"/>
    <col min="28" max="28" width="2.6328125" style="5" customWidth="1"/>
    <col min="29" max="29" width="2.1796875" style="5" customWidth="1"/>
    <col min="30" max="31" width="1.90625" style="5" customWidth="1"/>
    <col min="32" max="32" width="2.90625" style="5" customWidth="1"/>
    <col min="33" max="35" width="2.1796875" style="5" customWidth="1"/>
    <col min="36" max="36" width="2" style="5" customWidth="1"/>
    <col min="37" max="39" width="2.1796875" style="5" customWidth="1"/>
    <col min="40" max="40" width="2" style="5" customWidth="1"/>
    <col min="41" max="61" width="2.1796875" style="5" customWidth="1"/>
    <col min="62" max="64" width="2.453125" style="5" customWidth="1"/>
    <col min="65" max="65" width="3.08984375" style="5" customWidth="1"/>
    <col min="66" max="73" width="2.08984375" style="5" customWidth="1"/>
    <col min="74" max="74" width="1" style="5" customWidth="1"/>
    <col min="75" max="16384" width="8" style="5"/>
  </cols>
  <sheetData>
    <row r="1" spans="1:79" ht="14.15" customHeight="1">
      <c r="C1" s="2394" t="s">
        <v>991</v>
      </c>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7"/>
      <c r="AV1" s="2417"/>
      <c r="AW1" s="2417"/>
      <c r="AX1" s="2417"/>
      <c r="AY1" s="2417"/>
      <c r="AZ1" s="2417"/>
      <c r="BA1" s="2417"/>
      <c r="BB1" s="2417"/>
      <c r="BC1" s="2417"/>
      <c r="BD1" s="2417"/>
      <c r="BE1" s="2417"/>
      <c r="BF1" s="2417"/>
      <c r="BG1" s="2417"/>
      <c r="BH1" s="2417"/>
      <c r="BI1" s="2417"/>
      <c r="BJ1" s="2417"/>
      <c r="BK1" s="2417"/>
      <c r="BL1" s="2417"/>
      <c r="BM1" s="2417"/>
      <c r="BN1" s="2417"/>
      <c r="BO1" s="2417"/>
      <c r="BP1" s="2417"/>
      <c r="BQ1" s="2417"/>
      <c r="BR1" s="2417"/>
    </row>
    <row r="2" spans="1:79" ht="14.15" customHeight="1">
      <c r="C2" s="233" t="s">
        <v>1001</v>
      </c>
      <c r="D2" s="233"/>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BF2" s="3878" t="s">
        <v>1118</v>
      </c>
      <c r="BG2" s="3878"/>
      <c r="BH2" s="3878"/>
      <c r="BI2" s="3878"/>
      <c r="BJ2" s="3878"/>
      <c r="BK2" s="3878"/>
      <c r="BL2" s="3878"/>
      <c r="BM2" s="3879"/>
      <c r="BN2" s="3879"/>
      <c r="BO2" s="4137" t="s">
        <v>996</v>
      </c>
      <c r="BP2" s="4137"/>
      <c r="BQ2" s="4137"/>
      <c r="BR2" s="4137"/>
      <c r="BS2" s="4137"/>
      <c r="BT2" s="4137"/>
      <c r="BW2" s="4359" t="s">
        <v>1428</v>
      </c>
      <c r="BX2" s="4359"/>
      <c r="BY2" s="4359"/>
      <c r="BZ2" s="4359"/>
      <c r="CA2" s="4359"/>
    </row>
    <row r="3" spans="1:79" ht="7" customHeight="1" thickBot="1">
      <c r="C3" s="233"/>
      <c r="D3" s="233"/>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row>
    <row r="4" spans="1:79" s="65" customFormat="1" ht="13" customHeight="1">
      <c r="A4" s="794"/>
      <c r="B4" s="4272" t="s">
        <v>1119</v>
      </c>
      <c r="C4" s="4134" t="s">
        <v>834</v>
      </c>
      <c r="D4" s="3843" t="s">
        <v>1873</v>
      </c>
      <c r="E4" s="3844"/>
      <c r="F4" s="3845"/>
      <c r="G4" s="3798" t="s">
        <v>59</v>
      </c>
      <c r="H4" s="3799"/>
      <c r="I4" s="3799"/>
      <c r="J4" s="3799"/>
      <c r="K4" s="3800"/>
      <c r="L4" s="3880" t="s">
        <v>56</v>
      </c>
      <c r="M4" s="3881"/>
      <c r="N4" s="3881"/>
      <c r="O4" s="3881"/>
      <c r="P4" s="3882"/>
      <c r="Q4" s="3875" t="s">
        <v>57</v>
      </c>
      <c r="R4" s="3843" t="s">
        <v>818</v>
      </c>
      <c r="S4" s="3844"/>
      <c r="T4" s="3845"/>
      <c r="U4" s="3875" t="s">
        <v>815</v>
      </c>
      <c r="V4" s="3875" t="s">
        <v>817</v>
      </c>
      <c r="W4" s="4115" t="s">
        <v>829</v>
      </c>
      <c r="X4" s="4116"/>
      <c r="Y4" s="3880" t="s">
        <v>62</v>
      </c>
      <c r="Z4" s="3881"/>
      <c r="AA4" s="3881"/>
      <c r="AB4" s="3881"/>
      <c r="AC4" s="3881"/>
      <c r="AD4" s="3881"/>
      <c r="AE4" s="3881"/>
      <c r="AF4" s="4122"/>
      <c r="AG4" s="4121" t="s">
        <v>972</v>
      </c>
      <c r="AH4" s="3881"/>
      <c r="AI4" s="3881"/>
      <c r="AJ4" s="3881"/>
      <c r="AK4" s="3881"/>
      <c r="AL4" s="3881"/>
      <c r="AM4" s="3881"/>
      <c r="AN4" s="3881"/>
      <c r="AO4" s="3881"/>
      <c r="AP4" s="3881"/>
      <c r="AQ4" s="3881"/>
      <c r="AR4" s="3881"/>
      <c r="AS4" s="3881"/>
      <c r="AT4" s="3881"/>
      <c r="AU4" s="3881"/>
      <c r="AV4" s="3881"/>
      <c r="AW4" s="3881"/>
      <c r="AX4" s="3881"/>
      <c r="AY4" s="3881"/>
      <c r="AZ4" s="3881"/>
      <c r="BA4" s="3881"/>
      <c r="BB4" s="3881"/>
      <c r="BC4" s="3881"/>
      <c r="BD4" s="3881"/>
      <c r="BE4" s="3881"/>
      <c r="BF4" s="3881"/>
      <c r="BG4" s="3881"/>
      <c r="BH4" s="3881"/>
      <c r="BI4" s="4122"/>
      <c r="BJ4" s="4125" t="s">
        <v>401</v>
      </c>
      <c r="BK4" s="4126"/>
      <c r="BL4" s="4127"/>
      <c r="BM4" s="4077" t="s">
        <v>66</v>
      </c>
      <c r="BN4" s="3843" t="s">
        <v>53</v>
      </c>
      <c r="BO4" s="4080"/>
      <c r="BP4" s="4080"/>
      <c r="BQ4" s="4080"/>
      <c r="BR4" s="4080"/>
      <c r="BS4" s="4080"/>
      <c r="BT4" s="4080"/>
      <c r="BU4" s="4081"/>
    </row>
    <row r="5" spans="1:79" s="65" customFormat="1" ht="13" customHeight="1">
      <c r="A5" s="794"/>
      <c r="B5" s="2436"/>
      <c r="C5" s="4135"/>
      <c r="D5" s="3846"/>
      <c r="E5" s="3847"/>
      <c r="F5" s="3848"/>
      <c r="G5" s="3801"/>
      <c r="H5" s="3802"/>
      <c r="I5" s="3802"/>
      <c r="J5" s="3802"/>
      <c r="K5" s="3803"/>
      <c r="L5" s="3105"/>
      <c r="M5" s="3106"/>
      <c r="N5" s="3106"/>
      <c r="O5" s="3106"/>
      <c r="P5" s="3107"/>
      <c r="Q5" s="3876"/>
      <c r="R5" s="3846"/>
      <c r="S5" s="3847"/>
      <c r="T5" s="3848"/>
      <c r="U5" s="3876"/>
      <c r="V5" s="3876"/>
      <c r="W5" s="4117"/>
      <c r="X5" s="4118"/>
      <c r="Y5" s="3108"/>
      <c r="Z5" s="3109"/>
      <c r="AA5" s="3109"/>
      <c r="AB5" s="3109"/>
      <c r="AC5" s="3109"/>
      <c r="AD5" s="3109"/>
      <c r="AE5" s="3109"/>
      <c r="AF5" s="4124"/>
      <c r="AG5" s="4123"/>
      <c r="AH5" s="3109"/>
      <c r="AI5" s="3109"/>
      <c r="AJ5" s="3109"/>
      <c r="AK5" s="3109"/>
      <c r="AL5" s="3109"/>
      <c r="AM5" s="3109"/>
      <c r="AN5" s="3109"/>
      <c r="AO5" s="3109"/>
      <c r="AP5" s="3109"/>
      <c r="AQ5" s="3109"/>
      <c r="AR5" s="3109"/>
      <c r="AS5" s="3109"/>
      <c r="AT5" s="3109"/>
      <c r="AU5" s="3109"/>
      <c r="AV5" s="3109"/>
      <c r="AW5" s="3109"/>
      <c r="AX5" s="3109"/>
      <c r="AY5" s="3109"/>
      <c r="AZ5" s="3109"/>
      <c r="BA5" s="3109"/>
      <c r="BB5" s="3109"/>
      <c r="BC5" s="3109"/>
      <c r="BD5" s="3109"/>
      <c r="BE5" s="3109"/>
      <c r="BF5" s="3109"/>
      <c r="BG5" s="3109"/>
      <c r="BH5" s="3109"/>
      <c r="BI5" s="4124"/>
      <c r="BJ5" s="4128"/>
      <c r="BK5" s="3394"/>
      <c r="BL5" s="3385"/>
      <c r="BM5" s="4078"/>
      <c r="BN5" s="2387"/>
      <c r="BO5" s="2388"/>
      <c r="BP5" s="2388"/>
      <c r="BQ5" s="2388"/>
      <c r="BR5" s="2388"/>
      <c r="BS5" s="2388"/>
      <c r="BT5" s="2388"/>
      <c r="BU5" s="4082"/>
    </row>
    <row r="6" spans="1:79" s="65" customFormat="1" ht="15" customHeight="1">
      <c r="A6" s="794"/>
      <c r="B6" s="2436"/>
      <c r="C6" s="4135"/>
      <c r="D6" s="3846"/>
      <c r="E6" s="3847"/>
      <c r="F6" s="3848"/>
      <c r="G6" s="3801"/>
      <c r="H6" s="3802"/>
      <c r="I6" s="3802"/>
      <c r="J6" s="3802"/>
      <c r="K6" s="3803"/>
      <c r="L6" s="3105"/>
      <c r="M6" s="3106"/>
      <c r="N6" s="3106"/>
      <c r="O6" s="3106"/>
      <c r="P6" s="3107"/>
      <c r="Q6" s="3876"/>
      <c r="R6" s="3846"/>
      <c r="S6" s="3847"/>
      <c r="T6" s="3848"/>
      <c r="U6" s="3876"/>
      <c r="V6" s="3876"/>
      <c r="W6" s="4117"/>
      <c r="X6" s="4118"/>
      <c r="Y6" s="4083" t="s">
        <v>63</v>
      </c>
      <c r="Z6" s="4084"/>
      <c r="AA6" s="4084"/>
      <c r="AB6" s="4085"/>
      <c r="AC6" s="4086" t="s">
        <v>1629</v>
      </c>
      <c r="AD6" s="4087"/>
      <c r="AE6" s="4086" t="s">
        <v>1630</v>
      </c>
      <c r="AF6" s="4380"/>
      <c r="AG6" s="4095" t="s">
        <v>1247</v>
      </c>
      <c r="AH6" s="3421"/>
      <c r="AI6" s="3421"/>
      <c r="AJ6" s="3421"/>
      <c r="AK6" s="3421"/>
      <c r="AL6" s="3421"/>
      <c r="AM6" s="3421"/>
      <c r="AN6" s="3422"/>
      <c r="AO6" s="3420" t="s">
        <v>417</v>
      </c>
      <c r="AP6" s="3421"/>
      <c r="AQ6" s="3421"/>
      <c r="AR6" s="3421"/>
      <c r="AS6" s="3421"/>
      <c r="AT6" s="3421"/>
      <c r="AU6" s="3421"/>
      <c r="AV6" s="3421"/>
      <c r="AW6" s="3421"/>
      <c r="AX6" s="3421"/>
      <c r="AY6" s="3421"/>
      <c r="AZ6" s="3421"/>
      <c r="BA6" s="3421"/>
      <c r="BB6" s="3421"/>
      <c r="BC6" s="3421"/>
      <c r="BD6" s="3421"/>
      <c r="BE6" s="3421"/>
      <c r="BF6" s="3422"/>
      <c r="BG6" s="2384" t="s">
        <v>194</v>
      </c>
      <c r="BH6" s="2267"/>
      <c r="BI6" s="4096"/>
      <c r="BJ6" s="4098" t="s">
        <v>402</v>
      </c>
      <c r="BK6" s="4099"/>
      <c r="BL6" s="4100"/>
      <c r="BM6" s="4078"/>
      <c r="BN6" s="4104" t="s">
        <v>2292</v>
      </c>
      <c r="BO6" s="4105"/>
      <c r="BP6" s="4105"/>
      <c r="BQ6" s="4105"/>
      <c r="BR6" s="4105"/>
      <c r="BS6" s="4105"/>
      <c r="BT6" s="4105"/>
      <c r="BU6" s="4106"/>
    </row>
    <row r="7" spans="1:79" s="65" customFormat="1" ht="15" customHeight="1">
      <c r="A7" s="794"/>
      <c r="B7" s="2436"/>
      <c r="C7" s="4135"/>
      <c r="D7" s="3846"/>
      <c r="E7" s="3847"/>
      <c r="F7" s="3848"/>
      <c r="G7" s="3833" t="s">
        <v>408</v>
      </c>
      <c r="H7" s="3834"/>
      <c r="I7" s="3834"/>
      <c r="J7" s="3804" t="s">
        <v>831</v>
      </c>
      <c r="K7" s="3805"/>
      <c r="L7" s="3105"/>
      <c r="M7" s="3106"/>
      <c r="N7" s="3106"/>
      <c r="O7" s="3106"/>
      <c r="P7" s="3107"/>
      <c r="Q7" s="3876"/>
      <c r="R7" s="4182"/>
      <c r="S7" s="4183"/>
      <c r="T7" s="4184"/>
      <c r="U7" s="3876"/>
      <c r="V7" s="3876"/>
      <c r="W7" s="4117"/>
      <c r="X7" s="4118"/>
      <c r="Y7" s="3753" t="s">
        <v>1631</v>
      </c>
      <c r="Z7" s="3869"/>
      <c r="AA7" s="3753" t="s">
        <v>830</v>
      </c>
      <c r="AB7" s="3869"/>
      <c r="AC7" s="4088"/>
      <c r="AD7" s="4089"/>
      <c r="AE7" s="4088"/>
      <c r="AF7" s="4381"/>
      <c r="AG7" s="4129" t="s">
        <v>145</v>
      </c>
      <c r="AH7" s="3103"/>
      <c r="AI7" s="3103"/>
      <c r="AJ7" s="3104"/>
      <c r="AK7" s="3753" t="s">
        <v>1461</v>
      </c>
      <c r="AL7" s="3103"/>
      <c r="AM7" s="3103"/>
      <c r="AN7" s="3104"/>
      <c r="AO7" s="3852" t="s">
        <v>1523</v>
      </c>
      <c r="AP7" s="3838"/>
      <c r="AQ7" s="3259"/>
      <c r="AR7" s="3852" t="s">
        <v>1500</v>
      </c>
      <c r="AS7" s="3838"/>
      <c r="AT7" s="3259"/>
      <c r="AU7" s="4074" t="s">
        <v>1120</v>
      </c>
      <c r="AV7" s="4075"/>
      <c r="AW7" s="4076"/>
      <c r="AX7" s="4074" t="s">
        <v>397</v>
      </c>
      <c r="AY7" s="4075"/>
      <c r="AZ7" s="4076"/>
      <c r="BA7" s="4074" t="s">
        <v>326</v>
      </c>
      <c r="BB7" s="4075"/>
      <c r="BC7" s="4076"/>
      <c r="BD7" s="3753" t="s">
        <v>399</v>
      </c>
      <c r="BE7" s="3868"/>
      <c r="BF7" s="3869"/>
      <c r="BG7" s="2374"/>
      <c r="BH7" s="2375"/>
      <c r="BI7" s="4097"/>
      <c r="BJ7" s="4101"/>
      <c r="BK7" s="4102"/>
      <c r="BL7" s="4103"/>
      <c r="BM7" s="4078"/>
      <c r="BN7" s="4107"/>
      <c r="BO7" s="4108"/>
      <c r="BP7" s="4108"/>
      <c r="BQ7" s="4108"/>
      <c r="BR7" s="4108"/>
      <c r="BS7" s="4108"/>
      <c r="BT7" s="4108"/>
      <c r="BU7" s="4109"/>
    </row>
    <row r="8" spans="1:79" s="65" customFormat="1" ht="15" customHeight="1">
      <c r="A8" s="794"/>
      <c r="B8" s="2436"/>
      <c r="C8" s="4135"/>
      <c r="D8" s="3846"/>
      <c r="E8" s="3847"/>
      <c r="F8" s="3848"/>
      <c r="G8" s="3833"/>
      <c r="H8" s="3834"/>
      <c r="I8" s="3834"/>
      <c r="J8" s="3804"/>
      <c r="K8" s="3805"/>
      <c r="L8" s="3105"/>
      <c r="M8" s="3106"/>
      <c r="N8" s="3106"/>
      <c r="O8" s="3106"/>
      <c r="P8" s="3107"/>
      <c r="Q8" s="3876"/>
      <c r="R8" s="4065" t="s">
        <v>1122</v>
      </c>
      <c r="S8" s="4066"/>
      <c r="T8" s="4067"/>
      <c r="U8" s="3876"/>
      <c r="V8" s="3876"/>
      <c r="W8" s="4117"/>
      <c r="X8" s="4118"/>
      <c r="Y8" s="3846"/>
      <c r="Z8" s="3848"/>
      <c r="AA8" s="3846"/>
      <c r="AB8" s="3848"/>
      <c r="AC8" s="4088"/>
      <c r="AD8" s="4089"/>
      <c r="AE8" s="4088"/>
      <c r="AF8" s="4381"/>
      <c r="AG8" s="4130"/>
      <c r="AH8" s="3106"/>
      <c r="AI8" s="3106"/>
      <c r="AJ8" s="3107"/>
      <c r="AK8" s="3105"/>
      <c r="AL8" s="3106"/>
      <c r="AM8" s="3106"/>
      <c r="AN8" s="3107"/>
      <c r="AO8" s="3873" t="s">
        <v>827</v>
      </c>
      <c r="AP8" s="2453"/>
      <c r="AQ8" s="3874"/>
      <c r="AR8" s="3873" t="s">
        <v>1501</v>
      </c>
      <c r="AS8" s="2453"/>
      <c r="AT8" s="3874"/>
      <c r="AU8" s="4068" t="s">
        <v>413</v>
      </c>
      <c r="AV8" s="4069"/>
      <c r="AW8" s="4070"/>
      <c r="AX8" s="4071" t="s">
        <v>1123</v>
      </c>
      <c r="AY8" s="4072"/>
      <c r="AZ8" s="4073"/>
      <c r="BA8" s="4068" t="s">
        <v>398</v>
      </c>
      <c r="BB8" s="4069"/>
      <c r="BC8" s="4070"/>
      <c r="BD8" s="3846"/>
      <c r="BE8" s="3847"/>
      <c r="BF8" s="3848"/>
      <c r="BG8" s="2374"/>
      <c r="BH8" s="2375"/>
      <c r="BI8" s="4097"/>
      <c r="BJ8" s="4049" t="s">
        <v>403</v>
      </c>
      <c r="BK8" s="4050"/>
      <c r="BL8" s="4051"/>
      <c r="BM8" s="4078"/>
      <c r="BN8" s="4107"/>
      <c r="BO8" s="4108"/>
      <c r="BP8" s="4108"/>
      <c r="BQ8" s="4108"/>
      <c r="BR8" s="4108"/>
      <c r="BS8" s="4108"/>
      <c r="BT8" s="4108"/>
      <c r="BU8" s="4109"/>
    </row>
    <row r="9" spans="1:79" s="65" customFormat="1" ht="15" customHeight="1" thickBot="1">
      <c r="A9" s="794"/>
      <c r="B9" s="2436"/>
      <c r="C9" s="4136"/>
      <c r="D9" s="3849"/>
      <c r="E9" s="3850"/>
      <c r="F9" s="3851"/>
      <c r="G9" s="3835"/>
      <c r="H9" s="3836"/>
      <c r="I9" s="3836"/>
      <c r="J9" s="3806"/>
      <c r="K9" s="3807"/>
      <c r="L9" s="3417"/>
      <c r="M9" s="3418"/>
      <c r="N9" s="3418"/>
      <c r="O9" s="3418"/>
      <c r="P9" s="3419"/>
      <c r="Q9" s="3877"/>
      <c r="R9" s="3849"/>
      <c r="S9" s="3850"/>
      <c r="T9" s="3851"/>
      <c r="U9" s="3877"/>
      <c r="V9" s="3877"/>
      <c r="W9" s="4119"/>
      <c r="X9" s="4120"/>
      <c r="Y9" s="3849"/>
      <c r="Z9" s="3851"/>
      <c r="AA9" s="3849"/>
      <c r="AB9" s="3851"/>
      <c r="AC9" s="4090"/>
      <c r="AD9" s="4091"/>
      <c r="AE9" s="4090"/>
      <c r="AF9" s="4382"/>
      <c r="AG9" s="1031" t="s">
        <v>1124</v>
      </c>
      <c r="AH9" s="4055" t="s">
        <v>423</v>
      </c>
      <c r="AI9" s="4055"/>
      <c r="AJ9" s="1032" t="s">
        <v>1125</v>
      </c>
      <c r="AK9" s="1033" t="s">
        <v>1126</v>
      </c>
      <c r="AL9" s="4055" t="s">
        <v>423</v>
      </c>
      <c r="AM9" s="4055"/>
      <c r="AN9" s="1034" t="s">
        <v>1127</v>
      </c>
      <c r="AO9" s="4056"/>
      <c r="AP9" s="4057"/>
      <c r="AQ9" s="4058"/>
      <c r="AR9" s="4056" t="s">
        <v>1674</v>
      </c>
      <c r="AS9" s="4057"/>
      <c r="AT9" s="4058"/>
      <c r="AU9" s="4059" t="s">
        <v>396</v>
      </c>
      <c r="AV9" s="4060"/>
      <c r="AW9" s="4061"/>
      <c r="AX9" s="4062" t="s">
        <v>64</v>
      </c>
      <c r="AY9" s="4063"/>
      <c r="AZ9" s="4064"/>
      <c r="BA9" s="4062" t="s">
        <v>65</v>
      </c>
      <c r="BB9" s="4063"/>
      <c r="BC9" s="4064"/>
      <c r="BD9" s="3417"/>
      <c r="BE9" s="3418"/>
      <c r="BF9" s="3419"/>
      <c r="BG9" s="4131" t="s">
        <v>1129</v>
      </c>
      <c r="BH9" s="4132"/>
      <c r="BI9" s="4133"/>
      <c r="BJ9" s="4052"/>
      <c r="BK9" s="4053"/>
      <c r="BL9" s="4054"/>
      <c r="BM9" s="4079"/>
      <c r="BN9" s="4110"/>
      <c r="BO9" s="4111"/>
      <c r="BP9" s="4111"/>
      <c r="BQ9" s="4111"/>
      <c r="BR9" s="4111"/>
      <c r="BS9" s="4111"/>
      <c r="BT9" s="4111"/>
      <c r="BU9" s="4112"/>
    </row>
    <row r="10" spans="1:79" ht="12" customHeight="1" thickTop="1">
      <c r="B10" s="2436"/>
      <c r="C10" s="4282">
        <v>0</v>
      </c>
      <c r="D10" s="3858" t="s">
        <v>994</v>
      </c>
      <c r="E10" s="3859"/>
      <c r="F10" s="3860"/>
      <c r="G10" s="4253" t="s">
        <v>319</v>
      </c>
      <c r="H10" s="4254"/>
      <c r="I10" s="4254"/>
      <c r="J10" s="4254"/>
      <c r="K10" s="4255"/>
      <c r="L10" s="1552" t="s">
        <v>69</v>
      </c>
      <c r="M10" s="1553"/>
      <c r="N10" s="1554"/>
      <c r="O10" s="1554"/>
      <c r="P10" s="1555"/>
      <c r="Q10" s="4269">
        <v>21</v>
      </c>
      <c r="R10" s="4301" t="s">
        <v>819</v>
      </c>
      <c r="S10" s="4302"/>
      <c r="T10" s="4303"/>
      <c r="U10" s="4269" t="s">
        <v>816</v>
      </c>
      <c r="V10" s="4269" t="s">
        <v>816</v>
      </c>
      <c r="W10" s="4273" t="s">
        <v>393</v>
      </c>
      <c r="X10" s="4274"/>
      <c r="Y10" s="4355" t="s">
        <v>1131</v>
      </c>
      <c r="Z10" s="4356"/>
      <c r="AA10" s="4346">
        <v>8</v>
      </c>
      <c r="AB10" s="4264" t="s">
        <v>33</v>
      </c>
      <c r="AC10" s="4346">
        <v>2</v>
      </c>
      <c r="AD10" s="4264" t="s">
        <v>33</v>
      </c>
      <c r="AE10" s="4374">
        <v>10</v>
      </c>
      <c r="AF10" s="4307" t="s">
        <v>33</v>
      </c>
      <c r="AG10" s="1558" t="s">
        <v>69</v>
      </c>
      <c r="AH10" s="1559"/>
      <c r="AI10" s="1560"/>
      <c r="AJ10" s="1560"/>
      <c r="AK10" s="1561"/>
      <c r="AL10" s="1560"/>
      <c r="AM10" s="1560"/>
      <c r="AN10" s="1562"/>
      <c r="AO10" s="4309">
        <v>7200</v>
      </c>
      <c r="AP10" s="4310"/>
      <c r="AQ10" s="4311"/>
      <c r="AR10" s="4318">
        <v>10000</v>
      </c>
      <c r="AS10" s="4319"/>
      <c r="AT10" s="4320"/>
      <c r="AU10" s="4330"/>
      <c r="AV10" s="4331"/>
      <c r="AW10" s="4332"/>
      <c r="AX10" s="4330">
        <v>6000</v>
      </c>
      <c r="AY10" s="4331"/>
      <c r="AZ10" s="4332"/>
      <c r="BA10" s="4330"/>
      <c r="BB10" s="4331"/>
      <c r="BC10" s="4332"/>
      <c r="BD10" s="4333">
        <f>SUM(AO10:BC12)</f>
        <v>64700</v>
      </c>
      <c r="BE10" s="4334"/>
      <c r="BF10" s="4335"/>
      <c r="BG10" s="4342">
        <f>AK11+BD10</f>
        <v>249200</v>
      </c>
      <c r="BH10" s="4343"/>
      <c r="BI10" s="4344"/>
      <c r="BJ10" s="4360" t="s">
        <v>1132</v>
      </c>
      <c r="BK10" s="4361"/>
      <c r="BL10" s="4362"/>
      <c r="BM10" s="4366" t="s">
        <v>400</v>
      </c>
      <c r="BN10" s="4287" t="s">
        <v>404</v>
      </c>
      <c r="BO10" s="4288"/>
      <c r="BP10" s="4288"/>
      <c r="BQ10" s="4288"/>
      <c r="BR10" s="4288"/>
      <c r="BS10" s="4288"/>
      <c r="BT10" s="4288"/>
      <c r="BU10" s="4289"/>
    </row>
    <row r="11" spans="1:79" s="65" customFormat="1" ht="12" customHeight="1">
      <c r="A11" s="794"/>
      <c r="B11" s="2436"/>
      <c r="C11" s="4283"/>
      <c r="D11" s="3861"/>
      <c r="E11" s="3862"/>
      <c r="F11" s="3863"/>
      <c r="G11" s="4256"/>
      <c r="H11" s="4257"/>
      <c r="I11" s="4257"/>
      <c r="J11" s="4257"/>
      <c r="K11" s="4258"/>
      <c r="L11" s="4312" t="s">
        <v>67</v>
      </c>
      <c r="M11" s="4313"/>
      <c r="N11" s="4313"/>
      <c r="O11" s="4313"/>
      <c r="P11" s="4314"/>
      <c r="Q11" s="4270"/>
      <c r="R11" s="4304"/>
      <c r="S11" s="4305"/>
      <c r="T11" s="4306"/>
      <c r="U11" s="4270"/>
      <c r="V11" s="4270"/>
      <c r="W11" s="4275"/>
      <c r="X11" s="4276"/>
      <c r="Y11" s="4357"/>
      <c r="Z11" s="4358"/>
      <c r="AA11" s="4347"/>
      <c r="AB11" s="4265"/>
      <c r="AC11" s="4347"/>
      <c r="AD11" s="4265"/>
      <c r="AE11" s="4375"/>
      <c r="AF11" s="4308"/>
      <c r="AG11" s="4376">
        <v>182000</v>
      </c>
      <c r="AH11" s="4377"/>
      <c r="AI11" s="4377"/>
      <c r="AJ11" s="4378"/>
      <c r="AK11" s="4379">
        <v>184500</v>
      </c>
      <c r="AL11" s="4377"/>
      <c r="AM11" s="4377"/>
      <c r="AN11" s="4378"/>
      <c r="AO11" s="4279">
        <v>7000</v>
      </c>
      <c r="AP11" s="4280"/>
      <c r="AQ11" s="4281"/>
      <c r="AR11" s="4279">
        <v>7000</v>
      </c>
      <c r="AS11" s="4280"/>
      <c r="AT11" s="4281"/>
      <c r="AU11" s="4324"/>
      <c r="AV11" s="4325"/>
      <c r="AW11" s="4326"/>
      <c r="AX11" s="4324">
        <v>10000</v>
      </c>
      <c r="AY11" s="4325"/>
      <c r="AZ11" s="4326"/>
      <c r="BA11" s="4324">
        <v>3000</v>
      </c>
      <c r="BB11" s="4325"/>
      <c r="BC11" s="4326"/>
      <c r="BD11" s="4336"/>
      <c r="BE11" s="4337"/>
      <c r="BF11" s="4338"/>
      <c r="BG11" s="4147"/>
      <c r="BH11" s="4148"/>
      <c r="BI11" s="4154"/>
      <c r="BJ11" s="4363"/>
      <c r="BK11" s="4364"/>
      <c r="BL11" s="4365"/>
      <c r="BM11" s="4366"/>
      <c r="BN11" s="4327"/>
      <c r="BO11" s="4328"/>
      <c r="BP11" s="4328"/>
      <c r="BQ11" s="4328"/>
      <c r="BR11" s="4328"/>
      <c r="BS11" s="4328"/>
      <c r="BT11" s="4328"/>
      <c r="BU11" s="4329"/>
    </row>
    <row r="12" spans="1:79" s="65" customFormat="1" ht="12" customHeight="1">
      <c r="A12" s="794"/>
      <c r="B12" s="2436"/>
      <c r="C12" s="4284"/>
      <c r="D12" s="3861"/>
      <c r="E12" s="3862"/>
      <c r="F12" s="3863"/>
      <c r="G12" s="4259" t="s">
        <v>1840</v>
      </c>
      <c r="H12" s="4260"/>
      <c r="I12" s="4261"/>
      <c r="J12" s="4262">
        <v>30</v>
      </c>
      <c r="K12" s="4263"/>
      <c r="L12" s="4315"/>
      <c r="M12" s="4316"/>
      <c r="N12" s="4316"/>
      <c r="O12" s="4316"/>
      <c r="P12" s="4317"/>
      <c r="Q12" s="4271"/>
      <c r="R12" s="4296" t="s">
        <v>820</v>
      </c>
      <c r="S12" s="4297"/>
      <c r="T12" s="4298"/>
      <c r="U12" s="4271"/>
      <c r="V12" s="4271"/>
      <c r="W12" s="4277"/>
      <c r="X12" s="4278"/>
      <c r="Y12" s="4299">
        <v>42367</v>
      </c>
      <c r="Z12" s="4300"/>
      <c r="AA12" s="1564">
        <v>0</v>
      </c>
      <c r="AB12" s="1565" t="s">
        <v>37</v>
      </c>
      <c r="AC12" s="1566">
        <v>8</v>
      </c>
      <c r="AD12" s="1565" t="s">
        <v>37</v>
      </c>
      <c r="AE12" s="1564">
        <v>8</v>
      </c>
      <c r="AF12" s="1565" t="s">
        <v>37</v>
      </c>
      <c r="AG12" s="1567" t="s">
        <v>1133</v>
      </c>
      <c r="AH12" s="4348" t="s">
        <v>1134</v>
      </c>
      <c r="AI12" s="4348"/>
      <c r="AJ12" s="1568" t="s">
        <v>1135</v>
      </c>
      <c r="AK12" s="1564" t="s">
        <v>1126</v>
      </c>
      <c r="AL12" s="4348" t="s">
        <v>1136</v>
      </c>
      <c r="AM12" s="4348"/>
      <c r="AN12" s="1569" t="s">
        <v>1125</v>
      </c>
      <c r="AO12" s="4349"/>
      <c r="AP12" s="4350"/>
      <c r="AQ12" s="4351"/>
      <c r="AR12" s="4349"/>
      <c r="AS12" s="4350"/>
      <c r="AT12" s="4351"/>
      <c r="AU12" s="4352">
        <v>10000</v>
      </c>
      <c r="AV12" s="4353"/>
      <c r="AW12" s="4354"/>
      <c r="AX12" s="4368">
        <v>4500</v>
      </c>
      <c r="AY12" s="4369"/>
      <c r="AZ12" s="4370"/>
      <c r="BA12" s="4368"/>
      <c r="BB12" s="4369"/>
      <c r="BC12" s="4370"/>
      <c r="BD12" s="4339"/>
      <c r="BE12" s="4340"/>
      <c r="BF12" s="4341"/>
      <c r="BG12" s="4150"/>
      <c r="BH12" s="4151"/>
      <c r="BI12" s="4345"/>
      <c r="BJ12" s="4371">
        <v>20</v>
      </c>
      <c r="BK12" s="4372"/>
      <c r="BL12" s="4373"/>
      <c r="BM12" s="4367"/>
      <c r="BN12" s="4321"/>
      <c r="BO12" s="4322"/>
      <c r="BP12" s="4322"/>
      <c r="BQ12" s="4322"/>
      <c r="BR12" s="4322"/>
      <c r="BS12" s="4322"/>
      <c r="BT12" s="4322"/>
      <c r="BU12" s="4323"/>
    </row>
    <row r="13" spans="1:79" s="65" customFormat="1" ht="12" customHeight="1">
      <c r="A13" s="794"/>
      <c r="B13" s="3969" t="str">
        <f>IF(G13="","","○")</f>
        <v/>
      </c>
      <c r="C13" s="4209">
        <v>1</v>
      </c>
      <c r="D13" s="3777"/>
      <c r="E13" s="3778"/>
      <c r="F13" s="3779"/>
      <c r="G13" s="3763"/>
      <c r="H13" s="3764"/>
      <c r="I13" s="3764"/>
      <c r="J13" s="3764"/>
      <c r="K13" s="3765"/>
      <c r="L13" s="3789"/>
      <c r="M13" s="3790"/>
      <c r="N13" s="3790"/>
      <c r="O13" s="3790"/>
      <c r="P13" s="3791"/>
      <c r="Q13" s="3786"/>
      <c r="R13" s="3753"/>
      <c r="S13" s="3868"/>
      <c r="T13" s="3869"/>
      <c r="U13" s="3870"/>
      <c r="V13" s="3870"/>
      <c r="W13" s="3982"/>
      <c r="X13" s="3983"/>
      <c r="Y13" s="3988"/>
      <c r="Z13" s="4186"/>
      <c r="AA13" s="3992"/>
      <c r="AB13" s="3853" t="s">
        <v>131</v>
      </c>
      <c r="AC13" s="3855"/>
      <c r="AD13" s="3853" t="s">
        <v>131</v>
      </c>
      <c r="AE13" s="3102"/>
      <c r="AF13" s="3853" t="s">
        <v>131</v>
      </c>
      <c r="AG13" s="3864"/>
      <c r="AH13" s="3865"/>
      <c r="AI13" s="3865"/>
      <c r="AJ13" s="3865"/>
      <c r="AK13" s="4029"/>
      <c r="AL13" s="3865"/>
      <c r="AM13" s="3865"/>
      <c r="AN13" s="4030"/>
      <c r="AO13" s="3839"/>
      <c r="AP13" s="3840"/>
      <c r="AQ13" s="3841"/>
      <c r="AR13" s="3839"/>
      <c r="AS13" s="3840"/>
      <c r="AT13" s="3841"/>
      <c r="AU13" s="4141"/>
      <c r="AV13" s="4142"/>
      <c r="AW13" s="4143"/>
      <c r="AX13" s="4141"/>
      <c r="AY13" s="4142"/>
      <c r="AZ13" s="4143"/>
      <c r="BA13" s="4141"/>
      <c r="BB13" s="4142"/>
      <c r="BC13" s="4143"/>
      <c r="BD13" s="4188">
        <f>SUM(AO13:BC15)</f>
        <v>0</v>
      </c>
      <c r="BE13" s="4189"/>
      <c r="BF13" s="4190"/>
      <c r="BG13" s="4188">
        <f>AK13+BD13</f>
        <v>0</v>
      </c>
      <c r="BH13" s="4189"/>
      <c r="BI13" s="4197"/>
      <c r="BJ13" s="4290"/>
      <c r="BK13" s="4291"/>
      <c r="BL13" s="4292"/>
      <c r="BM13" s="4007"/>
      <c r="BN13" s="4010"/>
      <c r="BO13" s="4011"/>
      <c r="BP13" s="4011"/>
      <c r="BQ13" s="4011"/>
      <c r="BR13" s="4011"/>
      <c r="BS13" s="4011"/>
      <c r="BT13" s="4011"/>
      <c r="BU13" s="4012"/>
    </row>
    <row r="14" spans="1:79" s="65" customFormat="1" ht="12" customHeight="1">
      <c r="A14" s="794"/>
      <c r="B14" s="3969"/>
      <c r="C14" s="4210"/>
      <c r="D14" s="3780"/>
      <c r="E14" s="3781"/>
      <c r="F14" s="3782"/>
      <c r="G14" s="3766"/>
      <c r="H14" s="3767"/>
      <c r="I14" s="3767"/>
      <c r="J14" s="3767"/>
      <c r="K14" s="3768"/>
      <c r="L14" s="3792"/>
      <c r="M14" s="3793"/>
      <c r="N14" s="3793"/>
      <c r="O14" s="3793"/>
      <c r="P14" s="3794"/>
      <c r="Q14" s="3787"/>
      <c r="R14" s="4182"/>
      <c r="S14" s="4183"/>
      <c r="T14" s="4184"/>
      <c r="U14" s="3871"/>
      <c r="V14" s="3871"/>
      <c r="W14" s="3984"/>
      <c r="X14" s="3985"/>
      <c r="Y14" s="3990"/>
      <c r="Z14" s="4187"/>
      <c r="AA14" s="3993"/>
      <c r="AB14" s="3854"/>
      <c r="AC14" s="3856"/>
      <c r="AD14" s="3854"/>
      <c r="AE14" s="3105"/>
      <c r="AF14" s="3854"/>
      <c r="AG14" s="3866"/>
      <c r="AH14" s="3867"/>
      <c r="AI14" s="3867"/>
      <c r="AJ14" s="3867"/>
      <c r="AK14" s="4031"/>
      <c r="AL14" s="3867"/>
      <c r="AM14" s="3867"/>
      <c r="AN14" s="4032"/>
      <c r="AO14" s="3830"/>
      <c r="AP14" s="3831"/>
      <c r="AQ14" s="3832"/>
      <c r="AR14" s="3830"/>
      <c r="AS14" s="3831"/>
      <c r="AT14" s="3832"/>
      <c r="AU14" s="4155"/>
      <c r="AV14" s="4156"/>
      <c r="AW14" s="4157"/>
      <c r="AX14" s="4155"/>
      <c r="AY14" s="4156"/>
      <c r="AZ14" s="4157"/>
      <c r="BA14" s="4155"/>
      <c r="BB14" s="4156"/>
      <c r="BC14" s="4157"/>
      <c r="BD14" s="4191"/>
      <c r="BE14" s="4192"/>
      <c r="BF14" s="4193"/>
      <c r="BG14" s="4191"/>
      <c r="BH14" s="4192"/>
      <c r="BI14" s="4198"/>
      <c r="BJ14" s="4293"/>
      <c r="BK14" s="4294"/>
      <c r="BL14" s="4295"/>
      <c r="BM14" s="4008"/>
      <c r="BN14" s="4016"/>
      <c r="BO14" s="4017"/>
      <c r="BP14" s="4017"/>
      <c r="BQ14" s="4017"/>
      <c r="BR14" s="4017"/>
      <c r="BS14" s="4017"/>
      <c r="BT14" s="4017"/>
      <c r="BU14" s="4018"/>
    </row>
    <row r="15" spans="1:79" s="65" customFormat="1" ht="12" customHeight="1">
      <c r="A15" s="794"/>
      <c r="B15" s="3969"/>
      <c r="C15" s="4248"/>
      <c r="D15" s="3783"/>
      <c r="E15" s="3784"/>
      <c r="F15" s="3785"/>
      <c r="G15" s="3759"/>
      <c r="H15" s="3760"/>
      <c r="I15" s="3760"/>
      <c r="J15" s="3761"/>
      <c r="K15" s="3762"/>
      <c r="L15" s="3795"/>
      <c r="M15" s="3796"/>
      <c r="N15" s="3796"/>
      <c r="O15" s="3796"/>
      <c r="P15" s="3797"/>
      <c r="Q15" s="3857"/>
      <c r="R15" s="3824"/>
      <c r="S15" s="3825"/>
      <c r="T15" s="3826"/>
      <c r="U15" s="4268"/>
      <c r="V15" s="4268"/>
      <c r="W15" s="4266"/>
      <c r="X15" s="4267"/>
      <c r="Y15" s="4285"/>
      <c r="Z15" s="4286"/>
      <c r="AA15" s="1035"/>
      <c r="AB15" s="1036" t="s">
        <v>37</v>
      </c>
      <c r="AC15" s="1037"/>
      <c r="AD15" s="1036" t="s">
        <v>37</v>
      </c>
      <c r="AE15" s="1037"/>
      <c r="AF15" s="1036" t="s">
        <v>37</v>
      </c>
      <c r="AG15" s="1038" t="s">
        <v>36</v>
      </c>
      <c r="AH15" s="3981"/>
      <c r="AI15" s="3981"/>
      <c r="AJ15" s="1039" t="s">
        <v>18</v>
      </c>
      <c r="AK15" s="1040" t="s">
        <v>36</v>
      </c>
      <c r="AL15" s="3981"/>
      <c r="AM15" s="3981"/>
      <c r="AN15" s="1041" t="s">
        <v>18</v>
      </c>
      <c r="AO15" s="3821"/>
      <c r="AP15" s="3822"/>
      <c r="AQ15" s="3823"/>
      <c r="AR15" s="3821"/>
      <c r="AS15" s="3822"/>
      <c r="AT15" s="3823"/>
      <c r="AU15" s="3821"/>
      <c r="AV15" s="3822"/>
      <c r="AW15" s="3823"/>
      <c r="AX15" s="3821"/>
      <c r="AY15" s="3822"/>
      <c r="AZ15" s="3823"/>
      <c r="BA15" s="3821"/>
      <c r="BB15" s="3822"/>
      <c r="BC15" s="3823"/>
      <c r="BD15" s="4194"/>
      <c r="BE15" s="4195"/>
      <c r="BF15" s="4196"/>
      <c r="BG15" s="4194"/>
      <c r="BH15" s="4195"/>
      <c r="BI15" s="4244"/>
      <c r="BJ15" s="4249"/>
      <c r="BK15" s="4250"/>
      <c r="BL15" s="4251"/>
      <c r="BM15" s="4009"/>
      <c r="BN15" s="3973"/>
      <c r="BO15" s="3974"/>
      <c r="BP15" s="3974"/>
      <c r="BQ15" s="3974"/>
      <c r="BR15" s="3974"/>
      <c r="BS15" s="3974"/>
      <c r="BT15" s="3974"/>
      <c r="BU15" s="3975"/>
    </row>
    <row r="16" spans="1:79" s="65" customFormat="1" ht="12" customHeight="1">
      <c r="A16" s="794"/>
      <c r="B16" s="3969" t="str">
        <f>IF(G16="","","○")</f>
        <v/>
      </c>
      <c r="C16" s="4209">
        <v>2</v>
      </c>
      <c r="D16" s="3777"/>
      <c r="E16" s="3778"/>
      <c r="F16" s="3779"/>
      <c r="G16" s="3763"/>
      <c r="H16" s="3764"/>
      <c r="I16" s="3764"/>
      <c r="J16" s="3764"/>
      <c r="K16" s="3765"/>
      <c r="L16" s="3789"/>
      <c r="M16" s="3790"/>
      <c r="N16" s="3790"/>
      <c r="O16" s="3790"/>
      <c r="P16" s="3791"/>
      <c r="Q16" s="3786"/>
      <c r="R16" s="3753"/>
      <c r="S16" s="3868"/>
      <c r="T16" s="3869"/>
      <c r="U16" s="3870"/>
      <c r="V16" s="3870"/>
      <c r="W16" s="3982"/>
      <c r="X16" s="3983"/>
      <c r="Y16" s="3988"/>
      <c r="Z16" s="4186"/>
      <c r="AA16" s="3992"/>
      <c r="AB16" s="3853" t="s">
        <v>131</v>
      </c>
      <c r="AC16" s="3855"/>
      <c r="AD16" s="3853" t="s">
        <v>131</v>
      </c>
      <c r="AE16" s="3102"/>
      <c r="AF16" s="3853" t="s">
        <v>131</v>
      </c>
      <c r="AG16" s="3864"/>
      <c r="AH16" s="3865"/>
      <c r="AI16" s="3865"/>
      <c r="AJ16" s="3865"/>
      <c r="AK16" s="4029"/>
      <c r="AL16" s="3865"/>
      <c r="AM16" s="3865"/>
      <c r="AN16" s="4030"/>
      <c r="AO16" s="3842"/>
      <c r="AP16" s="3840"/>
      <c r="AQ16" s="3841"/>
      <c r="AR16" s="3839"/>
      <c r="AS16" s="3840"/>
      <c r="AT16" s="3841"/>
      <c r="AU16" s="4141"/>
      <c r="AV16" s="4142"/>
      <c r="AW16" s="4143"/>
      <c r="AX16" s="4141"/>
      <c r="AY16" s="4142"/>
      <c r="AZ16" s="4143"/>
      <c r="BA16" s="4141"/>
      <c r="BB16" s="4142"/>
      <c r="BC16" s="4143"/>
      <c r="BD16" s="4188">
        <f>SUM(AO16:BC18)</f>
        <v>0</v>
      </c>
      <c r="BE16" s="4189"/>
      <c r="BF16" s="4190"/>
      <c r="BG16" s="4188">
        <f t="shared" ref="BG16" si="0">AK16+BD16</f>
        <v>0</v>
      </c>
      <c r="BH16" s="4189"/>
      <c r="BI16" s="4197"/>
      <c r="BJ16" s="4212"/>
      <c r="BK16" s="4213"/>
      <c r="BL16" s="4214"/>
      <c r="BM16" s="4007"/>
      <c r="BN16" s="4010"/>
      <c r="BO16" s="4011"/>
      <c r="BP16" s="4011"/>
      <c r="BQ16" s="4011"/>
      <c r="BR16" s="4011"/>
      <c r="BS16" s="4011"/>
      <c r="BT16" s="4011"/>
      <c r="BU16" s="4012"/>
    </row>
    <row r="17" spans="1:73" s="65" customFormat="1" ht="12" customHeight="1">
      <c r="A17" s="794"/>
      <c r="B17" s="3969"/>
      <c r="C17" s="4210"/>
      <c r="D17" s="3780"/>
      <c r="E17" s="3781"/>
      <c r="F17" s="3782"/>
      <c r="G17" s="3766"/>
      <c r="H17" s="3767"/>
      <c r="I17" s="3767"/>
      <c r="J17" s="3767"/>
      <c r="K17" s="3768"/>
      <c r="L17" s="3792"/>
      <c r="M17" s="3793"/>
      <c r="N17" s="3793"/>
      <c r="O17" s="3793"/>
      <c r="P17" s="3794"/>
      <c r="Q17" s="3787"/>
      <c r="R17" s="4182"/>
      <c r="S17" s="4183"/>
      <c r="T17" s="4184"/>
      <c r="U17" s="3871"/>
      <c r="V17" s="3871"/>
      <c r="W17" s="3984"/>
      <c r="X17" s="3985"/>
      <c r="Y17" s="3990"/>
      <c r="Z17" s="4187"/>
      <c r="AA17" s="3993"/>
      <c r="AB17" s="3854"/>
      <c r="AC17" s="3856"/>
      <c r="AD17" s="3854"/>
      <c r="AE17" s="3105"/>
      <c r="AF17" s="3854"/>
      <c r="AG17" s="3866"/>
      <c r="AH17" s="3867"/>
      <c r="AI17" s="3867"/>
      <c r="AJ17" s="3867"/>
      <c r="AK17" s="4031"/>
      <c r="AL17" s="3867"/>
      <c r="AM17" s="3867"/>
      <c r="AN17" s="4032"/>
      <c r="AO17" s="3830"/>
      <c r="AP17" s="3831"/>
      <c r="AQ17" s="3832"/>
      <c r="AR17" s="3830"/>
      <c r="AS17" s="3831"/>
      <c r="AT17" s="3832"/>
      <c r="AU17" s="4155"/>
      <c r="AV17" s="4156"/>
      <c r="AW17" s="4157"/>
      <c r="AX17" s="4155"/>
      <c r="AY17" s="4156"/>
      <c r="AZ17" s="4157"/>
      <c r="BA17" s="4155"/>
      <c r="BB17" s="4156"/>
      <c r="BC17" s="4157"/>
      <c r="BD17" s="4191"/>
      <c r="BE17" s="4192"/>
      <c r="BF17" s="4193"/>
      <c r="BG17" s="4191"/>
      <c r="BH17" s="4192"/>
      <c r="BI17" s="4198"/>
      <c r="BJ17" s="4235"/>
      <c r="BK17" s="4236"/>
      <c r="BL17" s="4237"/>
      <c r="BM17" s="4008"/>
      <c r="BN17" s="4016"/>
      <c r="BO17" s="4017"/>
      <c r="BP17" s="4017"/>
      <c r="BQ17" s="4017"/>
      <c r="BR17" s="4017"/>
      <c r="BS17" s="4017"/>
      <c r="BT17" s="4017"/>
      <c r="BU17" s="4018"/>
    </row>
    <row r="18" spans="1:73" s="65" customFormat="1" ht="12" customHeight="1">
      <c r="A18" s="794"/>
      <c r="B18" s="3969"/>
      <c r="C18" s="4248"/>
      <c r="D18" s="3783"/>
      <c r="E18" s="3784"/>
      <c r="F18" s="3785"/>
      <c r="G18" s="3759"/>
      <c r="H18" s="3760"/>
      <c r="I18" s="3760"/>
      <c r="J18" s="3761"/>
      <c r="K18" s="3762"/>
      <c r="L18" s="3795"/>
      <c r="M18" s="3796"/>
      <c r="N18" s="3796"/>
      <c r="O18" s="3796"/>
      <c r="P18" s="3797"/>
      <c r="Q18" s="3857"/>
      <c r="R18" s="3824"/>
      <c r="S18" s="3825"/>
      <c r="T18" s="3826"/>
      <c r="U18" s="3872"/>
      <c r="V18" s="3872"/>
      <c r="W18" s="3986"/>
      <c r="X18" s="3987"/>
      <c r="Y18" s="3994"/>
      <c r="Z18" s="4252"/>
      <c r="AA18" s="1035"/>
      <c r="AB18" s="1036" t="s">
        <v>37</v>
      </c>
      <c r="AC18" s="1037"/>
      <c r="AD18" s="1036" t="s">
        <v>37</v>
      </c>
      <c r="AE18" s="1037"/>
      <c r="AF18" s="1036" t="s">
        <v>37</v>
      </c>
      <c r="AG18" s="1038" t="s">
        <v>36</v>
      </c>
      <c r="AH18" s="3981"/>
      <c r="AI18" s="3981"/>
      <c r="AJ18" s="1039" t="s">
        <v>18</v>
      </c>
      <c r="AK18" s="1040" t="s">
        <v>36</v>
      </c>
      <c r="AL18" s="3981"/>
      <c r="AM18" s="3981"/>
      <c r="AN18" s="1041" t="s">
        <v>18</v>
      </c>
      <c r="AO18" s="3821"/>
      <c r="AP18" s="3822"/>
      <c r="AQ18" s="3823"/>
      <c r="AR18" s="3821"/>
      <c r="AS18" s="3822"/>
      <c r="AT18" s="3823"/>
      <c r="AU18" s="3821"/>
      <c r="AV18" s="3822"/>
      <c r="AW18" s="3823"/>
      <c r="AX18" s="3821"/>
      <c r="AY18" s="3822"/>
      <c r="AZ18" s="3823"/>
      <c r="BA18" s="3821"/>
      <c r="BB18" s="3822"/>
      <c r="BC18" s="3823"/>
      <c r="BD18" s="4194"/>
      <c r="BE18" s="4195"/>
      <c r="BF18" s="4196"/>
      <c r="BG18" s="4194"/>
      <c r="BH18" s="4195"/>
      <c r="BI18" s="4244"/>
      <c r="BJ18" s="4238"/>
      <c r="BK18" s="4239"/>
      <c r="BL18" s="4240"/>
      <c r="BM18" s="4009"/>
      <c r="BN18" s="3973"/>
      <c r="BO18" s="3974"/>
      <c r="BP18" s="3974"/>
      <c r="BQ18" s="3974"/>
      <c r="BR18" s="3974"/>
      <c r="BS18" s="3974"/>
      <c r="BT18" s="3974"/>
      <c r="BU18" s="3975"/>
    </row>
    <row r="19" spans="1:73" s="65" customFormat="1" ht="12" customHeight="1">
      <c r="A19" s="794"/>
      <c r="B19" s="3969" t="str">
        <f>IF(G19="","","○")</f>
        <v/>
      </c>
      <c r="C19" s="4209">
        <v>3</v>
      </c>
      <c r="D19" s="3780"/>
      <c r="E19" s="3781"/>
      <c r="F19" s="3782"/>
      <c r="G19" s="3763"/>
      <c r="H19" s="3764"/>
      <c r="I19" s="3764"/>
      <c r="J19" s="3764"/>
      <c r="K19" s="3765"/>
      <c r="L19" s="3789"/>
      <c r="M19" s="3790"/>
      <c r="N19" s="3790"/>
      <c r="O19" s="3790"/>
      <c r="P19" s="3791"/>
      <c r="Q19" s="3786"/>
      <c r="R19" s="3753"/>
      <c r="S19" s="3868"/>
      <c r="T19" s="3869"/>
      <c r="U19" s="3871"/>
      <c r="V19" s="3871"/>
      <c r="W19" s="3982"/>
      <c r="X19" s="3983"/>
      <c r="Y19" s="3988"/>
      <c r="Z19" s="3989"/>
      <c r="AA19" s="3992"/>
      <c r="AB19" s="3853" t="s">
        <v>131</v>
      </c>
      <c r="AC19" s="3855"/>
      <c r="AD19" s="3853" t="s">
        <v>131</v>
      </c>
      <c r="AE19" s="3102"/>
      <c r="AF19" s="3853" t="s">
        <v>131</v>
      </c>
      <c r="AG19" s="3864"/>
      <c r="AH19" s="3865"/>
      <c r="AI19" s="3865"/>
      <c r="AJ19" s="3865"/>
      <c r="AK19" s="4029"/>
      <c r="AL19" s="3865"/>
      <c r="AM19" s="3865"/>
      <c r="AN19" s="4030"/>
      <c r="AO19" s="3842"/>
      <c r="AP19" s="3840"/>
      <c r="AQ19" s="3841"/>
      <c r="AR19" s="3839"/>
      <c r="AS19" s="3840"/>
      <c r="AT19" s="3841"/>
      <c r="AU19" s="4141"/>
      <c r="AV19" s="4142"/>
      <c r="AW19" s="4143"/>
      <c r="AX19" s="4141"/>
      <c r="AY19" s="4142"/>
      <c r="AZ19" s="4143"/>
      <c r="BA19" s="4141"/>
      <c r="BB19" s="4142"/>
      <c r="BC19" s="4143"/>
      <c r="BD19" s="4188">
        <f>SUM(AO19:BC21)</f>
        <v>0</v>
      </c>
      <c r="BE19" s="4189"/>
      <c r="BF19" s="4190"/>
      <c r="BG19" s="4188">
        <f t="shared" ref="BG19" si="1">AK19+BD19</f>
        <v>0</v>
      </c>
      <c r="BH19" s="4189"/>
      <c r="BI19" s="4197"/>
      <c r="BJ19" s="4212"/>
      <c r="BK19" s="4213"/>
      <c r="BL19" s="4214"/>
      <c r="BM19" s="4007"/>
      <c r="BN19" s="4010"/>
      <c r="BO19" s="4011"/>
      <c r="BP19" s="4011"/>
      <c r="BQ19" s="4011"/>
      <c r="BR19" s="4011"/>
      <c r="BS19" s="4011"/>
      <c r="BT19" s="4011"/>
      <c r="BU19" s="4012"/>
    </row>
    <row r="20" spans="1:73" s="65" customFormat="1" ht="12" customHeight="1">
      <c r="A20" s="794"/>
      <c r="B20" s="3969"/>
      <c r="C20" s="4210"/>
      <c r="D20" s="3780"/>
      <c r="E20" s="3781"/>
      <c r="F20" s="3782"/>
      <c r="G20" s="3766"/>
      <c r="H20" s="3767"/>
      <c r="I20" s="3767"/>
      <c r="J20" s="3767"/>
      <c r="K20" s="3768"/>
      <c r="L20" s="3792"/>
      <c r="M20" s="3793"/>
      <c r="N20" s="3793"/>
      <c r="O20" s="3793"/>
      <c r="P20" s="3794"/>
      <c r="Q20" s="3787"/>
      <c r="R20" s="3846"/>
      <c r="S20" s="3847"/>
      <c r="T20" s="3848"/>
      <c r="U20" s="3871"/>
      <c r="V20" s="3871"/>
      <c r="W20" s="3984"/>
      <c r="X20" s="3985"/>
      <c r="Y20" s="3990"/>
      <c r="Z20" s="3991"/>
      <c r="AA20" s="3993"/>
      <c r="AB20" s="3854"/>
      <c r="AC20" s="3856"/>
      <c r="AD20" s="3854"/>
      <c r="AE20" s="3105"/>
      <c r="AF20" s="3854"/>
      <c r="AG20" s="3866"/>
      <c r="AH20" s="3867"/>
      <c r="AI20" s="3867"/>
      <c r="AJ20" s="3867"/>
      <c r="AK20" s="4031"/>
      <c r="AL20" s="3867"/>
      <c r="AM20" s="3867"/>
      <c r="AN20" s="4032"/>
      <c r="AO20" s="3830"/>
      <c r="AP20" s="3831"/>
      <c r="AQ20" s="3832"/>
      <c r="AR20" s="3830"/>
      <c r="AS20" s="3831"/>
      <c r="AT20" s="3832"/>
      <c r="AU20" s="4155"/>
      <c r="AV20" s="4156"/>
      <c r="AW20" s="4157"/>
      <c r="AX20" s="4155"/>
      <c r="AY20" s="4156"/>
      <c r="AZ20" s="4157"/>
      <c r="BA20" s="4155"/>
      <c r="BB20" s="4156"/>
      <c r="BC20" s="4157"/>
      <c r="BD20" s="4191"/>
      <c r="BE20" s="4192"/>
      <c r="BF20" s="4193"/>
      <c r="BG20" s="4191"/>
      <c r="BH20" s="4192"/>
      <c r="BI20" s="4198"/>
      <c r="BJ20" s="4215"/>
      <c r="BK20" s="4216"/>
      <c r="BL20" s="4217"/>
      <c r="BM20" s="4008"/>
      <c r="BN20" s="4016"/>
      <c r="BO20" s="4017"/>
      <c r="BP20" s="4017"/>
      <c r="BQ20" s="4017"/>
      <c r="BR20" s="4017"/>
      <c r="BS20" s="4017"/>
      <c r="BT20" s="4017"/>
      <c r="BU20" s="4018"/>
    </row>
    <row r="21" spans="1:73" s="65" customFormat="1" ht="12" customHeight="1">
      <c r="A21" s="794"/>
      <c r="B21" s="3969"/>
      <c r="C21" s="4248"/>
      <c r="D21" s="3780"/>
      <c r="E21" s="3781"/>
      <c r="F21" s="3782"/>
      <c r="G21" s="3759"/>
      <c r="H21" s="3760"/>
      <c r="I21" s="3760"/>
      <c r="J21" s="3761"/>
      <c r="K21" s="3762"/>
      <c r="L21" s="3795"/>
      <c r="M21" s="3796"/>
      <c r="N21" s="3796"/>
      <c r="O21" s="3796"/>
      <c r="P21" s="3797"/>
      <c r="Q21" s="3857"/>
      <c r="R21" s="3824"/>
      <c r="S21" s="3825"/>
      <c r="T21" s="3826"/>
      <c r="U21" s="3871"/>
      <c r="V21" s="3871"/>
      <c r="W21" s="3986"/>
      <c r="X21" s="3987"/>
      <c r="Y21" s="3994"/>
      <c r="Z21" s="3995"/>
      <c r="AA21" s="1035"/>
      <c r="AB21" s="1036" t="s">
        <v>37</v>
      </c>
      <c r="AC21" s="1037"/>
      <c r="AD21" s="1036" t="s">
        <v>37</v>
      </c>
      <c r="AE21" s="1037"/>
      <c r="AF21" s="1036" t="s">
        <v>37</v>
      </c>
      <c r="AG21" s="1038" t="s">
        <v>36</v>
      </c>
      <c r="AH21" s="3981"/>
      <c r="AI21" s="3981"/>
      <c r="AJ21" s="1039" t="s">
        <v>18</v>
      </c>
      <c r="AK21" s="1040" t="s">
        <v>36</v>
      </c>
      <c r="AL21" s="3981"/>
      <c r="AM21" s="3981"/>
      <c r="AN21" s="1041" t="s">
        <v>18</v>
      </c>
      <c r="AO21" s="3821"/>
      <c r="AP21" s="3822"/>
      <c r="AQ21" s="3823"/>
      <c r="AR21" s="3821"/>
      <c r="AS21" s="3822"/>
      <c r="AT21" s="3823"/>
      <c r="AU21" s="3821"/>
      <c r="AV21" s="3822"/>
      <c r="AW21" s="3823"/>
      <c r="AX21" s="3821"/>
      <c r="AY21" s="3822"/>
      <c r="AZ21" s="3823"/>
      <c r="BA21" s="3821"/>
      <c r="BB21" s="3822"/>
      <c r="BC21" s="3823"/>
      <c r="BD21" s="4194"/>
      <c r="BE21" s="4195"/>
      <c r="BF21" s="4196"/>
      <c r="BG21" s="4194"/>
      <c r="BH21" s="4195"/>
      <c r="BI21" s="4244"/>
      <c r="BJ21" s="4249"/>
      <c r="BK21" s="4250"/>
      <c r="BL21" s="4251"/>
      <c r="BM21" s="4009"/>
      <c r="BN21" s="3973"/>
      <c r="BO21" s="3974"/>
      <c r="BP21" s="3974"/>
      <c r="BQ21" s="3974"/>
      <c r="BR21" s="3974"/>
      <c r="BS21" s="3974"/>
      <c r="BT21" s="3974"/>
      <c r="BU21" s="3975"/>
    </row>
    <row r="22" spans="1:73" s="65" customFormat="1" ht="12" customHeight="1">
      <c r="A22" s="794"/>
      <c r="B22" s="3969" t="str">
        <f>IF(G22="","","○")</f>
        <v/>
      </c>
      <c r="C22" s="4209">
        <v>4</v>
      </c>
      <c r="D22" s="3777"/>
      <c r="E22" s="3778"/>
      <c r="F22" s="3779"/>
      <c r="G22" s="3763"/>
      <c r="H22" s="3764"/>
      <c r="I22" s="3764"/>
      <c r="J22" s="3764"/>
      <c r="K22" s="3765"/>
      <c r="L22" s="3789"/>
      <c r="M22" s="3790"/>
      <c r="N22" s="3790"/>
      <c r="O22" s="3790"/>
      <c r="P22" s="3791"/>
      <c r="Q22" s="3786"/>
      <c r="R22" s="3753"/>
      <c r="S22" s="3868"/>
      <c r="T22" s="3869"/>
      <c r="U22" s="3870"/>
      <c r="V22" s="3870"/>
      <c r="W22" s="3982"/>
      <c r="X22" s="3983"/>
      <c r="Y22" s="3988"/>
      <c r="Z22" s="3989"/>
      <c r="AA22" s="3992"/>
      <c r="AB22" s="3853" t="s">
        <v>131</v>
      </c>
      <c r="AC22" s="3855"/>
      <c r="AD22" s="3853" t="s">
        <v>131</v>
      </c>
      <c r="AE22" s="3102"/>
      <c r="AF22" s="3853" t="s">
        <v>131</v>
      </c>
      <c r="AG22" s="3864"/>
      <c r="AH22" s="3865"/>
      <c r="AI22" s="3865"/>
      <c r="AJ22" s="3865"/>
      <c r="AK22" s="4029"/>
      <c r="AL22" s="3865"/>
      <c r="AM22" s="3865"/>
      <c r="AN22" s="4030"/>
      <c r="AO22" s="3842"/>
      <c r="AP22" s="3840"/>
      <c r="AQ22" s="3841"/>
      <c r="AR22" s="3839"/>
      <c r="AS22" s="3840"/>
      <c r="AT22" s="3841"/>
      <c r="AU22" s="4141"/>
      <c r="AV22" s="4142"/>
      <c r="AW22" s="4143"/>
      <c r="AX22" s="4141"/>
      <c r="AY22" s="4142"/>
      <c r="AZ22" s="4143"/>
      <c r="BA22" s="4141"/>
      <c r="BB22" s="4142"/>
      <c r="BC22" s="4143"/>
      <c r="BD22" s="4188">
        <f>SUM(AO22:BC24)</f>
        <v>0</v>
      </c>
      <c r="BE22" s="4189"/>
      <c r="BF22" s="4190"/>
      <c r="BG22" s="4188">
        <f t="shared" ref="BG22" si="2">AK22+BD22</f>
        <v>0</v>
      </c>
      <c r="BH22" s="4189"/>
      <c r="BI22" s="4197"/>
      <c r="BJ22" s="4212"/>
      <c r="BK22" s="4213"/>
      <c r="BL22" s="4214"/>
      <c r="BM22" s="4007"/>
      <c r="BN22" s="4010"/>
      <c r="BO22" s="4011"/>
      <c r="BP22" s="4011"/>
      <c r="BQ22" s="4011"/>
      <c r="BR22" s="4011"/>
      <c r="BS22" s="4011"/>
      <c r="BT22" s="4011"/>
      <c r="BU22" s="4012"/>
    </row>
    <row r="23" spans="1:73" s="65" customFormat="1" ht="12" customHeight="1">
      <c r="A23" s="794"/>
      <c r="B23" s="3969"/>
      <c r="C23" s="4210"/>
      <c r="D23" s="3780"/>
      <c r="E23" s="3781"/>
      <c r="F23" s="3782"/>
      <c r="G23" s="3766"/>
      <c r="H23" s="3767"/>
      <c r="I23" s="3767"/>
      <c r="J23" s="3767"/>
      <c r="K23" s="3768"/>
      <c r="L23" s="3792"/>
      <c r="M23" s="3793"/>
      <c r="N23" s="3793"/>
      <c r="O23" s="3793"/>
      <c r="P23" s="3794"/>
      <c r="Q23" s="3787"/>
      <c r="R23" s="3846"/>
      <c r="S23" s="3847"/>
      <c r="T23" s="3848"/>
      <c r="U23" s="3871"/>
      <c r="V23" s="3871"/>
      <c r="W23" s="3984"/>
      <c r="X23" s="3985"/>
      <c r="Y23" s="3990"/>
      <c r="Z23" s="3991"/>
      <c r="AA23" s="3993"/>
      <c r="AB23" s="3854"/>
      <c r="AC23" s="3856"/>
      <c r="AD23" s="3854"/>
      <c r="AE23" s="3105"/>
      <c r="AF23" s="3854"/>
      <c r="AG23" s="3866"/>
      <c r="AH23" s="3867"/>
      <c r="AI23" s="3867"/>
      <c r="AJ23" s="3867"/>
      <c r="AK23" s="4031"/>
      <c r="AL23" s="3867"/>
      <c r="AM23" s="3867"/>
      <c r="AN23" s="4032"/>
      <c r="AO23" s="3830"/>
      <c r="AP23" s="3831"/>
      <c r="AQ23" s="3832"/>
      <c r="AR23" s="3830"/>
      <c r="AS23" s="3831"/>
      <c r="AT23" s="3832"/>
      <c r="AU23" s="4155"/>
      <c r="AV23" s="4156"/>
      <c r="AW23" s="4157"/>
      <c r="AX23" s="4155"/>
      <c r="AY23" s="4156"/>
      <c r="AZ23" s="4157"/>
      <c r="BA23" s="4155"/>
      <c r="BB23" s="4156"/>
      <c r="BC23" s="4157"/>
      <c r="BD23" s="4191"/>
      <c r="BE23" s="4192"/>
      <c r="BF23" s="4193"/>
      <c r="BG23" s="4191"/>
      <c r="BH23" s="4192"/>
      <c r="BI23" s="4198"/>
      <c r="BJ23" s="4235"/>
      <c r="BK23" s="4236"/>
      <c r="BL23" s="4237"/>
      <c r="BM23" s="4008"/>
      <c r="BN23" s="4016"/>
      <c r="BO23" s="4017"/>
      <c r="BP23" s="4017"/>
      <c r="BQ23" s="4017"/>
      <c r="BR23" s="4017"/>
      <c r="BS23" s="4017"/>
      <c r="BT23" s="4017"/>
      <c r="BU23" s="4018"/>
    </row>
    <row r="24" spans="1:73" s="65" customFormat="1" ht="12" customHeight="1">
      <c r="A24" s="794"/>
      <c r="B24" s="3969"/>
      <c r="C24" s="4248"/>
      <c r="D24" s="3780"/>
      <c r="E24" s="3781"/>
      <c r="F24" s="3782"/>
      <c r="G24" s="3759"/>
      <c r="H24" s="3760"/>
      <c r="I24" s="3760"/>
      <c r="J24" s="3761"/>
      <c r="K24" s="3762"/>
      <c r="L24" s="3795"/>
      <c r="M24" s="3796"/>
      <c r="N24" s="3796"/>
      <c r="O24" s="3796"/>
      <c r="P24" s="3797"/>
      <c r="Q24" s="3857"/>
      <c r="R24" s="3824"/>
      <c r="S24" s="3825"/>
      <c r="T24" s="3826"/>
      <c r="U24" s="3872"/>
      <c r="V24" s="3872"/>
      <c r="W24" s="3986"/>
      <c r="X24" s="3987"/>
      <c r="Y24" s="3994"/>
      <c r="Z24" s="3995"/>
      <c r="AA24" s="1035"/>
      <c r="AB24" s="1036" t="s">
        <v>37</v>
      </c>
      <c r="AC24" s="1037"/>
      <c r="AD24" s="1036" t="s">
        <v>37</v>
      </c>
      <c r="AE24" s="1037"/>
      <c r="AF24" s="1036" t="s">
        <v>37</v>
      </c>
      <c r="AG24" s="1038" t="s">
        <v>36</v>
      </c>
      <c r="AH24" s="3981"/>
      <c r="AI24" s="3981"/>
      <c r="AJ24" s="1039" t="s">
        <v>18</v>
      </c>
      <c r="AK24" s="1040" t="s">
        <v>36</v>
      </c>
      <c r="AL24" s="3981"/>
      <c r="AM24" s="3981"/>
      <c r="AN24" s="1041" t="s">
        <v>18</v>
      </c>
      <c r="AO24" s="3821"/>
      <c r="AP24" s="3822"/>
      <c r="AQ24" s="3823"/>
      <c r="AR24" s="3821"/>
      <c r="AS24" s="3822"/>
      <c r="AT24" s="3823"/>
      <c r="AU24" s="3821"/>
      <c r="AV24" s="3822"/>
      <c r="AW24" s="3823"/>
      <c r="AX24" s="3821"/>
      <c r="AY24" s="3822"/>
      <c r="AZ24" s="3823"/>
      <c r="BA24" s="3821"/>
      <c r="BB24" s="3822"/>
      <c r="BC24" s="3823"/>
      <c r="BD24" s="4194"/>
      <c r="BE24" s="4195"/>
      <c r="BF24" s="4196"/>
      <c r="BG24" s="4194"/>
      <c r="BH24" s="4195"/>
      <c r="BI24" s="4244"/>
      <c r="BJ24" s="4238"/>
      <c r="BK24" s="4239"/>
      <c r="BL24" s="4240"/>
      <c r="BM24" s="4009"/>
      <c r="BN24" s="3973"/>
      <c r="BO24" s="3974"/>
      <c r="BP24" s="3974"/>
      <c r="BQ24" s="3974"/>
      <c r="BR24" s="3974"/>
      <c r="BS24" s="3974"/>
      <c r="BT24" s="3974"/>
      <c r="BU24" s="3975"/>
    </row>
    <row r="25" spans="1:73" s="65" customFormat="1" ht="12" customHeight="1">
      <c r="A25" s="794"/>
      <c r="B25" s="3969" t="str">
        <f>IF(G25="","","○")</f>
        <v/>
      </c>
      <c r="C25" s="4209">
        <v>5</v>
      </c>
      <c r="D25" s="3777"/>
      <c r="E25" s="3778"/>
      <c r="F25" s="3779"/>
      <c r="G25" s="3763"/>
      <c r="H25" s="3764"/>
      <c r="I25" s="3764"/>
      <c r="J25" s="3764"/>
      <c r="K25" s="3765"/>
      <c r="L25" s="3789"/>
      <c r="M25" s="3790"/>
      <c r="N25" s="3790"/>
      <c r="O25" s="3790"/>
      <c r="P25" s="3791"/>
      <c r="Q25" s="3786"/>
      <c r="R25" s="3753"/>
      <c r="S25" s="3868"/>
      <c r="T25" s="3869"/>
      <c r="U25" s="3871"/>
      <c r="V25" s="3871"/>
      <c r="W25" s="3982"/>
      <c r="X25" s="3983"/>
      <c r="Y25" s="3988"/>
      <c r="Z25" s="3989"/>
      <c r="AA25" s="3992"/>
      <c r="AB25" s="3853" t="s">
        <v>131</v>
      </c>
      <c r="AC25" s="3855"/>
      <c r="AD25" s="3853" t="s">
        <v>131</v>
      </c>
      <c r="AE25" s="3102"/>
      <c r="AF25" s="3853" t="s">
        <v>131</v>
      </c>
      <c r="AG25" s="3864"/>
      <c r="AH25" s="3865"/>
      <c r="AI25" s="3865"/>
      <c r="AJ25" s="3865"/>
      <c r="AK25" s="4029"/>
      <c r="AL25" s="3865"/>
      <c r="AM25" s="3865"/>
      <c r="AN25" s="4030"/>
      <c r="AO25" s="3842"/>
      <c r="AP25" s="3840"/>
      <c r="AQ25" s="3841"/>
      <c r="AR25" s="3839"/>
      <c r="AS25" s="3840"/>
      <c r="AT25" s="3841"/>
      <c r="AU25" s="4141"/>
      <c r="AV25" s="4142"/>
      <c r="AW25" s="4143"/>
      <c r="AX25" s="4141"/>
      <c r="AY25" s="4142"/>
      <c r="AZ25" s="4143"/>
      <c r="BA25" s="4141"/>
      <c r="BB25" s="4142"/>
      <c r="BC25" s="4143"/>
      <c r="BD25" s="4188">
        <f>SUM(AO25:BC27)</f>
        <v>0</v>
      </c>
      <c r="BE25" s="4189"/>
      <c r="BF25" s="4190"/>
      <c r="BG25" s="4188">
        <f t="shared" ref="BG25" si="3">AK25+BD25</f>
        <v>0</v>
      </c>
      <c r="BH25" s="4189"/>
      <c r="BI25" s="4197"/>
      <c r="BJ25" s="4212"/>
      <c r="BK25" s="4213"/>
      <c r="BL25" s="4214"/>
      <c r="BM25" s="4007"/>
      <c r="BN25" s="4010"/>
      <c r="BO25" s="4011"/>
      <c r="BP25" s="4011"/>
      <c r="BQ25" s="4011"/>
      <c r="BR25" s="4011"/>
      <c r="BS25" s="4011"/>
      <c r="BT25" s="4011"/>
      <c r="BU25" s="4012"/>
    </row>
    <row r="26" spans="1:73" s="65" customFormat="1" ht="12" customHeight="1">
      <c r="A26" s="794"/>
      <c r="B26" s="3969"/>
      <c r="C26" s="4210"/>
      <c r="D26" s="3780"/>
      <c r="E26" s="3781"/>
      <c r="F26" s="3782"/>
      <c r="G26" s="3766"/>
      <c r="H26" s="3767"/>
      <c r="I26" s="3767"/>
      <c r="J26" s="3767"/>
      <c r="K26" s="3768"/>
      <c r="L26" s="3792"/>
      <c r="M26" s="3793"/>
      <c r="N26" s="3793"/>
      <c r="O26" s="3793"/>
      <c r="P26" s="3794"/>
      <c r="Q26" s="3787"/>
      <c r="R26" s="3846"/>
      <c r="S26" s="3847"/>
      <c r="T26" s="3848"/>
      <c r="U26" s="3871"/>
      <c r="V26" s="3871"/>
      <c r="W26" s="3984"/>
      <c r="X26" s="3985"/>
      <c r="Y26" s="3990"/>
      <c r="Z26" s="3991"/>
      <c r="AA26" s="3993"/>
      <c r="AB26" s="3854"/>
      <c r="AC26" s="3856"/>
      <c r="AD26" s="3854"/>
      <c r="AE26" s="3105"/>
      <c r="AF26" s="3854"/>
      <c r="AG26" s="3866"/>
      <c r="AH26" s="3867"/>
      <c r="AI26" s="3867"/>
      <c r="AJ26" s="3867"/>
      <c r="AK26" s="4031"/>
      <c r="AL26" s="3867"/>
      <c r="AM26" s="3867"/>
      <c r="AN26" s="4032"/>
      <c r="AO26" s="3830"/>
      <c r="AP26" s="3831"/>
      <c r="AQ26" s="3832"/>
      <c r="AR26" s="3830"/>
      <c r="AS26" s="3831"/>
      <c r="AT26" s="3832"/>
      <c r="AU26" s="4155"/>
      <c r="AV26" s="4156"/>
      <c r="AW26" s="4157"/>
      <c r="AX26" s="4155"/>
      <c r="AY26" s="4156"/>
      <c r="AZ26" s="4157"/>
      <c r="BA26" s="4155"/>
      <c r="BB26" s="4156"/>
      <c r="BC26" s="4157"/>
      <c r="BD26" s="4191"/>
      <c r="BE26" s="4192"/>
      <c r="BF26" s="4193"/>
      <c r="BG26" s="4191"/>
      <c r="BH26" s="4192"/>
      <c r="BI26" s="4198"/>
      <c r="BJ26" s="4215"/>
      <c r="BK26" s="4216"/>
      <c r="BL26" s="4217"/>
      <c r="BM26" s="4008"/>
      <c r="BN26" s="4016"/>
      <c r="BO26" s="4017"/>
      <c r="BP26" s="4017"/>
      <c r="BQ26" s="4017"/>
      <c r="BR26" s="4017"/>
      <c r="BS26" s="4017"/>
      <c r="BT26" s="4017"/>
      <c r="BU26" s="4018"/>
    </row>
    <row r="27" spans="1:73" s="65" customFormat="1" ht="12" customHeight="1">
      <c r="A27" s="794"/>
      <c r="B27" s="3969"/>
      <c r="C27" s="4248"/>
      <c r="D27" s="3780"/>
      <c r="E27" s="3781"/>
      <c r="F27" s="3782"/>
      <c r="G27" s="3759"/>
      <c r="H27" s="3760"/>
      <c r="I27" s="3760"/>
      <c r="J27" s="3761"/>
      <c r="K27" s="3762"/>
      <c r="L27" s="3795"/>
      <c r="M27" s="3796"/>
      <c r="N27" s="3796"/>
      <c r="O27" s="3796"/>
      <c r="P27" s="3797"/>
      <c r="Q27" s="3857"/>
      <c r="R27" s="3824"/>
      <c r="S27" s="3825"/>
      <c r="T27" s="3826"/>
      <c r="U27" s="3871"/>
      <c r="V27" s="3871"/>
      <c r="W27" s="3986"/>
      <c r="X27" s="3987"/>
      <c r="Y27" s="3994"/>
      <c r="Z27" s="3995"/>
      <c r="AA27" s="1035"/>
      <c r="AB27" s="1036" t="s">
        <v>37</v>
      </c>
      <c r="AC27" s="1037"/>
      <c r="AD27" s="1036" t="s">
        <v>37</v>
      </c>
      <c r="AE27" s="1037"/>
      <c r="AF27" s="1036" t="s">
        <v>37</v>
      </c>
      <c r="AG27" s="1038" t="s">
        <v>36</v>
      </c>
      <c r="AH27" s="3981"/>
      <c r="AI27" s="3981"/>
      <c r="AJ27" s="1039" t="s">
        <v>18</v>
      </c>
      <c r="AK27" s="1040" t="s">
        <v>36</v>
      </c>
      <c r="AL27" s="3981"/>
      <c r="AM27" s="3981"/>
      <c r="AN27" s="1041" t="s">
        <v>18</v>
      </c>
      <c r="AO27" s="3821"/>
      <c r="AP27" s="3822"/>
      <c r="AQ27" s="3823"/>
      <c r="AR27" s="3821"/>
      <c r="AS27" s="3822"/>
      <c r="AT27" s="3823"/>
      <c r="AU27" s="3821"/>
      <c r="AV27" s="3822"/>
      <c r="AW27" s="3823"/>
      <c r="AX27" s="3821"/>
      <c r="AY27" s="3822"/>
      <c r="AZ27" s="3823"/>
      <c r="BA27" s="3821"/>
      <c r="BB27" s="3822"/>
      <c r="BC27" s="3823"/>
      <c r="BD27" s="4194"/>
      <c r="BE27" s="4195"/>
      <c r="BF27" s="4196"/>
      <c r="BG27" s="4194"/>
      <c r="BH27" s="4195"/>
      <c r="BI27" s="4244"/>
      <c r="BJ27" s="4249"/>
      <c r="BK27" s="4250"/>
      <c r="BL27" s="4251"/>
      <c r="BM27" s="4009"/>
      <c r="BN27" s="3973"/>
      <c r="BO27" s="3974"/>
      <c r="BP27" s="3974"/>
      <c r="BQ27" s="3974"/>
      <c r="BR27" s="3974"/>
      <c r="BS27" s="3974"/>
      <c r="BT27" s="3974"/>
      <c r="BU27" s="3975"/>
    </row>
    <row r="28" spans="1:73" s="65" customFormat="1" ht="12" customHeight="1">
      <c r="A28" s="794"/>
      <c r="B28" s="3969" t="str">
        <f>IF(G28="","","○")</f>
        <v/>
      </c>
      <c r="C28" s="4209">
        <v>6</v>
      </c>
      <c r="D28" s="3777"/>
      <c r="E28" s="3778"/>
      <c r="F28" s="3779"/>
      <c r="G28" s="3763"/>
      <c r="H28" s="3764"/>
      <c r="I28" s="3764"/>
      <c r="J28" s="3764"/>
      <c r="K28" s="3765"/>
      <c r="L28" s="3789"/>
      <c r="M28" s="3790"/>
      <c r="N28" s="3790"/>
      <c r="O28" s="3790"/>
      <c r="P28" s="3791"/>
      <c r="Q28" s="3786"/>
      <c r="R28" s="3753"/>
      <c r="S28" s="3868"/>
      <c r="T28" s="3869"/>
      <c r="U28" s="3870"/>
      <c r="V28" s="3870"/>
      <c r="W28" s="3982"/>
      <c r="X28" s="3983"/>
      <c r="Y28" s="3988"/>
      <c r="Z28" s="3989"/>
      <c r="AA28" s="3992"/>
      <c r="AB28" s="3853" t="s">
        <v>131</v>
      </c>
      <c r="AC28" s="3855"/>
      <c r="AD28" s="3853" t="s">
        <v>131</v>
      </c>
      <c r="AE28" s="3102"/>
      <c r="AF28" s="3853" t="s">
        <v>131</v>
      </c>
      <c r="AG28" s="3864"/>
      <c r="AH28" s="3865"/>
      <c r="AI28" s="3865"/>
      <c r="AJ28" s="3865"/>
      <c r="AK28" s="4029"/>
      <c r="AL28" s="3865"/>
      <c r="AM28" s="3865"/>
      <c r="AN28" s="4030"/>
      <c r="AO28" s="3842"/>
      <c r="AP28" s="3840"/>
      <c r="AQ28" s="3841"/>
      <c r="AR28" s="3839"/>
      <c r="AS28" s="3840"/>
      <c r="AT28" s="3841"/>
      <c r="AU28" s="4141"/>
      <c r="AV28" s="4142"/>
      <c r="AW28" s="4143"/>
      <c r="AX28" s="4141"/>
      <c r="AY28" s="4142"/>
      <c r="AZ28" s="4143"/>
      <c r="BA28" s="4141"/>
      <c r="BB28" s="4142"/>
      <c r="BC28" s="4143"/>
      <c r="BD28" s="4188">
        <f>SUM(AO28:BC30)</f>
        <v>0</v>
      </c>
      <c r="BE28" s="4189"/>
      <c r="BF28" s="4190"/>
      <c r="BG28" s="4188">
        <f t="shared" ref="BG28" si="4">AK28+BD28</f>
        <v>0</v>
      </c>
      <c r="BH28" s="4189"/>
      <c r="BI28" s="4197"/>
      <c r="BJ28" s="4212"/>
      <c r="BK28" s="4213"/>
      <c r="BL28" s="4214"/>
      <c r="BM28" s="4007"/>
      <c r="BN28" s="4010"/>
      <c r="BO28" s="4011"/>
      <c r="BP28" s="4011"/>
      <c r="BQ28" s="4011"/>
      <c r="BR28" s="4011"/>
      <c r="BS28" s="4011"/>
      <c r="BT28" s="4011"/>
      <c r="BU28" s="4012"/>
    </row>
    <row r="29" spans="1:73" s="65" customFormat="1" ht="12" customHeight="1">
      <c r="A29" s="794"/>
      <c r="B29" s="3969"/>
      <c r="C29" s="4210"/>
      <c r="D29" s="3780"/>
      <c r="E29" s="3781"/>
      <c r="F29" s="3782"/>
      <c r="G29" s="3766"/>
      <c r="H29" s="3767"/>
      <c r="I29" s="3767"/>
      <c r="J29" s="3767"/>
      <c r="K29" s="3768"/>
      <c r="L29" s="3792"/>
      <c r="M29" s="3793"/>
      <c r="N29" s="3793"/>
      <c r="O29" s="3793"/>
      <c r="P29" s="3794"/>
      <c r="Q29" s="3787"/>
      <c r="R29" s="3846"/>
      <c r="S29" s="3847"/>
      <c r="T29" s="3848"/>
      <c r="U29" s="3871"/>
      <c r="V29" s="3871"/>
      <c r="W29" s="3984"/>
      <c r="X29" s="3985"/>
      <c r="Y29" s="3990"/>
      <c r="Z29" s="3991"/>
      <c r="AA29" s="3993"/>
      <c r="AB29" s="3854"/>
      <c r="AC29" s="3856"/>
      <c r="AD29" s="3854"/>
      <c r="AE29" s="3105"/>
      <c r="AF29" s="3854"/>
      <c r="AG29" s="3866"/>
      <c r="AH29" s="3867"/>
      <c r="AI29" s="3867"/>
      <c r="AJ29" s="3867"/>
      <c r="AK29" s="4031"/>
      <c r="AL29" s="3867"/>
      <c r="AM29" s="3867"/>
      <c r="AN29" s="4032"/>
      <c r="AO29" s="3830"/>
      <c r="AP29" s="3831"/>
      <c r="AQ29" s="3832"/>
      <c r="AR29" s="3830"/>
      <c r="AS29" s="3831"/>
      <c r="AT29" s="3832"/>
      <c r="AU29" s="4155"/>
      <c r="AV29" s="4156"/>
      <c r="AW29" s="4157"/>
      <c r="AX29" s="4155"/>
      <c r="AY29" s="4156"/>
      <c r="AZ29" s="4157"/>
      <c r="BA29" s="4155"/>
      <c r="BB29" s="4156"/>
      <c r="BC29" s="4157"/>
      <c r="BD29" s="4191"/>
      <c r="BE29" s="4192"/>
      <c r="BF29" s="4193"/>
      <c r="BG29" s="4191"/>
      <c r="BH29" s="4192"/>
      <c r="BI29" s="4198"/>
      <c r="BJ29" s="4235"/>
      <c r="BK29" s="4236"/>
      <c r="BL29" s="4237"/>
      <c r="BM29" s="4008"/>
      <c r="BN29" s="4016"/>
      <c r="BO29" s="4017"/>
      <c r="BP29" s="4017"/>
      <c r="BQ29" s="4017"/>
      <c r="BR29" s="4017"/>
      <c r="BS29" s="4017"/>
      <c r="BT29" s="4017"/>
      <c r="BU29" s="4018"/>
    </row>
    <row r="30" spans="1:73" s="65" customFormat="1" ht="12" customHeight="1">
      <c r="A30" s="794"/>
      <c r="B30" s="3969"/>
      <c r="C30" s="4248"/>
      <c r="D30" s="3783"/>
      <c r="E30" s="3784"/>
      <c r="F30" s="3785"/>
      <c r="G30" s="3759"/>
      <c r="H30" s="3760"/>
      <c r="I30" s="3760"/>
      <c r="J30" s="3761"/>
      <c r="K30" s="3762"/>
      <c r="L30" s="3795"/>
      <c r="M30" s="3796"/>
      <c r="N30" s="3796"/>
      <c r="O30" s="3796"/>
      <c r="P30" s="3797"/>
      <c r="Q30" s="3857"/>
      <c r="R30" s="3824"/>
      <c r="S30" s="3825"/>
      <c r="T30" s="3826"/>
      <c r="U30" s="3872"/>
      <c r="V30" s="3872"/>
      <c r="W30" s="3986"/>
      <c r="X30" s="3987"/>
      <c r="Y30" s="3994"/>
      <c r="Z30" s="3995"/>
      <c r="AA30" s="1035"/>
      <c r="AB30" s="1036" t="s">
        <v>37</v>
      </c>
      <c r="AC30" s="1037"/>
      <c r="AD30" s="1036" t="s">
        <v>37</v>
      </c>
      <c r="AE30" s="1037"/>
      <c r="AF30" s="1036" t="s">
        <v>37</v>
      </c>
      <c r="AG30" s="1038" t="s">
        <v>36</v>
      </c>
      <c r="AH30" s="3981"/>
      <c r="AI30" s="3981"/>
      <c r="AJ30" s="1039" t="s">
        <v>18</v>
      </c>
      <c r="AK30" s="1040" t="s">
        <v>36</v>
      </c>
      <c r="AL30" s="3981"/>
      <c r="AM30" s="3981"/>
      <c r="AN30" s="1041" t="s">
        <v>18</v>
      </c>
      <c r="AO30" s="3821"/>
      <c r="AP30" s="3822"/>
      <c r="AQ30" s="3823"/>
      <c r="AR30" s="3821"/>
      <c r="AS30" s="3822"/>
      <c r="AT30" s="3823"/>
      <c r="AU30" s="3821"/>
      <c r="AV30" s="3822"/>
      <c r="AW30" s="3823"/>
      <c r="AX30" s="3821"/>
      <c r="AY30" s="3822"/>
      <c r="AZ30" s="3823"/>
      <c r="BA30" s="3821"/>
      <c r="BB30" s="3822"/>
      <c r="BC30" s="3823"/>
      <c r="BD30" s="4194"/>
      <c r="BE30" s="4195"/>
      <c r="BF30" s="4196"/>
      <c r="BG30" s="4194"/>
      <c r="BH30" s="4195"/>
      <c r="BI30" s="4244"/>
      <c r="BJ30" s="4238"/>
      <c r="BK30" s="4239"/>
      <c r="BL30" s="4240"/>
      <c r="BM30" s="4009"/>
      <c r="BN30" s="3973"/>
      <c r="BO30" s="3974"/>
      <c r="BP30" s="3974"/>
      <c r="BQ30" s="3974"/>
      <c r="BR30" s="3974"/>
      <c r="BS30" s="3974"/>
      <c r="BT30" s="3974"/>
      <c r="BU30" s="3975"/>
    </row>
    <row r="31" spans="1:73" s="65" customFormat="1" ht="12" customHeight="1">
      <c r="A31" s="794"/>
      <c r="B31" s="3969" t="str">
        <f>IF(G31="","","○")</f>
        <v/>
      </c>
      <c r="C31" s="4209">
        <v>7</v>
      </c>
      <c r="D31" s="3777"/>
      <c r="E31" s="3778"/>
      <c r="F31" s="3779"/>
      <c r="G31" s="3763"/>
      <c r="H31" s="3764"/>
      <c r="I31" s="3764"/>
      <c r="J31" s="3764"/>
      <c r="K31" s="3765"/>
      <c r="L31" s="3789"/>
      <c r="M31" s="3790"/>
      <c r="N31" s="3790"/>
      <c r="O31" s="3790"/>
      <c r="P31" s="3791"/>
      <c r="Q31" s="3786"/>
      <c r="R31" s="3753"/>
      <c r="S31" s="3868"/>
      <c r="T31" s="3869"/>
      <c r="U31" s="3871"/>
      <c r="V31" s="3871"/>
      <c r="W31" s="3982"/>
      <c r="X31" s="3983"/>
      <c r="Y31" s="3988"/>
      <c r="Z31" s="3989"/>
      <c r="AA31" s="3992"/>
      <c r="AB31" s="3853" t="s">
        <v>131</v>
      </c>
      <c r="AC31" s="3855"/>
      <c r="AD31" s="3853" t="s">
        <v>131</v>
      </c>
      <c r="AE31" s="3102"/>
      <c r="AF31" s="3853" t="s">
        <v>131</v>
      </c>
      <c r="AG31" s="3864"/>
      <c r="AH31" s="3865"/>
      <c r="AI31" s="3865"/>
      <c r="AJ31" s="3865"/>
      <c r="AK31" s="4029"/>
      <c r="AL31" s="3865"/>
      <c r="AM31" s="3865"/>
      <c r="AN31" s="4030"/>
      <c r="AO31" s="3842"/>
      <c r="AP31" s="3840"/>
      <c r="AQ31" s="3841"/>
      <c r="AR31" s="3839"/>
      <c r="AS31" s="3840"/>
      <c r="AT31" s="3841"/>
      <c r="AU31" s="4141"/>
      <c r="AV31" s="4142"/>
      <c r="AW31" s="4143"/>
      <c r="AX31" s="4141"/>
      <c r="AY31" s="4142"/>
      <c r="AZ31" s="4143"/>
      <c r="BA31" s="4141"/>
      <c r="BB31" s="4142"/>
      <c r="BC31" s="4143"/>
      <c r="BD31" s="4188">
        <f>SUM(AO31:BC33)</f>
        <v>0</v>
      </c>
      <c r="BE31" s="4189"/>
      <c r="BF31" s="4190"/>
      <c r="BG31" s="4188">
        <f t="shared" ref="BG31" si="5">AK31+BD31</f>
        <v>0</v>
      </c>
      <c r="BH31" s="4189"/>
      <c r="BI31" s="4197"/>
      <c r="BJ31" s="4212"/>
      <c r="BK31" s="4213"/>
      <c r="BL31" s="4214"/>
      <c r="BM31" s="4007"/>
      <c r="BN31" s="4010"/>
      <c r="BO31" s="4011"/>
      <c r="BP31" s="4011"/>
      <c r="BQ31" s="4011"/>
      <c r="BR31" s="4011"/>
      <c r="BS31" s="4011"/>
      <c r="BT31" s="4011"/>
      <c r="BU31" s="4012"/>
    </row>
    <row r="32" spans="1:73" s="65" customFormat="1" ht="12" customHeight="1">
      <c r="A32" s="794"/>
      <c r="B32" s="3969"/>
      <c r="C32" s="4210"/>
      <c r="D32" s="3780"/>
      <c r="E32" s="3781"/>
      <c r="F32" s="3782"/>
      <c r="G32" s="3766"/>
      <c r="H32" s="3767"/>
      <c r="I32" s="3767"/>
      <c r="J32" s="3767"/>
      <c r="K32" s="3768"/>
      <c r="L32" s="3792"/>
      <c r="M32" s="3793"/>
      <c r="N32" s="3793"/>
      <c r="O32" s="3793"/>
      <c r="P32" s="3794"/>
      <c r="Q32" s="3787"/>
      <c r="R32" s="3846"/>
      <c r="S32" s="3847"/>
      <c r="T32" s="3848"/>
      <c r="U32" s="3871"/>
      <c r="V32" s="3871"/>
      <c r="W32" s="3984"/>
      <c r="X32" s="3985"/>
      <c r="Y32" s="3990"/>
      <c r="Z32" s="3991"/>
      <c r="AA32" s="3993"/>
      <c r="AB32" s="3854"/>
      <c r="AC32" s="3856"/>
      <c r="AD32" s="3854"/>
      <c r="AE32" s="3105"/>
      <c r="AF32" s="3854"/>
      <c r="AG32" s="3866"/>
      <c r="AH32" s="3867"/>
      <c r="AI32" s="3867"/>
      <c r="AJ32" s="3867"/>
      <c r="AK32" s="4031"/>
      <c r="AL32" s="3867"/>
      <c r="AM32" s="3867"/>
      <c r="AN32" s="4032"/>
      <c r="AO32" s="3830"/>
      <c r="AP32" s="3831"/>
      <c r="AQ32" s="3832"/>
      <c r="AR32" s="3830"/>
      <c r="AS32" s="3831"/>
      <c r="AT32" s="3832"/>
      <c r="AU32" s="4155"/>
      <c r="AV32" s="4156"/>
      <c r="AW32" s="4157"/>
      <c r="AX32" s="4155"/>
      <c r="AY32" s="4156"/>
      <c r="AZ32" s="4157"/>
      <c r="BA32" s="4155"/>
      <c r="BB32" s="4156"/>
      <c r="BC32" s="4157"/>
      <c r="BD32" s="4191"/>
      <c r="BE32" s="4192"/>
      <c r="BF32" s="4193"/>
      <c r="BG32" s="4191"/>
      <c r="BH32" s="4192"/>
      <c r="BI32" s="4198"/>
      <c r="BJ32" s="4215"/>
      <c r="BK32" s="4216"/>
      <c r="BL32" s="4217"/>
      <c r="BM32" s="4008"/>
      <c r="BN32" s="4016"/>
      <c r="BO32" s="4017"/>
      <c r="BP32" s="4017"/>
      <c r="BQ32" s="4017"/>
      <c r="BR32" s="4017"/>
      <c r="BS32" s="4017"/>
      <c r="BT32" s="4017"/>
      <c r="BU32" s="4018"/>
    </row>
    <row r="33" spans="1:75" s="65" customFormat="1" ht="12" customHeight="1">
      <c r="A33" s="794"/>
      <c r="B33" s="3969"/>
      <c r="C33" s="4210"/>
      <c r="D33" s="3783"/>
      <c r="E33" s="3784"/>
      <c r="F33" s="3785"/>
      <c r="G33" s="3759"/>
      <c r="H33" s="3760"/>
      <c r="I33" s="3760"/>
      <c r="J33" s="3761"/>
      <c r="K33" s="3762"/>
      <c r="L33" s="3792"/>
      <c r="M33" s="3793"/>
      <c r="N33" s="3793"/>
      <c r="O33" s="3793"/>
      <c r="P33" s="3794"/>
      <c r="Q33" s="3857"/>
      <c r="R33" s="3873"/>
      <c r="S33" s="2453"/>
      <c r="T33" s="3874"/>
      <c r="U33" s="3871"/>
      <c r="V33" s="3871"/>
      <c r="W33" s="3984"/>
      <c r="X33" s="3985"/>
      <c r="Y33" s="4233"/>
      <c r="Z33" s="4234"/>
      <c r="AA33" s="1035"/>
      <c r="AB33" s="1036" t="s">
        <v>37</v>
      </c>
      <c r="AC33" s="1037"/>
      <c r="AD33" s="1036" t="s">
        <v>37</v>
      </c>
      <c r="AE33" s="1037"/>
      <c r="AF33" s="1036" t="s">
        <v>37</v>
      </c>
      <c r="AG33" s="1038" t="s">
        <v>36</v>
      </c>
      <c r="AH33" s="3981"/>
      <c r="AI33" s="3981"/>
      <c r="AJ33" s="1039" t="s">
        <v>18</v>
      </c>
      <c r="AK33" s="1040" t="s">
        <v>36</v>
      </c>
      <c r="AL33" s="3981"/>
      <c r="AM33" s="3981"/>
      <c r="AN33" s="1041" t="s">
        <v>18</v>
      </c>
      <c r="AO33" s="3821"/>
      <c r="AP33" s="3822"/>
      <c r="AQ33" s="3823"/>
      <c r="AR33" s="3821"/>
      <c r="AS33" s="3822"/>
      <c r="AT33" s="3823"/>
      <c r="AU33" s="3830"/>
      <c r="AV33" s="3831"/>
      <c r="AW33" s="3832"/>
      <c r="AX33" s="3830"/>
      <c r="AY33" s="3831"/>
      <c r="AZ33" s="3832"/>
      <c r="BA33" s="3830"/>
      <c r="BB33" s="3831"/>
      <c r="BC33" s="3832"/>
      <c r="BD33" s="4194"/>
      <c r="BE33" s="4195"/>
      <c r="BF33" s="4196"/>
      <c r="BG33" s="4194"/>
      <c r="BH33" s="4195"/>
      <c r="BI33" s="4244"/>
      <c r="BJ33" s="4241"/>
      <c r="BK33" s="4242"/>
      <c r="BL33" s="4243"/>
      <c r="BM33" s="4008"/>
      <c r="BN33" s="4245"/>
      <c r="BO33" s="4246"/>
      <c r="BP33" s="4246"/>
      <c r="BQ33" s="4246"/>
      <c r="BR33" s="4246"/>
      <c r="BS33" s="4246"/>
      <c r="BT33" s="4246"/>
      <c r="BU33" s="4247"/>
    </row>
    <row r="34" spans="1:75" s="65" customFormat="1" ht="12" customHeight="1">
      <c r="A34" s="794"/>
      <c r="B34" s="3969" t="str">
        <f>IF(G34="","","○")</f>
        <v/>
      </c>
      <c r="C34" s="4209">
        <v>8</v>
      </c>
      <c r="D34" s="3777"/>
      <c r="E34" s="3778"/>
      <c r="F34" s="3779"/>
      <c r="G34" s="3763"/>
      <c r="H34" s="3764"/>
      <c r="I34" s="3764"/>
      <c r="J34" s="3764"/>
      <c r="K34" s="3765"/>
      <c r="L34" s="3789"/>
      <c r="M34" s="3790"/>
      <c r="N34" s="3790"/>
      <c r="O34" s="3790"/>
      <c r="P34" s="3791"/>
      <c r="Q34" s="3786"/>
      <c r="R34" s="3753"/>
      <c r="S34" s="3868"/>
      <c r="T34" s="3869"/>
      <c r="U34" s="3870"/>
      <c r="V34" s="3870"/>
      <c r="W34" s="3982"/>
      <c r="X34" s="3983"/>
      <c r="Y34" s="3988"/>
      <c r="Z34" s="3989"/>
      <c r="AA34" s="3992"/>
      <c r="AB34" s="3853" t="s">
        <v>131</v>
      </c>
      <c r="AC34" s="3855"/>
      <c r="AD34" s="3853" t="s">
        <v>131</v>
      </c>
      <c r="AE34" s="3102"/>
      <c r="AF34" s="3853" t="s">
        <v>131</v>
      </c>
      <c r="AG34" s="3864"/>
      <c r="AH34" s="3865"/>
      <c r="AI34" s="3865"/>
      <c r="AJ34" s="3865"/>
      <c r="AK34" s="4029"/>
      <c r="AL34" s="3865"/>
      <c r="AM34" s="3865"/>
      <c r="AN34" s="4030"/>
      <c r="AO34" s="3842"/>
      <c r="AP34" s="3840"/>
      <c r="AQ34" s="3841"/>
      <c r="AR34" s="3839"/>
      <c r="AS34" s="3840"/>
      <c r="AT34" s="3841"/>
      <c r="AU34" s="4141"/>
      <c r="AV34" s="4142"/>
      <c r="AW34" s="4143"/>
      <c r="AX34" s="4141"/>
      <c r="AY34" s="4142"/>
      <c r="AZ34" s="4143"/>
      <c r="BA34" s="4141"/>
      <c r="BB34" s="4142"/>
      <c r="BC34" s="4143"/>
      <c r="BD34" s="4188">
        <f>SUM(AO34:BC36)</f>
        <v>0</v>
      </c>
      <c r="BE34" s="4189"/>
      <c r="BF34" s="4190"/>
      <c r="BG34" s="4188">
        <f t="shared" ref="BG34" si="6">AK34+BD34</f>
        <v>0</v>
      </c>
      <c r="BH34" s="4189"/>
      <c r="BI34" s="4197"/>
      <c r="BJ34" s="4212"/>
      <c r="BK34" s="4213"/>
      <c r="BL34" s="4214"/>
      <c r="BM34" s="4007"/>
      <c r="BN34" s="4010"/>
      <c r="BO34" s="4011"/>
      <c r="BP34" s="4011"/>
      <c r="BQ34" s="4011"/>
      <c r="BR34" s="4011"/>
      <c r="BS34" s="4011"/>
      <c r="BT34" s="4011"/>
      <c r="BU34" s="4012"/>
    </row>
    <row r="35" spans="1:75" s="65" customFormat="1" ht="12" customHeight="1">
      <c r="A35" s="794"/>
      <c r="B35" s="3969"/>
      <c r="C35" s="4210"/>
      <c r="D35" s="3780"/>
      <c r="E35" s="3781"/>
      <c r="F35" s="3782"/>
      <c r="G35" s="3766"/>
      <c r="H35" s="3767"/>
      <c r="I35" s="3767"/>
      <c r="J35" s="3767"/>
      <c r="K35" s="3768"/>
      <c r="L35" s="3792"/>
      <c r="M35" s="3793"/>
      <c r="N35" s="3793"/>
      <c r="O35" s="3793"/>
      <c r="P35" s="3794"/>
      <c r="Q35" s="3787"/>
      <c r="R35" s="3846"/>
      <c r="S35" s="3847"/>
      <c r="T35" s="3848"/>
      <c r="U35" s="3871"/>
      <c r="V35" s="3871"/>
      <c r="W35" s="3984"/>
      <c r="X35" s="3985"/>
      <c r="Y35" s="3990"/>
      <c r="Z35" s="3991"/>
      <c r="AA35" s="3993"/>
      <c r="AB35" s="3854"/>
      <c r="AC35" s="3856"/>
      <c r="AD35" s="3854"/>
      <c r="AE35" s="3105"/>
      <c r="AF35" s="3854"/>
      <c r="AG35" s="3866"/>
      <c r="AH35" s="3867"/>
      <c r="AI35" s="3867"/>
      <c r="AJ35" s="3867"/>
      <c r="AK35" s="4031"/>
      <c r="AL35" s="3867"/>
      <c r="AM35" s="3867"/>
      <c r="AN35" s="4032"/>
      <c r="AO35" s="3830"/>
      <c r="AP35" s="3831"/>
      <c r="AQ35" s="3832"/>
      <c r="AR35" s="3830"/>
      <c r="AS35" s="3831"/>
      <c r="AT35" s="3832"/>
      <c r="AU35" s="4155"/>
      <c r="AV35" s="4156"/>
      <c r="AW35" s="4157"/>
      <c r="AX35" s="4155"/>
      <c r="AY35" s="4156"/>
      <c r="AZ35" s="4157"/>
      <c r="BA35" s="4155"/>
      <c r="BB35" s="4156"/>
      <c r="BC35" s="4157"/>
      <c r="BD35" s="4191"/>
      <c r="BE35" s="4192"/>
      <c r="BF35" s="4193"/>
      <c r="BG35" s="4191"/>
      <c r="BH35" s="4192"/>
      <c r="BI35" s="4198"/>
      <c r="BJ35" s="4215"/>
      <c r="BK35" s="4216"/>
      <c r="BL35" s="4217"/>
      <c r="BM35" s="4008"/>
      <c r="BN35" s="4016"/>
      <c r="BO35" s="4017"/>
      <c r="BP35" s="4017"/>
      <c r="BQ35" s="4017"/>
      <c r="BR35" s="4017"/>
      <c r="BS35" s="4017"/>
      <c r="BT35" s="4017"/>
      <c r="BU35" s="4018"/>
    </row>
    <row r="36" spans="1:75" s="65" customFormat="1" ht="12" customHeight="1" thickBot="1">
      <c r="A36" s="794"/>
      <c r="B36" s="3969"/>
      <c r="C36" s="4211"/>
      <c r="D36" s="3818"/>
      <c r="E36" s="3819"/>
      <c r="F36" s="3820"/>
      <c r="G36" s="3808"/>
      <c r="H36" s="3809"/>
      <c r="I36" s="3809"/>
      <c r="J36" s="3810"/>
      <c r="K36" s="3811"/>
      <c r="L36" s="3977"/>
      <c r="M36" s="3978"/>
      <c r="N36" s="3978"/>
      <c r="O36" s="3978"/>
      <c r="P36" s="3979"/>
      <c r="Q36" s="3788"/>
      <c r="R36" s="3945"/>
      <c r="S36" s="3946"/>
      <c r="T36" s="3947"/>
      <c r="U36" s="3980"/>
      <c r="V36" s="3980"/>
      <c r="W36" s="4005"/>
      <c r="X36" s="4006"/>
      <c r="Y36" s="3948"/>
      <c r="Z36" s="3949"/>
      <c r="AA36" s="1035"/>
      <c r="AB36" s="1036" t="s">
        <v>37</v>
      </c>
      <c r="AC36" s="1037"/>
      <c r="AD36" s="1036" t="s">
        <v>37</v>
      </c>
      <c r="AE36" s="1037"/>
      <c r="AF36" s="1036" t="s">
        <v>37</v>
      </c>
      <c r="AG36" s="1046" t="s">
        <v>36</v>
      </c>
      <c r="AH36" s="3950"/>
      <c r="AI36" s="3950"/>
      <c r="AJ36" s="1047" t="s">
        <v>18</v>
      </c>
      <c r="AK36" s="1048" t="s">
        <v>36</v>
      </c>
      <c r="AL36" s="3950"/>
      <c r="AM36" s="3950"/>
      <c r="AN36" s="1049" t="s">
        <v>18</v>
      </c>
      <c r="AO36" s="4138"/>
      <c r="AP36" s="4139"/>
      <c r="AQ36" s="4140"/>
      <c r="AR36" s="4138"/>
      <c r="AS36" s="4139"/>
      <c r="AT36" s="4140"/>
      <c r="AU36" s="4138"/>
      <c r="AV36" s="4139"/>
      <c r="AW36" s="4140"/>
      <c r="AX36" s="4138"/>
      <c r="AY36" s="4139"/>
      <c r="AZ36" s="4140"/>
      <c r="BA36" s="4138"/>
      <c r="BB36" s="4139"/>
      <c r="BC36" s="4140"/>
      <c r="BD36" s="4199"/>
      <c r="BE36" s="4200"/>
      <c r="BF36" s="4201"/>
      <c r="BG36" s="4199"/>
      <c r="BH36" s="4200"/>
      <c r="BI36" s="4202"/>
      <c r="BJ36" s="4230"/>
      <c r="BK36" s="4231"/>
      <c r="BL36" s="4232"/>
      <c r="BM36" s="4028"/>
      <c r="BN36" s="4002"/>
      <c r="BO36" s="4003"/>
      <c r="BP36" s="4003"/>
      <c r="BQ36" s="4003"/>
      <c r="BR36" s="4003"/>
      <c r="BS36" s="4003"/>
      <c r="BT36" s="4003"/>
      <c r="BU36" s="4004"/>
    </row>
    <row r="37" spans="1:75" ht="7" customHeight="1">
      <c r="A37" s="794"/>
      <c r="B37" s="3969" t="str">
        <f>IF(G37="","","○")</f>
        <v/>
      </c>
      <c r="C37" s="6"/>
      <c r="D37" s="6"/>
      <c r="E37" s="6"/>
      <c r="F37" s="6"/>
      <c r="G37" s="6"/>
      <c r="H37" s="6"/>
      <c r="I37" s="6"/>
      <c r="J37" s="6"/>
      <c r="K37" s="6"/>
      <c r="L37" s="6"/>
      <c r="M37" s="6"/>
      <c r="N37" s="6"/>
      <c r="O37" s="6"/>
      <c r="P37" s="6"/>
      <c r="Q37" s="6"/>
      <c r="R37" s="6"/>
      <c r="S37" s="6"/>
      <c r="T37" s="1050"/>
      <c r="U37" s="1050"/>
      <c r="V37" s="601"/>
      <c r="W37" s="601"/>
      <c r="X37" s="276"/>
      <c r="AD37" s="6"/>
      <c r="AE37" s="6"/>
      <c r="AF37" s="6"/>
      <c r="AG37" s="6"/>
      <c r="AH37" s="81"/>
      <c r="AI37" s="81"/>
      <c r="AJ37" s="265"/>
      <c r="AK37" s="6"/>
      <c r="AL37" s="6"/>
      <c r="AM37" s="6"/>
      <c r="AN37" s="6"/>
      <c r="AO37" s="6"/>
      <c r="AP37" s="6"/>
      <c r="AQ37" s="6"/>
      <c r="AR37" s="6"/>
      <c r="AS37" s="6"/>
      <c r="AT37" s="6"/>
      <c r="AU37" s="6"/>
      <c r="AV37" s="6"/>
      <c r="AW37" s="6"/>
      <c r="AX37" s="6"/>
      <c r="AY37" s="6"/>
      <c r="AZ37" s="6"/>
      <c r="BA37" s="6"/>
      <c r="BB37" s="81"/>
      <c r="BC37" s="81"/>
      <c r="BD37" s="81"/>
      <c r="BE37" s="265"/>
      <c r="BF37" s="6"/>
      <c r="BG37" s="81"/>
      <c r="BH37" s="81"/>
      <c r="BI37" s="6"/>
      <c r="BJ37" s="1051"/>
      <c r="BK37" s="1052"/>
      <c r="BL37" s="1052"/>
      <c r="BM37" s="6"/>
      <c r="BN37" s="6"/>
      <c r="BO37" s="6"/>
      <c r="BP37" s="6"/>
      <c r="BQ37" s="81"/>
      <c r="BR37" s="81"/>
    </row>
    <row r="38" spans="1:75" ht="15.75" customHeight="1">
      <c r="A38" s="794"/>
      <c r="B38" s="3969"/>
      <c r="C38" s="6" t="s">
        <v>821</v>
      </c>
      <c r="D38" s="6"/>
      <c r="E38" s="6"/>
      <c r="F38" s="6"/>
      <c r="G38" s="6"/>
      <c r="H38" s="6"/>
      <c r="I38" s="6"/>
      <c r="J38" s="6"/>
      <c r="K38" s="6"/>
      <c r="L38" s="6"/>
      <c r="M38" s="6"/>
      <c r="N38" s="6"/>
      <c r="O38" s="6"/>
      <c r="P38" s="6"/>
      <c r="Q38" s="6"/>
      <c r="R38" s="6"/>
      <c r="S38" s="6"/>
      <c r="T38" s="1050"/>
      <c r="U38" s="1050"/>
      <c r="V38" s="601"/>
      <c r="W38" s="601"/>
      <c r="X38" s="276"/>
      <c r="Y38" s="1053"/>
      <c r="Z38" s="602"/>
      <c r="AA38" s="1053"/>
      <c r="AB38" s="128"/>
      <c r="AC38" s="1053"/>
      <c r="AD38" s="6"/>
      <c r="AE38" s="6"/>
      <c r="AF38" s="6"/>
      <c r="AG38" s="6"/>
      <c r="AH38" s="6"/>
      <c r="AI38" s="6"/>
      <c r="AJ38" s="265"/>
      <c r="AK38" s="6"/>
      <c r="AL38" s="6"/>
      <c r="AM38" s="6"/>
      <c r="AN38" s="6"/>
      <c r="AO38" s="6"/>
      <c r="AP38" s="6"/>
      <c r="AQ38" s="6"/>
      <c r="AR38" s="6"/>
      <c r="AS38" s="6"/>
      <c r="AT38" s="6"/>
      <c r="AU38" s="6"/>
      <c r="AV38" s="6"/>
      <c r="AW38" s="6"/>
      <c r="AX38" s="6"/>
      <c r="AY38" s="6"/>
      <c r="AZ38" s="6"/>
      <c r="BA38" s="6"/>
      <c r="BB38" s="6"/>
      <c r="BC38" s="6"/>
      <c r="BD38" s="6"/>
      <c r="BE38" s="265"/>
      <c r="BF38" s="6"/>
      <c r="BG38" s="6"/>
      <c r="BH38" s="6"/>
      <c r="BI38" s="6"/>
      <c r="BJ38" s="1054"/>
      <c r="BK38" s="1055"/>
      <c r="BL38" s="1056"/>
      <c r="BM38" s="3963" t="s">
        <v>1139</v>
      </c>
      <c r="BN38" s="3964"/>
      <c r="BO38" s="3964"/>
      <c r="BP38" s="3965"/>
      <c r="BQ38" s="3966" t="s">
        <v>1140</v>
      </c>
      <c r="BR38" s="3967"/>
      <c r="BS38" s="3967"/>
      <c r="BT38" s="3967"/>
      <c r="BU38" s="3968"/>
      <c r="BW38" s="1021" t="s">
        <v>1098</v>
      </c>
    </row>
    <row r="39" spans="1:75" s="65" customFormat="1" ht="12" customHeight="1">
      <c r="A39" s="794" t="s">
        <v>1142</v>
      </c>
      <c r="B39" s="3969"/>
      <c r="C39" s="4218" t="s">
        <v>1871</v>
      </c>
      <c r="D39" s="3103"/>
      <c r="E39" s="3103"/>
      <c r="F39" s="3104"/>
      <c r="G39" s="3771">
        <f>SUM(J15,J18,J21,J24,J27,J30,J33,J36)</f>
        <v>0</v>
      </c>
      <c r="H39" s="3772"/>
      <c r="I39" s="3772"/>
      <c r="J39" s="3772"/>
      <c r="K39" s="3773"/>
      <c r="L39" s="1090"/>
      <c r="M39" s="1090"/>
      <c r="N39" s="875"/>
      <c r="O39" s="931"/>
      <c r="P39" s="931"/>
      <c r="Q39" s="931"/>
      <c r="R39" s="3103"/>
      <c r="S39" s="3103"/>
      <c r="T39" s="1391"/>
      <c r="U39" s="1391"/>
      <c r="V39" s="1391"/>
      <c r="W39" s="1391"/>
      <c r="X39" s="207"/>
      <c r="Y39" s="1059"/>
      <c r="Z39" s="1064"/>
      <c r="AA39" s="1059"/>
      <c r="AB39" s="875"/>
      <c r="AC39" s="1059"/>
      <c r="AD39" s="1060"/>
      <c r="AE39" s="1060"/>
      <c r="AF39" s="1060"/>
      <c r="AG39" s="4222" t="e">
        <f>ROUND(AVERAGE($AG13:$AJ36),0)</f>
        <v>#DIV/0!</v>
      </c>
      <c r="AH39" s="4223"/>
      <c r="AI39" s="4223"/>
      <c r="AJ39" s="4224"/>
      <c r="AK39" s="4228" t="e">
        <f>ROUND(AVERAGE($AK13:$AN36),0)</f>
        <v>#DIV/0!</v>
      </c>
      <c r="AL39" s="4223"/>
      <c r="AM39" s="4223"/>
      <c r="AN39" s="4224"/>
      <c r="AO39" s="3909"/>
      <c r="AP39" s="3910"/>
      <c r="AQ39" s="3911"/>
      <c r="AR39" s="3909"/>
      <c r="AS39" s="3910"/>
      <c r="AT39" s="3911"/>
      <c r="AU39" s="4219"/>
      <c r="AV39" s="4220"/>
      <c r="AW39" s="4221"/>
      <c r="AX39" s="4219"/>
      <c r="AY39" s="4220"/>
      <c r="AZ39" s="4221"/>
      <c r="BA39" s="4219"/>
      <c r="BB39" s="4220"/>
      <c r="BC39" s="4221"/>
      <c r="BD39" s="3954" t="e">
        <f>ROUND(SUMIF($B13:$B36,$A39,$BD13:$BF36)/$BM39,0)</f>
        <v>#DIV/0!</v>
      </c>
      <c r="BE39" s="3954"/>
      <c r="BF39" s="3954"/>
      <c r="BG39" s="3956" t="e">
        <f>ROUND(SUMIF($B13:$B36,$A39,$BG13:$BI36)/$BM39,0)</f>
        <v>#DIV/0!</v>
      </c>
      <c r="BH39" s="3956"/>
      <c r="BI39" s="3957"/>
      <c r="BJ39" s="3960" t="e">
        <f>ROUND(AVERAGE(BJ13,BJ16,BJ19,BJ22,BJ25,BJ28,BJ31,BJ34),0)</f>
        <v>#DIV/0!</v>
      </c>
      <c r="BK39" s="3961"/>
      <c r="BL39" s="3962"/>
      <c r="BM39" s="3894">
        <f>COUNTIF(G13:K36,BW39)+COUNTIF(G13:K36,BW40)+COUNTIF(G13:K36,BW41)+COUNTIF(G13:K36,BW42)+COUNTIF(G13:K36,BW43)+COUNTIF(G13:K36,BW44)</f>
        <v>0</v>
      </c>
      <c r="BN39" s="3895"/>
      <c r="BO39" s="3895"/>
      <c r="BP39" s="3896"/>
      <c r="BQ39" s="3897" t="e">
        <f>ROUND((BJ39/BJ40)*100,1)</f>
        <v>#DIV/0!</v>
      </c>
      <c r="BR39" s="3898"/>
      <c r="BS39" s="3898"/>
      <c r="BT39" s="3898"/>
      <c r="BU39" s="3899"/>
      <c r="BW39" s="1021" t="s">
        <v>1143</v>
      </c>
    </row>
    <row r="40" spans="1:75" s="65" customFormat="1" ht="12" customHeight="1">
      <c r="A40" s="64"/>
      <c r="B40" s="5"/>
      <c r="C40" s="3770"/>
      <c r="D40" s="3109"/>
      <c r="E40" s="3109"/>
      <c r="F40" s="3110"/>
      <c r="G40" s="3774"/>
      <c r="H40" s="3775"/>
      <c r="I40" s="3775"/>
      <c r="J40" s="3775"/>
      <c r="K40" s="3776"/>
      <c r="L40" s="1091"/>
      <c r="M40" s="1091"/>
      <c r="N40" s="597"/>
      <c r="O40" s="1390"/>
      <c r="P40" s="1390"/>
      <c r="Q40" s="1390"/>
      <c r="R40" s="3109"/>
      <c r="S40" s="3109"/>
      <c r="T40" s="1392"/>
      <c r="U40" s="1392"/>
      <c r="V40" s="1392"/>
      <c r="W40" s="1392"/>
      <c r="X40" s="1037"/>
      <c r="Y40" s="1061"/>
      <c r="Z40" s="1037"/>
      <c r="AA40" s="1061"/>
      <c r="AB40" s="1037"/>
      <c r="AC40" s="1061"/>
      <c r="AD40" s="1062"/>
      <c r="AE40" s="1062"/>
      <c r="AF40" s="1062"/>
      <c r="AG40" s="4225"/>
      <c r="AH40" s="4226"/>
      <c r="AI40" s="4226"/>
      <c r="AJ40" s="4227"/>
      <c r="AK40" s="4229"/>
      <c r="AL40" s="4226"/>
      <c r="AM40" s="4226"/>
      <c r="AN40" s="4227"/>
      <c r="AO40" s="3912"/>
      <c r="AP40" s="3913"/>
      <c r="AQ40" s="3914"/>
      <c r="AR40" s="3912"/>
      <c r="AS40" s="3913"/>
      <c r="AT40" s="3914"/>
      <c r="AU40" s="4206"/>
      <c r="AV40" s="4207"/>
      <c r="AW40" s="4208"/>
      <c r="AX40" s="4206"/>
      <c r="AY40" s="4207"/>
      <c r="AZ40" s="4208"/>
      <c r="BA40" s="4206"/>
      <c r="BB40" s="4207"/>
      <c r="BC40" s="4208"/>
      <c r="BD40" s="3955"/>
      <c r="BE40" s="3955"/>
      <c r="BF40" s="3955"/>
      <c r="BG40" s="3958"/>
      <c r="BH40" s="3958"/>
      <c r="BI40" s="3959"/>
      <c r="BJ40" s="3951" t="e">
        <f>ROUND(AVERAGE(BJ15,BJ18,BJ21,BJ24,BJ27,BJ30,BJ33,BJ36),0)</f>
        <v>#DIV/0!</v>
      </c>
      <c r="BK40" s="3952"/>
      <c r="BL40" s="3953"/>
      <c r="BM40" s="3894"/>
      <c r="BN40" s="3895"/>
      <c r="BO40" s="3895"/>
      <c r="BP40" s="3896"/>
      <c r="BQ40" s="3900"/>
      <c r="BR40" s="3901"/>
      <c r="BS40" s="3901"/>
      <c r="BT40" s="3901"/>
      <c r="BU40" s="3902"/>
      <c r="BW40" s="65" t="s">
        <v>1144</v>
      </c>
    </row>
    <row r="41" spans="1:75" s="65" customFormat="1" ht="12" customHeight="1">
      <c r="A41" s="64"/>
      <c r="B41" s="5"/>
      <c r="C41" s="65" t="s">
        <v>1145</v>
      </c>
      <c r="D41" s="344"/>
      <c r="E41" s="1063" t="s">
        <v>1146</v>
      </c>
      <c r="F41" s="217" t="s">
        <v>1462</v>
      </c>
      <c r="G41" s="217"/>
      <c r="H41" s="217"/>
      <c r="I41" s="217"/>
      <c r="J41" s="217"/>
      <c r="K41" s="217"/>
      <c r="L41" s="217"/>
      <c r="M41" s="217"/>
      <c r="N41" s="1389"/>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338"/>
      <c r="BG41" s="338"/>
      <c r="BH41" s="338"/>
      <c r="BI41" s="338"/>
      <c r="BJ41" s="338"/>
      <c r="BK41" s="338"/>
      <c r="BL41" s="338"/>
      <c r="BM41" s="338"/>
      <c r="BN41" s="338"/>
      <c r="BO41" s="338"/>
      <c r="BP41" s="338"/>
      <c r="BQ41" s="338"/>
      <c r="BR41" s="338"/>
      <c r="BW41" s="65" t="s">
        <v>1147</v>
      </c>
    </row>
    <row r="42" spans="1:75" s="65" customFormat="1" ht="12" customHeight="1">
      <c r="A42" s="794"/>
      <c r="E42" s="1063" t="s">
        <v>1148</v>
      </c>
      <c r="F42" s="2401" t="s">
        <v>1632</v>
      </c>
      <c r="G42" s="2401"/>
      <c r="H42" s="2401"/>
      <c r="I42" s="2401"/>
      <c r="J42" s="2401"/>
      <c r="K42" s="2401"/>
      <c r="L42" s="240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c r="AS42" s="2401"/>
      <c r="AT42" s="2401"/>
      <c r="AU42" s="2401"/>
      <c r="AV42" s="2401"/>
      <c r="AW42" s="2401"/>
      <c r="AX42" s="2401"/>
      <c r="AY42" s="2401"/>
      <c r="AZ42" s="2401"/>
      <c r="BA42" s="2401"/>
      <c r="BB42" s="2401"/>
      <c r="BC42" s="2401"/>
      <c r="BD42" s="2401"/>
      <c r="BE42" s="2401"/>
      <c r="BF42" s="2401"/>
      <c r="BG42" s="2401"/>
      <c r="BH42" s="2401"/>
      <c r="BI42" s="2401"/>
      <c r="BJ42" s="2401"/>
      <c r="BK42" s="2401"/>
      <c r="BL42" s="2401"/>
      <c r="BM42" s="2401"/>
      <c r="BN42" s="2401"/>
      <c r="BO42" s="2401"/>
      <c r="BP42" s="2401"/>
      <c r="BQ42" s="2401"/>
      <c r="BR42" s="2401"/>
      <c r="BW42" s="65" t="s">
        <v>68</v>
      </c>
    </row>
    <row r="43" spans="1:75" s="65" customFormat="1" ht="12" customHeight="1">
      <c r="A43" s="794"/>
      <c r="E43" s="1063"/>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c r="AS43" s="2401"/>
      <c r="AT43" s="2401"/>
      <c r="AU43" s="2401"/>
      <c r="AV43" s="2401"/>
      <c r="AW43" s="2401"/>
      <c r="AX43" s="2401"/>
      <c r="AY43" s="2401"/>
      <c r="AZ43" s="2401"/>
      <c r="BA43" s="2401"/>
      <c r="BB43" s="2401"/>
      <c r="BC43" s="2401"/>
      <c r="BD43" s="2401"/>
      <c r="BE43" s="2401"/>
      <c r="BF43" s="2401"/>
      <c r="BG43" s="2401"/>
      <c r="BH43" s="2401"/>
      <c r="BI43" s="2401"/>
      <c r="BJ43" s="2401"/>
      <c r="BK43" s="2401"/>
      <c r="BL43" s="2401"/>
      <c r="BM43" s="2401"/>
      <c r="BN43" s="2401"/>
      <c r="BO43" s="2401"/>
      <c r="BP43" s="2401"/>
      <c r="BQ43" s="2401"/>
      <c r="BR43" s="2401"/>
      <c r="BW43" s="65" t="s">
        <v>1149</v>
      </c>
    </row>
    <row r="44" spans="1:75" s="65" customFormat="1" ht="12" customHeight="1">
      <c r="A44" s="794"/>
      <c r="E44" s="1063" t="s">
        <v>1150</v>
      </c>
      <c r="F44" s="2401" t="s">
        <v>1633</v>
      </c>
      <c r="G44" s="3243"/>
      <c r="H44" s="3243"/>
      <c r="I44" s="3243"/>
      <c r="J44" s="3243"/>
      <c r="K44" s="3243"/>
      <c r="L44" s="3243"/>
      <c r="M44" s="3243"/>
      <c r="N44" s="3243"/>
      <c r="O44" s="3243"/>
      <c r="P44" s="3243"/>
      <c r="Q44" s="3243"/>
      <c r="R44" s="3243"/>
      <c r="S44" s="3243"/>
      <c r="T44" s="3243"/>
      <c r="U44" s="3243"/>
      <c r="V44" s="3243"/>
      <c r="W44" s="3243"/>
      <c r="X44" s="3243"/>
      <c r="Y44" s="3243"/>
      <c r="Z44" s="3243"/>
      <c r="AA44" s="3243"/>
      <c r="AB44" s="3243"/>
      <c r="AC44" s="3243"/>
      <c r="AD44" s="3243"/>
      <c r="AE44" s="3243"/>
      <c r="AF44" s="3243"/>
      <c r="AG44" s="3243"/>
      <c r="AH44" s="3243"/>
      <c r="AI44" s="3243"/>
      <c r="AJ44" s="3243"/>
      <c r="AK44" s="3243"/>
      <c r="AL44" s="3243"/>
      <c r="AM44" s="3243"/>
      <c r="AN44" s="3243"/>
      <c r="AO44" s="3243"/>
      <c r="AP44" s="3243"/>
      <c r="AQ44" s="3243"/>
      <c r="AR44" s="3243"/>
      <c r="AS44" s="3243"/>
      <c r="AT44" s="3243"/>
      <c r="AU44" s="3243"/>
      <c r="AV44" s="3243"/>
      <c r="AW44" s="3243"/>
      <c r="AX44" s="3243"/>
      <c r="AY44" s="3243"/>
      <c r="AZ44" s="3243"/>
      <c r="BA44" s="3243"/>
      <c r="BB44" s="3243"/>
      <c r="BC44" s="3243"/>
      <c r="BD44" s="3243"/>
      <c r="BE44" s="3243"/>
      <c r="BF44" s="3243"/>
      <c r="BG44" s="3243"/>
      <c r="BH44" s="3243"/>
      <c r="BI44" s="3243"/>
      <c r="BJ44" s="3243"/>
      <c r="BK44" s="3243"/>
      <c r="BL44" s="3243"/>
      <c r="BM44" s="3243"/>
      <c r="BN44" s="3243"/>
      <c r="BO44" s="3243"/>
      <c r="BP44" s="3243"/>
      <c r="BQ44" s="3243"/>
      <c r="BR44" s="3243"/>
      <c r="BW44" s="65" t="s">
        <v>1151</v>
      </c>
    </row>
    <row r="45" spans="1:75" ht="13.5" customHeight="1">
      <c r="C45" s="65"/>
      <c r="D45" s="65"/>
      <c r="E45" s="1063" t="s">
        <v>1524</v>
      </c>
      <c r="F45" s="3590" t="s">
        <v>2294</v>
      </c>
      <c r="G45" s="3590"/>
      <c r="H45" s="3590"/>
      <c r="I45" s="3590"/>
      <c r="J45" s="3590"/>
      <c r="K45" s="3590"/>
      <c r="L45" s="3590"/>
      <c r="M45" s="3590"/>
      <c r="N45" s="3590"/>
      <c r="O45" s="3590"/>
      <c r="P45" s="3590"/>
      <c r="Q45" s="3590"/>
      <c r="R45" s="3590"/>
      <c r="S45" s="3590"/>
      <c r="T45" s="3590"/>
      <c r="U45" s="3590"/>
      <c r="V45" s="3590"/>
      <c r="W45" s="3590"/>
      <c r="X45" s="3590"/>
      <c r="Y45" s="3590"/>
      <c r="Z45" s="3590"/>
      <c r="AA45" s="3590"/>
      <c r="AB45" s="3590"/>
      <c r="AC45" s="3590"/>
      <c r="AD45" s="3590"/>
      <c r="AE45" s="3590"/>
      <c r="AF45" s="3590"/>
      <c r="AG45" s="3590"/>
      <c r="AH45" s="3590"/>
      <c r="AI45" s="3590"/>
      <c r="AJ45" s="3590"/>
      <c r="AK45" s="3590"/>
      <c r="AL45" s="3590"/>
      <c r="AM45" s="3590"/>
      <c r="AN45" s="3590"/>
      <c r="AO45" s="3590"/>
      <c r="AP45" s="3590"/>
      <c r="AQ45" s="3590"/>
      <c r="AR45" s="3590"/>
      <c r="AS45" s="3590"/>
      <c r="AT45" s="3590"/>
      <c r="AU45" s="3590"/>
      <c r="AV45" s="3590"/>
      <c r="AW45" s="3590"/>
      <c r="AX45" s="3590"/>
      <c r="AY45" s="3590"/>
      <c r="AZ45" s="3590"/>
      <c r="BA45" s="3590"/>
      <c r="BB45" s="3590"/>
      <c r="BC45" s="3590"/>
      <c r="BD45" s="3590"/>
      <c r="BE45" s="3590"/>
      <c r="BF45" s="3590"/>
      <c r="BG45" s="3590"/>
      <c r="BH45" s="3590"/>
      <c r="BI45" s="3590"/>
      <c r="BJ45" s="3590"/>
      <c r="BK45" s="3590"/>
      <c r="BL45" s="3590"/>
      <c r="BM45" s="3590"/>
      <c r="BN45" s="3590"/>
      <c r="BO45" s="3590"/>
      <c r="BP45" s="3590"/>
      <c r="BQ45" s="3590"/>
      <c r="BR45" s="3590"/>
      <c r="BS45" s="65"/>
      <c r="BT45" s="65"/>
      <c r="BU45" s="65"/>
    </row>
    <row r="46" spans="1:75" ht="13.5" customHeight="1">
      <c r="C46" s="65"/>
      <c r="D46" s="65"/>
      <c r="E46" s="1063" t="s">
        <v>1525</v>
      </c>
      <c r="F46" s="3590" t="s">
        <v>2058</v>
      </c>
      <c r="G46" s="3590"/>
      <c r="H46" s="3590"/>
      <c r="I46" s="3590"/>
      <c r="J46" s="3590"/>
      <c r="K46" s="3590"/>
      <c r="L46" s="3590"/>
      <c r="M46" s="3590"/>
      <c r="N46" s="3590"/>
      <c r="O46" s="3590"/>
      <c r="P46" s="3590"/>
      <c r="Q46" s="3590"/>
      <c r="R46" s="3590"/>
      <c r="S46" s="3590"/>
      <c r="T46" s="3590"/>
      <c r="U46" s="3590"/>
      <c r="V46" s="3590"/>
      <c r="W46" s="3590"/>
      <c r="X46" s="3590"/>
      <c r="Y46" s="3590"/>
      <c r="Z46" s="3590"/>
      <c r="AA46" s="3590"/>
      <c r="AB46" s="3590"/>
      <c r="AC46" s="3590"/>
      <c r="AD46" s="3590"/>
      <c r="AE46" s="3590"/>
      <c r="AF46" s="3590"/>
      <c r="AG46" s="3590"/>
      <c r="AH46" s="3590"/>
      <c r="AI46" s="3590"/>
      <c r="AJ46" s="3590"/>
      <c r="AK46" s="3590"/>
      <c r="AL46" s="3590"/>
      <c r="AM46" s="3590"/>
      <c r="AN46" s="3590"/>
      <c r="AO46" s="3590"/>
      <c r="AP46" s="3590"/>
      <c r="AQ46" s="3590"/>
      <c r="AR46" s="3590"/>
      <c r="AS46" s="3590"/>
      <c r="AT46" s="3590"/>
      <c r="AU46" s="3590"/>
      <c r="AV46" s="3590"/>
      <c r="AW46" s="3590"/>
      <c r="AX46" s="3590"/>
      <c r="AY46" s="3590"/>
      <c r="AZ46" s="3590"/>
      <c r="BA46" s="3590"/>
      <c r="BB46" s="3590"/>
      <c r="BC46" s="3590"/>
      <c r="BD46" s="3590"/>
      <c r="BE46" s="3590"/>
      <c r="BF46" s="3590"/>
      <c r="BG46" s="3590"/>
      <c r="BH46" s="3590"/>
      <c r="BI46" s="3590"/>
      <c r="BJ46" s="3590"/>
      <c r="BK46" s="604"/>
      <c r="BL46" s="604"/>
      <c r="BM46" s="604"/>
      <c r="BN46" s="604"/>
      <c r="BO46" s="604"/>
      <c r="BP46" s="604"/>
      <c r="BQ46" s="604"/>
      <c r="BR46" s="604"/>
      <c r="BS46" s="65"/>
      <c r="BT46" s="65"/>
      <c r="BU46" s="65"/>
    </row>
    <row r="47" spans="1:75" s="65" customFormat="1" ht="12" customHeight="1">
      <c r="A47" s="794"/>
      <c r="E47" s="1063"/>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row>
    <row r="48" spans="1:75" ht="14.15" customHeight="1">
      <c r="A48" s="794"/>
      <c r="B48" s="65"/>
      <c r="C48" s="2394" t="s">
        <v>2171</v>
      </c>
      <c r="D48" s="2394"/>
      <c r="E48" s="2394"/>
      <c r="F48" s="2394"/>
      <c r="G48" s="2394"/>
      <c r="H48" s="2394"/>
      <c r="I48" s="2394"/>
      <c r="J48" s="2394"/>
      <c r="K48" s="2394"/>
      <c r="L48" s="2394"/>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c r="AS48" s="2394"/>
      <c r="AT48" s="2394"/>
      <c r="AU48" s="2394"/>
      <c r="AV48" s="2394"/>
      <c r="AW48" s="2394"/>
      <c r="AX48" s="2394"/>
      <c r="AY48" s="2394"/>
      <c r="AZ48" s="2394"/>
      <c r="BA48" s="2394"/>
      <c r="BB48" s="2394"/>
      <c r="BC48" s="2394"/>
      <c r="BD48" s="2394"/>
      <c r="BE48" s="2394"/>
      <c r="BF48" s="2394"/>
      <c r="BG48" s="2394"/>
      <c r="BH48" s="2394"/>
      <c r="BI48" s="2394"/>
      <c r="BJ48" s="2394"/>
      <c r="BK48" s="2394"/>
      <c r="BL48" s="2394"/>
      <c r="BM48" s="2394"/>
      <c r="BN48" s="2394"/>
      <c r="BO48" s="2394"/>
      <c r="BP48" s="2394"/>
      <c r="BQ48" s="2394"/>
      <c r="BR48" s="2394"/>
      <c r="BW48" s="65"/>
    </row>
    <row r="49" spans="1:75" ht="14.15" customHeight="1">
      <c r="A49" s="794"/>
      <c r="B49" s="65"/>
      <c r="C49" s="233" t="s">
        <v>1001</v>
      </c>
      <c r="D49" s="233"/>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F49" s="3878" t="s">
        <v>1152</v>
      </c>
      <c r="BG49" s="3878"/>
      <c r="BH49" s="3878"/>
      <c r="BI49" s="3878"/>
      <c r="BJ49" s="3878"/>
      <c r="BK49" s="3878"/>
      <c r="BL49" s="3878"/>
      <c r="BM49" s="3879"/>
      <c r="BN49" s="3879"/>
      <c r="BO49" s="4137" t="s">
        <v>996</v>
      </c>
      <c r="BP49" s="4137"/>
      <c r="BQ49" s="4137"/>
      <c r="BR49" s="4137"/>
      <c r="BS49" s="4137"/>
      <c r="BT49" s="4137"/>
    </row>
    <row r="50" spans="1:75" ht="7" customHeight="1" thickBot="1">
      <c r="A50" s="794"/>
      <c r="C50" s="233"/>
      <c r="D50" s="233"/>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1:75" s="65" customFormat="1" ht="13" customHeight="1">
      <c r="A51" s="64"/>
      <c r="B51" s="5"/>
      <c r="C51" s="4134" t="s">
        <v>834</v>
      </c>
      <c r="D51" s="3843" t="s">
        <v>1873</v>
      </c>
      <c r="E51" s="3844"/>
      <c r="F51" s="3845"/>
      <c r="G51" s="3798" t="s">
        <v>59</v>
      </c>
      <c r="H51" s="3799"/>
      <c r="I51" s="3799"/>
      <c r="J51" s="3799"/>
      <c r="K51" s="3800"/>
      <c r="L51" s="3880" t="s">
        <v>56</v>
      </c>
      <c r="M51" s="3881"/>
      <c r="N51" s="3881"/>
      <c r="O51" s="3881"/>
      <c r="P51" s="3882"/>
      <c r="Q51" s="3875" t="s">
        <v>57</v>
      </c>
      <c r="R51" s="3843" t="s">
        <v>818</v>
      </c>
      <c r="S51" s="3844"/>
      <c r="T51" s="3845"/>
      <c r="U51" s="3875" t="s">
        <v>815</v>
      </c>
      <c r="V51" s="3875" t="s">
        <v>817</v>
      </c>
      <c r="W51" s="4115" t="s">
        <v>829</v>
      </c>
      <c r="X51" s="4116"/>
      <c r="Y51" s="3880" t="s">
        <v>62</v>
      </c>
      <c r="Z51" s="3881"/>
      <c r="AA51" s="3881"/>
      <c r="AB51" s="3881"/>
      <c r="AC51" s="3881"/>
      <c r="AD51" s="3881"/>
      <c r="AE51" s="3881"/>
      <c r="AF51" s="3881"/>
      <c r="AG51" s="4121" t="s">
        <v>972</v>
      </c>
      <c r="AH51" s="3881"/>
      <c r="AI51" s="3881"/>
      <c r="AJ51" s="3881"/>
      <c r="AK51" s="3881"/>
      <c r="AL51" s="3881"/>
      <c r="AM51" s="3881"/>
      <c r="AN51" s="3881"/>
      <c r="AO51" s="3881"/>
      <c r="AP51" s="3881"/>
      <c r="AQ51" s="3881"/>
      <c r="AR51" s="3881"/>
      <c r="AS51" s="3881"/>
      <c r="AT51" s="3881"/>
      <c r="AU51" s="3881"/>
      <c r="AV51" s="3881"/>
      <c r="AW51" s="3881"/>
      <c r="AX51" s="3881"/>
      <c r="AY51" s="3881"/>
      <c r="AZ51" s="3881"/>
      <c r="BA51" s="3881"/>
      <c r="BB51" s="3881"/>
      <c r="BC51" s="3881"/>
      <c r="BD51" s="3881"/>
      <c r="BE51" s="3881"/>
      <c r="BF51" s="3881"/>
      <c r="BG51" s="3881"/>
      <c r="BH51" s="3881"/>
      <c r="BI51" s="4122"/>
      <c r="BJ51" s="4125" t="s">
        <v>401</v>
      </c>
      <c r="BK51" s="4126"/>
      <c r="BL51" s="4127"/>
      <c r="BM51" s="4077" t="s">
        <v>66</v>
      </c>
      <c r="BN51" s="3843" t="s">
        <v>53</v>
      </c>
      <c r="BO51" s="4080"/>
      <c r="BP51" s="4080"/>
      <c r="BQ51" s="4080"/>
      <c r="BR51" s="4080"/>
      <c r="BS51" s="4080"/>
      <c r="BT51" s="4080"/>
      <c r="BU51" s="4081"/>
      <c r="BW51" s="5"/>
    </row>
    <row r="52" spans="1:75" s="65" customFormat="1" ht="13" customHeight="1">
      <c r="A52" s="64"/>
      <c r="B52" s="5"/>
      <c r="C52" s="4135"/>
      <c r="D52" s="3846"/>
      <c r="E52" s="3847"/>
      <c r="F52" s="3848"/>
      <c r="G52" s="3801"/>
      <c r="H52" s="3802"/>
      <c r="I52" s="3802"/>
      <c r="J52" s="3802"/>
      <c r="K52" s="3803"/>
      <c r="L52" s="3105"/>
      <c r="M52" s="3106"/>
      <c r="N52" s="3106"/>
      <c r="O52" s="3106"/>
      <c r="P52" s="3107"/>
      <c r="Q52" s="3876"/>
      <c r="R52" s="3846"/>
      <c r="S52" s="3847"/>
      <c r="T52" s="3848"/>
      <c r="U52" s="4113"/>
      <c r="V52" s="4113"/>
      <c r="W52" s="4117"/>
      <c r="X52" s="4118"/>
      <c r="Y52" s="3108"/>
      <c r="Z52" s="3109"/>
      <c r="AA52" s="3109"/>
      <c r="AB52" s="3109"/>
      <c r="AC52" s="3109"/>
      <c r="AD52" s="3109"/>
      <c r="AE52" s="3109"/>
      <c r="AF52" s="3109"/>
      <c r="AG52" s="4123"/>
      <c r="AH52" s="3109"/>
      <c r="AI52" s="3109"/>
      <c r="AJ52" s="3109"/>
      <c r="AK52" s="3109"/>
      <c r="AL52" s="3109"/>
      <c r="AM52" s="3109"/>
      <c r="AN52" s="3109"/>
      <c r="AO52" s="3109"/>
      <c r="AP52" s="3109"/>
      <c r="AQ52" s="3109"/>
      <c r="AR52" s="3109"/>
      <c r="AS52" s="3109"/>
      <c r="AT52" s="3109"/>
      <c r="AU52" s="3109"/>
      <c r="AV52" s="3109"/>
      <c r="AW52" s="3109"/>
      <c r="AX52" s="3109"/>
      <c r="AY52" s="3109"/>
      <c r="AZ52" s="3109"/>
      <c r="BA52" s="3109"/>
      <c r="BB52" s="3109"/>
      <c r="BC52" s="3109"/>
      <c r="BD52" s="3109"/>
      <c r="BE52" s="3109"/>
      <c r="BF52" s="3109"/>
      <c r="BG52" s="3109"/>
      <c r="BH52" s="3109"/>
      <c r="BI52" s="4124"/>
      <c r="BJ52" s="4128"/>
      <c r="BK52" s="3394"/>
      <c r="BL52" s="3385"/>
      <c r="BM52" s="4078"/>
      <c r="BN52" s="2387"/>
      <c r="BO52" s="2388"/>
      <c r="BP52" s="2388"/>
      <c r="BQ52" s="2388"/>
      <c r="BR52" s="2388"/>
      <c r="BS52" s="2388"/>
      <c r="BT52" s="2388"/>
      <c r="BU52" s="4082"/>
      <c r="BW52" s="5"/>
    </row>
    <row r="53" spans="1:75" s="65" customFormat="1" ht="15" customHeight="1">
      <c r="A53" s="64"/>
      <c r="B53" s="5"/>
      <c r="C53" s="4135"/>
      <c r="D53" s="3846"/>
      <c r="E53" s="3847"/>
      <c r="F53" s="3848"/>
      <c r="G53" s="3801"/>
      <c r="H53" s="3802"/>
      <c r="I53" s="3802"/>
      <c r="J53" s="3802"/>
      <c r="K53" s="3803"/>
      <c r="L53" s="3105"/>
      <c r="M53" s="3106"/>
      <c r="N53" s="3106"/>
      <c r="O53" s="3106"/>
      <c r="P53" s="3107"/>
      <c r="Q53" s="3876"/>
      <c r="R53" s="3846"/>
      <c r="S53" s="3847"/>
      <c r="T53" s="3848"/>
      <c r="U53" s="4113"/>
      <c r="V53" s="4113"/>
      <c r="W53" s="4117"/>
      <c r="X53" s="4118"/>
      <c r="Y53" s="4083" t="s">
        <v>63</v>
      </c>
      <c r="Z53" s="4084"/>
      <c r="AA53" s="4084"/>
      <c r="AB53" s="4085"/>
      <c r="AC53" s="4086" t="s">
        <v>1629</v>
      </c>
      <c r="AD53" s="4087"/>
      <c r="AE53" s="4086" t="s">
        <v>1630</v>
      </c>
      <c r="AF53" s="4092"/>
      <c r="AG53" s="4095" t="s">
        <v>1247</v>
      </c>
      <c r="AH53" s="3421"/>
      <c r="AI53" s="3421"/>
      <c r="AJ53" s="3421"/>
      <c r="AK53" s="3421"/>
      <c r="AL53" s="3421"/>
      <c r="AM53" s="3421"/>
      <c r="AN53" s="3422"/>
      <c r="AO53" s="3420" t="s">
        <v>417</v>
      </c>
      <c r="AP53" s="3421"/>
      <c r="AQ53" s="3421"/>
      <c r="AR53" s="3421"/>
      <c r="AS53" s="3421"/>
      <c r="AT53" s="3421"/>
      <c r="AU53" s="3421"/>
      <c r="AV53" s="3421"/>
      <c r="AW53" s="3421"/>
      <c r="AX53" s="3421"/>
      <c r="AY53" s="3421"/>
      <c r="AZ53" s="3421"/>
      <c r="BA53" s="3421"/>
      <c r="BB53" s="3421"/>
      <c r="BC53" s="3421"/>
      <c r="BD53" s="3421"/>
      <c r="BE53" s="3421"/>
      <c r="BF53" s="3422"/>
      <c r="BG53" s="2384" t="s">
        <v>194</v>
      </c>
      <c r="BH53" s="2267"/>
      <c r="BI53" s="4096"/>
      <c r="BJ53" s="4098" t="s">
        <v>402</v>
      </c>
      <c r="BK53" s="4099"/>
      <c r="BL53" s="4100"/>
      <c r="BM53" s="4078"/>
      <c r="BN53" s="4104" t="s">
        <v>2293</v>
      </c>
      <c r="BO53" s="4105"/>
      <c r="BP53" s="4105"/>
      <c r="BQ53" s="4105"/>
      <c r="BR53" s="4105"/>
      <c r="BS53" s="4105"/>
      <c r="BT53" s="4105"/>
      <c r="BU53" s="4106"/>
    </row>
    <row r="54" spans="1:75" s="65" customFormat="1" ht="15" customHeight="1">
      <c r="A54" s="64"/>
      <c r="C54" s="4135"/>
      <c r="D54" s="3846"/>
      <c r="E54" s="3847"/>
      <c r="F54" s="3848"/>
      <c r="G54" s="3833" t="s">
        <v>408</v>
      </c>
      <c r="H54" s="3834"/>
      <c r="I54" s="3834"/>
      <c r="J54" s="3804" t="s">
        <v>831</v>
      </c>
      <c r="K54" s="3805"/>
      <c r="L54" s="3105"/>
      <c r="M54" s="3106"/>
      <c r="N54" s="3106"/>
      <c r="O54" s="3106"/>
      <c r="P54" s="3107"/>
      <c r="Q54" s="3876"/>
      <c r="R54" s="3846"/>
      <c r="S54" s="3847"/>
      <c r="T54" s="3848"/>
      <c r="U54" s="4113"/>
      <c r="V54" s="4113"/>
      <c r="W54" s="4117"/>
      <c r="X54" s="4118"/>
      <c r="Y54" s="3753" t="s">
        <v>1631</v>
      </c>
      <c r="Z54" s="3869"/>
      <c r="AA54" s="3753" t="s">
        <v>830</v>
      </c>
      <c r="AB54" s="3869"/>
      <c r="AC54" s="4088"/>
      <c r="AD54" s="4089"/>
      <c r="AE54" s="4088"/>
      <c r="AF54" s="4093"/>
      <c r="AG54" s="4129" t="s">
        <v>145</v>
      </c>
      <c r="AH54" s="3103"/>
      <c r="AI54" s="3103"/>
      <c r="AJ54" s="3104"/>
      <c r="AK54" s="3753" t="s">
        <v>1461</v>
      </c>
      <c r="AL54" s="3103"/>
      <c r="AM54" s="3103"/>
      <c r="AN54" s="3104"/>
      <c r="AO54" s="3852" t="s">
        <v>1523</v>
      </c>
      <c r="AP54" s="3838"/>
      <c r="AQ54" s="3259"/>
      <c r="AR54" s="3852" t="s">
        <v>1500</v>
      </c>
      <c r="AS54" s="3838"/>
      <c r="AT54" s="3259"/>
      <c r="AU54" s="4074" t="s">
        <v>1120</v>
      </c>
      <c r="AV54" s="4075"/>
      <c r="AW54" s="4076"/>
      <c r="AX54" s="4074" t="s">
        <v>397</v>
      </c>
      <c r="AY54" s="4075"/>
      <c r="AZ54" s="4076"/>
      <c r="BA54" s="4074" t="s">
        <v>326</v>
      </c>
      <c r="BB54" s="4075"/>
      <c r="BC54" s="4076"/>
      <c r="BD54" s="3753" t="s">
        <v>399</v>
      </c>
      <c r="BE54" s="3868"/>
      <c r="BF54" s="3868"/>
      <c r="BG54" s="2374"/>
      <c r="BH54" s="2375"/>
      <c r="BI54" s="4097"/>
      <c r="BJ54" s="4101"/>
      <c r="BK54" s="4102"/>
      <c r="BL54" s="4103"/>
      <c r="BM54" s="4078"/>
      <c r="BN54" s="4107"/>
      <c r="BO54" s="4108"/>
      <c r="BP54" s="4108"/>
      <c r="BQ54" s="4108"/>
      <c r="BR54" s="4108"/>
      <c r="BS54" s="4108"/>
      <c r="BT54" s="4108"/>
      <c r="BU54" s="4109"/>
    </row>
    <row r="55" spans="1:75" s="65" customFormat="1" ht="15" customHeight="1">
      <c r="A55" s="794"/>
      <c r="C55" s="4135"/>
      <c r="D55" s="3846"/>
      <c r="E55" s="3847"/>
      <c r="F55" s="3848"/>
      <c r="G55" s="3833"/>
      <c r="H55" s="3834"/>
      <c r="I55" s="3834"/>
      <c r="J55" s="3804"/>
      <c r="K55" s="3805"/>
      <c r="L55" s="3105"/>
      <c r="M55" s="3106"/>
      <c r="N55" s="3106"/>
      <c r="O55" s="3106"/>
      <c r="P55" s="3107"/>
      <c r="Q55" s="3876"/>
      <c r="R55" s="4065" t="s">
        <v>1121</v>
      </c>
      <c r="S55" s="4066"/>
      <c r="T55" s="4067"/>
      <c r="U55" s="4113"/>
      <c r="V55" s="4113"/>
      <c r="W55" s="4117"/>
      <c r="X55" s="4118"/>
      <c r="Y55" s="3846"/>
      <c r="Z55" s="3848"/>
      <c r="AA55" s="3846"/>
      <c r="AB55" s="3848"/>
      <c r="AC55" s="4088"/>
      <c r="AD55" s="4089"/>
      <c r="AE55" s="4088"/>
      <c r="AF55" s="4093"/>
      <c r="AG55" s="4130"/>
      <c r="AH55" s="3106"/>
      <c r="AI55" s="3106"/>
      <c r="AJ55" s="3107"/>
      <c r="AK55" s="3105"/>
      <c r="AL55" s="3106"/>
      <c r="AM55" s="3106"/>
      <c r="AN55" s="3107"/>
      <c r="AO55" s="3873" t="s">
        <v>827</v>
      </c>
      <c r="AP55" s="2453"/>
      <c r="AQ55" s="3874"/>
      <c r="AR55" s="3873" t="s">
        <v>1501</v>
      </c>
      <c r="AS55" s="2453"/>
      <c r="AT55" s="3874"/>
      <c r="AU55" s="4068" t="s">
        <v>413</v>
      </c>
      <c r="AV55" s="4069"/>
      <c r="AW55" s="4070"/>
      <c r="AX55" s="4071" t="s">
        <v>1153</v>
      </c>
      <c r="AY55" s="4072"/>
      <c r="AZ55" s="4073"/>
      <c r="BA55" s="4068" t="s">
        <v>398</v>
      </c>
      <c r="BB55" s="4069"/>
      <c r="BC55" s="4070"/>
      <c r="BD55" s="3846"/>
      <c r="BE55" s="3847"/>
      <c r="BF55" s="3847"/>
      <c r="BG55" s="2374"/>
      <c r="BH55" s="2375"/>
      <c r="BI55" s="4097"/>
      <c r="BJ55" s="4049" t="s">
        <v>403</v>
      </c>
      <c r="BK55" s="4050"/>
      <c r="BL55" s="4051"/>
      <c r="BM55" s="4078"/>
      <c r="BN55" s="4107"/>
      <c r="BO55" s="4108"/>
      <c r="BP55" s="4108"/>
      <c r="BQ55" s="4108"/>
      <c r="BR55" s="4108"/>
      <c r="BS55" s="4108"/>
      <c r="BT55" s="4108"/>
      <c r="BU55" s="4109"/>
    </row>
    <row r="56" spans="1:75" s="65" customFormat="1" ht="15" customHeight="1" thickBot="1">
      <c r="A56" s="794"/>
      <c r="C56" s="4136"/>
      <c r="D56" s="3849"/>
      <c r="E56" s="3850"/>
      <c r="F56" s="3851"/>
      <c r="G56" s="3835"/>
      <c r="H56" s="3836"/>
      <c r="I56" s="3836"/>
      <c r="J56" s="3806"/>
      <c r="K56" s="3807"/>
      <c r="L56" s="3883"/>
      <c r="M56" s="3884"/>
      <c r="N56" s="3418"/>
      <c r="O56" s="3418"/>
      <c r="P56" s="3419"/>
      <c r="Q56" s="3877"/>
      <c r="R56" s="3849"/>
      <c r="S56" s="3850"/>
      <c r="T56" s="3851"/>
      <c r="U56" s="4114"/>
      <c r="V56" s="4114"/>
      <c r="W56" s="4119"/>
      <c r="X56" s="4120"/>
      <c r="Y56" s="3849"/>
      <c r="Z56" s="3851"/>
      <c r="AA56" s="3849"/>
      <c r="AB56" s="3851"/>
      <c r="AC56" s="4090"/>
      <c r="AD56" s="4091"/>
      <c r="AE56" s="4090"/>
      <c r="AF56" s="4094"/>
      <c r="AG56" s="1031" t="s">
        <v>1154</v>
      </c>
      <c r="AH56" s="4055" t="s">
        <v>423</v>
      </c>
      <c r="AI56" s="4055"/>
      <c r="AJ56" s="1032" t="s">
        <v>1155</v>
      </c>
      <c r="AK56" s="1033" t="s">
        <v>1154</v>
      </c>
      <c r="AL56" s="4055" t="s">
        <v>423</v>
      </c>
      <c r="AM56" s="4055"/>
      <c r="AN56" s="1034" t="s">
        <v>1127</v>
      </c>
      <c r="AO56" s="4056"/>
      <c r="AP56" s="4057"/>
      <c r="AQ56" s="4058"/>
      <c r="AR56" s="4056" t="s">
        <v>1674</v>
      </c>
      <c r="AS56" s="4057"/>
      <c r="AT56" s="4058"/>
      <c r="AU56" s="4059" t="s">
        <v>396</v>
      </c>
      <c r="AV56" s="4060"/>
      <c r="AW56" s="4061"/>
      <c r="AX56" s="4062" t="s">
        <v>64</v>
      </c>
      <c r="AY56" s="4063"/>
      <c r="AZ56" s="4064"/>
      <c r="BA56" s="4062" t="s">
        <v>65</v>
      </c>
      <c r="BB56" s="4063"/>
      <c r="BC56" s="4064"/>
      <c r="BD56" s="3417" t="s">
        <v>1128</v>
      </c>
      <c r="BE56" s="3418"/>
      <c r="BF56" s="3419"/>
      <c r="BG56" s="4131" t="s">
        <v>1156</v>
      </c>
      <c r="BH56" s="4132"/>
      <c r="BI56" s="4133"/>
      <c r="BJ56" s="4052"/>
      <c r="BK56" s="4053"/>
      <c r="BL56" s="4054"/>
      <c r="BM56" s="4079"/>
      <c r="BN56" s="4110"/>
      <c r="BO56" s="4111"/>
      <c r="BP56" s="4111"/>
      <c r="BQ56" s="4111"/>
      <c r="BR56" s="4111"/>
      <c r="BS56" s="4111"/>
      <c r="BT56" s="4111"/>
      <c r="BU56" s="4112"/>
    </row>
    <row r="57" spans="1:75" s="65" customFormat="1" ht="12" customHeight="1" thickTop="1">
      <c r="A57" s="794"/>
      <c r="B57" s="3969" t="str">
        <f>IF(G57="","","○")</f>
        <v/>
      </c>
      <c r="C57" s="3971">
        <v>9</v>
      </c>
      <c r="D57" s="3777"/>
      <c r="E57" s="3778"/>
      <c r="F57" s="3779"/>
      <c r="G57" s="3763"/>
      <c r="H57" s="3764"/>
      <c r="I57" s="3764"/>
      <c r="J57" s="3764"/>
      <c r="K57" s="3765"/>
      <c r="L57" s="3789"/>
      <c r="M57" s="3790"/>
      <c r="N57" s="3790"/>
      <c r="O57" s="3790"/>
      <c r="P57" s="3791"/>
      <c r="Q57" s="3786"/>
      <c r="R57" s="3753"/>
      <c r="S57" s="3868"/>
      <c r="T57" s="3869"/>
      <c r="U57" s="4048"/>
      <c r="V57" s="4048"/>
      <c r="W57" s="3982"/>
      <c r="X57" s="3983"/>
      <c r="Y57" s="3988"/>
      <c r="Z57" s="3989"/>
      <c r="AA57" s="3992"/>
      <c r="AB57" s="3853" t="s">
        <v>131</v>
      </c>
      <c r="AC57" s="3855"/>
      <c r="AD57" s="3853" t="s">
        <v>131</v>
      </c>
      <c r="AE57" s="3102"/>
      <c r="AF57" s="3853" t="s">
        <v>131</v>
      </c>
      <c r="AG57" s="3864"/>
      <c r="AH57" s="3865"/>
      <c r="AI57" s="3865"/>
      <c r="AJ57" s="3865"/>
      <c r="AK57" s="4029"/>
      <c r="AL57" s="3865"/>
      <c r="AM57" s="3865"/>
      <c r="AN57" s="4030"/>
      <c r="AO57" s="3827"/>
      <c r="AP57" s="3828"/>
      <c r="AQ57" s="3829"/>
      <c r="AR57" s="3827"/>
      <c r="AS57" s="3828"/>
      <c r="AT57" s="3829"/>
      <c r="AU57" s="4141"/>
      <c r="AV57" s="4142"/>
      <c r="AW57" s="4143"/>
      <c r="AX57" s="4141"/>
      <c r="AY57" s="4142"/>
      <c r="AZ57" s="4143"/>
      <c r="BA57" s="4141"/>
      <c r="BB57" s="4142"/>
      <c r="BC57" s="4143"/>
      <c r="BD57" s="4188">
        <f>SUM(AO57:BC59)</f>
        <v>0</v>
      </c>
      <c r="BE57" s="4189"/>
      <c r="BF57" s="4190"/>
      <c r="BG57" s="4188" t="str">
        <f>IF(AK57+BD57=0,"",AK57+BD57)</f>
        <v/>
      </c>
      <c r="BH57" s="4189"/>
      <c r="BI57" s="4197"/>
      <c r="BJ57" s="4022"/>
      <c r="BK57" s="4023"/>
      <c r="BL57" s="4024"/>
      <c r="BM57" s="4007"/>
      <c r="BN57" s="4010"/>
      <c r="BO57" s="4011"/>
      <c r="BP57" s="4011"/>
      <c r="BQ57" s="4011"/>
      <c r="BR57" s="4011"/>
      <c r="BS57" s="4011"/>
      <c r="BT57" s="4011"/>
      <c r="BU57" s="4012"/>
    </row>
    <row r="58" spans="1:75" s="65" customFormat="1" ht="12" customHeight="1">
      <c r="A58" s="794"/>
      <c r="B58" s="3969"/>
      <c r="C58" s="3971"/>
      <c r="D58" s="3780"/>
      <c r="E58" s="3781"/>
      <c r="F58" s="3782"/>
      <c r="G58" s="3766"/>
      <c r="H58" s="3767"/>
      <c r="I58" s="3767"/>
      <c r="J58" s="3767"/>
      <c r="K58" s="3768"/>
      <c r="L58" s="3792"/>
      <c r="M58" s="3793"/>
      <c r="N58" s="3793"/>
      <c r="O58" s="3793"/>
      <c r="P58" s="3794"/>
      <c r="Q58" s="3787"/>
      <c r="R58" s="3846"/>
      <c r="S58" s="3847"/>
      <c r="T58" s="3848"/>
      <c r="U58" s="3871"/>
      <c r="V58" s="3871"/>
      <c r="W58" s="3984"/>
      <c r="X58" s="3985"/>
      <c r="Y58" s="3990"/>
      <c r="Z58" s="3991"/>
      <c r="AA58" s="3993"/>
      <c r="AB58" s="3854"/>
      <c r="AC58" s="3856"/>
      <c r="AD58" s="3854"/>
      <c r="AE58" s="3105"/>
      <c r="AF58" s="3854"/>
      <c r="AG58" s="3866"/>
      <c r="AH58" s="3867"/>
      <c r="AI58" s="3867"/>
      <c r="AJ58" s="3867"/>
      <c r="AK58" s="4031"/>
      <c r="AL58" s="3867"/>
      <c r="AM58" s="3867"/>
      <c r="AN58" s="4032"/>
      <c r="AO58" s="3830"/>
      <c r="AP58" s="3831"/>
      <c r="AQ58" s="3832"/>
      <c r="AR58" s="3830"/>
      <c r="AS58" s="3831"/>
      <c r="AT58" s="3832"/>
      <c r="AU58" s="4155"/>
      <c r="AV58" s="4156"/>
      <c r="AW58" s="4157"/>
      <c r="AX58" s="4155"/>
      <c r="AY58" s="4156"/>
      <c r="AZ58" s="4157"/>
      <c r="BA58" s="4155"/>
      <c r="BB58" s="4156"/>
      <c r="BC58" s="4157"/>
      <c r="BD58" s="4191"/>
      <c r="BE58" s="4192"/>
      <c r="BF58" s="4193"/>
      <c r="BG58" s="4191"/>
      <c r="BH58" s="4192"/>
      <c r="BI58" s="4198"/>
      <c r="BJ58" s="4025"/>
      <c r="BK58" s="4026"/>
      <c r="BL58" s="4027"/>
      <c r="BM58" s="4008"/>
      <c r="BN58" s="4016"/>
      <c r="BO58" s="4017"/>
      <c r="BP58" s="4017"/>
      <c r="BQ58" s="4017"/>
      <c r="BR58" s="4017"/>
      <c r="BS58" s="4017"/>
      <c r="BT58" s="4017"/>
      <c r="BU58" s="4018"/>
    </row>
    <row r="59" spans="1:75" s="65" customFormat="1" ht="12" customHeight="1">
      <c r="A59" s="794"/>
      <c r="B59" s="3969"/>
      <c r="C59" s="3972"/>
      <c r="D59" s="3783"/>
      <c r="E59" s="3784"/>
      <c r="F59" s="3785"/>
      <c r="G59" s="3759"/>
      <c r="H59" s="3760"/>
      <c r="I59" s="3760"/>
      <c r="J59" s="3761"/>
      <c r="K59" s="3762"/>
      <c r="L59" s="3795"/>
      <c r="M59" s="3796"/>
      <c r="N59" s="3796"/>
      <c r="O59" s="3796"/>
      <c r="P59" s="3797"/>
      <c r="Q59" s="3857"/>
      <c r="R59" s="3824"/>
      <c r="S59" s="3825"/>
      <c r="T59" s="3826"/>
      <c r="U59" s="3872"/>
      <c r="V59" s="3872"/>
      <c r="W59" s="3986"/>
      <c r="X59" s="3987"/>
      <c r="Y59" s="3994"/>
      <c r="Z59" s="3995"/>
      <c r="AA59" s="1035"/>
      <c r="AB59" s="1036" t="s">
        <v>37</v>
      </c>
      <c r="AC59" s="1037"/>
      <c r="AD59" s="1036" t="s">
        <v>37</v>
      </c>
      <c r="AE59" s="1037"/>
      <c r="AF59" s="1036" t="s">
        <v>37</v>
      </c>
      <c r="AG59" s="1038" t="s">
        <v>36</v>
      </c>
      <c r="AH59" s="3981"/>
      <c r="AI59" s="3981"/>
      <c r="AJ59" s="1039" t="s">
        <v>18</v>
      </c>
      <c r="AK59" s="1040" t="s">
        <v>36</v>
      </c>
      <c r="AL59" s="3981"/>
      <c r="AM59" s="3981"/>
      <c r="AN59" s="1041" t="s">
        <v>18</v>
      </c>
      <c r="AO59" s="3821"/>
      <c r="AP59" s="3822"/>
      <c r="AQ59" s="3823"/>
      <c r="AR59" s="3821"/>
      <c r="AS59" s="3822"/>
      <c r="AT59" s="3823"/>
      <c r="AU59" s="3821"/>
      <c r="AV59" s="3822"/>
      <c r="AW59" s="3823"/>
      <c r="AX59" s="3821"/>
      <c r="AY59" s="3822"/>
      <c r="AZ59" s="3823"/>
      <c r="BA59" s="3821"/>
      <c r="BB59" s="3822"/>
      <c r="BC59" s="3823"/>
      <c r="BD59" s="4194"/>
      <c r="BE59" s="4195"/>
      <c r="BF59" s="4196"/>
      <c r="BG59" s="4191"/>
      <c r="BH59" s="4192"/>
      <c r="BI59" s="4198"/>
      <c r="BJ59" s="4038"/>
      <c r="BK59" s="4039"/>
      <c r="BL59" s="4040"/>
      <c r="BM59" s="4009"/>
      <c r="BN59" s="3973"/>
      <c r="BO59" s="3974"/>
      <c r="BP59" s="3974"/>
      <c r="BQ59" s="3974"/>
      <c r="BR59" s="3974"/>
      <c r="BS59" s="3974"/>
      <c r="BT59" s="3974"/>
      <c r="BU59" s="3975"/>
    </row>
    <row r="60" spans="1:75" s="65" customFormat="1" ht="12" customHeight="1">
      <c r="A60" s="794"/>
      <c r="B60" s="3969" t="str">
        <f>IF(G60="","","○")</f>
        <v/>
      </c>
      <c r="C60" s="3970">
        <v>10</v>
      </c>
      <c r="D60" s="3777"/>
      <c r="E60" s="3778"/>
      <c r="F60" s="3779"/>
      <c r="G60" s="3763"/>
      <c r="H60" s="3764"/>
      <c r="I60" s="3764"/>
      <c r="J60" s="3764"/>
      <c r="K60" s="3765"/>
      <c r="L60" s="3789"/>
      <c r="M60" s="3790"/>
      <c r="N60" s="3790"/>
      <c r="O60" s="3790"/>
      <c r="P60" s="3791"/>
      <c r="Q60" s="3786"/>
      <c r="R60" s="3753"/>
      <c r="S60" s="3868"/>
      <c r="T60" s="3869"/>
      <c r="U60" s="3871"/>
      <c r="V60" s="3871"/>
      <c r="W60" s="3982"/>
      <c r="X60" s="3983"/>
      <c r="Y60" s="3988"/>
      <c r="Z60" s="3989"/>
      <c r="AA60" s="3992"/>
      <c r="AB60" s="3853" t="s">
        <v>131</v>
      </c>
      <c r="AC60" s="3855"/>
      <c r="AD60" s="3853" t="s">
        <v>131</v>
      </c>
      <c r="AE60" s="3102"/>
      <c r="AF60" s="3853" t="s">
        <v>131</v>
      </c>
      <c r="AG60" s="3864"/>
      <c r="AH60" s="3865"/>
      <c r="AI60" s="3865"/>
      <c r="AJ60" s="3865"/>
      <c r="AK60" s="4029"/>
      <c r="AL60" s="3865"/>
      <c r="AM60" s="3865"/>
      <c r="AN60" s="4030"/>
      <c r="AO60" s="3827"/>
      <c r="AP60" s="3828"/>
      <c r="AQ60" s="3829"/>
      <c r="AR60" s="3827"/>
      <c r="AS60" s="3828"/>
      <c r="AT60" s="3829"/>
      <c r="AU60" s="4141"/>
      <c r="AV60" s="4142"/>
      <c r="AW60" s="4143"/>
      <c r="AX60" s="4141"/>
      <c r="AY60" s="4142"/>
      <c r="AZ60" s="4143"/>
      <c r="BA60" s="4141"/>
      <c r="BB60" s="4142"/>
      <c r="BC60" s="4143"/>
      <c r="BD60" s="4188">
        <f>SUM(AO60:BC62)</f>
        <v>0</v>
      </c>
      <c r="BE60" s="4189"/>
      <c r="BF60" s="4190"/>
      <c r="BG60" s="4188" t="str">
        <f>IF(AK60+BD60=0,"",AK60+BD60)</f>
        <v/>
      </c>
      <c r="BH60" s="4189"/>
      <c r="BI60" s="4197"/>
      <c r="BJ60" s="4022"/>
      <c r="BK60" s="4023"/>
      <c r="BL60" s="4024"/>
      <c r="BM60" s="4007"/>
      <c r="BN60" s="4010"/>
      <c r="BO60" s="4011"/>
      <c r="BP60" s="4011"/>
      <c r="BQ60" s="4011"/>
      <c r="BR60" s="4011"/>
      <c r="BS60" s="4011"/>
      <c r="BT60" s="4011"/>
      <c r="BU60" s="4012"/>
    </row>
    <row r="61" spans="1:75" s="65" customFormat="1" ht="12" customHeight="1">
      <c r="A61" s="794"/>
      <c r="B61" s="3969"/>
      <c r="C61" s="3971"/>
      <c r="D61" s="3780"/>
      <c r="E61" s="3781"/>
      <c r="F61" s="3782"/>
      <c r="G61" s="3766"/>
      <c r="H61" s="3767"/>
      <c r="I61" s="3767"/>
      <c r="J61" s="3767"/>
      <c r="K61" s="3768"/>
      <c r="L61" s="3792"/>
      <c r="M61" s="3793"/>
      <c r="N61" s="3793"/>
      <c r="O61" s="3793"/>
      <c r="P61" s="3794"/>
      <c r="Q61" s="3787"/>
      <c r="R61" s="3846"/>
      <c r="S61" s="3847"/>
      <c r="T61" s="3848"/>
      <c r="U61" s="3871"/>
      <c r="V61" s="3871"/>
      <c r="W61" s="3984"/>
      <c r="X61" s="3985"/>
      <c r="Y61" s="3990"/>
      <c r="Z61" s="3991"/>
      <c r="AA61" s="3993"/>
      <c r="AB61" s="3854"/>
      <c r="AC61" s="3856"/>
      <c r="AD61" s="3854"/>
      <c r="AE61" s="3105"/>
      <c r="AF61" s="3854"/>
      <c r="AG61" s="3866"/>
      <c r="AH61" s="3867"/>
      <c r="AI61" s="3867"/>
      <c r="AJ61" s="3867"/>
      <c r="AK61" s="4031"/>
      <c r="AL61" s="3867"/>
      <c r="AM61" s="3867"/>
      <c r="AN61" s="4032"/>
      <c r="AO61" s="3830"/>
      <c r="AP61" s="3831"/>
      <c r="AQ61" s="3832"/>
      <c r="AR61" s="3830"/>
      <c r="AS61" s="3831"/>
      <c r="AT61" s="3832"/>
      <c r="AU61" s="4155"/>
      <c r="AV61" s="4156"/>
      <c r="AW61" s="4157"/>
      <c r="AX61" s="4155"/>
      <c r="AY61" s="4156"/>
      <c r="AZ61" s="4157"/>
      <c r="BA61" s="4155"/>
      <c r="BB61" s="4156"/>
      <c r="BC61" s="4157"/>
      <c r="BD61" s="4191"/>
      <c r="BE61" s="4192"/>
      <c r="BF61" s="4193"/>
      <c r="BG61" s="4191"/>
      <c r="BH61" s="4192"/>
      <c r="BI61" s="4198"/>
      <c r="BJ61" s="4045"/>
      <c r="BK61" s="4046"/>
      <c r="BL61" s="4047"/>
      <c r="BM61" s="4008"/>
      <c r="BN61" s="4016"/>
      <c r="BO61" s="4017"/>
      <c r="BP61" s="4017"/>
      <c r="BQ61" s="4017"/>
      <c r="BR61" s="4017"/>
      <c r="BS61" s="4017"/>
      <c r="BT61" s="4017"/>
      <c r="BU61" s="4018"/>
    </row>
    <row r="62" spans="1:75" s="65" customFormat="1" ht="12" customHeight="1">
      <c r="A62" s="794"/>
      <c r="B62" s="3969"/>
      <c r="C62" s="3972"/>
      <c r="D62" s="3783"/>
      <c r="E62" s="3784"/>
      <c r="F62" s="3785"/>
      <c r="G62" s="3759"/>
      <c r="H62" s="3760"/>
      <c r="I62" s="3760"/>
      <c r="J62" s="3761"/>
      <c r="K62" s="3762"/>
      <c r="L62" s="3795"/>
      <c r="M62" s="3796"/>
      <c r="N62" s="3796"/>
      <c r="O62" s="3796"/>
      <c r="P62" s="3797"/>
      <c r="Q62" s="3857"/>
      <c r="R62" s="3824"/>
      <c r="S62" s="3825"/>
      <c r="T62" s="3826"/>
      <c r="U62" s="3871"/>
      <c r="V62" s="3871"/>
      <c r="W62" s="3986"/>
      <c r="X62" s="3987"/>
      <c r="Y62" s="3994"/>
      <c r="Z62" s="3995"/>
      <c r="AA62" s="1035"/>
      <c r="AB62" s="1036" t="s">
        <v>37</v>
      </c>
      <c r="AC62" s="1037"/>
      <c r="AD62" s="1036" t="s">
        <v>37</v>
      </c>
      <c r="AE62" s="1037"/>
      <c r="AF62" s="1036" t="s">
        <v>37</v>
      </c>
      <c r="AG62" s="1038" t="s">
        <v>36</v>
      </c>
      <c r="AH62" s="3981"/>
      <c r="AI62" s="3981"/>
      <c r="AJ62" s="1039" t="s">
        <v>18</v>
      </c>
      <c r="AK62" s="1040" t="s">
        <v>36</v>
      </c>
      <c r="AL62" s="3981"/>
      <c r="AM62" s="3981"/>
      <c r="AN62" s="1041" t="s">
        <v>18</v>
      </c>
      <c r="AO62" s="3821"/>
      <c r="AP62" s="3822"/>
      <c r="AQ62" s="3823"/>
      <c r="AR62" s="3821"/>
      <c r="AS62" s="3822"/>
      <c r="AT62" s="3823"/>
      <c r="AU62" s="3821"/>
      <c r="AV62" s="3822"/>
      <c r="AW62" s="3823"/>
      <c r="AX62" s="3821"/>
      <c r="AY62" s="3822"/>
      <c r="AZ62" s="3823"/>
      <c r="BA62" s="3821"/>
      <c r="BB62" s="3822"/>
      <c r="BC62" s="3823"/>
      <c r="BD62" s="4194"/>
      <c r="BE62" s="4195"/>
      <c r="BF62" s="4196"/>
      <c r="BG62" s="4191"/>
      <c r="BH62" s="4192"/>
      <c r="BI62" s="4198"/>
      <c r="BJ62" s="4041"/>
      <c r="BK62" s="4042"/>
      <c r="BL62" s="4043"/>
      <c r="BM62" s="4009"/>
      <c r="BN62" s="3973"/>
      <c r="BO62" s="3974"/>
      <c r="BP62" s="3974"/>
      <c r="BQ62" s="3974"/>
      <c r="BR62" s="3974"/>
      <c r="BS62" s="3974"/>
      <c r="BT62" s="3974"/>
      <c r="BU62" s="3975"/>
    </row>
    <row r="63" spans="1:75" s="65" customFormat="1" ht="12" customHeight="1">
      <c r="A63" s="794"/>
      <c r="B63" s="3969" t="str">
        <f>IF(G63="","","○")</f>
        <v/>
      </c>
      <c r="C63" s="3970">
        <v>11</v>
      </c>
      <c r="D63" s="3777"/>
      <c r="E63" s="3778"/>
      <c r="F63" s="3779"/>
      <c r="G63" s="3763"/>
      <c r="H63" s="3764"/>
      <c r="I63" s="3764"/>
      <c r="J63" s="3764"/>
      <c r="K63" s="3765"/>
      <c r="L63" s="3789"/>
      <c r="M63" s="3790"/>
      <c r="N63" s="3790"/>
      <c r="O63" s="3790"/>
      <c r="P63" s="3791"/>
      <c r="Q63" s="3786"/>
      <c r="R63" s="3753"/>
      <c r="S63" s="3868"/>
      <c r="T63" s="3869"/>
      <c r="U63" s="3870"/>
      <c r="V63" s="3870"/>
      <c r="W63" s="3982"/>
      <c r="X63" s="3983"/>
      <c r="Y63" s="3988"/>
      <c r="Z63" s="3989"/>
      <c r="AA63" s="3992"/>
      <c r="AB63" s="3853" t="s">
        <v>131</v>
      </c>
      <c r="AC63" s="3855"/>
      <c r="AD63" s="3853" t="s">
        <v>131</v>
      </c>
      <c r="AE63" s="3102"/>
      <c r="AF63" s="3853" t="s">
        <v>131</v>
      </c>
      <c r="AG63" s="3864"/>
      <c r="AH63" s="3865"/>
      <c r="AI63" s="3865"/>
      <c r="AJ63" s="3865"/>
      <c r="AK63" s="4029"/>
      <c r="AL63" s="3865"/>
      <c r="AM63" s="3865"/>
      <c r="AN63" s="4030"/>
      <c r="AO63" s="3827"/>
      <c r="AP63" s="3828"/>
      <c r="AQ63" s="3829"/>
      <c r="AR63" s="3827"/>
      <c r="AS63" s="3828"/>
      <c r="AT63" s="3829"/>
      <c r="AU63" s="4141"/>
      <c r="AV63" s="4142"/>
      <c r="AW63" s="4143"/>
      <c r="AX63" s="4141"/>
      <c r="AY63" s="4142"/>
      <c r="AZ63" s="4143"/>
      <c r="BA63" s="4141"/>
      <c r="BB63" s="4142"/>
      <c r="BC63" s="4143"/>
      <c r="BD63" s="4188">
        <f>SUM(AO63:BC65)</f>
        <v>0</v>
      </c>
      <c r="BE63" s="4189"/>
      <c r="BF63" s="4190"/>
      <c r="BG63" s="4188" t="str">
        <f>IF(AK63+BD63=0,"",AK63+BD63)</f>
        <v/>
      </c>
      <c r="BH63" s="4189"/>
      <c r="BI63" s="4197"/>
      <c r="BJ63" s="4022"/>
      <c r="BK63" s="4023"/>
      <c r="BL63" s="4024"/>
      <c r="BM63" s="4007"/>
      <c r="BN63" s="4010"/>
      <c r="BO63" s="4011"/>
      <c r="BP63" s="4011"/>
      <c r="BQ63" s="4011"/>
      <c r="BR63" s="4011"/>
      <c r="BS63" s="4011"/>
      <c r="BT63" s="4011"/>
      <c r="BU63" s="4012"/>
    </row>
    <row r="64" spans="1:75" s="65" customFormat="1" ht="12" customHeight="1">
      <c r="A64" s="794"/>
      <c r="B64" s="3969"/>
      <c r="C64" s="3971"/>
      <c r="D64" s="3780"/>
      <c r="E64" s="3781"/>
      <c r="F64" s="3782"/>
      <c r="G64" s="3766"/>
      <c r="H64" s="3767"/>
      <c r="I64" s="3767"/>
      <c r="J64" s="3767"/>
      <c r="K64" s="3768"/>
      <c r="L64" s="3792"/>
      <c r="M64" s="3793"/>
      <c r="N64" s="3793"/>
      <c r="O64" s="3793"/>
      <c r="P64" s="3794"/>
      <c r="Q64" s="3787"/>
      <c r="R64" s="3846"/>
      <c r="S64" s="3847"/>
      <c r="T64" s="3848"/>
      <c r="U64" s="3871"/>
      <c r="V64" s="3871"/>
      <c r="W64" s="3984"/>
      <c r="X64" s="3985"/>
      <c r="Y64" s="3990"/>
      <c r="Z64" s="3991"/>
      <c r="AA64" s="3993"/>
      <c r="AB64" s="3854"/>
      <c r="AC64" s="3856"/>
      <c r="AD64" s="3854"/>
      <c r="AE64" s="3105"/>
      <c r="AF64" s="3854"/>
      <c r="AG64" s="3866"/>
      <c r="AH64" s="3867"/>
      <c r="AI64" s="3867"/>
      <c r="AJ64" s="3867"/>
      <c r="AK64" s="4031"/>
      <c r="AL64" s="3867"/>
      <c r="AM64" s="3867"/>
      <c r="AN64" s="4032"/>
      <c r="AO64" s="3830"/>
      <c r="AP64" s="3831"/>
      <c r="AQ64" s="3832"/>
      <c r="AR64" s="3830"/>
      <c r="AS64" s="3831"/>
      <c r="AT64" s="3832"/>
      <c r="AU64" s="4155"/>
      <c r="AV64" s="4156"/>
      <c r="AW64" s="4157"/>
      <c r="AX64" s="4155"/>
      <c r="AY64" s="4156"/>
      <c r="AZ64" s="4157"/>
      <c r="BA64" s="4155"/>
      <c r="BB64" s="4156"/>
      <c r="BC64" s="4157"/>
      <c r="BD64" s="4191"/>
      <c r="BE64" s="4192"/>
      <c r="BF64" s="4193"/>
      <c r="BG64" s="4191"/>
      <c r="BH64" s="4192"/>
      <c r="BI64" s="4198"/>
      <c r="BJ64" s="4025"/>
      <c r="BK64" s="4026"/>
      <c r="BL64" s="4027"/>
      <c r="BM64" s="4008"/>
      <c r="BN64" s="4016"/>
      <c r="BO64" s="4017"/>
      <c r="BP64" s="4017"/>
      <c r="BQ64" s="4017"/>
      <c r="BR64" s="4017"/>
      <c r="BS64" s="4017"/>
      <c r="BT64" s="4017"/>
      <c r="BU64" s="4018"/>
    </row>
    <row r="65" spans="1:73" s="65" customFormat="1" ht="12" customHeight="1">
      <c r="A65" s="794"/>
      <c r="B65" s="3969"/>
      <c r="C65" s="3972"/>
      <c r="D65" s="3783"/>
      <c r="E65" s="3784"/>
      <c r="F65" s="3785"/>
      <c r="G65" s="3759"/>
      <c r="H65" s="3760"/>
      <c r="I65" s="3760"/>
      <c r="J65" s="3761"/>
      <c r="K65" s="3762"/>
      <c r="L65" s="3795"/>
      <c r="M65" s="3796"/>
      <c r="N65" s="3796"/>
      <c r="O65" s="3796"/>
      <c r="P65" s="3797"/>
      <c r="Q65" s="3857"/>
      <c r="R65" s="3824"/>
      <c r="S65" s="3825"/>
      <c r="T65" s="3826"/>
      <c r="U65" s="3872"/>
      <c r="V65" s="3872"/>
      <c r="W65" s="3986"/>
      <c r="X65" s="3987"/>
      <c r="Y65" s="3994"/>
      <c r="Z65" s="3995"/>
      <c r="AA65" s="1035"/>
      <c r="AB65" s="1036" t="s">
        <v>37</v>
      </c>
      <c r="AC65" s="1037"/>
      <c r="AD65" s="1036" t="s">
        <v>37</v>
      </c>
      <c r="AE65" s="1037"/>
      <c r="AF65" s="1036" t="s">
        <v>37</v>
      </c>
      <c r="AG65" s="1038" t="s">
        <v>36</v>
      </c>
      <c r="AH65" s="3981"/>
      <c r="AI65" s="3981"/>
      <c r="AJ65" s="1039" t="s">
        <v>18</v>
      </c>
      <c r="AK65" s="1040" t="s">
        <v>36</v>
      </c>
      <c r="AL65" s="3981"/>
      <c r="AM65" s="3981"/>
      <c r="AN65" s="1041" t="s">
        <v>18</v>
      </c>
      <c r="AO65" s="3821"/>
      <c r="AP65" s="3822"/>
      <c r="AQ65" s="3823"/>
      <c r="AR65" s="3821"/>
      <c r="AS65" s="3822"/>
      <c r="AT65" s="3823"/>
      <c r="AU65" s="3821"/>
      <c r="AV65" s="3822"/>
      <c r="AW65" s="3823"/>
      <c r="AX65" s="3821"/>
      <c r="AY65" s="3822"/>
      <c r="AZ65" s="3823"/>
      <c r="BA65" s="3821"/>
      <c r="BB65" s="3822"/>
      <c r="BC65" s="3823"/>
      <c r="BD65" s="4194"/>
      <c r="BE65" s="4195"/>
      <c r="BF65" s="4196"/>
      <c r="BG65" s="4191"/>
      <c r="BH65" s="4192"/>
      <c r="BI65" s="4198"/>
      <c r="BJ65" s="4038"/>
      <c r="BK65" s="4039"/>
      <c r="BL65" s="4040"/>
      <c r="BM65" s="4009"/>
      <c r="BN65" s="3973"/>
      <c r="BO65" s="3974"/>
      <c r="BP65" s="3974"/>
      <c r="BQ65" s="3974"/>
      <c r="BR65" s="3974"/>
      <c r="BS65" s="3974"/>
      <c r="BT65" s="3974"/>
      <c r="BU65" s="3975"/>
    </row>
    <row r="66" spans="1:73" s="65" customFormat="1" ht="12" customHeight="1">
      <c r="A66" s="794"/>
      <c r="B66" s="3969" t="str">
        <f>IF(G66="","","○")</f>
        <v/>
      </c>
      <c r="C66" s="3970">
        <v>12</v>
      </c>
      <c r="D66" s="3780"/>
      <c r="E66" s="3781"/>
      <c r="F66" s="3782"/>
      <c r="G66" s="3763"/>
      <c r="H66" s="3764"/>
      <c r="I66" s="3764"/>
      <c r="J66" s="3764"/>
      <c r="K66" s="3765"/>
      <c r="L66" s="3789"/>
      <c r="M66" s="3790"/>
      <c r="N66" s="3790"/>
      <c r="O66" s="3790"/>
      <c r="P66" s="3791"/>
      <c r="Q66" s="3786"/>
      <c r="R66" s="3753"/>
      <c r="S66" s="3868"/>
      <c r="T66" s="3869"/>
      <c r="U66" s="3871"/>
      <c r="V66" s="3871"/>
      <c r="W66" s="3982"/>
      <c r="X66" s="3983"/>
      <c r="Y66" s="3988"/>
      <c r="Z66" s="3989"/>
      <c r="AA66" s="3992"/>
      <c r="AB66" s="3853" t="s">
        <v>131</v>
      </c>
      <c r="AC66" s="3855"/>
      <c r="AD66" s="3853" t="s">
        <v>131</v>
      </c>
      <c r="AE66" s="3102"/>
      <c r="AF66" s="3853" t="s">
        <v>131</v>
      </c>
      <c r="AG66" s="3864"/>
      <c r="AH66" s="3865"/>
      <c r="AI66" s="3865"/>
      <c r="AJ66" s="3865"/>
      <c r="AK66" s="4029"/>
      <c r="AL66" s="3865"/>
      <c r="AM66" s="3865"/>
      <c r="AN66" s="4030"/>
      <c r="AO66" s="3827"/>
      <c r="AP66" s="3828"/>
      <c r="AQ66" s="3829"/>
      <c r="AR66" s="3827"/>
      <c r="AS66" s="3828"/>
      <c r="AT66" s="3829"/>
      <c r="AU66" s="4141"/>
      <c r="AV66" s="4142"/>
      <c r="AW66" s="4143"/>
      <c r="AX66" s="4141"/>
      <c r="AY66" s="4142"/>
      <c r="AZ66" s="4143"/>
      <c r="BA66" s="4141"/>
      <c r="BB66" s="4142"/>
      <c r="BC66" s="4143"/>
      <c r="BD66" s="4188">
        <f>SUM(AO66:BC68)</f>
        <v>0</v>
      </c>
      <c r="BE66" s="4189"/>
      <c r="BF66" s="4190"/>
      <c r="BG66" s="4188" t="str">
        <f>IF(AK66+BD66=0,"",AK66+BD66)</f>
        <v/>
      </c>
      <c r="BH66" s="4189"/>
      <c r="BI66" s="4197"/>
      <c r="BJ66" s="4022"/>
      <c r="BK66" s="4023"/>
      <c r="BL66" s="4024"/>
      <c r="BM66" s="4007"/>
      <c r="BN66" s="4010"/>
      <c r="BO66" s="4011"/>
      <c r="BP66" s="4011"/>
      <c r="BQ66" s="4011"/>
      <c r="BR66" s="4011"/>
      <c r="BS66" s="4011"/>
      <c r="BT66" s="4011"/>
      <c r="BU66" s="4012"/>
    </row>
    <row r="67" spans="1:73" s="65" customFormat="1" ht="12" customHeight="1">
      <c r="A67" s="794"/>
      <c r="B67" s="3969"/>
      <c r="C67" s="3971"/>
      <c r="D67" s="3780"/>
      <c r="E67" s="3781"/>
      <c r="F67" s="3782"/>
      <c r="G67" s="3766"/>
      <c r="H67" s="3767"/>
      <c r="I67" s="3767"/>
      <c r="J67" s="3767"/>
      <c r="K67" s="3768"/>
      <c r="L67" s="3792"/>
      <c r="M67" s="3793"/>
      <c r="N67" s="3793"/>
      <c r="O67" s="3793"/>
      <c r="P67" s="3794"/>
      <c r="Q67" s="3787"/>
      <c r="R67" s="3846"/>
      <c r="S67" s="3847"/>
      <c r="T67" s="3848"/>
      <c r="U67" s="3871"/>
      <c r="V67" s="3871"/>
      <c r="W67" s="3984"/>
      <c r="X67" s="3985"/>
      <c r="Y67" s="3990"/>
      <c r="Z67" s="3991"/>
      <c r="AA67" s="3993"/>
      <c r="AB67" s="3854"/>
      <c r="AC67" s="3856"/>
      <c r="AD67" s="3854"/>
      <c r="AE67" s="3105"/>
      <c r="AF67" s="3854"/>
      <c r="AG67" s="3866"/>
      <c r="AH67" s="3867"/>
      <c r="AI67" s="3867"/>
      <c r="AJ67" s="3867"/>
      <c r="AK67" s="4031"/>
      <c r="AL67" s="3867"/>
      <c r="AM67" s="3867"/>
      <c r="AN67" s="4032"/>
      <c r="AO67" s="3830"/>
      <c r="AP67" s="3831"/>
      <c r="AQ67" s="3832"/>
      <c r="AR67" s="3830"/>
      <c r="AS67" s="3831"/>
      <c r="AT67" s="3832"/>
      <c r="AU67" s="4155"/>
      <c r="AV67" s="4156"/>
      <c r="AW67" s="4157"/>
      <c r="AX67" s="4155"/>
      <c r="AY67" s="4156"/>
      <c r="AZ67" s="4157"/>
      <c r="BA67" s="4155"/>
      <c r="BB67" s="4156"/>
      <c r="BC67" s="4157"/>
      <c r="BD67" s="4191"/>
      <c r="BE67" s="4192"/>
      <c r="BF67" s="4193"/>
      <c r="BG67" s="4191"/>
      <c r="BH67" s="4192"/>
      <c r="BI67" s="4198"/>
      <c r="BJ67" s="4045"/>
      <c r="BK67" s="4046"/>
      <c r="BL67" s="4047"/>
      <c r="BM67" s="4008"/>
      <c r="BN67" s="4016"/>
      <c r="BO67" s="4017"/>
      <c r="BP67" s="4017"/>
      <c r="BQ67" s="4017"/>
      <c r="BR67" s="4017"/>
      <c r="BS67" s="4017"/>
      <c r="BT67" s="4017"/>
      <c r="BU67" s="4018"/>
    </row>
    <row r="68" spans="1:73" s="65" customFormat="1" ht="12" customHeight="1">
      <c r="A68" s="794"/>
      <c r="B68" s="3969"/>
      <c r="C68" s="3972"/>
      <c r="D68" s="3780"/>
      <c r="E68" s="3781"/>
      <c r="F68" s="3782"/>
      <c r="G68" s="3759"/>
      <c r="H68" s="3760"/>
      <c r="I68" s="3760"/>
      <c r="J68" s="3761"/>
      <c r="K68" s="3762"/>
      <c r="L68" s="3795"/>
      <c r="M68" s="3796"/>
      <c r="N68" s="3796"/>
      <c r="O68" s="3796"/>
      <c r="P68" s="3797"/>
      <c r="Q68" s="3857"/>
      <c r="R68" s="3824"/>
      <c r="S68" s="3825"/>
      <c r="T68" s="3826"/>
      <c r="U68" s="3871"/>
      <c r="V68" s="3871"/>
      <c r="W68" s="3986"/>
      <c r="X68" s="3987"/>
      <c r="Y68" s="3994"/>
      <c r="Z68" s="3995"/>
      <c r="AA68" s="1035"/>
      <c r="AB68" s="1036" t="s">
        <v>37</v>
      </c>
      <c r="AC68" s="1037"/>
      <c r="AD68" s="1036" t="s">
        <v>37</v>
      </c>
      <c r="AE68" s="1037"/>
      <c r="AF68" s="1036" t="s">
        <v>37</v>
      </c>
      <c r="AG68" s="1038" t="s">
        <v>36</v>
      </c>
      <c r="AH68" s="3981"/>
      <c r="AI68" s="3981"/>
      <c r="AJ68" s="1039" t="s">
        <v>18</v>
      </c>
      <c r="AK68" s="1040" t="s">
        <v>36</v>
      </c>
      <c r="AL68" s="3981"/>
      <c r="AM68" s="3981"/>
      <c r="AN68" s="1041" t="s">
        <v>18</v>
      </c>
      <c r="AO68" s="3821"/>
      <c r="AP68" s="3822"/>
      <c r="AQ68" s="3823"/>
      <c r="AR68" s="3821"/>
      <c r="AS68" s="3822"/>
      <c r="AT68" s="3823"/>
      <c r="AU68" s="3821"/>
      <c r="AV68" s="3822"/>
      <c r="AW68" s="3823"/>
      <c r="AX68" s="3821"/>
      <c r="AY68" s="3822"/>
      <c r="AZ68" s="3823"/>
      <c r="BA68" s="3821"/>
      <c r="BB68" s="3822"/>
      <c r="BC68" s="3823"/>
      <c r="BD68" s="4194"/>
      <c r="BE68" s="4195"/>
      <c r="BF68" s="4196"/>
      <c r="BG68" s="4191"/>
      <c r="BH68" s="4192"/>
      <c r="BI68" s="4198"/>
      <c r="BJ68" s="4041"/>
      <c r="BK68" s="4042"/>
      <c r="BL68" s="4043"/>
      <c r="BM68" s="4009"/>
      <c r="BN68" s="3973"/>
      <c r="BO68" s="3974"/>
      <c r="BP68" s="3974"/>
      <c r="BQ68" s="3974"/>
      <c r="BR68" s="3974"/>
      <c r="BS68" s="3974"/>
      <c r="BT68" s="3974"/>
      <c r="BU68" s="3975"/>
    </row>
    <row r="69" spans="1:73" s="65" customFormat="1" ht="12" customHeight="1">
      <c r="A69" s="794"/>
      <c r="B69" s="3969" t="str">
        <f>IF(G69="","","○")</f>
        <v/>
      </c>
      <c r="C69" s="3970">
        <v>13</v>
      </c>
      <c r="D69" s="3777"/>
      <c r="E69" s="3778"/>
      <c r="F69" s="3779"/>
      <c r="G69" s="3763"/>
      <c r="H69" s="3764"/>
      <c r="I69" s="3764"/>
      <c r="J69" s="3764"/>
      <c r="K69" s="3765"/>
      <c r="L69" s="3789"/>
      <c r="M69" s="3790"/>
      <c r="N69" s="3790"/>
      <c r="O69" s="3790"/>
      <c r="P69" s="3791"/>
      <c r="Q69" s="3786"/>
      <c r="R69" s="3753"/>
      <c r="S69" s="3868"/>
      <c r="T69" s="3869"/>
      <c r="U69" s="3870"/>
      <c r="V69" s="3870"/>
      <c r="W69" s="3982"/>
      <c r="X69" s="3983"/>
      <c r="Y69" s="3988"/>
      <c r="Z69" s="3989"/>
      <c r="AA69" s="3992"/>
      <c r="AB69" s="3853" t="s">
        <v>131</v>
      </c>
      <c r="AC69" s="3855"/>
      <c r="AD69" s="3853" t="s">
        <v>131</v>
      </c>
      <c r="AE69" s="3102"/>
      <c r="AF69" s="3853" t="s">
        <v>131</v>
      </c>
      <c r="AG69" s="3864"/>
      <c r="AH69" s="3865"/>
      <c r="AI69" s="3865"/>
      <c r="AJ69" s="3865"/>
      <c r="AK69" s="4029"/>
      <c r="AL69" s="3865"/>
      <c r="AM69" s="3865"/>
      <c r="AN69" s="4030"/>
      <c r="AO69" s="3827"/>
      <c r="AP69" s="3828"/>
      <c r="AQ69" s="3829"/>
      <c r="AR69" s="3827"/>
      <c r="AS69" s="3828"/>
      <c r="AT69" s="3829"/>
      <c r="AU69" s="4141"/>
      <c r="AV69" s="4142"/>
      <c r="AW69" s="4143"/>
      <c r="AX69" s="4141"/>
      <c r="AY69" s="4142"/>
      <c r="AZ69" s="4143"/>
      <c r="BA69" s="4141"/>
      <c r="BB69" s="4142"/>
      <c r="BC69" s="4143"/>
      <c r="BD69" s="4188">
        <f>SUM(AO69:BC71)</f>
        <v>0</v>
      </c>
      <c r="BE69" s="4189"/>
      <c r="BF69" s="4190"/>
      <c r="BG69" s="4188" t="str">
        <f>IF(AK69+BD69=0,"",AK69+BD69)</f>
        <v/>
      </c>
      <c r="BH69" s="4189"/>
      <c r="BI69" s="4197"/>
      <c r="BJ69" s="4022"/>
      <c r="BK69" s="4023"/>
      <c r="BL69" s="4024"/>
      <c r="BM69" s="4007"/>
      <c r="BN69" s="4010"/>
      <c r="BO69" s="4011"/>
      <c r="BP69" s="4011"/>
      <c r="BQ69" s="4011"/>
      <c r="BR69" s="4011"/>
      <c r="BS69" s="4011"/>
      <c r="BT69" s="4011"/>
      <c r="BU69" s="4012"/>
    </row>
    <row r="70" spans="1:73" s="65" customFormat="1" ht="12" customHeight="1">
      <c r="A70" s="794"/>
      <c r="B70" s="3969"/>
      <c r="C70" s="3971"/>
      <c r="D70" s="3780"/>
      <c r="E70" s="3781"/>
      <c r="F70" s="3782"/>
      <c r="G70" s="3766"/>
      <c r="H70" s="3767"/>
      <c r="I70" s="3767"/>
      <c r="J70" s="3767"/>
      <c r="K70" s="3768"/>
      <c r="L70" s="3792"/>
      <c r="M70" s="3793"/>
      <c r="N70" s="3793"/>
      <c r="O70" s="3793"/>
      <c r="P70" s="3794"/>
      <c r="Q70" s="3787"/>
      <c r="R70" s="3846"/>
      <c r="S70" s="3847"/>
      <c r="T70" s="3848"/>
      <c r="U70" s="3871"/>
      <c r="V70" s="3871"/>
      <c r="W70" s="3984"/>
      <c r="X70" s="3985"/>
      <c r="Y70" s="3990"/>
      <c r="Z70" s="3991"/>
      <c r="AA70" s="3993"/>
      <c r="AB70" s="3854"/>
      <c r="AC70" s="3856"/>
      <c r="AD70" s="3854"/>
      <c r="AE70" s="3105"/>
      <c r="AF70" s="3854"/>
      <c r="AG70" s="3866"/>
      <c r="AH70" s="3867"/>
      <c r="AI70" s="3867"/>
      <c r="AJ70" s="3867"/>
      <c r="AK70" s="4031"/>
      <c r="AL70" s="3867"/>
      <c r="AM70" s="3867"/>
      <c r="AN70" s="4032"/>
      <c r="AO70" s="3830"/>
      <c r="AP70" s="3831"/>
      <c r="AQ70" s="3832"/>
      <c r="AR70" s="3830"/>
      <c r="AS70" s="3831"/>
      <c r="AT70" s="3832"/>
      <c r="AU70" s="4155"/>
      <c r="AV70" s="4156"/>
      <c r="AW70" s="4157"/>
      <c r="AX70" s="4155"/>
      <c r="AY70" s="4156"/>
      <c r="AZ70" s="4157"/>
      <c r="BA70" s="4155"/>
      <c r="BB70" s="4156"/>
      <c r="BC70" s="4157"/>
      <c r="BD70" s="4191"/>
      <c r="BE70" s="4192"/>
      <c r="BF70" s="4193"/>
      <c r="BG70" s="4191"/>
      <c r="BH70" s="4192"/>
      <c r="BI70" s="4198"/>
      <c r="BJ70" s="4025"/>
      <c r="BK70" s="4026"/>
      <c r="BL70" s="4027"/>
      <c r="BM70" s="4008"/>
      <c r="BN70" s="4016"/>
      <c r="BO70" s="4017"/>
      <c r="BP70" s="4017"/>
      <c r="BQ70" s="4017"/>
      <c r="BR70" s="4017"/>
      <c r="BS70" s="4017"/>
      <c r="BT70" s="4017"/>
      <c r="BU70" s="4018"/>
    </row>
    <row r="71" spans="1:73" s="65" customFormat="1" ht="12" customHeight="1">
      <c r="A71" s="794"/>
      <c r="B71" s="3969"/>
      <c r="C71" s="3972"/>
      <c r="D71" s="3780"/>
      <c r="E71" s="3781"/>
      <c r="F71" s="3782"/>
      <c r="G71" s="3759"/>
      <c r="H71" s="3760"/>
      <c r="I71" s="3760"/>
      <c r="J71" s="3761"/>
      <c r="K71" s="3762"/>
      <c r="L71" s="3795"/>
      <c r="M71" s="3796"/>
      <c r="N71" s="3796"/>
      <c r="O71" s="3796"/>
      <c r="P71" s="3797"/>
      <c r="Q71" s="3857"/>
      <c r="R71" s="3824"/>
      <c r="S71" s="3825"/>
      <c r="T71" s="3826"/>
      <c r="U71" s="3872"/>
      <c r="V71" s="3872"/>
      <c r="W71" s="3986"/>
      <c r="X71" s="3987"/>
      <c r="Y71" s="3994"/>
      <c r="Z71" s="3995"/>
      <c r="AA71" s="1035"/>
      <c r="AB71" s="1036" t="s">
        <v>37</v>
      </c>
      <c r="AC71" s="1037"/>
      <c r="AD71" s="1036" t="s">
        <v>37</v>
      </c>
      <c r="AE71" s="1037"/>
      <c r="AF71" s="1036" t="s">
        <v>37</v>
      </c>
      <c r="AG71" s="1038" t="s">
        <v>36</v>
      </c>
      <c r="AH71" s="3981"/>
      <c r="AI71" s="3981"/>
      <c r="AJ71" s="1039" t="s">
        <v>18</v>
      </c>
      <c r="AK71" s="1040" t="s">
        <v>36</v>
      </c>
      <c r="AL71" s="3981"/>
      <c r="AM71" s="3981"/>
      <c r="AN71" s="1041" t="s">
        <v>18</v>
      </c>
      <c r="AO71" s="3821"/>
      <c r="AP71" s="3822"/>
      <c r="AQ71" s="3823"/>
      <c r="AR71" s="3821"/>
      <c r="AS71" s="3822"/>
      <c r="AT71" s="3823"/>
      <c r="AU71" s="3821"/>
      <c r="AV71" s="3822"/>
      <c r="AW71" s="3823"/>
      <c r="AX71" s="3821"/>
      <c r="AY71" s="3822"/>
      <c r="AZ71" s="3823"/>
      <c r="BA71" s="3821"/>
      <c r="BB71" s="3822"/>
      <c r="BC71" s="3823"/>
      <c r="BD71" s="4194"/>
      <c r="BE71" s="4195"/>
      <c r="BF71" s="4196"/>
      <c r="BG71" s="4191"/>
      <c r="BH71" s="4192"/>
      <c r="BI71" s="4198"/>
      <c r="BJ71" s="4038"/>
      <c r="BK71" s="4039"/>
      <c r="BL71" s="4040"/>
      <c r="BM71" s="4009"/>
      <c r="BN71" s="3973"/>
      <c r="BO71" s="3974"/>
      <c r="BP71" s="3974"/>
      <c r="BQ71" s="3974"/>
      <c r="BR71" s="3974"/>
      <c r="BS71" s="3974"/>
      <c r="BT71" s="3974"/>
      <c r="BU71" s="3975"/>
    </row>
    <row r="72" spans="1:73" s="65" customFormat="1" ht="12" customHeight="1">
      <c r="A72" s="794"/>
      <c r="B72" s="3969" t="str">
        <f>IF(G72="","","○")</f>
        <v/>
      </c>
      <c r="C72" s="3970">
        <v>14</v>
      </c>
      <c r="D72" s="3777"/>
      <c r="E72" s="3778"/>
      <c r="F72" s="3779"/>
      <c r="G72" s="3763"/>
      <c r="H72" s="3764"/>
      <c r="I72" s="3764"/>
      <c r="J72" s="3764"/>
      <c r="K72" s="3765"/>
      <c r="L72" s="3789"/>
      <c r="M72" s="3790"/>
      <c r="N72" s="3790"/>
      <c r="O72" s="3790"/>
      <c r="P72" s="3791"/>
      <c r="Q72" s="3786"/>
      <c r="R72" s="3753"/>
      <c r="S72" s="3868"/>
      <c r="T72" s="3869"/>
      <c r="U72" s="3871"/>
      <c r="V72" s="3871"/>
      <c r="W72" s="3982"/>
      <c r="X72" s="3983"/>
      <c r="Y72" s="3988"/>
      <c r="Z72" s="3989"/>
      <c r="AA72" s="3992"/>
      <c r="AB72" s="3853" t="s">
        <v>131</v>
      </c>
      <c r="AC72" s="3855"/>
      <c r="AD72" s="3853" t="s">
        <v>131</v>
      </c>
      <c r="AE72" s="3102"/>
      <c r="AF72" s="3853" t="s">
        <v>131</v>
      </c>
      <c r="AG72" s="3864"/>
      <c r="AH72" s="3865"/>
      <c r="AI72" s="3865"/>
      <c r="AJ72" s="3865"/>
      <c r="AK72" s="4029"/>
      <c r="AL72" s="3865"/>
      <c r="AM72" s="3865"/>
      <c r="AN72" s="4030"/>
      <c r="AO72" s="3827"/>
      <c r="AP72" s="3828"/>
      <c r="AQ72" s="3829"/>
      <c r="AR72" s="3827"/>
      <c r="AS72" s="3828"/>
      <c r="AT72" s="3829"/>
      <c r="AU72" s="4141"/>
      <c r="AV72" s="4142"/>
      <c r="AW72" s="4143"/>
      <c r="AX72" s="4141"/>
      <c r="AY72" s="4142"/>
      <c r="AZ72" s="4143"/>
      <c r="BA72" s="4141"/>
      <c r="BB72" s="4142"/>
      <c r="BC72" s="4143"/>
      <c r="BD72" s="4188">
        <f>SUM(AO72:BC74)</f>
        <v>0</v>
      </c>
      <c r="BE72" s="4189"/>
      <c r="BF72" s="4190"/>
      <c r="BG72" s="4188" t="str">
        <f>IF(AK72+BD72=0,"",AK72+BD72)</f>
        <v/>
      </c>
      <c r="BH72" s="4189"/>
      <c r="BI72" s="4197"/>
      <c r="BJ72" s="4022"/>
      <c r="BK72" s="4023"/>
      <c r="BL72" s="4024"/>
      <c r="BM72" s="4007"/>
      <c r="BN72" s="4010"/>
      <c r="BO72" s="4011"/>
      <c r="BP72" s="4011"/>
      <c r="BQ72" s="4011"/>
      <c r="BR72" s="4011"/>
      <c r="BS72" s="4011"/>
      <c r="BT72" s="4011"/>
      <c r="BU72" s="4012"/>
    </row>
    <row r="73" spans="1:73" s="65" customFormat="1" ht="12" customHeight="1">
      <c r="A73" s="794"/>
      <c r="B73" s="3969"/>
      <c r="C73" s="3971"/>
      <c r="D73" s="3780"/>
      <c r="E73" s="3781"/>
      <c r="F73" s="3782"/>
      <c r="G73" s="3766"/>
      <c r="H73" s="3767"/>
      <c r="I73" s="3767"/>
      <c r="J73" s="3767"/>
      <c r="K73" s="3768"/>
      <c r="L73" s="3792"/>
      <c r="M73" s="3793"/>
      <c r="N73" s="3793"/>
      <c r="O73" s="3793"/>
      <c r="P73" s="3794"/>
      <c r="Q73" s="3787"/>
      <c r="R73" s="3846"/>
      <c r="S73" s="3847"/>
      <c r="T73" s="3848"/>
      <c r="U73" s="3871"/>
      <c r="V73" s="3871"/>
      <c r="W73" s="3984"/>
      <c r="X73" s="3985"/>
      <c r="Y73" s="3990"/>
      <c r="Z73" s="3991"/>
      <c r="AA73" s="3993"/>
      <c r="AB73" s="3854"/>
      <c r="AC73" s="3856"/>
      <c r="AD73" s="3854"/>
      <c r="AE73" s="3105"/>
      <c r="AF73" s="3854"/>
      <c r="AG73" s="3866"/>
      <c r="AH73" s="3867"/>
      <c r="AI73" s="3867"/>
      <c r="AJ73" s="3867"/>
      <c r="AK73" s="4031"/>
      <c r="AL73" s="3867"/>
      <c r="AM73" s="3867"/>
      <c r="AN73" s="4032"/>
      <c r="AO73" s="3830"/>
      <c r="AP73" s="3831"/>
      <c r="AQ73" s="3832"/>
      <c r="AR73" s="3830"/>
      <c r="AS73" s="3831"/>
      <c r="AT73" s="3832"/>
      <c r="AU73" s="4155"/>
      <c r="AV73" s="4156"/>
      <c r="AW73" s="4157"/>
      <c r="AX73" s="4155"/>
      <c r="AY73" s="4156"/>
      <c r="AZ73" s="4157"/>
      <c r="BA73" s="4155"/>
      <c r="BB73" s="4156"/>
      <c r="BC73" s="4157"/>
      <c r="BD73" s="4191"/>
      <c r="BE73" s="4192"/>
      <c r="BF73" s="4193"/>
      <c r="BG73" s="4191"/>
      <c r="BH73" s="4192"/>
      <c r="BI73" s="4198"/>
      <c r="BJ73" s="4045"/>
      <c r="BK73" s="4046"/>
      <c r="BL73" s="4047"/>
      <c r="BM73" s="4008"/>
      <c r="BN73" s="4016"/>
      <c r="BO73" s="4017"/>
      <c r="BP73" s="4017"/>
      <c r="BQ73" s="4017"/>
      <c r="BR73" s="4017"/>
      <c r="BS73" s="4017"/>
      <c r="BT73" s="4017"/>
      <c r="BU73" s="4018"/>
    </row>
    <row r="74" spans="1:73" s="65" customFormat="1" ht="12" customHeight="1">
      <c r="A74" s="794"/>
      <c r="B74" s="3969"/>
      <c r="C74" s="3972"/>
      <c r="D74" s="3780"/>
      <c r="E74" s="3781"/>
      <c r="F74" s="3782"/>
      <c r="G74" s="3759"/>
      <c r="H74" s="3760"/>
      <c r="I74" s="3760"/>
      <c r="J74" s="3761"/>
      <c r="K74" s="3762"/>
      <c r="L74" s="3795"/>
      <c r="M74" s="3796"/>
      <c r="N74" s="3796"/>
      <c r="O74" s="3796"/>
      <c r="P74" s="3797"/>
      <c r="Q74" s="3857"/>
      <c r="R74" s="3824"/>
      <c r="S74" s="3825"/>
      <c r="T74" s="3826"/>
      <c r="U74" s="3871"/>
      <c r="V74" s="3871"/>
      <c r="W74" s="3986"/>
      <c r="X74" s="3987"/>
      <c r="Y74" s="3994"/>
      <c r="Z74" s="3995"/>
      <c r="AA74" s="1035"/>
      <c r="AB74" s="1036" t="s">
        <v>37</v>
      </c>
      <c r="AC74" s="1037"/>
      <c r="AD74" s="1036" t="s">
        <v>37</v>
      </c>
      <c r="AE74" s="1037"/>
      <c r="AF74" s="1036" t="s">
        <v>37</v>
      </c>
      <c r="AG74" s="1038" t="s">
        <v>36</v>
      </c>
      <c r="AH74" s="3981"/>
      <c r="AI74" s="3981"/>
      <c r="AJ74" s="1039" t="s">
        <v>18</v>
      </c>
      <c r="AK74" s="1040" t="s">
        <v>36</v>
      </c>
      <c r="AL74" s="3981"/>
      <c r="AM74" s="3981"/>
      <c r="AN74" s="1041" t="s">
        <v>18</v>
      </c>
      <c r="AO74" s="3821"/>
      <c r="AP74" s="3822"/>
      <c r="AQ74" s="3823"/>
      <c r="AR74" s="3821"/>
      <c r="AS74" s="3822"/>
      <c r="AT74" s="3823"/>
      <c r="AU74" s="3821"/>
      <c r="AV74" s="3822"/>
      <c r="AW74" s="3823"/>
      <c r="AX74" s="3821"/>
      <c r="AY74" s="3822"/>
      <c r="AZ74" s="3823"/>
      <c r="BA74" s="3821"/>
      <c r="BB74" s="3822"/>
      <c r="BC74" s="3823"/>
      <c r="BD74" s="4194"/>
      <c r="BE74" s="4195"/>
      <c r="BF74" s="4196"/>
      <c r="BG74" s="4191"/>
      <c r="BH74" s="4192"/>
      <c r="BI74" s="4198"/>
      <c r="BJ74" s="4041"/>
      <c r="BK74" s="4042"/>
      <c r="BL74" s="4043"/>
      <c r="BM74" s="4009"/>
      <c r="BN74" s="3973"/>
      <c r="BO74" s="3974"/>
      <c r="BP74" s="3974"/>
      <c r="BQ74" s="3974"/>
      <c r="BR74" s="3974"/>
      <c r="BS74" s="3974"/>
      <c r="BT74" s="3974"/>
      <c r="BU74" s="3975"/>
    </row>
    <row r="75" spans="1:73" s="65" customFormat="1" ht="12" customHeight="1">
      <c r="A75" s="794"/>
      <c r="B75" s="3969" t="str">
        <f>IF(G75="","","○")</f>
        <v/>
      </c>
      <c r="C75" s="3970">
        <v>15</v>
      </c>
      <c r="D75" s="3777"/>
      <c r="E75" s="3778"/>
      <c r="F75" s="3779"/>
      <c r="G75" s="3763"/>
      <c r="H75" s="3764"/>
      <c r="I75" s="3764"/>
      <c r="J75" s="3764"/>
      <c r="K75" s="3765"/>
      <c r="L75" s="3789"/>
      <c r="M75" s="3790"/>
      <c r="N75" s="3790"/>
      <c r="O75" s="3790"/>
      <c r="P75" s="3791"/>
      <c r="Q75" s="3786"/>
      <c r="R75" s="3753"/>
      <c r="S75" s="3868"/>
      <c r="T75" s="3869"/>
      <c r="U75" s="3870"/>
      <c r="V75" s="3870"/>
      <c r="W75" s="3982"/>
      <c r="X75" s="3983"/>
      <c r="Y75" s="3988"/>
      <c r="Z75" s="3989"/>
      <c r="AA75" s="3992"/>
      <c r="AB75" s="3853" t="s">
        <v>131</v>
      </c>
      <c r="AC75" s="3855"/>
      <c r="AD75" s="3853" t="s">
        <v>131</v>
      </c>
      <c r="AE75" s="3102"/>
      <c r="AF75" s="3853" t="s">
        <v>131</v>
      </c>
      <c r="AG75" s="3864"/>
      <c r="AH75" s="3865"/>
      <c r="AI75" s="3865"/>
      <c r="AJ75" s="3865"/>
      <c r="AK75" s="4029"/>
      <c r="AL75" s="3865"/>
      <c r="AM75" s="3865"/>
      <c r="AN75" s="4030"/>
      <c r="AO75" s="3827"/>
      <c r="AP75" s="3828"/>
      <c r="AQ75" s="3829"/>
      <c r="AR75" s="3827"/>
      <c r="AS75" s="3828"/>
      <c r="AT75" s="3829"/>
      <c r="AU75" s="4141"/>
      <c r="AV75" s="4142"/>
      <c r="AW75" s="4143"/>
      <c r="AX75" s="4141"/>
      <c r="AY75" s="4142"/>
      <c r="AZ75" s="4143"/>
      <c r="BA75" s="4141"/>
      <c r="BB75" s="4142"/>
      <c r="BC75" s="4143"/>
      <c r="BD75" s="4188">
        <f>SUM(AO75:BC77)</f>
        <v>0</v>
      </c>
      <c r="BE75" s="4189"/>
      <c r="BF75" s="4190"/>
      <c r="BG75" s="4188" t="str">
        <f>IF(AK75+BD75=0,"",AK75+BD75)</f>
        <v/>
      </c>
      <c r="BH75" s="4189"/>
      <c r="BI75" s="4197"/>
      <c r="BJ75" s="4022"/>
      <c r="BK75" s="4023"/>
      <c r="BL75" s="4024"/>
      <c r="BM75" s="4007"/>
      <c r="BN75" s="4010"/>
      <c r="BO75" s="4011"/>
      <c r="BP75" s="4011"/>
      <c r="BQ75" s="4011"/>
      <c r="BR75" s="4011"/>
      <c r="BS75" s="4011"/>
      <c r="BT75" s="4011"/>
      <c r="BU75" s="4012"/>
    </row>
    <row r="76" spans="1:73" s="65" customFormat="1" ht="12" customHeight="1">
      <c r="A76" s="794"/>
      <c r="B76" s="3969"/>
      <c r="C76" s="3971"/>
      <c r="D76" s="3780"/>
      <c r="E76" s="3781"/>
      <c r="F76" s="3782"/>
      <c r="G76" s="3766"/>
      <c r="H76" s="3767"/>
      <c r="I76" s="3767"/>
      <c r="J76" s="3767"/>
      <c r="K76" s="3768"/>
      <c r="L76" s="3792"/>
      <c r="M76" s="3793"/>
      <c r="N76" s="3793"/>
      <c r="O76" s="3793"/>
      <c r="P76" s="3794"/>
      <c r="Q76" s="3787"/>
      <c r="R76" s="3846"/>
      <c r="S76" s="3847"/>
      <c r="T76" s="3848"/>
      <c r="U76" s="3871"/>
      <c r="V76" s="3871"/>
      <c r="W76" s="3984"/>
      <c r="X76" s="3985"/>
      <c r="Y76" s="3990"/>
      <c r="Z76" s="3991"/>
      <c r="AA76" s="3993"/>
      <c r="AB76" s="3854"/>
      <c r="AC76" s="3856"/>
      <c r="AD76" s="3854"/>
      <c r="AE76" s="3105"/>
      <c r="AF76" s="3854"/>
      <c r="AG76" s="3866"/>
      <c r="AH76" s="3867"/>
      <c r="AI76" s="3867"/>
      <c r="AJ76" s="3867"/>
      <c r="AK76" s="4031"/>
      <c r="AL76" s="3867"/>
      <c r="AM76" s="3867"/>
      <c r="AN76" s="4032"/>
      <c r="AO76" s="3830"/>
      <c r="AP76" s="3831"/>
      <c r="AQ76" s="3832"/>
      <c r="AR76" s="3830"/>
      <c r="AS76" s="3831"/>
      <c r="AT76" s="3832"/>
      <c r="AU76" s="4155"/>
      <c r="AV76" s="4156"/>
      <c r="AW76" s="4157"/>
      <c r="AX76" s="4155"/>
      <c r="AY76" s="4156"/>
      <c r="AZ76" s="4157"/>
      <c r="BA76" s="4155"/>
      <c r="BB76" s="4156"/>
      <c r="BC76" s="4157"/>
      <c r="BD76" s="4191"/>
      <c r="BE76" s="4192"/>
      <c r="BF76" s="4193"/>
      <c r="BG76" s="4191"/>
      <c r="BH76" s="4192"/>
      <c r="BI76" s="4198"/>
      <c r="BJ76" s="4025"/>
      <c r="BK76" s="4026"/>
      <c r="BL76" s="4027"/>
      <c r="BM76" s="4008"/>
      <c r="BN76" s="4016"/>
      <c r="BO76" s="4017"/>
      <c r="BP76" s="4017"/>
      <c r="BQ76" s="4017"/>
      <c r="BR76" s="4017"/>
      <c r="BS76" s="4017"/>
      <c r="BT76" s="4017"/>
      <c r="BU76" s="4018"/>
    </row>
    <row r="77" spans="1:73" s="65" customFormat="1" ht="12" customHeight="1">
      <c r="A77" s="794"/>
      <c r="B77" s="3969"/>
      <c r="C77" s="3972"/>
      <c r="D77" s="3783"/>
      <c r="E77" s="3784"/>
      <c r="F77" s="3785"/>
      <c r="G77" s="3759"/>
      <c r="H77" s="3760"/>
      <c r="I77" s="3760"/>
      <c r="J77" s="3761"/>
      <c r="K77" s="3762"/>
      <c r="L77" s="3795"/>
      <c r="M77" s="3796"/>
      <c r="N77" s="3796"/>
      <c r="O77" s="3796"/>
      <c r="P77" s="3797"/>
      <c r="Q77" s="3857"/>
      <c r="R77" s="3824"/>
      <c r="S77" s="3825"/>
      <c r="T77" s="3826"/>
      <c r="U77" s="3872"/>
      <c r="V77" s="3872"/>
      <c r="W77" s="3986"/>
      <c r="X77" s="3987"/>
      <c r="Y77" s="3994"/>
      <c r="Z77" s="3995"/>
      <c r="AA77" s="1035"/>
      <c r="AB77" s="1036" t="s">
        <v>37</v>
      </c>
      <c r="AC77" s="1037"/>
      <c r="AD77" s="1036" t="s">
        <v>37</v>
      </c>
      <c r="AE77" s="1037"/>
      <c r="AF77" s="1036" t="s">
        <v>37</v>
      </c>
      <c r="AG77" s="1038" t="s">
        <v>36</v>
      </c>
      <c r="AH77" s="3981"/>
      <c r="AI77" s="3981"/>
      <c r="AJ77" s="1039" t="s">
        <v>18</v>
      </c>
      <c r="AK77" s="1040" t="s">
        <v>36</v>
      </c>
      <c r="AL77" s="3981"/>
      <c r="AM77" s="3981"/>
      <c r="AN77" s="1041" t="s">
        <v>18</v>
      </c>
      <c r="AO77" s="3821"/>
      <c r="AP77" s="3822"/>
      <c r="AQ77" s="3823"/>
      <c r="AR77" s="3821"/>
      <c r="AS77" s="3822"/>
      <c r="AT77" s="3823"/>
      <c r="AU77" s="3821"/>
      <c r="AV77" s="3822"/>
      <c r="AW77" s="3823"/>
      <c r="AX77" s="3821"/>
      <c r="AY77" s="3822"/>
      <c r="AZ77" s="3823"/>
      <c r="BA77" s="3821"/>
      <c r="BB77" s="3822"/>
      <c r="BC77" s="3823"/>
      <c r="BD77" s="4194"/>
      <c r="BE77" s="4195"/>
      <c r="BF77" s="4196"/>
      <c r="BG77" s="4191"/>
      <c r="BH77" s="4192"/>
      <c r="BI77" s="4198"/>
      <c r="BJ77" s="4038"/>
      <c r="BK77" s="4039"/>
      <c r="BL77" s="4040"/>
      <c r="BM77" s="4009"/>
      <c r="BN77" s="3973"/>
      <c r="BO77" s="3974"/>
      <c r="BP77" s="3974"/>
      <c r="BQ77" s="3974"/>
      <c r="BR77" s="3974"/>
      <c r="BS77" s="3974"/>
      <c r="BT77" s="3974"/>
      <c r="BU77" s="3975"/>
    </row>
    <row r="78" spans="1:73" s="65" customFormat="1" ht="12" customHeight="1">
      <c r="A78" s="794"/>
      <c r="B78" s="3969" t="str">
        <f>IF(G78="","","○")</f>
        <v/>
      </c>
      <c r="C78" s="3970">
        <v>16</v>
      </c>
      <c r="D78" s="3777"/>
      <c r="E78" s="3778"/>
      <c r="F78" s="3779"/>
      <c r="G78" s="3763"/>
      <c r="H78" s="3764"/>
      <c r="I78" s="3764"/>
      <c r="J78" s="3764"/>
      <c r="K78" s="3765"/>
      <c r="L78" s="3789"/>
      <c r="M78" s="3790"/>
      <c r="N78" s="3790"/>
      <c r="O78" s="3790"/>
      <c r="P78" s="3791"/>
      <c r="Q78" s="3786"/>
      <c r="R78" s="3753"/>
      <c r="S78" s="3868"/>
      <c r="T78" s="3869"/>
      <c r="U78" s="3870"/>
      <c r="V78" s="3870"/>
      <c r="W78" s="3982"/>
      <c r="X78" s="3983"/>
      <c r="Y78" s="3988"/>
      <c r="Z78" s="3989"/>
      <c r="AA78" s="3992"/>
      <c r="AB78" s="3853" t="s">
        <v>131</v>
      </c>
      <c r="AC78" s="3855"/>
      <c r="AD78" s="3853" t="s">
        <v>131</v>
      </c>
      <c r="AE78" s="3102"/>
      <c r="AF78" s="3853" t="s">
        <v>131</v>
      </c>
      <c r="AG78" s="3864"/>
      <c r="AH78" s="3865"/>
      <c r="AI78" s="3865"/>
      <c r="AJ78" s="3865"/>
      <c r="AK78" s="4029"/>
      <c r="AL78" s="3865"/>
      <c r="AM78" s="3865"/>
      <c r="AN78" s="4030"/>
      <c r="AO78" s="3827"/>
      <c r="AP78" s="3828"/>
      <c r="AQ78" s="3829"/>
      <c r="AR78" s="3827"/>
      <c r="AS78" s="3828"/>
      <c r="AT78" s="3829"/>
      <c r="AU78" s="4141"/>
      <c r="AV78" s="4142"/>
      <c r="AW78" s="4143"/>
      <c r="AX78" s="4141"/>
      <c r="AY78" s="4142"/>
      <c r="AZ78" s="4143"/>
      <c r="BA78" s="4141"/>
      <c r="BB78" s="4142"/>
      <c r="BC78" s="4143"/>
      <c r="BD78" s="4188">
        <f>SUM(AO78:BC80)</f>
        <v>0</v>
      </c>
      <c r="BE78" s="4189"/>
      <c r="BF78" s="4190"/>
      <c r="BG78" s="4188" t="str">
        <f>IF(AK78+BD78=0,"",AK78+BD78)</f>
        <v/>
      </c>
      <c r="BH78" s="4189"/>
      <c r="BI78" s="4197"/>
      <c r="BJ78" s="4022"/>
      <c r="BK78" s="4023"/>
      <c r="BL78" s="4024"/>
      <c r="BM78" s="4007"/>
      <c r="BN78" s="4010"/>
      <c r="BO78" s="4011"/>
      <c r="BP78" s="4011"/>
      <c r="BQ78" s="4011"/>
      <c r="BR78" s="4011"/>
      <c r="BS78" s="4011"/>
      <c r="BT78" s="4011"/>
      <c r="BU78" s="4012"/>
    </row>
    <row r="79" spans="1:73" s="65" customFormat="1" ht="12" customHeight="1">
      <c r="A79" s="794"/>
      <c r="B79" s="3969"/>
      <c r="C79" s="3971"/>
      <c r="D79" s="3780"/>
      <c r="E79" s="3781"/>
      <c r="F79" s="3782"/>
      <c r="G79" s="3766"/>
      <c r="H79" s="3767"/>
      <c r="I79" s="3767"/>
      <c r="J79" s="3767"/>
      <c r="K79" s="3768"/>
      <c r="L79" s="3792"/>
      <c r="M79" s="3793"/>
      <c r="N79" s="3793"/>
      <c r="O79" s="3793"/>
      <c r="P79" s="3794"/>
      <c r="Q79" s="3787"/>
      <c r="R79" s="3846"/>
      <c r="S79" s="3847"/>
      <c r="T79" s="3848"/>
      <c r="U79" s="3871"/>
      <c r="V79" s="3871"/>
      <c r="W79" s="3984"/>
      <c r="X79" s="3985"/>
      <c r="Y79" s="3990"/>
      <c r="Z79" s="3991"/>
      <c r="AA79" s="3993"/>
      <c r="AB79" s="3854"/>
      <c r="AC79" s="3856"/>
      <c r="AD79" s="3854"/>
      <c r="AE79" s="3105"/>
      <c r="AF79" s="3854"/>
      <c r="AG79" s="3866"/>
      <c r="AH79" s="3867"/>
      <c r="AI79" s="3867"/>
      <c r="AJ79" s="3867"/>
      <c r="AK79" s="4031"/>
      <c r="AL79" s="3867"/>
      <c r="AM79" s="3867"/>
      <c r="AN79" s="4032"/>
      <c r="AO79" s="3830"/>
      <c r="AP79" s="3831"/>
      <c r="AQ79" s="3832"/>
      <c r="AR79" s="3830"/>
      <c r="AS79" s="3831"/>
      <c r="AT79" s="3832"/>
      <c r="AU79" s="4155"/>
      <c r="AV79" s="4156"/>
      <c r="AW79" s="4157"/>
      <c r="AX79" s="4155"/>
      <c r="AY79" s="4156"/>
      <c r="AZ79" s="4157"/>
      <c r="BA79" s="4155"/>
      <c r="BB79" s="4156"/>
      <c r="BC79" s="4157"/>
      <c r="BD79" s="4191"/>
      <c r="BE79" s="4192"/>
      <c r="BF79" s="4193"/>
      <c r="BG79" s="4191"/>
      <c r="BH79" s="4192"/>
      <c r="BI79" s="4198"/>
      <c r="BJ79" s="4045"/>
      <c r="BK79" s="4046"/>
      <c r="BL79" s="4047"/>
      <c r="BM79" s="4008"/>
      <c r="BN79" s="4016"/>
      <c r="BO79" s="4017"/>
      <c r="BP79" s="4017"/>
      <c r="BQ79" s="4017"/>
      <c r="BR79" s="4017"/>
      <c r="BS79" s="4017"/>
      <c r="BT79" s="4017"/>
      <c r="BU79" s="4018"/>
    </row>
    <row r="80" spans="1:73" s="65" customFormat="1" ht="12" customHeight="1">
      <c r="A80" s="794"/>
      <c r="B80" s="3969"/>
      <c r="C80" s="3972"/>
      <c r="D80" s="3783"/>
      <c r="E80" s="3784"/>
      <c r="F80" s="3785"/>
      <c r="G80" s="3759"/>
      <c r="H80" s="3760"/>
      <c r="I80" s="3760"/>
      <c r="J80" s="3761"/>
      <c r="K80" s="3762"/>
      <c r="L80" s="3795"/>
      <c r="M80" s="3796"/>
      <c r="N80" s="3796"/>
      <c r="O80" s="3796"/>
      <c r="P80" s="3797"/>
      <c r="Q80" s="3857"/>
      <c r="R80" s="3824"/>
      <c r="S80" s="3825"/>
      <c r="T80" s="3826"/>
      <c r="U80" s="3872"/>
      <c r="V80" s="3872"/>
      <c r="W80" s="3986"/>
      <c r="X80" s="3987"/>
      <c r="Y80" s="3994"/>
      <c r="Z80" s="3995"/>
      <c r="AA80" s="1035"/>
      <c r="AB80" s="1036" t="s">
        <v>37</v>
      </c>
      <c r="AC80" s="1037"/>
      <c r="AD80" s="1036" t="s">
        <v>37</v>
      </c>
      <c r="AE80" s="1037"/>
      <c r="AF80" s="1036" t="s">
        <v>37</v>
      </c>
      <c r="AG80" s="1038" t="s">
        <v>36</v>
      </c>
      <c r="AH80" s="3981"/>
      <c r="AI80" s="3981"/>
      <c r="AJ80" s="1039" t="s">
        <v>18</v>
      </c>
      <c r="AK80" s="1040" t="s">
        <v>36</v>
      </c>
      <c r="AL80" s="3981"/>
      <c r="AM80" s="3981"/>
      <c r="AN80" s="1041" t="s">
        <v>18</v>
      </c>
      <c r="AO80" s="3821"/>
      <c r="AP80" s="3822"/>
      <c r="AQ80" s="3823"/>
      <c r="AR80" s="3821"/>
      <c r="AS80" s="3822"/>
      <c r="AT80" s="3823"/>
      <c r="AU80" s="3821"/>
      <c r="AV80" s="3822"/>
      <c r="AW80" s="3823"/>
      <c r="AX80" s="3821"/>
      <c r="AY80" s="3822"/>
      <c r="AZ80" s="3823"/>
      <c r="BA80" s="3821"/>
      <c r="BB80" s="3822"/>
      <c r="BC80" s="3823"/>
      <c r="BD80" s="4194"/>
      <c r="BE80" s="4195"/>
      <c r="BF80" s="4196"/>
      <c r="BG80" s="4191"/>
      <c r="BH80" s="4192"/>
      <c r="BI80" s="4198"/>
      <c r="BJ80" s="4041"/>
      <c r="BK80" s="4042"/>
      <c r="BL80" s="4043"/>
      <c r="BM80" s="4009"/>
      <c r="BN80" s="3973"/>
      <c r="BO80" s="3974"/>
      <c r="BP80" s="3974"/>
      <c r="BQ80" s="3974"/>
      <c r="BR80" s="3974"/>
      <c r="BS80" s="3974"/>
      <c r="BT80" s="3974"/>
      <c r="BU80" s="3975"/>
    </row>
    <row r="81" spans="1:75" s="65" customFormat="1" ht="12" customHeight="1">
      <c r="A81" s="794"/>
      <c r="B81" s="3969" t="str">
        <f>IF(G81="","","○")</f>
        <v/>
      </c>
      <c r="C81" s="3970">
        <v>17</v>
      </c>
      <c r="D81" s="3777"/>
      <c r="E81" s="3778"/>
      <c r="F81" s="3779"/>
      <c r="G81" s="3763"/>
      <c r="H81" s="3764"/>
      <c r="I81" s="3764"/>
      <c r="J81" s="3764"/>
      <c r="K81" s="3765"/>
      <c r="L81" s="3789"/>
      <c r="M81" s="3790"/>
      <c r="N81" s="3790"/>
      <c r="O81" s="3790"/>
      <c r="P81" s="3791"/>
      <c r="Q81" s="3787"/>
      <c r="R81" s="3753"/>
      <c r="S81" s="3868"/>
      <c r="T81" s="3869"/>
      <c r="U81" s="3871"/>
      <c r="V81" s="3871"/>
      <c r="W81" s="3982"/>
      <c r="X81" s="3983"/>
      <c r="Y81" s="3988"/>
      <c r="Z81" s="4186"/>
      <c r="AA81" s="3992"/>
      <c r="AB81" s="3853" t="s">
        <v>131</v>
      </c>
      <c r="AC81" s="3855"/>
      <c r="AD81" s="3853" t="s">
        <v>131</v>
      </c>
      <c r="AE81" s="3102"/>
      <c r="AF81" s="4180" t="s">
        <v>131</v>
      </c>
      <c r="AG81" s="3864"/>
      <c r="AH81" s="3865"/>
      <c r="AI81" s="3865"/>
      <c r="AJ81" s="3865"/>
      <c r="AK81" s="4029"/>
      <c r="AL81" s="3865"/>
      <c r="AM81" s="3865"/>
      <c r="AN81" s="4030"/>
      <c r="AO81" s="4203"/>
      <c r="AP81" s="4204"/>
      <c r="AQ81" s="4205"/>
      <c r="AR81" s="4203"/>
      <c r="AS81" s="4204"/>
      <c r="AT81" s="4205"/>
      <c r="AU81" s="4141"/>
      <c r="AV81" s="4142"/>
      <c r="AW81" s="4143"/>
      <c r="AX81" s="4141"/>
      <c r="AY81" s="4142"/>
      <c r="AZ81" s="4143"/>
      <c r="BA81" s="4141"/>
      <c r="BB81" s="4142"/>
      <c r="BC81" s="4143"/>
      <c r="BD81" s="4188">
        <f>SUM(AO81:BC83)</f>
        <v>0</v>
      </c>
      <c r="BE81" s="4189"/>
      <c r="BF81" s="4190"/>
      <c r="BG81" s="4188" t="str">
        <f>IF(AK81+BD81=0,"",AK81+BD81)</f>
        <v/>
      </c>
      <c r="BH81" s="4189"/>
      <c r="BI81" s="4197"/>
      <c r="BJ81" s="4174"/>
      <c r="BK81" s="4175"/>
      <c r="BL81" s="4176"/>
      <c r="BM81" s="4007"/>
      <c r="BN81" s="4010"/>
      <c r="BO81" s="4011"/>
      <c r="BP81" s="4011"/>
      <c r="BQ81" s="4011"/>
      <c r="BR81" s="4011"/>
      <c r="BS81" s="4011"/>
      <c r="BT81" s="4011"/>
      <c r="BU81" s="4012"/>
    </row>
    <row r="82" spans="1:75" s="65" customFormat="1" ht="12" customHeight="1">
      <c r="A82" s="794"/>
      <c r="B82" s="3969"/>
      <c r="C82" s="3971"/>
      <c r="D82" s="3780"/>
      <c r="E82" s="3781"/>
      <c r="F82" s="3782"/>
      <c r="G82" s="3766"/>
      <c r="H82" s="3767"/>
      <c r="I82" s="3767"/>
      <c r="J82" s="3767"/>
      <c r="K82" s="3768"/>
      <c r="L82" s="3792"/>
      <c r="M82" s="3793"/>
      <c r="N82" s="3793"/>
      <c r="O82" s="3793"/>
      <c r="P82" s="3794"/>
      <c r="Q82" s="3787"/>
      <c r="R82" s="4182"/>
      <c r="S82" s="4183"/>
      <c r="T82" s="4184"/>
      <c r="U82" s="3871"/>
      <c r="V82" s="3871"/>
      <c r="W82" s="3984"/>
      <c r="X82" s="3985"/>
      <c r="Y82" s="3990"/>
      <c r="Z82" s="4187"/>
      <c r="AA82" s="3993"/>
      <c r="AB82" s="3854"/>
      <c r="AC82" s="3856"/>
      <c r="AD82" s="3854"/>
      <c r="AE82" s="3105"/>
      <c r="AF82" s="4181"/>
      <c r="AG82" s="3866"/>
      <c r="AH82" s="3867"/>
      <c r="AI82" s="3867"/>
      <c r="AJ82" s="3867"/>
      <c r="AK82" s="4031"/>
      <c r="AL82" s="3867"/>
      <c r="AM82" s="3867"/>
      <c r="AN82" s="4032"/>
      <c r="AO82" s="3830"/>
      <c r="AP82" s="3831"/>
      <c r="AQ82" s="3832"/>
      <c r="AR82" s="3830"/>
      <c r="AS82" s="3831"/>
      <c r="AT82" s="3832"/>
      <c r="AU82" s="4155"/>
      <c r="AV82" s="4156"/>
      <c r="AW82" s="4157"/>
      <c r="AX82" s="4155"/>
      <c r="AY82" s="4156"/>
      <c r="AZ82" s="4157"/>
      <c r="BA82" s="4155"/>
      <c r="BB82" s="4156"/>
      <c r="BC82" s="4157"/>
      <c r="BD82" s="4191"/>
      <c r="BE82" s="4192"/>
      <c r="BF82" s="4193"/>
      <c r="BG82" s="4191"/>
      <c r="BH82" s="4192"/>
      <c r="BI82" s="4198"/>
      <c r="BJ82" s="4177"/>
      <c r="BK82" s="4178"/>
      <c r="BL82" s="4179"/>
      <c r="BM82" s="4008"/>
      <c r="BN82" s="4016"/>
      <c r="BO82" s="4017"/>
      <c r="BP82" s="4017"/>
      <c r="BQ82" s="4017"/>
      <c r="BR82" s="4017"/>
      <c r="BS82" s="4017"/>
      <c r="BT82" s="4017"/>
      <c r="BU82" s="4018"/>
    </row>
    <row r="83" spans="1:75" s="65" customFormat="1" ht="12" customHeight="1" thickBot="1">
      <c r="A83" s="794"/>
      <c r="B83" s="3969"/>
      <c r="C83" s="3976"/>
      <c r="D83" s="3818"/>
      <c r="E83" s="3819"/>
      <c r="F83" s="3820"/>
      <c r="G83" s="3808"/>
      <c r="H83" s="3809"/>
      <c r="I83" s="3809"/>
      <c r="J83" s="3810"/>
      <c r="K83" s="3811"/>
      <c r="L83" s="3977"/>
      <c r="M83" s="3978"/>
      <c r="N83" s="3978"/>
      <c r="O83" s="3978"/>
      <c r="P83" s="3979"/>
      <c r="Q83" s="3788"/>
      <c r="R83" s="3945"/>
      <c r="S83" s="3946"/>
      <c r="T83" s="3947"/>
      <c r="U83" s="3980"/>
      <c r="V83" s="3980"/>
      <c r="W83" s="4005"/>
      <c r="X83" s="4006"/>
      <c r="Y83" s="3948"/>
      <c r="Z83" s="4185"/>
      <c r="AA83" s="1043"/>
      <c r="AB83" s="1044" t="s">
        <v>37</v>
      </c>
      <c r="AC83" s="772"/>
      <c r="AD83" s="1044" t="s">
        <v>37</v>
      </c>
      <c r="AE83" s="772"/>
      <c r="AF83" s="1044" t="s">
        <v>37</v>
      </c>
      <c r="AG83" s="1046" t="s">
        <v>36</v>
      </c>
      <c r="AH83" s="3950"/>
      <c r="AI83" s="3950"/>
      <c r="AJ83" s="1047" t="s">
        <v>18</v>
      </c>
      <c r="AK83" s="1048" t="s">
        <v>36</v>
      </c>
      <c r="AL83" s="3950"/>
      <c r="AM83" s="3950"/>
      <c r="AN83" s="1049" t="s">
        <v>18</v>
      </c>
      <c r="AO83" s="4138"/>
      <c r="AP83" s="4139"/>
      <c r="AQ83" s="4140"/>
      <c r="AR83" s="4138"/>
      <c r="AS83" s="4139"/>
      <c r="AT83" s="4140"/>
      <c r="AU83" s="4138"/>
      <c r="AV83" s="4139"/>
      <c r="AW83" s="4140"/>
      <c r="AX83" s="4138"/>
      <c r="AY83" s="4139"/>
      <c r="AZ83" s="4140"/>
      <c r="BA83" s="4138"/>
      <c r="BB83" s="4139"/>
      <c r="BC83" s="4140"/>
      <c r="BD83" s="4199"/>
      <c r="BE83" s="4200"/>
      <c r="BF83" s="4201"/>
      <c r="BG83" s="4199"/>
      <c r="BH83" s="4200"/>
      <c r="BI83" s="4202"/>
      <c r="BJ83" s="3999"/>
      <c r="BK83" s="4000"/>
      <c r="BL83" s="4001"/>
      <c r="BM83" s="4028"/>
      <c r="BN83" s="4002"/>
      <c r="BO83" s="4003"/>
      <c r="BP83" s="4003"/>
      <c r="BQ83" s="4003"/>
      <c r="BR83" s="4003"/>
      <c r="BS83" s="4003"/>
      <c r="BT83" s="4003"/>
      <c r="BU83" s="4004"/>
    </row>
    <row r="84" spans="1:75" ht="7" customHeight="1">
      <c r="A84" s="794"/>
      <c r="C84" s="6"/>
      <c r="D84" s="6"/>
      <c r="E84" s="6"/>
      <c r="F84" s="6"/>
      <c r="G84" s="6"/>
      <c r="H84" s="6"/>
      <c r="I84" s="6"/>
      <c r="J84" s="6"/>
      <c r="K84" s="6"/>
      <c r="L84" s="6"/>
      <c r="M84" s="6"/>
      <c r="N84" s="6"/>
      <c r="O84" s="6"/>
      <c r="P84" s="6"/>
      <c r="Q84" s="6"/>
      <c r="R84" s="6"/>
      <c r="S84" s="6"/>
      <c r="T84" s="1050"/>
      <c r="U84" s="1050"/>
      <c r="V84" s="601"/>
      <c r="W84" s="601"/>
      <c r="X84" s="276"/>
      <c r="AD84" s="6"/>
      <c r="AE84" s="6"/>
      <c r="AF84" s="6"/>
      <c r="AG84" s="6"/>
      <c r="AH84" s="81"/>
      <c r="AI84" s="81"/>
      <c r="AJ84" s="265"/>
      <c r="AK84" s="6"/>
      <c r="AL84" s="6"/>
      <c r="AM84" s="6"/>
      <c r="AN84" s="6"/>
      <c r="AO84" s="6"/>
      <c r="AP84" s="6"/>
      <c r="AQ84" s="6"/>
      <c r="AR84" s="6"/>
      <c r="AS84" s="6"/>
      <c r="AT84" s="6"/>
      <c r="AU84" s="6"/>
      <c r="AV84" s="6"/>
      <c r="AW84" s="6"/>
      <c r="AX84" s="6"/>
      <c r="AY84" s="6"/>
      <c r="AZ84" s="6"/>
      <c r="BA84" s="6"/>
      <c r="BB84" s="81"/>
      <c r="BC84" s="81"/>
      <c r="BD84" s="81"/>
      <c r="BE84" s="265"/>
      <c r="BF84" s="6"/>
      <c r="BG84" s="81"/>
      <c r="BH84" s="81"/>
      <c r="BI84" s="6"/>
      <c r="BJ84" s="81"/>
      <c r="BK84" s="6"/>
      <c r="BL84" s="6"/>
      <c r="BM84" s="6"/>
      <c r="BN84" s="6"/>
      <c r="BO84" s="6"/>
      <c r="BP84" s="6"/>
      <c r="BQ84" s="81"/>
      <c r="BR84" s="81"/>
    </row>
    <row r="85" spans="1:75" ht="15.75" customHeight="1">
      <c r="C85" s="6" t="s">
        <v>821</v>
      </c>
      <c r="D85" s="6"/>
      <c r="E85" s="6"/>
      <c r="F85" s="6"/>
      <c r="G85" s="6"/>
      <c r="H85" s="6"/>
      <c r="I85" s="6"/>
      <c r="J85" s="6"/>
      <c r="K85" s="6"/>
      <c r="L85" s="6"/>
      <c r="M85" s="6"/>
      <c r="N85" s="6"/>
      <c r="O85" s="6"/>
      <c r="P85" s="6"/>
      <c r="Q85" s="6"/>
      <c r="R85" s="6"/>
      <c r="S85" s="6"/>
      <c r="T85" s="1050"/>
      <c r="U85" s="1050"/>
      <c r="V85" s="601"/>
      <c r="W85" s="601"/>
      <c r="X85" s="276"/>
      <c r="Y85" s="1053"/>
      <c r="Z85" s="602"/>
      <c r="AA85" s="1053"/>
      <c r="AB85" s="128"/>
      <c r="AC85" s="1053"/>
      <c r="AD85" s="6"/>
      <c r="AE85" s="6"/>
      <c r="AF85" s="6"/>
      <c r="AG85" s="6"/>
      <c r="AH85" s="6"/>
      <c r="AI85" s="6"/>
      <c r="AJ85" s="265"/>
      <c r="AK85" s="6"/>
      <c r="AL85" s="6"/>
      <c r="AM85" s="6"/>
      <c r="AN85" s="6"/>
      <c r="AO85" s="6"/>
      <c r="AP85" s="6"/>
      <c r="AQ85" s="6"/>
      <c r="AR85" s="6"/>
      <c r="AS85" s="6"/>
      <c r="AT85" s="6"/>
      <c r="AU85" s="6"/>
      <c r="AV85" s="6"/>
      <c r="AW85" s="6"/>
      <c r="AX85" s="6"/>
      <c r="AY85" s="6"/>
      <c r="AZ85" s="6"/>
      <c r="BA85" s="6"/>
      <c r="BB85" s="6"/>
      <c r="BC85" s="6"/>
      <c r="BD85" s="6"/>
      <c r="BE85" s="265"/>
      <c r="BF85" s="6"/>
      <c r="BG85" s="6"/>
      <c r="BH85" s="6"/>
      <c r="BI85" s="6"/>
      <c r="BJ85" s="2"/>
      <c r="BK85" s="4"/>
      <c r="BL85" s="124"/>
      <c r="BM85" s="3963" t="s">
        <v>1139</v>
      </c>
      <c r="BN85" s="3964"/>
      <c r="BO85" s="3964"/>
      <c r="BP85" s="3965"/>
      <c r="BQ85" s="3966" t="s">
        <v>1140</v>
      </c>
      <c r="BR85" s="3967"/>
      <c r="BS85" s="3967"/>
      <c r="BT85" s="3967"/>
      <c r="BU85" s="3968"/>
      <c r="BW85" s="1021" t="s">
        <v>1098</v>
      </c>
    </row>
    <row r="86" spans="1:75" s="65" customFormat="1" ht="12" customHeight="1">
      <c r="A86" s="794" t="s">
        <v>1157</v>
      </c>
      <c r="C86" s="3769" t="s">
        <v>711</v>
      </c>
      <c r="D86" s="3103"/>
      <c r="E86" s="3103"/>
      <c r="F86" s="3104"/>
      <c r="G86" s="3771">
        <f>SUM(J59,J62,J65,J68,J71,J74,J77,J80,J83)</f>
        <v>0</v>
      </c>
      <c r="H86" s="3772"/>
      <c r="I86" s="3772"/>
      <c r="J86" s="3772"/>
      <c r="K86" s="3773"/>
      <c r="L86" s="1090"/>
      <c r="M86" s="1090"/>
      <c r="N86" s="875"/>
      <c r="O86" s="931"/>
      <c r="P86" s="931"/>
      <c r="Q86" s="931"/>
      <c r="R86" s="3103"/>
      <c r="S86" s="3103"/>
      <c r="T86" s="1391"/>
      <c r="U86" s="1391"/>
      <c r="V86" s="1391"/>
      <c r="W86" s="1391"/>
      <c r="X86" s="207"/>
      <c r="Y86" s="1059"/>
      <c r="Z86" s="1064"/>
      <c r="AA86" s="1059"/>
      <c r="AB86" s="875"/>
      <c r="AC86" s="1059"/>
      <c r="AD86" s="1060"/>
      <c r="AE86" s="1060"/>
      <c r="AF86" s="1060"/>
      <c r="AG86" s="3930" t="e">
        <f>ROUND(AVERAGE($AG57:$AJ83),0)</f>
        <v>#DIV/0!</v>
      </c>
      <c r="AH86" s="3931"/>
      <c r="AI86" s="3931"/>
      <c r="AJ86" s="3932"/>
      <c r="AK86" s="3936" t="e">
        <f>ROUND(AVERAGE($AK57:$AN83),0)</f>
        <v>#DIV/0!</v>
      </c>
      <c r="AL86" s="3931"/>
      <c r="AM86" s="3931"/>
      <c r="AN86" s="3932"/>
      <c r="AO86" s="3909"/>
      <c r="AP86" s="3910"/>
      <c r="AQ86" s="3911"/>
      <c r="AR86" s="3909"/>
      <c r="AS86" s="3910"/>
      <c r="AT86" s="3911"/>
      <c r="AU86" s="3915"/>
      <c r="AV86" s="3916"/>
      <c r="AW86" s="3917"/>
      <c r="AX86" s="3915"/>
      <c r="AY86" s="3916"/>
      <c r="AZ86" s="3917"/>
      <c r="BA86" s="3915"/>
      <c r="BB86" s="3916"/>
      <c r="BC86" s="3917"/>
      <c r="BD86" s="3954" t="e">
        <f>ROUND(SUMIF($B57:$B83,$A86,$BD57:$BF83)/$BM86,0)</f>
        <v>#DIV/0!</v>
      </c>
      <c r="BE86" s="3954"/>
      <c r="BF86" s="3954"/>
      <c r="BG86" s="3956" t="e">
        <f>ROUND(SUMIF($B57:$B83,$A86,$BG57:$BI83)/$BM86,0)</f>
        <v>#DIV/0!</v>
      </c>
      <c r="BH86" s="3956"/>
      <c r="BI86" s="3957"/>
      <c r="BJ86" s="3960" t="e">
        <f>ROUND(AVERAGE(BJ57,BJ60,BJ63,BJ66,BJ69,BJ72,BJ75,BJ78,BJ81),0)</f>
        <v>#DIV/0!</v>
      </c>
      <c r="BK86" s="3961"/>
      <c r="BL86" s="3962"/>
      <c r="BM86" s="3894">
        <f>COUNTIF(G57:K83,BW86)+COUNTIF(G57:K83,BW87)+COUNTIF(G57:K83,BW88)+COUNTIF(G57:K83,BW89)+COUNTIF(G57:K83,BW90)+COUNTIF(G57:K83,BW91)</f>
        <v>0</v>
      </c>
      <c r="BN86" s="3895"/>
      <c r="BO86" s="3895"/>
      <c r="BP86" s="3896"/>
      <c r="BQ86" s="3897" t="e">
        <f>ROUND((BJ86/BJ87)*100,1)</f>
        <v>#DIV/0!</v>
      </c>
      <c r="BR86" s="3898"/>
      <c r="BS86" s="3898"/>
      <c r="BT86" s="3898"/>
      <c r="BU86" s="3899"/>
      <c r="BW86" s="1021" t="s">
        <v>1143</v>
      </c>
    </row>
    <row r="87" spans="1:75" s="65" customFormat="1" ht="12" customHeight="1">
      <c r="A87" s="64"/>
      <c r="B87" s="5"/>
      <c r="C87" s="3770"/>
      <c r="D87" s="3109"/>
      <c r="E87" s="3109"/>
      <c r="F87" s="3110"/>
      <c r="G87" s="3774"/>
      <c r="H87" s="3775"/>
      <c r="I87" s="3775"/>
      <c r="J87" s="3775"/>
      <c r="K87" s="3776"/>
      <c r="L87" s="1091"/>
      <c r="M87" s="1091"/>
      <c r="N87" s="597"/>
      <c r="O87" s="1390"/>
      <c r="P87" s="1390"/>
      <c r="Q87" s="1390"/>
      <c r="R87" s="3109"/>
      <c r="S87" s="3109"/>
      <c r="T87" s="1392"/>
      <c r="U87" s="1392"/>
      <c r="V87" s="1392"/>
      <c r="W87" s="1392"/>
      <c r="X87" s="1037"/>
      <c r="Y87" s="1061"/>
      <c r="Z87" s="1037"/>
      <c r="AA87" s="1061"/>
      <c r="AB87" s="1037"/>
      <c r="AC87" s="1061"/>
      <c r="AD87" s="1062"/>
      <c r="AE87" s="1062"/>
      <c r="AF87" s="1062"/>
      <c r="AG87" s="3933"/>
      <c r="AH87" s="3934"/>
      <c r="AI87" s="3934"/>
      <c r="AJ87" s="3935"/>
      <c r="AK87" s="3937"/>
      <c r="AL87" s="3934"/>
      <c r="AM87" s="3934"/>
      <c r="AN87" s="3935"/>
      <c r="AO87" s="3912"/>
      <c r="AP87" s="3913"/>
      <c r="AQ87" s="3914"/>
      <c r="AR87" s="3912"/>
      <c r="AS87" s="3913"/>
      <c r="AT87" s="3914"/>
      <c r="AU87" s="3903"/>
      <c r="AV87" s="3904"/>
      <c r="AW87" s="3905"/>
      <c r="AX87" s="3903"/>
      <c r="AY87" s="3904"/>
      <c r="AZ87" s="3905"/>
      <c r="BA87" s="3903"/>
      <c r="BB87" s="3904"/>
      <c r="BC87" s="3905"/>
      <c r="BD87" s="3955"/>
      <c r="BE87" s="3955"/>
      <c r="BF87" s="3955"/>
      <c r="BG87" s="3958"/>
      <c r="BH87" s="3958"/>
      <c r="BI87" s="3959"/>
      <c r="BJ87" s="3951" t="e">
        <f>ROUND(AVERAGE(BJ59,BJ62,BJ65,BJ68,BJ71,BJ74,BJ77,BJ80,BJ83),0)</f>
        <v>#DIV/0!</v>
      </c>
      <c r="BK87" s="3952"/>
      <c r="BL87" s="3953"/>
      <c r="BM87" s="3894"/>
      <c r="BN87" s="3895"/>
      <c r="BO87" s="3895"/>
      <c r="BP87" s="3896"/>
      <c r="BQ87" s="3900"/>
      <c r="BR87" s="3901"/>
      <c r="BS87" s="3901"/>
      <c r="BT87" s="3901"/>
      <c r="BU87" s="3902"/>
      <c r="BW87" s="65" t="s">
        <v>1144</v>
      </c>
    </row>
    <row r="88" spans="1:75" s="65" customFormat="1" ht="12" customHeight="1">
      <c r="A88" s="794"/>
      <c r="C88" s="3814" t="s">
        <v>1872</v>
      </c>
      <c r="D88" s="3815"/>
      <c r="E88" s="3815"/>
      <c r="F88" s="3815"/>
      <c r="G88" s="3812">
        <f>SUM(G39,G86)</f>
        <v>0</v>
      </c>
      <c r="H88" s="3772"/>
      <c r="I88" s="3772"/>
      <c r="J88" s="3772"/>
      <c r="K88" s="3773"/>
      <c r="L88" s="1090"/>
      <c r="M88" s="1090"/>
      <c r="N88" s="875"/>
      <c r="O88" s="3868"/>
      <c r="P88" s="3868"/>
      <c r="Q88" s="3868"/>
      <c r="R88" s="3103"/>
      <c r="S88" s="3103"/>
      <c r="T88" s="3924"/>
      <c r="U88" s="3924"/>
      <c r="V88" s="3924"/>
      <c r="W88" s="3924"/>
      <c r="X88" s="207"/>
      <c r="Y88" s="1059"/>
      <c r="Z88" s="1064"/>
      <c r="AA88" s="1059"/>
      <c r="AB88" s="3926"/>
      <c r="AC88" s="3926"/>
      <c r="AD88" s="3926"/>
      <c r="AE88" s="3926"/>
      <c r="AF88" s="3927"/>
      <c r="AG88" s="3930" t="e">
        <f>ROUND(SUMIF($B$13:$B83,$A86,$AG$13:$AJ83)/$BM88,0)</f>
        <v>#DIV/0!</v>
      </c>
      <c r="AH88" s="3931"/>
      <c r="AI88" s="3931"/>
      <c r="AJ88" s="3932"/>
      <c r="AK88" s="3936" t="e">
        <f>ROUND(SUMIF($B$13:$B83,$A86,$AK$13:$AN83)/$BM88,0)</f>
        <v>#DIV/0!</v>
      </c>
      <c r="AL88" s="3931"/>
      <c r="AM88" s="3931"/>
      <c r="AN88" s="3932"/>
      <c r="AO88" s="3909"/>
      <c r="AP88" s="3910"/>
      <c r="AQ88" s="3911"/>
      <c r="AR88" s="3909"/>
      <c r="AS88" s="3910"/>
      <c r="AT88" s="3911"/>
      <c r="AU88" s="3915"/>
      <c r="AV88" s="3916"/>
      <c r="AW88" s="3917"/>
      <c r="AX88" s="3915"/>
      <c r="AY88" s="3916"/>
      <c r="AZ88" s="3917"/>
      <c r="BA88" s="3915"/>
      <c r="BB88" s="3916"/>
      <c r="BC88" s="3917"/>
      <c r="BD88" s="3954" t="e">
        <f>ROUND(SUMIF($B$13:$B83,$A86,$BD$13:$BF83)/$BM88,0)</f>
        <v>#DIV/0!</v>
      </c>
      <c r="BE88" s="3954"/>
      <c r="BF88" s="3954"/>
      <c r="BG88" s="4170" t="e">
        <f>ROUND(SUMIF($B$13:$B83,$A86,$BG$13:$BI83)/$BM88,0)</f>
        <v>#DIV/0!</v>
      </c>
      <c r="BH88" s="4170"/>
      <c r="BI88" s="4171"/>
      <c r="BJ88" s="3891" t="e">
        <f>ROUND(SUM(BJ13,BJ16,BJ19,BJ22,BJ25,BJ28,BJ31,BJ34,BJ57,BJ60,BJ63,BJ66,BJ69,BJ72,BJ75,BJ78,BJ81)/BM88,0)</f>
        <v>#DIV/0!</v>
      </c>
      <c r="BK88" s="3892"/>
      <c r="BL88" s="3893"/>
      <c r="BM88" s="3894">
        <f>BM39+BM86</f>
        <v>0</v>
      </c>
      <c r="BN88" s="3895"/>
      <c r="BO88" s="3895"/>
      <c r="BP88" s="3896"/>
      <c r="BQ88" s="3897" t="e">
        <f>ROUND((BJ88/BJ89)*100,1)</f>
        <v>#DIV/0!</v>
      </c>
      <c r="BR88" s="3898"/>
      <c r="BS88" s="3898"/>
      <c r="BT88" s="3898"/>
      <c r="BU88" s="3899"/>
      <c r="BW88" s="65" t="s">
        <v>1147</v>
      </c>
    </row>
    <row r="89" spans="1:75" s="65" customFormat="1" ht="12" customHeight="1">
      <c r="A89" s="794"/>
      <c r="C89" s="3816"/>
      <c r="D89" s="3817"/>
      <c r="E89" s="3817"/>
      <c r="F89" s="3817"/>
      <c r="G89" s="3813"/>
      <c r="H89" s="3775"/>
      <c r="I89" s="3775"/>
      <c r="J89" s="3775"/>
      <c r="K89" s="3776"/>
      <c r="L89" s="1091"/>
      <c r="M89" s="1091"/>
      <c r="N89" s="896"/>
      <c r="O89" s="2460"/>
      <c r="P89" s="2460"/>
      <c r="Q89" s="2460"/>
      <c r="R89" s="3109"/>
      <c r="S89" s="3109"/>
      <c r="T89" s="3925"/>
      <c r="U89" s="3925"/>
      <c r="V89" s="3925"/>
      <c r="W89" s="3925"/>
      <c r="X89" s="1037"/>
      <c r="Y89" s="1061"/>
      <c r="Z89" s="1037"/>
      <c r="AA89" s="1061"/>
      <c r="AB89" s="3928"/>
      <c r="AC89" s="3928"/>
      <c r="AD89" s="3928"/>
      <c r="AE89" s="3928"/>
      <c r="AF89" s="3929"/>
      <c r="AG89" s="3933"/>
      <c r="AH89" s="3934"/>
      <c r="AI89" s="3934"/>
      <c r="AJ89" s="3935"/>
      <c r="AK89" s="3937"/>
      <c r="AL89" s="3934"/>
      <c r="AM89" s="3934"/>
      <c r="AN89" s="3935"/>
      <c r="AO89" s="3912"/>
      <c r="AP89" s="3913"/>
      <c r="AQ89" s="3914"/>
      <c r="AR89" s="3912"/>
      <c r="AS89" s="3913"/>
      <c r="AT89" s="3914"/>
      <c r="AU89" s="3903"/>
      <c r="AV89" s="3904"/>
      <c r="AW89" s="3905"/>
      <c r="AX89" s="3903"/>
      <c r="AY89" s="3904"/>
      <c r="AZ89" s="3905"/>
      <c r="BA89" s="3903"/>
      <c r="BB89" s="3904"/>
      <c r="BC89" s="3905"/>
      <c r="BD89" s="3955"/>
      <c r="BE89" s="3955"/>
      <c r="BF89" s="3955"/>
      <c r="BG89" s="4172"/>
      <c r="BH89" s="4172"/>
      <c r="BI89" s="4173"/>
      <c r="BJ89" s="3906" t="e">
        <f>ROUND(SUM(BJ15,BJ18,BJ21,BJ24,BJ27,BJ30,BJ33,BJ36,BJ59,BJ62,BJ65,BJ68,BJ71,BJ74,BJ77,BJ80,BJ83)/BM88,0)</f>
        <v>#DIV/0!</v>
      </c>
      <c r="BK89" s="3907"/>
      <c r="BL89" s="3908"/>
      <c r="BM89" s="3894"/>
      <c r="BN89" s="3895"/>
      <c r="BO89" s="3895"/>
      <c r="BP89" s="3896"/>
      <c r="BQ89" s="3900"/>
      <c r="BR89" s="3901"/>
      <c r="BS89" s="3901"/>
      <c r="BT89" s="3901"/>
      <c r="BU89" s="3902"/>
      <c r="BW89" s="65" t="s">
        <v>68</v>
      </c>
    </row>
    <row r="90" spans="1:75" s="65" customFormat="1" ht="12" customHeight="1">
      <c r="A90" s="794"/>
      <c r="C90" s="128"/>
      <c r="D90" s="603"/>
      <c r="E90" s="603"/>
      <c r="F90" s="603"/>
      <c r="G90" s="632"/>
      <c r="H90" s="632"/>
      <c r="I90" s="632"/>
      <c r="J90" s="632"/>
      <c r="K90" s="632"/>
      <c r="L90" s="632"/>
      <c r="M90" s="632"/>
      <c r="N90" s="597"/>
      <c r="O90" s="597"/>
      <c r="P90" s="597"/>
      <c r="Q90" s="597"/>
      <c r="R90" s="128"/>
      <c r="S90" s="128"/>
      <c r="T90" s="1050"/>
      <c r="U90" s="1050"/>
      <c r="V90" s="1050"/>
      <c r="W90" s="1050"/>
      <c r="X90" s="82"/>
      <c r="Y90" s="1053"/>
      <c r="Z90" s="82"/>
      <c r="AA90" s="1053"/>
      <c r="AB90" s="82"/>
      <c r="AC90" s="1053"/>
      <c r="AD90" s="1065"/>
      <c r="AE90" s="1065"/>
      <c r="AF90" s="1065"/>
      <c r="AG90" s="1377"/>
      <c r="AH90" s="1377"/>
      <c r="AI90" s="1377"/>
      <c r="AJ90" s="1377"/>
      <c r="AK90" s="1377"/>
      <c r="AL90" s="1377"/>
      <c r="AM90" s="1377"/>
      <c r="AN90" s="1377"/>
      <c r="AO90" s="1378"/>
      <c r="AP90" s="1378"/>
      <c r="AQ90" s="1378"/>
      <c r="AR90" s="1378"/>
      <c r="AS90" s="1378"/>
      <c r="AT90" s="1378"/>
      <c r="AU90" s="1094"/>
      <c r="AV90" s="1094"/>
      <c r="AW90" s="1094"/>
      <c r="AX90" s="1094"/>
      <c r="AY90" s="1094"/>
      <c r="AZ90" s="1094"/>
      <c r="BA90" s="1094"/>
      <c r="BB90" s="1094"/>
      <c r="BC90" s="1094"/>
      <c r="BD90" s="1379"/>
      <c r="BE90" s="1379"/>
      <c r="BF90" s="1379"/>
      <c r="BG90" s="1380"/>
      <c r="BH90" s="1380"/>
      <c r="BI90" s="1380"/>
      <c r="BJ90" s="1381"/>
      <c r="BK90" s="1381"/>
      <c r="BL90" s="1381"/>
      <c r="BM90" s="1381"/>
      <c r="BN90" s="1381"/>
      <c r="BO90" s="1381"/>
      <c r="BP90" s="1381"/>
      <c r="BQ90" s="1382"/>
      <c r="BR90" s="1382"/>
      <c r="BS90" s="1382"/>
      <c r="BT90" s="1382"/>
      <c r="BU90" s="1382"/>
      <c r="BW90" s="65" t="s">
        <v>1149</v>
      </c>
    </row>
    <row r="91" spans="1:75" s="65" customFormat="1" ht="12" customHeight="1">
      <c r="A91" s="794"/>
      <c r="C91" s="65" t="s">
        <v>1158</v>
      </c>
      <c r="D91" s="344"/>
      <c r="E91" s="1063" t="s">
        <v>1146</v>
      </c>
      <c r="F91" s="217" t="s">
        <v>1462</v>
      </c>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338"/>
      <c r="BG91" s="338"/>
      <c r="BH91" s="338"/>
      <c r="BI91" s="338"/>
      <c r="BJ91" s="338"/>
      <c r="BK91" s="338"/>
      <c r="BL91" s="338"/>
      <c r="BM91" s="338"/>
      <c r="BN91" s="338"/>
      <c r="BO91" s="338"/>
      <c r="BP91" s="338"/>
      <c r="BQ91" s="338"/>
      <c r="BR91" s="338"/>
      <c r="BW91" s="65" t="s">
        <v>1151</v>
      </c>
    </row>
    <row r="92" spans="1:75" s="65" customFormat="1" ht="12" customHeight="1">
      <c r="A92" s="794"/>
      <c r="E92" s="1063" t="s">
        <v>1159</v>
      </c>
      <c r="F92" s="2401" t="s">
        <v>1632</v>
      </c>
      <c r="G92" s="2401"/>
      <c r="H92" s="2401"/>
      <c r="I92" s="2401"/>
      <c r="J92" s="2401"/>
      <c r="K92" s="2401"/>
      <c r="L92" s="2401"/>
      <c r="M92" s="2401"/>
      <c r="N92" s="2401"/>
      <c r="O92" s="2401"/>
      <c r="P92" s="2401"/>
      <c r="Q92" s="2401"/>
      <c r="R92" s="2401"/>
      <c r="S92" s="2401"/>
      <c r="T92" s="2401"/>
      <c r="U92" s="2401"/>
      <c r="V92" s="2401"/>
      <c r="W92" s="2401"/>
      <c r="X92" s="2401"/>
      <c r="Y92" s="2401"/>
      <c r="Z92" s="2401"/>
      <c r="AA92" s="2401"/>
      <c r="AB92" s="2401"/>
      <c r="AC92" s="2401"/>
      <c r="AD92" s="2401"/>
      <c r="AE92" s="2401"/>
      <c r="AF92" s="2401"/>
      <c r="AG92" s="2401"/>
      <c r="AH92" s="2401"/>
      <c r="AI92" s="2401"/>
      <c r="AJ92" s="2401"/>
      <c r="AK92" s="2401"/>
      <c r="AL92" s="2401"/>
      <c r="AM92" s="2401"/>
      <c r="AN92" s="2401"/>
      <c r="AO92" s="2401"/>
      <c r="AP92" s="2401"/>
      <c r="AQ92" s="2401"/>
      <c r="AR92" s="2401"/>
      <c r="AS92" s="2401"/>
      <c r="AT92" s="2401"/>
      <c r="AU92" s="2401"/>
      <c r="AV92" s="2401"/>
      <c r="AW92" s="2401"/>
      <c r="AX92" s="2401"/>
      <c r="AY92" s="2401"/>
      <c r="AZ92" s="2401"/>
      <c r="BA92" s="2401"/>
      <c r="BB92" s="2401"/>
      <c r="BC92" s="2401"/>
      <c r="BD92" s="2401"/>
      <c r="BE92" s="2401"/>
      <c r="BF92" s="2401"/>
      <c r="BG92" s="2401"/>
      <c r="BH92" s="2401"/>
      <c r="BI92" s="2401"/>
      <c r="BJ92" s="2401"/>
      <c r="BK92" s="2401"/>
      <c r="BL92" s="2401"/>
      <c r="BM92" s="2401"/>
      <c r="BN92" s="2401"/>
      <c r="BO92" s="2401"/>
      <c r="BP92" s="2401"/>
      <c r="BQ92" s="2401"/>
      <c r="BR92" s="2401"/>
    </row>
    <row r="93" spans="1:75" ht="12" customHeight="1">
      <c r="A93" s="794"/>
      <c r="B93" s="65"/>
      <c r="C93" s="65"/>
      <c r="D93" s="65"/>
      <c r="E93" s="1063"/>
      <c r="F93" s="2401"/>
      <c r="G93" s="2401"/>
      <c r="H93" s="2401"/>
      <c r="I93" s="2401"/>
      <c r="J93" s="2401"/>
      <c r="K93" s="2401"/>
      <c r="L93" s="2401"/>
      <c r="M93" s="2401"/>
      <c r="N93" s="2401"/>
      <c r="O93" s="2401"/>
      <c r="P93" s="2401"/>
      <c r="Q93" s="2401"/>
      <c r="R93" s="2401"/>
      <c r="S93" s="2401"/>
      <c r="T93" s="2401"/>
      <c r="U93" s="2401"/>
      <c r="V93" s="2401"/>
      <c r="W93" s="2401"/>
      <c r="X93" s="2401"/>
      <c r="Y93" s="2401"/>
      <c r="Z93" s="2401"/>
      <c r="AA93" s="2401"/>
      <c r="AB93" s="2401"/>
      <c r="AC93" s="2401"/>
      <c r="AD93" s="2401"/>
      <c r="AE93" s="2401"/>
      <c r="AF93" s="2401"/>
      <c r="AG93" s="2401"/>
      <c r="AH93" s="2401"/>
      <c r="AI93" s="2401"/>
      <c r="AJ93" s="2401"/>
      <c r="AK93" s="2401"/>
      <c r="AL93" s="2401"/>
      <c r="AM93" s="2401"/>
      <c r="AN93" s="2401"/>
      <c r="AO93" s="2401"/>
      <c r="AP93" s="2401"/>
      <c r="AQ93" s="2401"/>
      <c r="AR93" s="2401"/>
      <c r="AS93" s="2401"/>
      <c r="AT93" s="2401"/>
      <c r="AU93" s="2401"/>
      <c r="AV93" s="2401"/>
      <c r="AW93" s="2401"/>
      <c r="AX93" s="2401"/>
      <c r="AY93" s="2401"/>
      <c r="AZ93" s="2401"/>
      <c r="BA93" s="2401"/>
      <c r="BB93" s="2401"/>
      <c r="BC93" s="2401"/>
      <c r="BD93" s="2401"/>
      <c r="BE93" s="2401"/>
      <c r="BF93" s="2401"/>
      <c r="BG93" s="2401"/>
      <c r="BH93" s="2401"/>
      <c r="BI93" s="2401"/>
      <c r="BJ93" s="2401"/>
      <c r="BK93" s="2401"/>
      <c r="BL93" s="2401"/>
      <c r="BM93" s="2401"/>
      <c r="BN93" s="2401"/>
      <c r="BO93" s="2401"/>
      <c r="BP93" s="2401"/>
      <c r="BQ93" s="2401"/>
      <c r="BR93" s="2401"/>
      <c r="BS93" s="65"/>
      <c r="BT93" s="65"/>
      <c r="BU93" s="65"/>
    </row>
    <row r="94" spans="1:75" ht="12" customHeight="1">
      <c r="A94" s="794"/>
      <c r="C94" s="65"/>
      <c r="D94" s="65"/>
      <c r="E94" s="1063" t="s">
        <v>1150</v>
      </c>
      <c r="F94" s="104" t="s">
        <v>1633</v>
      </c>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65"/>
      <c r="BT94" s="65"/>
      <c r="BU94" s="65"/>
    </row>
    <row r="95" spans="1:75" ht="13.5" customHeight="1">
      <c r="C95" s="65"/>
      <c r="D95" s="65"/>
      <c r="E95" s="1063" t="s">
        <v>1524</v>
      </c>
      <c r="F95" s="3590" t="s">
        <v>2294</v>
      </c>
      <c r="G95" s="3590"/>
      <c r="H95" s="3590"/>
      <c r="I95" s="3590"/>
      <c r="J95" s="3590"/>
      <c r="K95" s="3590"/>
      <c r="L95" s="3590"/>
      <c r="M95" s="3590"/>
      <c r="N95" s="3590"/>
      <c r="O95" s="3590"/>
      <c r="P95" s="3590"/>
      <c r="Q95" s="3590"/>
      <c r="R95" s="3590"/>
      <c r="S95" s="3590"/>
      <c r="T95" s="3590"/>
      <c r="U95" s="3590"/>
      <c r="V95" s="3590"/>
      <c r="W95" s="3590"/>
      <c r="X95" s="3590"/>
      <c r="Y95" s="3590"/>
      <c r="Z95" s="3590"/>
      <c r="AA95" s="3590"/>
      <c r="AB95" s="3590"/>
      <c r="AC95" s="3590"/>
      <c r="AD95" s="3590"/>
      <c r="AE95" s="3590"/>
      <c r="AF95" s="3590"/>
      <c r="AG95" s="3590"/>
      <c r="AH95" s="3590"/>
      <c r="AI95" s="3590"/>
      <c r="AJ95" s="3590"/>
      <c r="AK95" s="3590"/>
      <c r="AL95" s="3590"/>
      <c r="AM95" s="3590"/>
      <c r="AN95" s="3590"/>
      <c r="AO95" s="3590"/>
      <c r="AP95" s="3590"/>
      <c r="AQ95" s="3590"/>
      <c r="AR95" s="3590"/>
      <c r="AS95" s="3590"/>
      <c r="AT95" s="3590"/>
      <c r="AU95" s="3590"/>
      <c r="AV95" s="3590"/>
      <c r="AW95" s="3590"/>
      <c r="AX95" s="3590"/>
      <c r="AY95" s="3590"/>
      <c r="AZ95" s="3590"/>
      <c r="BA95" s="3590"/>
      <c r="BB95" s="3590"/>
      <c r="BC95" s="3590"/>
      <c r="BD95" s="3590"/>
      <c r="BE95" s="3590"/>
      <c r="BF95" s="3590"/>
      <c r="BG95" s="3590"/>
      <c r="BH95" s="3590"/>
      <c r="BI95" s="3590"/>
      <c r="BJ95" s="3590"/>
      <c r="BK95" s="3590"/>
      <c r="BL95" s="3590"/>
      <c r="BM95" s="3590"/>
      <c r="BN95" s="3590"/>
      <c r="BO95" s="3590"/>
      <c r="BP95" s="3590"/>
      <c r="BQ95" s="3590"/>
      <c r="BR95" s="3590"/>
      <c r="BS95" s="65"/>
      <c r="BT95" s="65"/>
      <c r="BU95" s="65"/>
    </row>
    <row r="96" spans="1:75" ht="13.5" customHeight="1">
      <c r="C96" s="65"/>
      <c r="D96" s="65"/>
      <c r="E96" s="1063" t="s">
        <v>1525</v>
      </c>
      <c r="F96" s="3590" t="s">
        <v>2059</v>
      </c>
      <c r="G96" s="3590"/>
      <c r="H96" s="3590"/>
      <c r="I96" s="3590"/>
      <c r="J96" s="3590"/>
      <c r="K96" s="3590"/>
      <c r="L96" s="3590"/>
      <c r="M96" s="3590"/>
      <c r="N96" s="3590"/>
      <c r="O96" s="3590"/>
      <c r="P96" s="3590"/>
      <c r="Q96" s="3590"/>
      <c r="R96" s="3590"/>
      <c r="S96" s="3590"/>
      <c r="T96" s="3590"/>
      <c r="U96" s="3590"/>
      <c r="V96" s="3590"/>
      <c r="W96" s="3590"/>
      <c r="X96" s="3590"/>
      <c r="Y96" s="3590"/>
      <c r="Z96" s="3590"/>
      <c r="AA96" s="3590"/>
      <c r="AB96" s="3590"/>
      <c r="AC96" s="3590"/>
      <c r="AD96" s="3590"/>
      <c r="AE96" s="3590"/>
      <c r="AF96" s="3590"/>
      <c r="AG96" s="3590"/>
      <c r="AH96" s="3590"/>
      <c r="AI96" s="3590"/>
      <c r="AJ96" s="3590"/>
      <c r="AK96" s="3590"/>
      <c r="AL96" s="3590"/>
      <c r="AM96" s="3590"/>
      <c r="AN96" s="3590"/>
      <c r="AO96" s="3590"/>
      <c r="AP96" s="3590"/>
      <c r="AQ96" s="3590"/>
      <c r="AR96" s="3590"/>
      <c r="AS96" s="3590"/>
      <c r="AT96" s="3590"/>
      <c r="AU96" s="3590"/>
      <c r="AV96" s="3590"/>
      <c r="AW96" s="3590"/>
      <c r="AX96" s="3590"/>
      <c r="AY96" s="3590"/>
      <c r="AZ96" s="3590"/>
      <c r="BA96" s="3590"/>
      <c r="BB96" s="3590"/>
      <c r="BC96" s="3590"/>
      <c r="BD96" s="3590"/>
      <c r="BE96" s="3590"/>
      <c r="BF96" s="3590"/>
      <c r="BG96" s="3590"/>
      <c r="BH96" s="3590"/>
      <c r="BI96" s="3590"/>
      <c r="BJ96" s="3590"/>
      <c r="BK96" s="604"/>
      <c r="BL96" s="604"/>
      <c r="BM96" s="604"/>
      <c r="BN96" s="604"/>
      <c r="BO96" s="604"/>
      <c r="BP96" s="604"/>
      <c r="BQ96" s="604"/>
      <c r="BR96" s="604"/>
      <c r="BS96" s="65"/>
      <c r="BT96" s="65"/>
      <c r="BU96" s="65"/>
    </row>
    <row r="97" spans="1:75" ht="18.75" customHeight="1">
      <c r="C97" s="2394" t="s">
        <v>2170</v>
      </c>
      <c r="D97" s="2394"/>
      <c r="E97" s="2394"/>
      <c r="F97" s="2394"/>
      <c r="G97" s="2394"/>
      <c r="H97" s="2394"/>
      <c r="I97" s="2394"/>
      <c r="J97" s="2394"/>
      <c r="K97" s="2394"/>
      <c r="L97" s="2394"/>
      <c r="M97" s="2394"/>
      <c r="N97" s="2394"/>
      <c r="O97" s="2394"/>
      <c r="P97" s="2394"/>
      <c r="Q97" s="2394"/>
      <c r="R97" s="2394"/>
      <c r="S97" s="2394"/>
      <c r="T97" s="2394"/>
      <c r="U97" s="2394"/>
      <c r="V97" s="2394"/>
      <c r="W97" s="2394"/>
      <c r="X97" s="2394"/>
      <c r="Y97" s="2394"/>
      <c r="Z97" s="2394"/>
      <c r="AA97" s="2394"/>
      <c r="AB97" s="2394"/>
      <c r="AC97" s="2394"/>
      <c r="AD97" s="2394"/>
      <c r="AE97" s="2394"/>
      <c r="AF97" s="2394"/>
      <c r="AG97" s="2394"/>
      <c r="AH97" s="2394"/>
      <c r="AI97" s="2394"/>
      <c r="AJ97" s="2394"/>
      <c r="AK97" s="2394"/>
      <c r="AL97" s="2394"/>
      <c r="AM97" s="2394"/>
      <c r="AN97" s="2394"/>
      <c r="AO97" s="2394"/>
      <c r="AP97" s="2394"/>
      <c r="AQ97" s="2394"/>
      <c r="AR97" s="2394"/>
      <c r="AS97" s="2394"/>
      <c r="AT97" s="2394"/>
      <c r="AU97" s="2394"/>
      <c r="AV97" s="2394"/>
      <c r="AW97" s="2394"/>
      <c r="AX97" s="2394"/>
      <c r="AY97" s="2394"/>
      <c r="AZ97" s="2394"/>
      <c r="BA97" s="2394"/>
      <c r="BB97" s="2394"/>
      <c r="BC97" s="2394"/>
      <c r="BD97" s="2394"/>
      <c r="BE97" s="2394"/>
      <c r="BF97" s="2394"/>
      <c r="BG97" s="2394"/>
      <c r="BH97" s="2394"/>
      <c r="BI97" s="2394"/>
      <c r="BJ97" s="2394"/>
      <c r="BK97" s="2394"/>
      <c r="BL97" s="2394"/>
      <c r="BM97" s="2394"/>
      <c r="BN97" s="2394"/>
      <c r="BO97" s="2394"/>
      <c r="BP97" s="2394"/>
      <c r="BQ97" s="2394"/>
      <c r="BR97" s="2394"/>
    </row>
    <row r="98" spans="1:75" s="65" customFormat="1" ht="13" customHeight="1">
      <c r="A98" s="64"/>
      <c r="B98" s="5"/>
      <c r="C98" s="233" t="s">
        <v>1001</v>
      </c>
      <c r="D98" s="233"/>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5"/>
      <c r="AL98" s="5"/>
      <c r="AM98" s="5"/>
      <c r="AN98" s="5"/>
      <c r="AO98" s="5"/>
      <c r="AP98" s="5"/>
      <c r="AQ98" s="5"/>
      <c r="AR98" s="5"/>
      <c r="AS98" s="5"/>
      <c r="AT98" s="5"/>
      <c r="AU98" s="5"/>
      <c r="AV98" s="5"/>
      <c r="AW98" s="5"/>
      <c r="AX98" s="5"/>
      <c r="AY98" s="5"/>
      <c r="AZ98" s="5"/>
      <c r="BA98" s="5"/>
      <c r="BB98" s="5"/>
      <c r="BC98" s="5"/>
      <c r="BD98" s="5"/>
      <c r="BE98" s="5"/>
      <c r="BF98" s="3878" t="s">
        <v>1160</v>
      </c>
      <c r="BG98" s="3878"/>
      <c r="BH98" s="3878"/>
      <c r="BI98" s="3878"/>
      <c r="BJ98" s="3878"/>
      <c r="BK98" s="3878"/>
      <c r="BL98" s="3878"/>
      <c r="BM98" s="3879"/>
      <c r="BN98" s="3879"/>
      <c r="BO98" s="4137" t="s">
        <v>996</v>
      </c>
      <c r="BP98" s="4137"/>
      <c r="BQ98" s="4137"/>
      <c r="BR98" s="4137"/>
      <c r="BS98" s="4137"/>
      <c r="BT98" s="4137"/>
      <c r="BU98" s="5"/>
      <c r="BW98" s="5"/>
    </row>
    <row r="99" spans="1:75" s="65" customFormat="1" ht="15" customHeight="1" thickBot="1">
      <c r="A99" s="64"/>
      <c r="C99" s="233"/>
      <c r="D99" s="233"/>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row>
    <row r="100" spans="1:75" s="65" customFormat="1" ht="15" customHeight="1">
      <c r="A100" s="794"/>
      <c r="C100" s="4134" t="s">
        <v>834</v>
      </c>
      <c r="D100" s="3843" t="s">
        <v>1873</v>
      </c>
      <c r="E100" s="3844"/>
      <c r="F100" s="3845"/>
      <c r="G100" s="3798" t="s">
        <v>59</v>
      </c>
      <c r="H100" s="3799"/>
      <c r="I100" s="3799"/>
      <c r="J100" s="3799"/>
      <c r="K100" s="3800"/>
      <c r="L100" s="3880" t="s">
        <v>56</v>
      </c>
      <c r="M100" s="3881"/>
      <c r="N100" s="3881"/>
      <c r="O100" s="3881"/>
      <c r="P100" s="3882"/>
      <c r="Q100" s="3875" t="s">
        <v>57</v>
      </c>
      <c r="R100" s="3843" t="s">
        <v>818</v>
      </c>
      <c r="S100" s="3844"/>
      <c r="T100" s="3845"/>
      <c r="U100" s="3875" t="s">
        <v>815</v>
      </c>
      <c r="V100" s="3875" t="s">
        <v>817</v>
      </c>
      <c r="W100" s="4115" t="s">
        <v>829</v>
      </c>
      <c r="X100" s="4116"/>
      <c r="Y100" s="3880" t="s">
        <v>62</v>
      </c>
      <c r="Z100" s="3881"/>
      <c r="AA100" s="3881"/>
      <c r="AB100" s="3881"/>
      <c r="AC100" s="3881"/>
      <c r="AD100" s="3881"/>
      <c r="AE100" s="3881"/>
      <c r="AF100" s="4122"/>
      <c r="AG100" s="4121" t="s">
        <v>972</v>
      </c>
      <c r="AH100" s="3881"/>
      <c r="AI100" s="3881"/>
      <c r="AJ100" s="3881"/>
      <c r="AK100" s="3881"/>
      <c r="AL100" s="3881"/>
      <c r="AM100" s="3881"/>
      <c r="AN100" s="3881"/>
      <c r="AO100" s="3881"/>
      <c r="AP100" s="3881"/>
      <c r="AQ100" s="3881"/>
      <c r="AR100" s="3881"/>
      <c r="AS100" s="3881"/>
      <c r="AT100" s="3881"/>
      <c r="AU100" s="3881"/>
      <c r="AV100" s="3881"/>
      <c r="AW100" s="3881"/>
      <c r="AX100" s="3881"/>
      <c r="AY100" s="3881"/>
      <c r="AZ100" s="3881"/>
      <c r="BA100" s="3881"/>
      <c r="BB100" s="3881"/>
      <c r="BC100" s="3881"/>
      <c r="BD100" s="3881"/>
      <c r="BE100" s="3881"/>
      <c r="BF100" s="3881"/>
      <c r="BG100" s="3881"/>
      <c r="BH100" s="3881"/>
      <c r="BI100" s="4122"/>
      <c r="BJ100" s="4125" t="s">
        <v>401</v>
      </c>
      <c r="BK100" s="4126"/>
      <c r="BL100" s="4166"/>
      <c r="BM100" s="4077" t="s">
        <v>66</v>
      </c>
      <c r="BN100" s="3843" t="s">
        <v>53</v>
      </c>
      <c r="BO100" s="3844"/>
      <c r="BP100" s="3844"/>
      <c r="BQ100" s="3844"/>
      <c r="BR100" s="3844"/>
      <c r="BS100" s="3844"/>
      <c r="BT100" s="3844"/>
      <c r="BU100" s="4162"/>
    </row>
    <row r="101" spans="1:75" s="65" customFormat="1" ht="15" customHeight="1">
      <c r="A101" s="794"/>
      <c r="C101" s="4135"/>
      <c r="D101" s="3846"/>
      <c r="E101" s="3847"/>
      <c r="F101" s="3848"/>
      <c r="G101" s="3801"/>
      <c r="H101" s="3802"/>
      <c r="I101" s="3802"/>
      <c r="J101" s="3802"/>
      <c r="K101" s="3803"/>
      <c r="L101" s="3105"/>
      <c r="M101" s="3106"/>
      <c r="N101" s="3106"/>
      <c r="O101" s="3106"/>
      <c r="P101" s="3107"/>
      <c r="Q101" s="3876"/>
      <c r="R101" s="3846"/>
      <c r="S101" s="3847"/>
      <c r="T101" s="3848"/>
      <c r="U101" s="4113"/>
      <c r="V101" s="4113"/>
      <c r="W101" s="4117"/>
      <c r="X101" s="4118"/>
      <c r="Y101" s="3108"/>
      <c r="Z101" s="3109"/>
      <c r="AA101" s="3109"/>
      <c r="AB101" s="3109"/>
      <c r="AC101" s="3109"/>
      <c r="AD101" s="3109"/>
      <c r="AE101" s="3109"/>
      <c r="AF101" s="4124"/>
      <c r="AG101" s="4123"/>
      <c r="AH101" s="3109"/>
      <c r="AI101" s="3109"/>
      <c r="AJ101" s="3109"/>
      <c r="AK101" s="3109"/>
      <c r="AL101" s="3109"/>
      <c r="AM101" s="3109"/>
      <c r="AN101" s="3109"/>
      <c r="AO101" s="3109"/>
      <c r="AP101" s="3109"/>
      <c r="AQ101" s="3109"/>
      <c r="AR101" s="3109"/>
      <c r="AS101" s="3109"/>
      <c r="AT101" s="3109"/>
      <c r="AU101" s="3109"/>
      <c r="AV101" s="3109"/>
      <c r="AW101" s="3109"/>
      <c r="AX101" s="3109"/>
      <c r="AY101" s="3109"/>
      <c r="AZ101" s="3109"/>
      <c r="BA101" s="3109"/>
      <c r="BB101" s="3109"/>
      <c r="BC101" s="3109"/>
      <c r="BD101" s="3109"/>
      <c r="BE101" s="3109"/>
      <c r="BF101" s="3109"/>
      <c r="BG101" s="3109"/>
      <c r="BH101" s="3109"/>
      <c r="BI101" s="4124"/>
      <c r="BJ101" s="4167"/>
      <c r="BK101" s="4168"/>
      <c r="BL101" s="4169"/>
      <c r="BM101" s="4078"/>
      <c r="BN101" s="4163"/>
      <c r="BO101" s="4164"/>
      <c r="BP101" s="4164"/>
      <c r="BQ101" s="4164"/>
      <c r="BR101" s="4164"/>
      <c r="BS101" s="4164"/>
      <c r="BT101" s="4164"/>
      <c r="BU101" s="4165"/>
    </row>
    <row r="102" spans="1:75" s="65" customFormat="1" ht="15" customHeight="1">
      <c r="A102" s="794"/>
      <c r="C102" s="4135"/>
      <c r="D102" s="3846"/>
      <c r="E102" s="3847"/>
      <c r="F102" s="3848"/>
      <c r="G102" s="3801"/>
      <c r="H102" s="3802"/>
      <c r="I102" s="3802"/>
      <c r="J102" s="3802"/>
      <c r="K102" s="3803"/>
      <c r="L102" s="3105"/>
      <c r="M102" s="3106"/>
      <c r="N102" s="3106"/>
      <c r="O102" s="3106"/>
      <c r="P102" s="3107"/>
      <c r="Q102" s="3876"/>
      <c r="R102" s="3846"/>
      <c r="S102" s="3847"/>
      <c r="T102" s="3848"/>
      <c r="U102" s="4113"/>
      <c r="V102" s="4113"/>
      <c r="W102" s="4117"/>
      <c r="X102" s="4118"/>
      <c r="Y102" s="4083" t="s">
        <v>63</v>
      </c>
      <c r="Z102" s="4084"/>
      <c r="AA102" s="4084"/>
      <c r="AB102" s="4085"/>
      <c r="AC102" s="4086" t="s">
        <v>1629</v>
      </c>
      <c r="AD102" s="4087"/>
      <c r="AE102" s="4086" t="s">
        <v>1630</v>
      </c>
      <c r="AF102" s="4092"/>
      <c r="AG102" s="4095" t="s">
        <v>1247</v>
      </c>
      <c r="AH102" s="3421"/>
      <c r="AI102" s="3421"/>
      <c r="AJ102" s="3421"/>
      <c r="AK102" s="3421"/>
      <c r="AL102" s="3421"/>
      <c r="AM102" s="3421"/>
      <c r="AN102" s="3422"/>
      <c r="AO102" s="3420" t="s">
        <v>417</v>
      </c>
      <c r="AP102" s="3421"/>
      <c r="AQ102" s="3421"/>
      <c r="AR102" s="3421"/>
      <c r="AS102" s="3421"/>
      <c r="AT102" s="3421"/>
      <c r="AU102" s="3421"/>
      <c r="AV102" s="3421"/>
      <c r="AW102" s="3421"/>
      <c r="AX102" s="3421"/>
      <c r="AY102" s="3421"/>
      <c r="AZ102" s="3421"/>
      <c r="BA102" s="3421"/>
      <c r="BB102" s="3421"/>
      <c r="BC102" s="3421"/>
      <c r="BD102" s="3421"/>
      <c r="BE102" s="3421"/>
      <c r="BF102" s="3422"/>
      <c r="BG102" s="2384" t="s">
        <v>194</v>
      </c>
      <c r="BH102" s="2267"/>
      <c r="BI102" s="4096"/>
      <c r="BJ102" s="4098" t="s">
        <v>402</v>
      </c>
      <c r="BK102" s="4099"/>
      <c r="BL102" s="4100"/>
      <c r="BM102" s="4078"/>
      <c r="BN102" s="4104" t="s">
        <v>2293</v>
      </c>
      <c r="BO102" s="4105"/>
      <c r="BP102" s="4105"/>
      <c r="BQ102" s="4105"/>
      <c r="BR102" s="4105"/>
      <c r="BS102" s="4105"/>
      <c r="BT102" s="4105"/>
      <c r="BU102" s="4106"/>
    </row>
    <row r="103" spans="1:75" s="65" customFormat="1" ht="14.15" customHeight="1">
      <c r="A103" s="794"/>
      <c r="C103" s="4135"/>
      <c r="D103" s="3846"/>
      <c r="E103" s="3847"/>
      <c r="F103" s="3848"/>
      <c r="G103" s="3833" t="s">
        <v>408</v>
      </c>
      <c r="H103" s="3834"/>
      <c r="I103" s="3834"/>
      <c r="J103" s="3804" t="s">
        <v>831</v>
      </c>
      <c r="K103" s="3805"/>
      <c r="L103" s="3105"/>
      <c r="M103" s="3106"/>
      <c r="N103" s="3106"/>
      <c r="O103" s="3106"/>
      <c r="P103" s="3107"/>
      <c r="Q103" s="3876"/>
      <c r="R103" s="3846"/>
      <c r="S103" s="3847"/>
      <c r="T103" s="3848"/>
      <c r="U103" s="4113"/>
      <c r="V103" s="4113"/>
      <c r="W103" s="4117"/>
      <c r="X103" s="4118"/>
      <c r="Y103" s="3753" t="s">
        <v>1631</v>
      </c>
      <c r="Z103" s="3868"/>
      <c r="AA103" s="3753" t="s">
        <v>830</v>
      </c>
      <c r="AB103" s="3869"/>
      <c r="AC103" s="4088"/>
      <c r="AD103" s="4089"/>
      <c r="AE103" s="4088"/>
      <c r="AF103" s="4093"/>
      <c r="AG103" s="4129" t="s">
        <v>145</v>
      </c>
      <c r="AH103" s="3103"/>
      <c r="AI103" s="3103"/>
      <c r="AJ103" s="3104"/>
      <c r="AK103" s="3753" t="s">
        <v>1461</v>
      </c>
      <c r="AL103" s="3103"/>
      <c r="AM103" s="3103"/>
      <c r="AN103" s="3104"/>
      <c r="AO103" s="3852" t="s">
        <v>1523</v>
      </c>
      <c r="AP103" s="3838"/>
      <c r="AQ103" s="3259"/>
      <c r="AR103" s="3852" t="s">
        <v>1500</v>
      </c>
      <c r="AS103" s="3838"/>
      <c r="AT103" s="3259"/>
      <c r="AU103" s="4074" t="s">
        <v>1161</v>
      </c>
      <c r="AV103" s="4075"/>
      <c r="AW103" s="4076"/>
      <c r="AX103" s="4074" t="s">
        <v>397</v>
      </c>
      <c r="AY103" s="4075"/>
      <c r="AZ103" s="4076"/>
      <c r="BA103" s="4074" t="s">
        <v>1162</v>
      </c>
      <c r="BB103" s="4075"/>
      <c r="BC103" s="4076"/>
      <c r="BD103" s="3753" t="s">
        <v>399</v>
      </c>
      <c r="BE103" s="3868"/>
      <c r="BF103" s="3868"/>
      <c r="BG103" s="2374"/>
      <c r="BH103" s="2375"/>
      <c r="BI103" s="4097"/>
      <c r="BJ103" s="4101"/>
      <c r="BK103" s="4102"/>
      <c r="BL103" s="4103"/>
      <c r="BM103" s="4078"/>
      <c r="BN103" s="4107"/>
      <c r="BO103" s="4108"/>
      <c r="BP103" s="4108"/>
      <c r="BQ103" s="4108"/>
      <c r="BR103" s="4108"/>
      <c r="BS103" s="4108"/>
      <c r="BT103" s="4108"/>
      <c r="BU103" s="4109"/>
    </row>
    <row r="104" spans="1:75" s="65" customFormat="1" ht="14.15" customHeight="1">
      <c r="A104" s="794"/>
      <c r="C104" s="4135"/>
      <c r="D104" s="3846"/>
      <c r="E104" s="3847"/>
      <c r="F104" s="3848"/>
      <c r="G104" s="3833"/>
      <c r="H104" s="3834"/>
      <c r="I104" s="3834"/>
      <c r="J104" s="3804"/>
      <c r="K104" s="3805"/>
      <c r="L104" s="3105"/>
      <c r="M104" s="3106"/>
      <c r="N104" s="3106"/>
      <c r="O104" s="3106"/>
      <c r="P104" s="3107"/>
      <c r="Q104" s="3876"/>
      <c r="R104" s="4065" t="s">
        <v>1163</v>
      </c>
      <c r="S104" s="4066"/>
      <c r="T104" s="4067"/>
      <c r="U104" s="4113"/>
      <c r="V104" s="4113"/>
      <c r="W104" s="4117"/>
      <c r="X104" s="4118"/>
      <c r="Y104" s="3846"/>
      <c r="Z104" s="3847"/>
      <c r="AA104" s="3846"/>
      <c r="AB104" s="3848"/>
      <c r="AC104" s="4088"/>
      <c r="AD104" s="4089"/>
      <c r="AE104" s="4088"/>
      <c r="AF104" s="4093"/>
      <c r="AG104" s="4130"/>
      <c r="AH104" s="3106"/>
      <c r="AI104" s="3106"/>
      <c r="AJ104" s="3107"/>
      <c r="AK104" s="3105"/>
      <c r="AL104" s="3106"/>
      <c r="AM104" s="3106"/>
      <c r="AN104" s="3107"/>
      <c r="AO104" s="3873" t="s">
        <v>827</v>
      </c>
      <c r="AP104" s="2453"/>
      <c r="AQ104" s="3874"/>
      <c r="AR104" s="3873" t="s">
        <v>1501</v>
      </c>
      <c r="AS104" s="2453"/>
      <c r="AT104" s="3874"/>
      <c r="AU104" s="4068" t="s">
        <v>413</v>
      </c>
      <c r="AV104" s="4069"/>
      <c r="AW104" s="4070"/>
      <c r="AX104" s="4071" t="s">
        <v>1164</v>
      </c>
      <c r="AY104" s="4072"/>
      <c r="AZ104" s="4073"/>
      <c r="BA104" s="4068" t="s">
        <v>398</v>
      </c>
      <c r="BB104" s="4069"/>
      <c r="BC104" s="4070"/>
      <c r="BD104" s="3846"/>
      <c r="BE104" s="3847"/>
      <c r="BF104" s="3847"/>
      <c r="BG104" s="2374"/>
      <c r="BH104" s="2375"/>
      <c r="BI104" s="4097"/>
      <c r="BJ104" s="4049" t="s">
        <v>403</v>
      </c>
      <c r="BK104" s="4050"/>
      <c r="BL104" s="4051"/>
      <c r="BM104" s="4078"/>
      <c r="BN104" s="4107"/>
      <c r="BO104" s="4108"/>
      <c r="BP104" s="4108"/>
      <c r="BQ104" s="4108"/>
      <c r="BR104" s="4108"/>
      <c r="BS104" s="4108"/>
      <c r="BT104" s="4108"/>
      <c r="BU104" s="4109"/>
    </row>
    <row r="105" spans="1:75" s="65" customFormat="1" ht="14.15" customHeight="1" thickBot="1">
      <c r="A105" s="794"/>
      <c r="C105" s="4136"/>
      <c r="D105" s="3849"/>
      <c r="E105" s="3850"/>
      <c r="F105" s="3851"/>
      <c r="G105" s="3835"/>
      <c r="H105" s="3836"/>
      <c r="I105" s="3836"/>
      <c r="J105" s="3806"/>
      <c r="K105" s="3807"/>
      <c r="L105" s="3883"/>
      <c r="M105" s="3884"/>
      <c r="N105" s="3418"/>
      <c r="O105" s="3418"/>
      <c r="P105" s="3419"/>
      <c r="Q105" s="3877"/>
      <c r="R105" s="3849"/>
      <c r="S105" s="3850"/>
      <c r="T105" s="3851"/>
      <c r="U105" s="4114"/>
      <c r="V105" s="4114"/>
      <c r="W105" s="4119"/>
      <c r="X105" s="4120"/>
      <c r="Y105" s="3849"/>
      <c r="Z105" s="3850"/>
      <c r="AA105" s="3849"/>
      <c r="AB105" s="3851"/>
      <c r="AC105" s="4090"/>
      <c r="AD105" s="4091"/>
      <c r="AE105" s="4090"/>
      <c r="AF105" s="4094"/>
      <c r="AG105" s="1031" t="s">
        <v>1138</v>
      </c>
      <c r="AH105" s="4055" t="s">
        <v>423</v>
      </c>
      <c r="AI105" s="4055"/>
      <c r="AJ105" s="1032" t="s">
        <v>1137</v>
      </c>
      <c r="AK105" s="1033" t="s">
        <v>1138</v>
      </c>
      <c r="AL105" s="4055" t="s">
        <v>423</v>
      </c>
      <c r="AM105" s="4055"/>
      <c r="AN105" s="1034" t="s">
        <v>1165</v>
      </c>
      <c r="AO105" s="4056"/>
      <c r="AP105" s="4057"/>
      <c r="AQ105" s="4058"/>
      <c r="AR105" s="4056" t="s">
        <v>1674</v>
      </c>
      <c r="AS105" s="4057"/>
      <c r="AT105" s="4058"/>
      <c r="AU105" s="4059" t="s">
        <v>396</v>
      </c>
      <c r="AV105" s="4060"/>
      <c r="AW105" s="4061"/>
      <c r="AX105" s="4062" t="s">
        <v>64</v>
      </c>
      <c r="AY105" s="4063"/>
      <c r="AZ105" s="4064"/>
      <c r="BA105" s="4062" t="s">
        <v>65</v>
      </c>
      <c r="BB105" s="4063"/>
      <c r="BC105" s="4064"/>
      <c r="BD105" s="3417" t="s">
        <v>1166</v>
      </c>
      <c r="BE105" s="3418"/>
      <c r="BF105" s="3419"/>
      <c r="BG105" s="4131" t="s">
        <v>1167</v>
      </c>
      <c r="BH105" s="4132"/>
      <c r="BI105" s="4133"/>
      <c r="BJ105" s="4052"/>
      <c r="BK105" s="4053"/>
      <c r="BL105" s="4054"/>
      <c r="BM105" s="4079"/>
      <c r="BN105" s="4110"/>
      <c r="BO105" s="4111"/>
      <c r="BP105" s="4111"/>
      <c r="BQ105" s="4111"/>
      <c r="BR105" s="4111"/>
      <c r="BS105" s="4111"/>
      <c r="BT105" s="4111"/>
      <c r="BU105" s="4112"/>
    </row>
    <row r="106" spans="1:75" s="65" customFormat="1" ht="12" customHeight="1" thickTop="1">
      <c r="A106" s="794"/>
      <c r="B106" s="3969" t="str">
        <f>IF(G106="","","○")</f>
        <v/>
      </c>
      <c r="C106" s="3971">
        <v>18</v>
      </c>
      <c r="D106" s="3777"/>
      <c r="E106" s="3778"/>
      <c r="F106" s="3779"/>
      <c r="G106" s="3763"/>
      <c r="H106" s="3764"/>
      <c r="I106" s="3764"/>
      <c r="J106" s="3764"/>
      <c r="K106" s="3765"/>
      <c r="L106" s="3789"/>
      <c r="M106" s="3790"/>
      <c r="N106" s="3790"/>
      <c r="O106" s="3790"/>
      <c r="P106" s="3791"/>
      <c r="Q106" s="3786"/>
      <c r="R106" s="3753"/>
      <c r="S106" s="3868"/>
      <c r="T106" s="3869"/>
      <c r="U106" s="4048"/>
      <c r="V106" s="4048"/>
      <c r="W106" s="3982"/>
      <c r="X106" s="3983"/>
      <c r="Y106" s="3988"/>
      <c r="Z106" s="3989"/>
      <c r="AA106" s="3992"/>
      <c r="AB106" s="3853" t="s">
        <v>131</v>
      </c>
      <c r="AC106" s="3855"/>
      <c r="AD106" s="3853" t="s">
        <v>131</v>
      </c>
      <c r="AE106" s="3102"/>
      <c r="AF106" s="3853" t="s">
        <v>131</v>
      </c>
      <c r="AG106" s="3864"/>
      <c r="AH106" s="3865"/>
      <c r="AI106" s="3865"/>
      <c r="AJ106" s="3865"/>
      <c r="AK106" s="4029"/>
      <c r="AL106" s="3865"/>
      <c r="AM106" s="3865"/>
      <c r="AN106" s="4030"/>
      <c r="AO106" s="3827"/>
      <c r="AP106" s="3828"/>
      <c r="AQ106" s="3829"/>
      <c r="AR106" s="3827"/>
      <c r="AS106" s="3828"/>
      <c r="AT106" s="3829"/>
      <c r="AU106" s="4141"/>
      <c r="AV106" s="4142"/>
      <c r="AW106" s="4143"/>
      <c r="AX106" s="4141"/>
      <c r="AY106" s="4142"/>
      <c r="AZ106" s="4143"/>
      <c r="BA106" s="4141"/>
      <c r="BB106" s="4142"/>
      <c r="BC106" s="4143"/>
      <c r="BD106" s="4144">
        <f>SUM(AO106:BC108)</f>
        <v>0</v>
      </c>
      <c r="BE106" s="4145"/>
      <c r="BF106" s="4146"/>
      <c r="BG106" s="4144" t="str">
        <f>IF(AK106+BD106=0,"",AK106+BD106)</f>
        <v/>
      </c>
      <c r="BH106" s="4145"/>
      <c r="BI106" s="4153"/>
      <c r="BJ106" s="4022"/>
      <c r="BK106" s="4023"/>
      <c r="BL106" s="4024"/>
      <c r="BM106" s="4007"/>
      <c r="BN106" s="4010"/>
      <c r="BO106" s="4011"/>
      <c r="BP106" s="4011"/>
      <c r="BQ106" s="4011"/>
      <c r="BR106" s="4011"/>
      <c r="BS106" s="4011"/>
      <c r="BT106" s="4011"/>
      <c r="BU106" s="4012"/>
    </row>
    <row r="107" spans="1:75" s="65" customFormat="1" ht="12" customHeight="1">
      <c r="A107" s="794"/>
      <c r="B107" s="3969"/>
      <c r="C107" s="3971"/>
      <c r="D107" s="3780"/>
      <c r="E107" s="3781"/>
      <c r="F107" s="3782"/>
      <c r="G107" s="3766"/>
      <c r="H107" s="3767"/>
      <c r="I107" s="3767"/>
      <c r="J107" s="3767"/>
      <c r="K107" s="3768"/>
      <c r="L107" s="3792"/>
      <c r="M107" s="3793"/>
      <c r="N107" s="3793"/>
      <c r="O107" s="3793"/>
      <c r="P107" s="3794"/>
      <c r="Q107" s="3787"/>
      <c r="R107" s="3846"/>
      <c r="S107" s="3847"/>
      <c r="T107" s="3848"/>
      <c r="U107" s="3871"/>
      <c r="V107" s="3871"/>
      <c r="W107" s="3984"/>
      <c r="X107" s="3985"/>
      <c r="Y107" s="3990"/>
      <c r="Z107" s="3991"/>
      <c r="AA107" s="3993"/>
      <c r="AB107" s="3854"/>
      <c r="AC107" s="3856"/>
      <c r="AD107" s="3854"/>
      <c r="AE107" s="3105"/>
      <c r="AF107" s="3854"/>
      <c r="AG107" s="3866"/>
      <c r="AH107" s="3867"/>
      <c r="AI107" s="3867"/>
      <c r="AJ107" s="3867"/>
      <c r="AK107" s="4031"/>
      <c r="AL107" s="3867"/>
      <c r="AM107" s="3867"/>
      <c r="AN107" s="4032"/>
      <c r="AO107" s="3830"/>
      <c r="AP107" s="3831"/>
      <c r="AQ107" s="3832"/>
      <c r="AR107" s="3830"/>
      <c r="AS107" s="3831"/>
      <c r="AT107" s="3832"/>
      <c r="AU107" s="4155"/>
      <c r="AV107" s="4156"/>
      <c r="AW107" s="4157"/>
      <c r="AX107" s="4155"/>
      <c r="AY107" s="4156"/>
      <c r="AZ107" s="4157"/>
      <c r="BA107" s="4155"/>
      <c r="BB107" s="4156"/>
      <c r="BC107" s="4157"/>
      <c r="BD107" s="4147"/>
      <c r="BE107" s="4148"/>
      <c r="BF107" s="4149"/>
      <c r="BG107" s="4147"/>
      <c r="BH107" s="4148"/>
      <c r="BI107" s="4154"/>
      <c r="BJ107" s="4025"/>
      <c r="BK107" s="4026"/>
      <c r="BL107" s="4027"/>
      <c r="BM107" s="4008"/>
      <c r="BN107" s="4016"/>
      <c r="BO107" s="4017"/>
      <c r="BP107" s="4017"/>
      <c r="BQ107" s="4017"/>
      <c r="BR107" s="4017"/>
      <c r="BS107" s="4017"/>
      <c r="BT107" s="4017"/>
      <c r="BU107" s="4018"/>
    </row>
    <row r="108" spans="1:75" s="65" customFormat="1" ht="12" customHeight="1">
      <c r="A108" s="794"/>
      <c r="B108" s="3969"/>
      <c r="C108" s="3972"/>
      <c r="D108" s="3783"/>
      <c r="E108" s="3784"/>
      <c r="F108" s="3785"/>
      <c r="G108" s="3759"/>
      <c r="H108" s="3760"/>
      <c r="I108" s="3760"/>
      <c r="J108" s="3761"/>
      <c r="K108" s="3762"/>
      <c r="L108" s="3795"/>
      <c r="M108" s="3796"/>
      <c r="N108" s="3796"/>
      <c r="O108" s="3796"/>
      <c r="P108" s="3797"/>
      <c r="Q108" s="3857"/>
      <c r="R108" s="3824"/>
      <c r="S108" s="3825"/>
      <c r="T108" s="3826"/>
      <c r="U108" s="3872"/>
      <c r="V108" s="3872"/>
      <c r="W108" s="3986"/>
      <c r="X108" s="3987"/>
      <c r="Y108" s="3994"/>
      <c r="Z108" s="3995"/>
      <c r="AA108" s="1035"/>
      <c r="AB108" s="1036" t="s">
        <v>37</v>
      </c>
      <c r="AC108" s="1037"/>
      <c r="AD108" s="1036" t="s">
        <v>37</v>
      </c>
      <c r="AE108" s="1037"/>
      <c r="AF108" s="1036" t="s">
        <v>37</v>
      </c>
      <c r="AG108" s="1038" t="s">
        <v>36</v>
      </c>
      <c r="AH108" s="3981"/>
      <c r="AI108" s="3981"/>
      <c r="AJ108" s="1039" t="s">
        <v>18</v>
      </c>
      <c r="AK108" s="1040" t="s">
        <v>36</v>
      </c>
      <c r="AL108" s="3981"/>
      <c r="AM108" s="3981"/>
      <c r="AN108" s="1041" t="s">
        <v>18</v>
      </c>
      <c r="AO108" s="3821"/>
      <c r="AP108" s="3822"/>
      <c r="AQ108" s="3823"/>
      <c r="AR108" s="3821"/>
      <c r="AS108" s="3822"/>
      <c r="AT108" s="3823"/>
      <c r="AU108" s="3821"/>
      <c r="AV108" s="3822"/>
      <c r="AW108" s="3823"/>
      <c r="AX108" s="3821"/>
      <c r="AY108" s="3822"/>
      <c r="AZ108" s="3823"/>
      <c r="BA108" s="3821"/>
      <c r="BB108" s="3822"/>
      <c r="BC108" s="3823"/>
      <c r="BD108" s="4150"/>
      <c r="BE108" s="4151"/>
      <c r="BF108" s="4152"/>
      <c r="BG108" s="4147"/>
      <c r="BH108" s="4148"/>
      <c r="BI108" s="4154"/>
      <c r="BJ108" s="4038"/>
      <c r="BK108" s="4039"/>
      <c r="BL108" s="4040"/>
      <c r="BM108" s="4009"/>
      <c r="BN108" s="3973"/>
      <c r="BO108" s="3974"/>
      <c r="BP108" s="3974"/>
      <c r="BQ108" s="3974"/>
      <c r="BR108" s="3974"/>
      <c r="BS108" s="3974"/>
      <c r="BT108" s="3974"/>
      <c r="BU108" s="3975"/>
    </row>
    <row r="109" spans="1:75" s="65" customFormat="1" ht="12" customHeight="1">
      <c r="A109" s="794"/>
      <c r="B109" s="3969" t="str">
        <f>IF(G109="","","○")</f>
        <v/>
      </c>
      <c r="C109" s="3970">
        <v>19</v>
      </c>
      <c r="D109" s="3777"/>
      <c r="E109" s="3778"/>
      <c r="F109" s="3779"/>
      <c r="G109" s="3763"/>
      <c r="H109" s="3764"/>
      <c r="I109" s="3764"/>
      <c r="J109" s="3764"/>
      <c r="K109" s="3765"/>
      <c r="L109" s="3789"/>
      <c r="M109" s="3790"/>
      <c r="N109" s="3790"/>
      <c r="O109" s="3790"/>
      <c r="P109" s="3791"/>
      <c r="Q109" s="3786"/>
      <c r="R109" s="3753"/>
      <c r="S109" s="3868"/>
      <c r="T109" s="3869"/>
      <c r="U109" s="3871"/>
      <c r="V109" s="3871"/>
      <c r="W109" s="3982"/>
      <c r="X109" s="3983"/>
      <c r="Y109" s="3988"/>
      <c r="Z109" s="3989"/>
      <c r="AA109" s="3992"/>
      <c r="AB109" s="3853" t="s">
        <v>131</v>
      </c>
      <c r="AC109" s="3855"/>
      <c r="AD109" s="3853" t="s">
        <v>131</v>
      </c>
      <c r="AE109" s="3102"/>
      <c r="AF109" s="3853" t="s">
        <v>131</v>
      </c>
      <c r="AG109" s="3864"/>
      <c r="AH109" s="3865"/>
      <c r="AI109" s="3865"/>
      <c r="AJ109" s="3865"/>
      <c r="AK109" s="4029"/>
      <c r="AL109" s="3865"/>
      <c r="AM109" s="3865"/>
      <c r="AN109" s="4030"/>
      <c r="AO109" s="3827"/>
      <c r="AP109" s="3828"/>
      <c r="AQ109" s="3829"/>
      <c r="AR109" s="3827"/>
      <c r="AS109" s="3828"/>
      <c r="AT109" s="3829"/>
      <c r="AU109" s="4141"/>
      <c r="AV109" s="4142"/>
      <c r="AW109" s="4143"/>
      <c r="AX109" s="4141"/>
      <c r="AY109" s="4142"/>
      <c r="AZ109" s="4143"/>
      <c r="BA109" s="4141"/>
      <c r="BB109" s="4142"/>
      <c r="BC109" s="4143"/>
      <c r="BD109" s="4144">
        <f>SUM(AO109:BC111)</f>
        <v>0</v>
      </c>
      <c r="BE109" s="4145"/>
      <c r="BF109" s="4146"/>
      <c r="BG109" s="4144" t="str">
        <f>IF(AK109+BD109=0,"",AK109+BD109)</f>
        <v/>
      </c>
      <c r="BH109" s="4145"/>
      <c r="BI109" s="4153"/>
      <c r="BJ109" s="4022"/>
      <c r="BK109" s="4023"/>
      <c r="BL109" s="4024"/>
      <c r="BM109" s="4007"/>
      <c r="BN109" s="4010"/>
      <c r="BO109" s="4011"/>
      <c r="BP109" s="4011"/>
      <c r="BQ109" s="4011"/>
      <c r="BR109" s="4011"/>
      <c r="BS109" s="4011"/>
      <c r="BT109" s="4011"/>
      <c r="BU109" s="4012"/>
    </row>
    <row r="110" spans="1:75" s="65" customFormat="1" ht="12" customHeight="1">
      <c r="A110" s="794"/>
      <c r="B110" s="3969"/>
      <c r="C110" s="3971"/>
      <c r="D110" s="3780"/>
      <c r="E110" s="3781"/>
      <c r="F110" s="3782"/>
      <c r="G110" s="3766"/>
      <c r="H110" s="3767"/>
      <c r="I110" s="3767"/>
      <c r="J110" s="3767"/>
      <c r="K110" s="3768"/>
      <c r="L110" s="3792"/>
      <c r="M110" s="3793"/>
      <c r="N110" s="3793"/>
      <c r="O110" s="3793"/>
      <c r="P110" s="3794"/>
      <c r="Q110" s="3787"/>
      <c r="R110" s="3846"/>
      <c r="S110" s="3847"/>
      <c r="T110" s="3848"/>
      <c r="U110" s="3871"/>
      <c r="V110" s="3871"/>
      <c r="W110" s="3984"/>
      <c r="X110" s="3985"/>
      <c r="Y110" s="3990"/>
      <c r="Z110" s="3991"/>
      <c r="AA110" s="3993"/>
      <c r="AB110" s="3854"/>
      <c r="AC110" s="3856"/>
      <c r="AD110" s="3854"/>
      <c r="AE110" s="3105"/>
      <c r="AF110" s="3854"/>
      <c r="AG110" s="3866"/>
      <c r="AH110" s="3867"/>
      <c r="AI110" s="3867"/>
      <c r="AJ110" s="3867"/>
      <c r="AK110" s="4031"/>
      <c r="AL110" s="3867"/>
      <c r="AM110" s="3867"/>
      <c r="AN110" s="4032"/>
      <c r="AO110" s="3830"/>
      <c r="AP110" s="3831"/>
      <c r="AQ110" s="3832"/>
      <c r="AR110" s="3830"/>
      <c r="AS110" s="3831"/>
      <c r="AT110" s="3832"/>
      <c r="AU110" s="4155"/>
      <c r="AV110" s="4156"/>
      <c r="AW110" s="4157"/>
      <c r="AX110" s="4155"/>
      <c r="AY110" s="4156"/>
      <c r="AZ110" s="4157"/>
      <c r="BA110" s="4155"/>
      <c r="BB110" s="4156"/>
      <c r="BC110" s="4157"/>
      <c r="BD110" s="4147"/>
      <c r="BE110" s="4148"/>
      <c r="BF110" s="4149"/>
      <c r="BG110" s="4147"/>
      <c r="BH110" s="4148"/>
      <c r="BI110" s="4154"/>
      <c r="BJ110" s="4045"/>
      <c r="BK110" s="4046"/>
      <c r="BL110" s="4047"/>
      <c r="BM110" s="4008"/>
      <c r="BN110" s="4016"/>
      <c r="BO110" s="4017"/>
      <c r="BP110" s="4017"/>
      <c r="BQ110" s="4017"/>
      <c r="BR110" s="4017"/>
      <c r="BS110" s="4017"/>
      <c r="BT110" s="4017"/>
      <c r="BU110" s="4018"/>
    </row>
    <row r="111" spans="1:75" s="65" customFormat="1" ht="12" customHeight="1">
      <c r="A111" s="794"/>
      <c r="B111" s="3969"/>
      <c r="C111" s="3972"/>
      <c r="D111" s="3783"/>
      <c r="E111" s="3784"/>
      <c r="F111" s="3785"/>
      <c r="G111" s="3759"/>
      <c r="H111" s="3760"/>
      <c r="I111" s="3760"/>
      <c r="J111" s="3761"/>
      <c r="K111" s="3762"/>
      <c r="L111" s="3795"/>
      <c r="M111" s="3796"/>
      <c r="N111" s="3796"/>
      <c r="O111" s="3796"/>
      <c r="P111" s="3797"/>
      <c r="Q111" s="3857"/>
      <c r="R111" s="3824"/>
      <c r="S111" s="3825"/>
      <c r="T111" s="3826"/>
      <c r="U111" s="3871"/>
      <c r="V111" s="3871"/>
      <c r="W111" s="3986"/>
      <c r="X111" s="3987"/>
      <c r="Y111" s="3994"/>
      <c r="Z111" s="3995"/>
      <c r="AA111" s="1035"/>
      <c r="AB111" s="1036" t="s">
        <v>37</v>
      </c>
      <c r="AC111" s="1037"/>
      <c r="AD111" s="1036" t="s">
        <v>37</v>
      </c>
      <c r="AE111" s="1037"/>
      <c r="AF111" s="1036" t="s">
        <v>37</v>
      </c>
      <c r="AG111" s="1038" t="s">
        <v>36</v>
      </c>
      <c r="AH111" s="3981"/>
      <c r="AI111" s="3981"/>
      <c r="AJ111" s="1039" t="s">
        <v>18</v>
      </c>
      <c r="AK111" s="1040" t="s">
        <v>36</v>
      </c>
      <c r="AL111" s="3981"/>
      <c r="AM111" s="3981"/>
      <c r="AN111" s="1041" t="s">
        <v>18</v>
      </c>
      <c r="AO111" s="3821"/>
      <c r="AP111" s="3822"/>
      <c r="AQ111" s="3823"/>
      <c r="AR111" s="3821"/>
      <c r="AS111" s="3822"/>
      <c r="AT111" s="3823"/>
      <c r="AU111" s="3821"/>
      <c r="AV111" s="3822"/>
      <c r="AW111" s="3823"/>
      <c r="AX111" s="3821"/>
      <c r="AY111" s="3822"/>
      <c r="AZ111" s="3823"/>
      <c r="BA111" s="3821"/>
      <c r="BB111" s="3822"/>
      <c r="BC111" s="3823"/>
      <c r="BD111" s="4150"/>
      <c r="BE111" s="4151"/>
      <c r="BF111" s="4152"/>
      <c r="BG111" s="4147"/>
      <c r="BH111" s="4148"/>
      <c r="BI111" s="4154"/>
      <c r="BJ111" s="4041"/>
      <c r="BK111" s="4042"/>
      <c r="BL111" s="4043"/>
      <c r="BM111" s="4009"/>
      <c r="BN111" s="3973"/>
      <c r="BO111" s="3974"/>
      <c r="BP111" s="3974"/>
      <c r="BQ111" s="3974"/>
      <c r="BR111" s="3974"/>
      <c r="BS111" s="3974"/>
      <c r="BT111" s="3974"/>
      <c r="BU111" s="3975"/>
    </row>
    <row r="112" spans="1:75" s="65" customFormat="1" ht="12" customHeight="1">
      <c r="A112" s="794"/>
      <c r="B112" s="3969" t="str">
        <f>IF(G112="","","○")</f>
        <v/>
      </c>
      <c r="C112" s="3970">
        <v>20</v>
      </c>
      <c r="D112" s="3777"/>
      <c r="E112" s="3778"/>
      <c r="F112" s="3779"/>
      <c r="G112" s="3763"/>
      <c r="H112" s="3764"/>
      <c r="I112" s="3764"/>
      <c r="J112" s="3764"/>
      <c r="K112" s="3765"/>
      <c r="L112" s="3789"/>
      <c r="M112" s="3790"/>
      <c r="N112" s="3790"/>
      <c r="O112" s="3790"/>
      <c r="P112" s="3791"/>
      <c r="Q112" s="3786"/>
      <c r="R112" s="3753"/>
      <c r="S112" s="3868"/>
      <c r="T112" s="3869"/>
      <c r="U112" s="3870"/>
      <c r="V112" s="3870"/>
      <c r="W112" s="3982"/>
      <c r="X112" s="3983"/>
      <c r="Y112" s="3988"/>
      <c r="Z112" s="3989"/>
      <c r="AA112" s="3992"/>
      <c r="AB112" s="3853" t="s">
        <v>131</v>
      </c>
      <c r="AC112" s="3855"/>
      <c r="AD112" s="3853" t="s">
        <v>131</v>
      </c>
      <c r="AE112" s="3102"/>
      <c r="AF112" s="3853" t="s">
        <v>131</v>
      </c>
      <c r="AG112" s="3864"/>
      <c r="AH112" s="3865"/>
      <c r="AI112" s="3865"/>
      <c r="AJ112" s="3865"/>
      <c r="AK112" s="4029"/>
      <c r="AL112" s="3865"/>
      <c r="AM112" s="3865"/>
      <c r="AN112" s="4030"/>
      <c r="AO112" s="3827"/>
      <c r="AP112" s="3828"/>
      <c r="AQ112" s="3829"/>
      <c r="AR112" s="3827"/>
      <c r="AS112" s="3828"/>
      <c r="AT112" s="3829"/>
      <c r="AU112" s="4141"/>
      <c r="AV112" s="4142"/>
      <c r="AW112" s="4143"/>
      <c r="AX112" s="4141"/>
      <c r="AY112" s="4142"/>
      <c r="AZ112" s="4143"/>
      <c r="BA112" s="4141"/>
      <c r="BB112" s="4142"/>
      <c r="BC112" s="4143"/>
      <c r="BD112" s="4144">
        <f>SUM(AO112:BC114)</f>
        <v>0</v>
      </c>
      <c r="BE112" s="4145"/>
      <c r="BF112" s="4146"/>
      <c r="BG112" s="4144" t="str">
        <f>IF(AK112+BD112=0,"",AK112+BD112)</f>
        <v/>
      </c>
      <c r="BH112" s="4145"/>
      <c r="BI112" s="4153"/>
      <c r="BJ112" s="4022"/>
      <c r="BK112" s="4023"/>
      <c r="BL112" s="4024"/>
      <c r="BM112" s="4007"/>
      <c r="BN112" s="4010"/>
      <c r="BO112" s="4011"/>
      <c r="BP112" s="4011"/>
      <c r="BQ112" s="4011"/>
      <c r="BR112" s="4011"/>
      <c r="BS112" s="4011"/>
      <c r="BT112" s="4011"/>
      <c r="BU112" s="4012"/>
    </row>
    <row r="113" spans="1:73" s="65" customFormat="1" ht="12" customHeight="1">
      <c r="A113" s="794"/>
      <c r="B113" s="3969"/>
      <c r="C113" s="3971"/>
      <c r="D113" s="3780"/>
      <c r="E113" s="3781"/>
      <c r="F113" s="3782"/>
      <c r="G113" s="3766"/>
      <c r="H113" s="3767"/>
      <c r="I113" s="3767"/>
      <c r="J113" s="3767"/>
      <c r="K113" s="3768"/>
      <c r="L113" s="3792"/>
      <c r="M113" s="3793"/>
      <c r="N113" s="3793"/>
      <c r="O113" s="3793"/>
      <c r="P113" s="3794"/>
      <c r="Q113" s="3787"/>
      <c r="R113" s="3846"/>
      <c r="S113" s="3847"/>
      <c r="T113" s="3848"/>
      <c r="U113" s="3871"/>
      <c r="V113" s="3871"/>
      <c r="W113" s="3984"/>
      <c r="X113" s="3985"/>
      <c r="Y113" s="3990"/>
      <c r="Z113" s="3991"/>
      <c r="AA113" s="3993"/>
      <c r="AB113" s="3854"/>
      <c r="AC113" s="3856"/>
      <c r="AD113" s="3854"/>
      <c r="AE113" s="3105"/>
      <c r="AF113" s="3854"/>
      <c r="AG113" s="3866"/>
      <c r="AH113" s="3867"/>
      <c r="AI113" s="3867"/>
      <c r="AJ113" s="3867"/>
      <c r="AK113" s="4031"/>
      <c r="AL113" s="3867"/>
      <c r="AM113" s="3867"/>
      <c r="AN113" s="4032"/>
      <c r="AO113" s="3830"/>
      <c r="AP113" s="3831"/>
      <c r="AQ113" s="3832"/>
      <c r="AR113" s="3830"/>
      <c r="AS113" s="3831"/>
      <c r="AT113" s="3832"/>
      <c r="AU113" s="4155"/>
      <c r="AV113" s="4156"/>
      <c r="AW113" s="4157"/>
      <c r="AX113" s="4155"/>
      <c r="AY113" s="4156"/>
      <c r="AZ113" s="4157"/>
      <c r="BA113" s="4155"/>
      <c r="BB113" s="4156"/>
      <c r="BC113" s="4157"/>
      <c r="BD113" s="4147"/>
      <c r="BE113" s="4148"/>
      <c r="BF113" s="4149"/>
      <c r="BG113" s="4147"/>
      <c r="BH113" s="4148"/>
      <c r="BI113" s="4154"/>
      <c r="BJ113" s="4025"/>
      <c r="BK113" s="4026"/>
      <c r="BL113" s="4027"/>
      <c r="BM113" s="4008"/>
      <c r="BN113" s="4016"/>
      <c r="BO113" s="4017"/>
      <c r="BP113" s="4017"/>
      <c r="BQ113" s="4017"/>
      <c r="BR113" s="4017"/>
      <c r="BS113" s="4017"/>
      <c r="BT113" s="4017"/>
      <c r="BU113" s="4018"/>
    </row>
    <row r="114" spans="1:73" s="65" customFormat="1" ht="12" customHeight="1">
      <c r="A114" s="794"/>
      <c r="B114" s="3969"/>
      <c r="C114" s="3972"/>
      <c r="D114" s="3783"/>
      <c r="E114" s="3784"/>
      <c r="F114" s="3785"/>
      <c r="G114" s="3759"/>
      <c r="H114" s="3760"/>
      <c r="I114" s="3760"/>
      <c r="J114" s="3761"/>
      <c r="K114" s="3762"/>
      <c r="L114" s="3795"/>
      <c r="M114" s="3796"/>
      <c r="N114" s="3796"/>
      <c r="O114" s="3796"/>
      <c r="P114" s="3797"/>
      <c r="Q114" s="3857"/>
      <c r="R114" s="3824"/>
      <c r="S114" s="3825"/>
      <c r="T114" s="3826"/>
      <c r="U114" s="3872"/>
      <c r="V114" s="3872"/>
      <c r="W114" s="3986"/>
      <c r="X114" s="3987"/>
      <c r="Y114" s="3994"/>
      <c r="Z114" s="3995"/>
      <c r="AA114" s="1035"/>
      <c r="AB114" s="1036" t="s">
        <v>37</v>
      </c>
      <c r="AC114" s="1037"/>
      <c r="AD114" s="1036" t="s">
        <v>37</v>
      </c>
      <c r="AE114" s="1037"/>
      <c r="AF114" s="1036" t="s">
        <v>37</v>
      </c>
      <c r="AG114" s="1038" t="s">
        <v>36</v>
      </c>
      <c r="AH114" s="3981"/>
      <c r="AI114" s="3981"/>
      <c r="AJ114" s="1039" t="s">
        <v>18</v>
      </c>
      <c r="AK114" s="1040" t="s">
        <v>36</v>
      </c>
      <c r="AL114" s="3981"/>
      <c r="AM114" s="3981"/>
      <c r="AN114" s="1041" t="s">
        <v>18</v>
      </c>
      <c r="AO114" s="3821"/>
      <c r="AP114" s="3822"/>
      <c r="AQ114" s="3823"/>
      <c r="AR114" s="3821"/>
      <c r="AS114" s="3822"/>
      <c r="AT114" s="3823"/>
      <c r="AU114" s="3821"/>
      <c r="AV114" s="3822"/>
      <c r="AW114" s="3823"/>
      <c r="AX114" s="3821"/>
      <c r="AY114" s="3822"/>
      <c r="AZ114" s="3823"/>
      <c r="BA114" s="3821"/>
      <c r="BB114" s="3822"/>
      <c r="BC114" s="3823"/>
      <c r="BD114" s="4150"/>
      <c r="BE114" s="4151"/>
      <c r="BF114" s="4152"/>
      <c r="BG114" s="4147"/>
      <c r="BH114" s="4148"/>
      <c r="BI114" s="4154"/>
      <c r="BJ114" s="4038"/>
      <c r="BK114" s="4039"/>
      <c r="BL114" s="4040"/>
      <c r="BM114" s="4009"/>
      <c r="BN114" s="3973"/>
      <c r="BO114" s="3974"/>
      <c r="BP114" s="3974"/>
      <c r="BQ114" s="3974"/>
      <c r="BR114" s="3974"/>
      <c r="BS114" s="3974"/>
      <c r="BT114" s="3974"/>
      <c r="BU114" s="3975"/>
    </row>
    <row r="115" spans="1:73" s="65" customFormat="1" ht="12" customHeight="1">
      <c r="A115" s="794"/>
      <c r="B115" s="3969" t="str">
        <f>IF(G115="","","○")</f>
        <v/>
      </c>
      <c r="C115" s="3970">
        <v>21</v>
      </c>
      <c r="D115" s="3780"/>
      <c r="E115" s="3781"/>
      <c r="F115" s="3782"/>
      <c r="G115" s="3763"/>
      <c r="H115" s="3764"/>
      <c r="I115" s="3764"/>
      <c r="J115" s="3764"/>
      <c r="K115" s="3765"/>
      <c r="L115" s="3789"/>
      <c r="M115" s="3790"/>
      <c r="N115" s="3790"/>
      <c r="O115" s="3790"/>
      <c r="P115" s="3791"/>
      <c r="Q115" s="3786"/>
      <c r="R115" s="3753"/>
      <c r="S115" s="3868"/>
      <c r="T115" s="3869"/>
      <c r="U115" s="3871"/>
      <c r="V115" s="3871"/>
      <c r="W115" s="3982"/>
      <c r="X115" s="3983"/>
      <c r="Y115" s="3988"/>
      <c r="Z115" s="3989"/>
      <c r="AA115" s="3992"/>
      <c r="AB115" s="3853" t="s">
        <v>131</v>
      </c>
      <c r="AC115" s="3855"/>
      <c r="AD115" s="3853" t="s">
        <v>131</v>
      </c>
      <c r="AE115" s="3102"/>
      <c r="AF115" s="3853" t="s">
        <v>131</v>
      </c>
      <c r="AG115" s="3864"/>
      <c r="AH115" s="3865"/>
      <c r="AI115" s="3865"/>
      <c r="AJ115" s="3865"/>
      <c r="AK115" s="4029"/>
      <c r="AL115" s="3865"/>
      <c r="AM115" s="3865"/>
      <c r="AN115" s="4030"/>
      <c r="AO115" s="3827"/>
      <c r="AP115" s="3828"/>
      <c r="AQ115" s="3829"/>
      <c r="AR115" s="3827"/>
      <c r="AS115" s="3828"/>
      <c r="AT115" s="3829"/>
      <c r="AU115" s="4141"/>
      <c r="AV115" s="4142"/>
      <c r="AW115" s="4143"/>
      <c r="AX115" s="4141"/>
      <c r="AY115" s="4142"/>
      <c r="AZ115" s="4143"/>
      <c r="BA115" s="4141"/>
      <c r="BB115" s="4142"/>
      <c r="BC115" s="4143"/>
      <c r="BD115" s="4144">
        <f>SUM(AO115:BC117)</f>
        <v>0</v>
      </c>
      <c r="BE115" s="4145"/>
      <c r="BF115" s="4146"/>
      <c r="BG115" s="4144" t="str">
        <f>IF(AK115+BD115=0,"",AK115+BD115)</f>
        <v/>
      </c>
      <c r="BH115" s="4145"/>
      <c r="BI115" s="4153"/>
      <c r="BJ115" s="4022"/>
      <c r="BK115" s="4023"/>
      <c r="BL115" s="4024"/>
      <c r="BM115" s="4007"/>
      <c r="BN115" s="4010"/>
      <c r="BO115" s="4011"/>
      <c r="BP115" s="4011"/>
      <c r="BQ115" s="4011"/>
      <c r="BR115" s="4011"/>
      <c r="BS115" s="4011"/>
      <c r="BT115" s="4011"/>
      <c r="BU115" s="4012"/>
    </row>
    <row r="116" spans="1:73" s="65" customFormat="1" ht="12" customHeight="1">
      <c r="A116" s="794"/>
      <c r="B116" s="3969"/>
      <c r="C116" s="3971"/>
      <c r="D116" s="3780"/>
      <c r="E116" s="3781"/>
      <c r="F116" s="3782"/>
      <c r="G116" s="3766"/>
      <c r="H116" s="3767"/>
      <c r="I116" s="3767"/>
      <c r="J116" s="3767"/>
      <c r="K116" s="3768"/>
      <c r="L116" s="3792"/>
      <c r="M116" s="3793"/>
      <c r="N116" s="3793"/>
      <c r="O116" s="3793"/>
      <c r="P116" s="3794"/>
      <c r="Q116" s="3787"/>
      <c r="R116" s="3846"/>
      <c r="S116" s="3847"/>
      <c r="T116" s="3848"/>
      <c r="U116" s="3871"/>
      <c r="V116" s="3871"/>
      <c r="W116" s="3984"/>
      <c r="X116" s="3985"/>
      <c r="Y116" s="3990"/>
      <c r="Z116" s="3991"/>
      <c r="AA116" s="3993"/>
      <c r="AB116" s="3854"/>
      <c r="AC116" s="3856"/>
      <c r="AD116" s="3854"/>
      <c r="AE116" s="3105"/>
      <c r="AF116" s="3854"/>
      <c r="AG116" s="3866"/>
      <c r="AH116" s="3867"/>
      <c r="AI116" s="3867"/>
      <c r="AJ116" s="3867"/>
      <c r="AK116" s="4031"/>
      <c r="AL116" s="3867"/>
      <c r="AM116" s="3867"/>
      <c r="AN116" s="4032"/>
      <c r="AO116" s="3830"/>
      <c r="AP116" s="3831"/>
      <c r="AQ116" s="3832"/>
      <c r="AR116" s="3830"/>
      <c r="AS116" s="3831"/>
      <c r="AT116" s="3832"/>
      <c r="AU116" s="4155"/>
      <c r="AV116" s="4156"/>
      <c r="AW116" s="4157"/>
      <c r="AX116" s="4155"/>
      <c r="AY116" s="4156"/>
      <c r="AZ116" s="4157"/>
      <c r="BA116" s="4155"/>
      <c r="BB116" s="4156"/>
      <c r="BC116" s="4157"/>
      <c r="BD116" s="4147"/>
      <c r="BE116" s="4148"/>
      <c r="BF116" s="4149"/>
      <c r="BG116" s="4147"/>
      <c r="BH116" s="4148"/>
      <c r="BI116" s="4154"/>
      <c r="BJ116" s="4045"/>
      <c r="BK116" s="4046"/>
      <c r="BL116" s="4047"/>
      <c r="BM116" s="4008"/>
      <c r="BN116" s="4016"/>
      <c r="BO116" s="4017"/>
      <c r="BP116" s="4017"/>
      <c r="BQ116" s="4017"/>
      <c r="BR116" s="4017"/>
      <c r="BS116" s="4017"/>
      <c r="BT116" s="4017"/>
      <c r="BU116" s="4018"/>
    </row>
    <row r="117" spans="1:73" s="65" customFormat="1" ht="12" customHeight="1">
      <c r="A117" s="794"/>
      <c r="B117" s="3969"/>
      <c r="C117" s="3972"/>
      <c r="D117" s="3780"/>
      <c r="E117" s="3781"/>
      <c r="F117" s="3782"/>
      <c r="G117" s="3759"/>
      <c r="H117" s="3760"/>
      <c r="I117" s="3760"/>
      <c r="J117" s="3761"/>
      <c r="K117" s="3762"/>
      <c r="L117" s="3795"/>
      <c r="M117" s="3796"/>
      <c r="N117" s="3796"/>
      <c r="O117" s="3796"/>
      <c r="P117" s="3797"/>
      <c r="Q117" s="3857"/>
      <c r="R117" s="3824"/>
      <c r="S117" s="3825"/>
      <c r="T117" s="3826"/>
      <c r="U117" s="3871"/>
      <c r="V117" s="3871"/>
      <c r="W117" s="3986"/>
      <c r="X117" s="3987"/>
      <c r="Y117" s="3994"/>
      <c r="Z117" s="3995"/>
      <c r="AA117" s="1035"/>
      <c r="AB117" s="1036" t="s">
        <v>37</v>
      </c>
      <c r="AC117" s="1037"/>
      <c r="AD117" s="1036" t="s">
        <v>37</v>
      </c>
      <c r="AE117" s="1037"/>
      <c r="AF117" s="1036" t="s">
        <v>37</v>
      </c>
      <c r="AG117" s="1038" t="s">
        <v>36</v>
      </c>
      <c r="AH117" s="3981"/>
      <c r="AI117" s="3981"/>
      <c r="AJ117" s="1039" t="s">
        <v>18</v>
      </c>
      <c r="AK117" s="1040" t="s">
        <v>36</v>
      </c>
      <c r="AL117" s="3981"/>
      <c r="AM117" s="3981"/>
      <c r="AN117" s="1041" t="s">
        <v>18</v>
      </c>
      <c r="AO117" s="3821"/>
      <c r="AP117" s="3822"/>
      <c r="AQ117" s="3823"/>
      <c r="AR117" s="3821"/>
      <c r="AS117" s="3822"/>
      <c r="AT117" s="3823"/>
      <c r="AU117" s="3821"/>
      <c r="AV117" s="3822"/>
      <c r="AW117" s="3823"/>
      <c r="AX117" s="3821"/>
      <c r="AY117" s="3822"/>
      <c r="AZ117" s="3823"/>
      <c r="BA117" s="3821"/>
      <c r="BB117" s="3822"/>
      <c r="BC117" s="3823"/>
      <c r="BD117" s="4150"/>
      <c r="BE117" s="4151"/>
      <c r="BF117" s="4152"/>
      <c r="BG117" s="4147"/>
      <c r="BH117" s="4148"/>
      <c r="BI117" s="4154"/>
      <c r="BJ117" s="4041"/>
      <c r="BK117" s="4042"/>
      <c r="BL117" s="4043"/>
      <c r="BM117" s="4009"/>
      <c r="BN117" s="3973"/>
      <c r="BO117" s="3974"/>
      <c r="BP117" s="3974"/>
      <c r="BQ117" s="3974"/>
      <c r="BR117" s="3974"/>
      <c r="BS117" s="3974"/>
      <c r="BT117" s="3974"/>
      <c r="BU117" s="3975"/>
    </row>
    <row r="118" spans="1:73" s="65" customFormat="1" ht="12" customHeight="1">
      <c r="A118" s="794"/>
      <c r="B118" s="3969" t="str">
        <f>IF(G118="","","○")</f>
        <v/>
      </c>
      <c r="C118" s="3970">
        <v>22</v>
      </c>
      <c r="D118" s="3777"/>
      <c r="E118" s="3778"/>
      <c r="F118" s="3779"/>
      <c r="G118" s="3763"/>
      <c r="H118" s="3764"/>
      <c r="I118" s="3764"/>
      <c r="J118" s="3764"/>
      <c r="K118" s="3765"/>
      <c r="L118" s="3789"/>
      <c r="M118" s="3790"/>
      <c r="N118" s="3790"/>
      <c r="O118" s="3790"/>
      <c r="P118" s="3791"/>
      <c r="Q118" s="3786"/>
      <c r="R118" s="3753"/>
      <c r="S118" s="3868"/>
      <c r="T118" s="3869"/>
      <c r="U118" s="3870"/>
      <c r="V118" s="3870"/>
      <c r="W118" s="3982"/>
      <c r="X118" s="3983"/>
      <c r="Y118" s="3988"/>
      <c r="Z118" s="3989"/>
      <c r="AA118" s="3992"/>
      <c r="AB118" s="3853" t="s">
        <v>131</v>
      </c>
      <c r="AC118" s="3855"/>
      <c r="AD118" s="3853" t="s">
        <v>131</v>
      </c>
      <c r="AE118" s="3102"/>
      <c r="AF118" s="3853" t="s">
        <v>131</v>
      </c>
      <c r="AG118" s="3864"/>
      <c r="AH118" s="3865"/>
      <c r="AI118" s="3865"/>
      <c r="AJ118" s="3865"/>
      <c r="AK118" s="4029"/>
      <c r="AL118" s="3865"/>
      <c r="AM118" s="3865"/>
      <c r="AN118" s="4030"/>
      <c r="AO118" s="3827"/>
      <c r="AP118" s="3828"/>
      <c r="AQ118" s="3829"/>
      <c r="AR118" s="3827"/>
      <c r="AS118" s="3828"/>
      <c r="AT118" s="3829"/>
      <c r="AU118" s="4141"/>
      <c r="AV118" s="4142"/>
      <c r="AW118" s="4143"/>
      <c r="AX118" s="4141"/>
      <c r="AY118" s="4142"/>
      <c r="AZ118" s="4143"/>
      <c r="BA118" s="4141"/>
      <c r="BB118" s="4142"/>
      <c r="BC118" s="4143"/>
      <c r="BD118" s="4144">
        <f>SUM(AO118:BC120)</f>
        <v>0</v>
      </c>
      <c r="BE118" s="4145"/>
      <c r="BF118" s="4146"/>
      <c r="BG118" s="4144" t="str">
        <f>IF(AK118+BD118=0,"",AK118+BD118)</f>
        <v/>
      </c>
      <c r="BH118" s="4145"/>
      <c r="BI118" s="4153"/>
      <c r="BJ118" s="4022"/>
      <c r="BK118" s="4023"/>
      <c r="BL118" s="4024"/>
      <c r="BM118" s="4007"/>
      <c r="BN118" s="4010"/>
      <c r="BO118" s="4011"/>
      <c r="BP118" s="4011"/>
      <c r="BQ118" s="4011"/>
      <c r="BR118" s="4011"/>
      <c r="BS118" s="4011"/>
      <c r="BT118" s="4011"/>
      <c r="BU118" s="4012"/>
    </row>
    <row r="119" spans="1:73" s="65" customFormat="1" ht="12" customHeight="1">
      <c r="A119" s="794"/>
      <c r="B119" s="3969"/>
      <c r="C119" s="3971"/>
      <c r="D119" s="3780"/>
      <c r="E119" s="3781"/>
      <c r="F119" s="3782"/>
      <c r="G119" s="3766"/>
      <c r="H119" s="3767"/>
      <c r="I119" s="3767"/>
      <c r="J119" s="3767"/>
      <c r="K119" s="3768"/>
      <c r="L119" s="3792"/>
      <c r="M119" s="3793"/>
      <c r="N119" s="3793"/>
      <c r="O119" s="3793"/>
      <c r="P119" s="3794"/>
      <c r="Q119" s="3787"/>
      <c r="R119" s="3846"/>
      <c r="S119" s="3847"/>
      <c r="T119" s="3848"/>
      <c r="U119" s="3871"/>
      <c r="V119" s="3871"/>
      <c r="W119" s="3984"/>
      <c r="X119" s="3985"/>
      <c r="Y119" s="3990"/>
      <c r="Z119" s="3991"/>
      <c r="AA119" s="3993"/>
      <c r="AB119" s="3854"/>
      <c r="AC119" s="3856"/>
      <c r="AD119" s="3854"/>
      <c r="AE119" s="3105"/>
      <c r="AF119" s="3854"/>
      <c r="AG119" s="3866"/>
      <c r="AH119" s="3867"/>
      <c r="AI119" s="3867"/>
      <c r="AJ119" s="3867"/>
      <c r="AK119" s="4031"/>
      <c r="AL119" s="3867"/>
      <c r="AM119" s="3867"/>
      <c r="AN119" s="4032"/>
      <c r="AO119" s="3830"/>
      <c r="AP119" s="3831"/>
      <c r="AQ119" s="3832"/>
      <c r="AR119" s="3830"/>
      <c r="AS119" s="3831"/>
      <c r="AT119" s="3832"/>
      <c r="AU119" s="4155"/>
      <c r="AV119" s="4156"/>
      <c r="AW119" s="4157"/>
      <c r="AX119" s="4155"/>
      <c r="AY119" s="4156"/>
      <c r="AZ119" s="4157"/>
      <c r="BA119" s="4155"/>
      <c r="BB119" s="4156"/>
      <c r="BC119" s="4157"/>
      <c r="BD119" s="4147"/>
      <c r="BE119" s="4148"/>
      <c r="BF119" s="4149"/>
      <c r="BG119" s="4147"/>
      <c r="BH119" s="4148"/>
      <c r="BI119" s="4154"/>
      <c r="BJ119" s="4025"/>
      <c r="BK119" s="4026"/>
      <c r="BL119" s="4027"/>
      <c r="BM119" s="4008"/>
      <c r="BN119" s="4016"/>
      <c r="BO119" s="4017"/>
      <c r="BP119" s="4017"/>
      <c r="BQ119" s="4017"/>
      <c r="BR119" s="4017"/>
      <c r="BS119" s="4017"/>
      <c r="BT119" s="4017"/>
      <c r="BU119" s="4018"/>
    </row>
    <row r="120" spans="1:73" s="65" customFormat="1" ht="12" customHeight="1">
      <c r="A120" s="794"/>
      <c r="B120" s="3969"/>
      <c r="C120" s="3972"/>
      <c r="D120" s="3780"/>
      <c r="E120" s="3781"/>
      <c r="F120" s="3782"/>
      <c r="G120" s="3759"/>
      <c r="H120" s="3760"/>
      <c r="I120" s="3760"/>
      <c r="J120" s="3761"/>
      <c r="K120" s="3762"/>
      <c r="L120" s="3795"/>
      <c r="M120" s="3796"/>
      <c r="N120" s="3796"/>
      <c r="O120" s="3796"/>
      <c r="P120" s="3797"/>
      <c r="Q120" s="3857"/>
      <c r="R120" s="3824"/>
      <c r="S120" s="3825"/>
      <c r="T120" s="3826"/>
      <c r="U120" s="3872"/>
      <c r="V120" s="3872"/>
      <c r="W120" s="3986"/>
      <c r="X120" s="3987"/>
      <c r="Y120" s="3994"/>
      <c r="Z120" s="3995"/>
      <c r="AA120" s="1035"/>
      <c r="AB120" s="1036" t="s">
        <v>37</v>
      </c>
      <c r="AC120" s="1037"/>
      <c r="AD120" s="1036" t="s">
        <v>37</v>
      </c>
      <c r="AE120" s="1037"/>
      <c r="AF120" s="1036" t="s">
        <v>37</v>
      </c>
      <c r="AG120" s="1038" t="s">
        <v>36</v>
      </c>
      <c r="AH120" s="3981"/>
      <c r="AI120" s="3981"/>
      <c r="AJ120" s="1039" t="s">
        <v>18</v>
      </c>
      <c r="AK120" s="1040" t="s">
        <v>36</v>
      </c>
      <c r="AL120" s="3981"/>
      <c r="AM120" s="3981"/>
      <c r="AN120" s="1041" t="s">
        <v>18</v>
      </c>
      <c r="AO120" s="3821"/>
      <c r="AP120" s="3822"/>
      <c r="AQ120" s="3823"/>
      <c r="AR120" s="3821"/>
      <c r="AS120" s="3822"/>
      <c r="AT120" s="3823"/>
      <c r="AU120" s="3821"/>
      <c r="AV120" s="3822"/>
      <c r="AW120" s="3823"/>
      <c r="AX120" s="3821"/>
      <c r="AY120" s="3822"/>
      <c r="AZ120" s="3823"/>
      <c r="BA120" s="3821"/>
      <c r="BB120" s="3822"/>
      <c r="BC120" s="3823"/>
      <c r="BD120" s="4150"/>
      <c r="BE120" s="4151"/>
      <c r="BF120" s="4152"/>
      <c r="BG120" s="4147"/>
      <c r="BH120" s="4148"/>
      <c r="BI120" s="4154"/>
      <c r="BJ120" s="4038"/>
      <c r="BK120" s="4039"/>
      <c r="BL120" s="4040"/>
      <c r="BM120" s="4009"/>
      <c r="BN120" s="3973"/>
      <c r="BO120" s="3974"/>
      <c r="BP120" s="3974"/>
      <c r="BQ120" s="3974"/>
      <c r="BR120" s="3974"/>
      <c r="BS120" s="3974"/>
      <c r="BT120" s="3974"/>
      <c r="BU120" s="3975"/>
    </row>
    <row r="121" spans="1:73" s="65" customFormat="1" ht="12" customHeight="1">
      <c r="A121" s="794"/>
      <c r="B121" s="3969" t="str">
        <f>IF(G121="","","○")</f>
        <v/>
      </c>
      <c r="C121" s="3970">
        <v>23</v>
      </c>
      <c r="D121" s="3777"/>
      <c r="E121" s="3778"/>
      <c r="F121" s="3779"/>
      <c r="G121" s="3763"/>
      <c r="H121" s="3764"/>
      <c r="I121" s="3764"/>
      <c r="J121" s="3764"/>
      <c r="K121" s="3765"/>
      <c r="L121" s="3789"/>
      <c r="M121" s="3790"/>
      <c r="N121" s="3790"/>
      <c r="O121" s="3790"/>
      <c r="P121" s="3791"/>
      <c r="Q121" s="3786"/>
      <c r="R121" s="3753"/>
      <c r="S121" s="3868"/>
      <c r="T121" s="3869"/>
      <c r="U121" s="3871"/>
      <c r="V121" s="3871"/>
      <c r="W121" s="3982"/>
      <c r="X121" s="3983"/>
      <c r="Y121" s="3988"/>
      <c r="Z121" s="3989"/>
      <c r="AA121" s="3992"/>
      <c r="AB121" s="3853" t="s">
        <v>131</v>
      </c>
      <c r="AC121" s="3855"/>
      <c r="AD121" s="3853" t="s">
        <v>131</v>
      </c>
      <c r="AE121" s="3102"/>
      <c r="AF121" s="3853" t="s">
        <v>131</v>
      </c>
      <c r="AG121" s="3864"/>
      <c r="AH121" s="3865"/>
      <c r="AI121" s="3865"/>
      <c r="AJ121" s="3865"/>
      <c r="AK121" s="4029"/>
      <c r="AL121" s="3865"/>
      <c r="AM121" s="3865"/>
      <c r="AN121" s="4030"/>
      <c r="AO121" s="3827"/>
      <c r="AP121" s="3828"/>
      <c r="AQ121" s="3829"/>
      <c r="AR121" s="3827"/>
      <c r="AS121" s="3828"/>
      <c r="AT121" s="3829"/>
      <c r="AU121" s="4141"/>
      <c r="AV121" s="4142"/>
      <c r="AW121" s="4143"/>
      <c r="AX121" s="4141"/>
      <c r="AY121" s="4142"/>
      <c r="AZ121" s="4143"/>
      <c r="BA121" s="4141"/>
      <c r="BB121" s="4142"/>
      <c r="BC121" s="4143"/>
      <c r="BD121" s="4144">
        <f>SUM(AO121:BC123)</f>
        <v>0</v>
      </c>
      <c r="BE121" s="4145"/>
      <c r="BF121" s="4146"/>
      <c r="BG121" s="4144" t="str">
        <f>IF(AK121+BD121=0,"",AK121+BD121)</f>
        <v/>
      </c>
      <c r="BH121" s="4145"/>
      <c r="BI121" s="4153"/>
      <c r="BJ121" s="4022"/>
      <c r="BK121" s="4023"/>
      <c r="BL121" s="4024"/>
      <c r="BM121" s="4007"/>
      <c r="BN121" s="4010"/>
      <c r="BO121" s="4011"/>
      <c r="BP121" s="4011"/>
      <c r="BQ121" s="4011"/>
      <c r="BR121" s="4011"/>
      <c r="BS121" s="4011"/>
      <c r="BT121" s="4011"/>
      <c r="BU121" s="4012"/>
    </row>
    <row r="122" spans="1:73" s="65" customFormat="1" ht="12" customHeight="1">
      <c r="A122" s="794"/>
      <c r="B122" s="3969"/>
      <c r="C122" s="3971"/>
      <c r="D122" s="3780"/>
      <c r="E122" s="3781"/>
      <c r="F122" s="3782"/>
      <c r="G122" s="3766"/>
      <c r="H122" s="3767"/>
      <c r="I122" s="3767"/>
      <c r="J122" s="3767"/>
      <c r="K122" s="3768"/>
      <c r="L122" s="3792"/>
      <c r="M122" s="3793"/>
      <c r="N122" s="3793"/>
      <c r="O122" s="3793"/>
      <c r="P122" s="3794"/>
      <c r="Q122" s="3787"/>
      <c r="R122" s="3846"/>
      <c r="S122" s="3847"/>
      <c r="T122" s="3848"/>
      <c r="U122" s="3871"/>
      <c r="V122" s="3871"/>
      <c r="W122" s="3984"/>
      <c r="X122" s="3985"/>
      <c r="Y122" s="3990"/>
      <c r="Z122" s="3991"/>
      <c r="AA122" s="3993"/>
      <c r="AB122" s="3854"/>
      <c r="AC122" s="3856"/>
      <c r="AD122" s="3854"/>
      <c r="AE122" s="3105"/>
      <c r="AF122" s="3854"/>
      <c r="AG122" s="3866"/>
      <c r="AH122" s="3867"/>
      <c r="AI122" s="3867"/>
      <c r="AJ122" s="3867"/>
      <c r="AK122" s="4031"/>
      <c r="AL122" s="3867"/>
      <c r="AM122" s="3867"/>
      <c r="AN122" s="4032"/>
      <c r="AO122" s="3830"/>
      <c r="AP122" s="3831"/>
      <c r="AQ122" s="3832"/>
      <c r="AR122" s="3830"/>
      <c r="AS122" s="3831"/>
      <c r="AT122" s="3832"/>
      <c r="AU122" s="4155"/>
      <c r="AV122" s="4156"/>
      <c r="AW122" s="4157"/>
      <c r="AX122" s="4155"/>
      <c r="AY122" s="4156"/>
      <c r="AZ122" s="4157"/>
      <c r="BA122" s="4155"/>
      <c r="BB122" s="4156"/>
      <c r="BC122" s="4157"/>
      <c r="BD122" s="4147"/>
      <c r="BE122" s="4148"/>
      <c r="BF122" s="4149"/>
      <c r="BG122" s="4147"/>
      <c r="BH122" s="4148"/>
      <c r="BI122" s="4154"/>
      <c r="BJ122" s="4045"/>
      <c r="BK122" s="4046"/>
      <c r="BL122" s="4047"/>
      <c r="BM122" s="4008"/>
      <c r="BN122" s="4016"/>
      <c r="BO122" s="4017"/>
      <c r="BP122" s="4017"/>
      <c r="BQ122" s="4017"/>
      <c r="BR122" s="4017"/>
      <c r="BS122" s="4017"/>
      <c r="BT122" s="4017"/>
      <c r="BU122" s="4018"/>
    </row>
    <row r="123" spans="1:73" s="65" customFormat="1" ht="12" customHeight="1">
      <c r="A123" s="794"/>
      <c r="B123" s="3969"/>
      <c r="C123" s="3972"/>
      <c r="D123" s="3780"/>
      <c r="E123" s="3781"/>
      <c r="F123" s="3782"/>
      <c r="G123" s="3759"/>
      <c r="H123" s="3760"/>
      <c r="I123" s="3760"/>
      <c r="J123" s="3761"/>
      <c r="K123" s="3762"/>
      <c r="L123" s="3795"/>
      <c r="M123" s="3796"/>
      <c r="N123" s="3796"/>
      <c r="O123" s="3796"/>
      <c r="P123" s="3797"/>
      <c r="Q123" s="3857"/>
      <c r="R123" s="3824"/>
      <c r="S123" s="3825"/>
      <c r="T123" s="3826"/>
      <c r="U123" s="3871"/>
      <c r="V123" s="3871"/>
      <c r="W123" s="3986"/>
      <c r="X123" s="3987"/>
      <c r="Y123" s="3994"/>
      <c r="Z123" s="3995"/>
      <c r="AA123" s="1035"/>
      <c r="AB123" s="1036" t="s">
        <v>37</v>
      </c>
      <c r="AC123" s="1037"/>
      <c r="AD123" s="1036" t="s">
        <v>37</v>
      </c>
      <c r="AE123" s="1037"/>
      <c r="AF123" s="1036" t="s">
        <v>37</v>
      </c>
      <c r="AG123" s="1038" t="s">
        <v>36</v>
      </c>
      <c r="AH123" s="3981"/>
      <c r="AI123" s="3981"/>
      <c r="AJ123" s="1039" t="s">
        <v>18</v>
      </c>
      <c r="AK123" s="1040" t="s">
        <v>36</v>
      </c>
      <c r="AL123" s="3981"/>
      <c r="AM123" s="3981"/>
      <c r="AN123" s="1041" t="s">
        <v>18</v>
      </c>
      <c r="AO123" s="3821"/>
      <c r="AP123" s="3822"/>
      <c r="AQ123" s="3823"/>
      <c r="AR123" s="3821"/>
      <c r="AS123" s="3822"/>
      <c r="AT123" s="3823"/>
      <c r="AU123" s="3821"/>
      <c r="AV123" s="3822"/>
      <c r="AW123" s="3823"/>
      <c r="AX123" s="3821"/>
      <c r="AY123" s="3822"/>
      <c r="AZ123" s="3823"/>
      <c r="BA123" s="3821"/>
      <c r="BB123" s="3822"/>
      <c r="BC123" s="3823"/>
      <c r="BD123" s="4150"/>
      <c r="BE123" s="4151"/>
      <c r="BF123" s="4152"/>
      <c r="BG123" s="4147"/>
      <c r="BH123" s="4148"/>
      <c r="BI123" s="4154"/>
      <c r="BJ123" s="4041"/>
      <c r="BK123" s="4042"/>
      <c r="BL123" s="4043"/>
      <c r="BM123" s="4009"/>
      <c r="BN123" s="3973"/>
      <c r="BO123" s="3974"/>
      <c r="BP123" s="3974"/>
      <c r="BQ123" s="3974"/>
      <c r="BR123" s="3974"/>
      <c r="BS123" s="3974"/>
      <c r="BT123" s="3974"/>
      <c r="BU123" s="3975"/>
    </row>
    <row r="124" spans="1:73" s="65" customFormat="1" ht="12" customHeight="1">
      <c r="A124" s="794"/>
      <c r="B124" s="3969" t="str">
        <f>IF(G124="","","○")</f>
        <v/>
      </c>
      <c r="C124" s="3970">
        <v>24</v>
      </c>
      <c r="D124" s="3777"/>
      <c r="E124" s="3778"/>
      <c r="F124" s="3779"/>
      <c r="G124" s="3763"/>
      <c r="H124" s="3764"/>
      <c r="I124" s="3764"/>
      <c r="J124" s="3764"/>
      <c r="K124" s="3765"/>
      <c r="L124" s="3789"/>
      <c r="M124" s="3790"/>
      <c r="N124" s="3790"/>
      <c r="O124" s="3790"/>
      <c r="P124" s="3791"/>
      <c r="Q124" s="3786"/>
      <c r="R124" s="3753"/>
      <c r="S124" s="3868"/>
      <c r="T124" s="3869"/>
      <c r="U124" s="3870"/>
      <c r="V124" s="3870"/>
      <c r="W124" s="3982"/>
      <c r="X124" s="3983"/>
      <c r="Y124" s="3988"/>
      <c r="Z124" s="3989"/>
      <c r="AA124" s="3992"/>
      <c r="AB124" s="3853" t="s">
        <v>131</v>
      </c>
      <c r="AC124" s="3855"/>
      <c r="AD124" s="3853" t="s">
        <v>131</v>
      </c>
      <c r="AE124" s="3102"/>
      <c r="AF124" s="3853" t="s">
        <v>131</v>
      </c>
      <c r="AG124" s="3864"/>
      <c r="AH124" s="3865"/>
      <c r="AI124" s="3865"/>
      <c r="AJ124" s="3865"/>
      <c r="AK124" s="4029"/>
      <c r="AL124" s="3865"/>
      <c r="AM124" s="3865"/>
      <c r="AN124" s="4030"/>
      <c r="AO124" s="3827"/>
      <c r="AP124" s="3828"/>
      <c r="AQ124" s="3829"/>
      <c r="AR124" s="3827"/>
      <c r="AS124" s="3828"/>
      <c r="AT124" s="3829"/>
      <c r="AU124" s="4141"/>
      <c r="AV124" s="4142"/>
      <c r="AW124" s="4143"/>
      <c r="AX124" s="4141"/>
      <c r="AY124" s="4142"/>
      <c r="AZ124" s="4143"/>
      <c r="BA124" s="4141"/>
      <c r="BB124" s="4142"/>
      <c r="BC124" s="4143"/>
      <c r="BD124" s="4144">
        <f>SUM(AO124:BC126)</f>
        <v>0</v>
      </c>
      <c r="BE124" s="4145"/>
      <c r="BF124" s="4146"/>
      <c r="BG124" s="4144" t="str">
        <f>IF(AK124+BD124=0,"",AK124+BD124)</f>
        <v/>
      </c>
      <c r="BH124" s="4145"/>
      <c r="BI124" s="4153"/>
      <c r="BJ124" s="4022"/>
      <c r="BK124" s="4023"/>
      <c r="BL124" s="4024"/>
      <c r="BM124" s="4007"/>
      <c r="BN124" s="4010"/>
      <c r="BO124" s="4011"/>
      <c r="BP124" s="4011"/>
      <c r="BQ124" s="4011"/>
      <c r="BR124" s="4011"/>
      <c r="BS124" s="4011"/>
      <c r="BT124" s="4011"/>
      <c r="BU124" s="4012"/>
    </row>
    <row r="125" spans="1:73" s="65" customFormat="1" ht="12" customHeight="1">
      <c r="A125" s="794"/>
      <c r="B125" s="3969"/>
      <c r="C125" s="3971"/>
      <c r="D125" s="3780"/>
      <c r="E125" s="3781"/>
      <c r="F125" s="3782"/>
      <c r="G125" s="3766"/>
      <c r="H125" s="3767"/>
      <c r="I125" s="3767"/>
      <c r="J125" s="3767"/>
      <c r="K125" s="3768"/>
      <c r="L125" s="3792"/>
      <c r="M125" s="3793"/>
      <c r="N125" s="3793"/>
      <c r="O125" s="3793"/>
      <c r="P125" s="3794"/>
      <c r="Q125" s="3787"/>
      <c r="R125" s="3846"/>
      <c r="S125" s="3847"/>
      <c r="T125" s="3848"/>
      <c r="U125" s="3871"/>
      <c r="V125" s="3871"/>
      <c r="W125" s="3984"/>
      <c r="X125" s="3985"/>
      <c r="Y125" s="3990"/>
      <c r="Z125" s="3991"/>
      <c r="AA125" s="3993"/>
      <c r="AB125" s="3854"/>
      <c r="AC125" s="3856"/>
      <c r="AD125" s="3854"/>
      <c r="AE125" s="3105"/>
      <c r="AF125" s="3854"/>
      <c r="AG125" s="3866"/>
      <c r="AH125" s="3867"/>
      <c r="AI125" s="3867"/>
      <c r="AJ125" s="3867"/>
      <c r="AK125" s="4031"/>
      <c r="AL125" s="3867"/>
      <c r="AM125" s="3867"/>
      <c r="AN125" s="4032"/>
      <c r="AO125" s="3830"/>
      <c r="AP125" s="3831"/>
      <c r="AQ125" s="3832"/>
      <c r="AR125" s="3830"/>
      <c r="AS125" s="3831"/>
      <c r="AT125" s="3832"/>
      <c r="AU125" s="4155"/>
      <c r="AV125" s="4156"/>
      <c r="AW125" s="4157"/>
      <c r="AX125" s="4155"/>
      <c r="AY125" s="4156"/>
      <c r="AZ125" s="4157"/>
      <c r="BA125" s="4155"/>
      <c r="BB125" s="4156"/>
      <c r="BC125" s="4157"/>
      <c r="BD125" s="4147"/>
      <c r="BE125" s="4148"/>
      <c r="BF125" s="4149"/>
      <c r="BG125" s="4147"/>
      <c r="BH125" s="4148"/>
      <c r="BI125" s="4154"/>
      <c r="BJ125" s="4025"/>
      <c r="BK125" s="4026"/>
      <c r="BL125" s="4027"/>
      <c r="BM125" s="4008"/>
      <c r="BN125" s="4016"/>
      <c r="BO125" s="4017"/>
      <c r="BP125" s="4017"/>
      <c r="BQ125" s="4017"/>
      <c r="BR125" s="4017"/>
      <c r="BS125" s="4017"/>
      <c r="BT125" s="4017"/>
      <c r="BU125" s="4018"/>
    </row>
    <row r="126" spans="1:73" s="65" customFormat="1" ht="12" customHeight="1">
      <c r="A126" s="794"/>
      <c r="B126" s="3969"/>
      <c r="C126" s="3972"/>
      <c r="D126" s="3783"/>
      <c r="E126" s="3784"/>
      <c r="F126" s="3785"/>
      <c r="G126" s="3759"/>
      <c r="H126" s="3760"/>
      <c r="I126" s="3760"/>
      <c r="J126" s="3761"/>
      <c r="K126" s="3762"/>
      <c r="L126" s="3795"/>
      <c r="M126" s="3796"/>
      <c r="N126" s="3796"/>
      <c r="O126" s="3796"/>
      <c r="P126" s="3797"/>
      <c r="Q126" s="3857"/>
      <c r="R126" s="3824"/>
      <c r="S126" s="3825"/>
      <c r="T126" s="3826"/>
      <c r="U126" s="3872"/>
      <c r="V126" s="3872"/>
      <c r="W126" s="3986"/>
      <c r="X126" s="3987"/>
      <c r="Y126" s="3994"/>
      <c r="Z126" s="3995"/>
      <c r="AA126" s="1035"/>
      <c r="AB126" s="1036" t="s">
        <v>37</v>
      </c>
      <c r="AC126" s="1037"/>
      <c r="AD126" s="1036" t="s">
        <v>37</v>
      </c>
      <c r="AE126" s="1037"/>
      <c r="AF126" s="1036" t="s">
        <v>37</v>
      </c>
      <c r="AG126" s="1038" t="s">
        <v>36</v>
      </c>
      <c r="AH126" s="3981"/>
      <c r="AI126" s="3981"/>
      <c r="AJ126" s="1039" t="s">
        <v>18</v>
      </c>
      <c r="AK126" s="1040" t="s">
        <v>36</v>
      </c>
      <c r="AL126" s="3981"/>
      <c r="AM126" s="3981"/>
      <c r="AN126" s="1041" t="s">
        <v>18</v>
      </c>
      <c r="AO126" s="3821"/>
      <c r="AP126" s="3822"/>
      <c r="AQ126" s="3823"/>
      <c r="AR126" s="3821"/>
      <c r="AS126" s="3822"/>
      <c r="AT126" s="3823"/>
      <c r="AU126" s="3821"/>
      <c r="AV126" s="3822"/>
      <c r="AW126" s="3823"/>
      <c r="AX126" s="3821"/>
      <c r="AY126" s="3822"/>
      <c r="AZ126" s="3823"/>
      <c r="BA126" s="3821"/>
      <c r="BB126" s="3822"/>
      <c r="BC126" s="3823"/>
      <c r="BD126" s="4150"/>
      <c r="BE126" s="4151"/>
      <c r="BF126" s="4152"/>
      <c r="BG126" s="4147"/>
      <c r="BH126" s="4148"/>
      <c r="BI126" s="4154"/>
      <c r="BJ126" s="4038"/>
      <c r="BK126" s="4039"/>
      <c r="BL126" s="4040"/>
      <c r="BM126" s="4009"/>
      <c r="BN126" s="3973"/>
      <c r="BO126" s="3974"/>
      <c r="BP126" s="3974"/>
      <c r="BQ126" s="3974"/>
      <c r="BR126" s="3974"/>
      <c r="BS126" s="3974"/>
      <c r="BT126" s="3974"/>
      <c r="BU126" s="3975"/>
    </row>
    <row r="127" spans="1:73" s="65" customFormat="1" ht="12" customHeight="1">
      <c r="A127" s="794"/>
      <c r="B127" s="3969" t="str">
        <f>IF(G127="","","○")</f>
        <v/>
      </c>
      <c r="C127" s="3970">
        <v>25</v>
      </c>
      <c r="D127" s="3777"/>
      <c r="E127" s="3778"/>
      <c r="F127" s="3779"/>
      <c r="G127" s="3763"/>
      <c r="H127" s="3764"/>
      <c r="I127" s="3764"/>
      <c r="J127" s="3764"/>
      <c r="K127" s="3765"/>
      <c r="L127" s="3789"/>
      <c r="M127" s="3790"/>
      <c r="N127" s="3790"/>
      <c r="O127" s="3790"/>
      <c r="P127" s="3791"/>
      <c r="Q127" s="3786"/>
      <c r="R127" s="3753"/>
      <c r="S127" s="3868"/>
      <c r="T127" s="3869"/>
      <c r="U127" s="3870"/>
      <c r="V127" s="3870"/>
      <c r="W127" s="3982"/>
      <c r="X127" s="3983"/>
      <c r="Y127" s="3988"/>
      <c r="Z127" s="3989"/>
      <c r="AA127" s="3992"/>
      <c r="AB127" s="3853" t="s">
        <v>131</v>
      </c>
      <c r="AC127" s="3855"/>
      <c r="AD127" s="3853" t="s">
        <v>131</v>
      </c>
      <c r="AE127" s="3102"/>
      <c r="AF127" s="3853" t="s">
        <v>131</v>
      </c>
      <c r="AG127" s="3864"/>
      <c r="AH127" s="3865"/>
      <c r="AI127" s="3865"/>
      <c r="AJ127" s="3865"/>
      <c r="AK127" s="4029"/>
      <c r="AL127" s="3865"/>
      <c r="AM127" s="3865"/>
      <c r="AN127" s="4030"/>
      <c r="AO127" s="3827"/>
      <c r="AP127" s="3828"/>
      <c r="AQ127" s="3829"/>
      <c r="AR127" s="3827"/>
      <c r="AS127" s="3828"/>
      <c r="AT127" s="3829"/>
      <c r="AU127" s="4141"/>
      <c r="AV127" s="4142"/>
      <c r="AW127" s="4143"/>
      <c r="AX127" s="4141"/>
      <c r="AY127" s="4142"/>
      <c r="AZ127" s="4143"/>
      <c r="BA127" s="4141"/>
      <c r="BB127" s="4142"/>
      <c r="BC127" s="4143"/>
      <c r="BD127" s="4144">
        <f>SUM(AO127:BC129)</f>
        <v>0</v>
      </c>
      <c r="BE127" s="4145"/>
      <c r="BF127" s="4146"/>
      <c r="BG127" s="4144" t="str">
        <f>IF(AK127+BD127=0,"",AK127+BD127)</f>
        <v/>
      </c>
      <c r="BH127" s="4145"/>
      <c r="BI127" s="4153"/>
      <c r="BJ127" s="4022"/>
      <c r="BK127" s="4023"/>
      <c r="BL127" s="4024"/>
      <c r="BM127" s="4007"/>
      <c r="BN127" s="4010"/>
      <c r="BO127" s="4011"/>
      <c r="BP127" s="4011"/>
      <c r="BQ127" s="4011"/>
      <c r="BR127" s="4011"/>
      <c r="BS127" s="4011"/>
      <c r="BT127" s="4011"/>
      <c r="BU127" s="4012"/>
    </row>
    <row r="128" spans="1:73" s="65" customFormat="1" ht="12" customHeight="1">
      <c r="A128" s="794"/>
      <c r="B128" s="3969"/>
      <c r="C128" s="3971"/>
      <c r="D128" s="3780"/>
      <c r="E128" s="3781"/>
      <c r="F128" s="3782"/>
      <c r="G128" s="3766"/>
      <c r="H128" s="3767"/>
      <c r="I128" s="3767"/>
      <c r="J128" s="3767"/>
      <c r="K128" s="3768"/>
      <c r="L128" s="3792"/>
      <c r="M128" s="3793"/>
      <c r="N128" s="3793"/>
      <c r="O128" s="3793"/>
      <c r="P128" s="3794"/>
      <c r="Q128" s="3787"/>
      <c r="R128" s="3846"/>
      <c r="S128" s="3847"/>
      <c r="T128" s="3848"/>
      <c r="U128" s="3871"/>
      <c r="V128" s="3871"/>
      <c r="W128" s="3984"/>
      <c r="X128" s="3985"/>
      <c r="Y128" s="3990"/>
      <c r="Z128" s="3991"/>
      <c r="AA128" s="3993"/>
      <c r="AB128" s="3854"/>
      <c r="AC128" s="3856"/>
      <c r="AD128" s="3854"/>
      <c r="AE128" s="3105"/>
      <c r="AF128" s="3854"/>
      <c r="AG128" s="3866"/>
      <c r="AH128" s="3867"/>
      <c r="AI128" s="3867"/>
      <c r="AJ128" s="3867"/>
      <c r="AK128" s="4031"/>
      <c r="AL128" s="3867"/>
      <c r="AM128" s="3867"/>
      <c r="AN128" s="4032"/>
      <c r="AO128" s="3830"/>
      <c r="AP128" s="3831"/>
      <c r="AQ128" s="3832"/>
      <c r="AR128" s="3830"/>
      <c r="AS128" s="3831"/>
      <c r="AT128" s="3832"/>
      <c r="AU128" s="4155"/>
      <c r="AV128" s="4156"/>
      <c r="AW128" s="4157"/>
      <c r="AX128" s="4155"/>
      <c r="AY128" s="4156"/>
      <c r="AZ128" s="4157"/>
      <c r="BA128" s="4155"/>
      <c r="BB128" s="4156"/>
      <c r="BC128" s="4157"/>
      <c r="BD128" s="4147"/>
      <c r="BE128" s="4148"/>
      <c r="BF128" s="4149"/>
      <c r="BG128" s="4147"/>
      <c r="BH128" s="4148"/>
      <c r="BI128" s="4154"/>
      <c r="BJ128" s="4045"/>
      <c r="BK128" s="4046"/>
      <c r="BL128" s="4047"/>
      <c r="BM128" s="4008"/>
      <c r="BN128" s="4016"/>
      <c r="BO128" s="4017"/>
      <c r="BP128" s="4017"/>
      <c r="BQ128" s="4017"/>
      <c r="BR128" s="4017"/>
      <c r="BS128" s="4017"/>
      <c r="BT128" s="4017"/>
      <c r="BU128" s="4018"/>
    </row>
    <row r="129" spans="1:75" s="65" customFormat="1" ht="12" customHeight="1">
      <c r="A129" s="794"/>
      <c r="B129" s="3969"/>
      <c r="C129" s="3972"/>
      <c r="D129" s="3783"/>
      <c r="E129" s="3784"/>
      <c r="F129" s="3785"/>
      <c r="G129" s="3759"/>
      <c r="H129" s="3760"/>
      <c r="I129" s="3760"/>
      <c r="J129" s="3761"/>
      <c r="K129" s="3762"/>
      <c r="L129" s="3795"/>
      <c r="M129" s="3796"/>
      <c r="N129" s="3796"/>
      <c r="O129" s="3796"/>
      <c r="P129" s="3797"/>
      <c r="Q129" s="3787"/>
      <c r="R129" s="3824"/>
      <c r="S129" s="3825"/>
      <c r="T129" s="3826"/>
      <c r="U129" s="3872"/>
      <c r="V129" s="3872"/>
      <c r="W129" s="3986"/>
      <c r="X129" s="3987"/>
      <c r="Y129" s="3994"/>
      <c r="Z129" s="3995"/>
      <c r="AA129" s="1035"/>
      <c r="AB129" s="1036" t="s">
        <v>37</v>
      </c>
      <c r="AC129" s="1037"/>
      <c r="AD129" s="1036" t="s">
        <v>37</v>
      </c>
      <c r="AE129" s="1037"/>
      <c r="AF129" s="1036" t="s">
        <v>37</v>
      </c>
      <c r="AG129" s="1038" t="s">
        <v>36</v>
      </c>
      <c r="AH129" s="3981"/>
      <c r="AI129" s="3981"/>
      <c r="AJ129" s="1039" t="s">
        <v>18</v>
      </c>
      <c r="AK129" s="1040" t="s">
        <v>36</v>
      </c>
      <c r="AL129" s="3981"/>
      <c r="AM129" s="3981"/>
      <c r="AN129" s="1041" t="s">
        <v>18</v>
      </c>
      <c r="AO129" s="3821"/>
      <c r="AP129" s="3822"/>
      <c r="AQ129" s="3823"/>
      <c r="AR129" s="3821"/>
      <c r="AS129" s="3822"/>
      <c r="AT129" s="3823"/>
      <c r="AU129" s="3821"/>
      <c r="AV129" s="3822"/>
      <c r="AW129" s="3823"/>
      <c r="AX129" s="3821"/>
      <c r="AY129" s="3822"/>
      <c r="AZ129" s="3823"/>
      <c r="BA129" s="3821"/>
      <c r="BB129" s="3822"/>
      <c r="BC129" s="3823"/>
      <c r="BD129" s="4150"/>
      <c r="BE129" s="4151"/>
      <c r="BF129" s="4152"/>
      <c r="BG129" s="4147"/>
      <c r="BH129" s="4148"/>
      <c r="BI129" s="4154"/>
      <c r="BJ129" s="4041"/>
      <c r="BK129" s="4042"/>
      <c r="BL129" s="4043"/>
      <c r="BM129" s="4009"/>
      <c r="BN129" s="3973"/>
      <c r="BO129" s="3974"/>
      <c r="BP129" s="3974"/>
      <c r="BQ129" s="3974"/>
      <c r="BR129" s="3974"/>
      <c r="BS129" s="3974"/>
      <c r="BT129" s="3974"/>
      <c r="BU129" s="3975"/>
    </row>
    <row r="130" spans="1:75" s="65" customFormat="1" ht="12" customHeight="1">
      <c r="A130" s="794"/>
      <c r="B130" s="3969" t="str">
        <f>IF(G130="","","○")</f>
        <v/>
      </c>
      <c r="C130" s="3970">
        <v>26</v>
      </c>
      <c r="D130" s="3777"/>
      <c r="E130" s="3778"/>
      <c r="F130" s="3779"/>
      <c r="G130" s="3763"/>
      <c r="H130" s="3764"/>
      <c r="I130" s="3764"/>
      <c r="J130" s="3764"/>
      <c r="K130" s="3765"/>
      <c r="L130" s="3789"/>
      <c r="M130" s="3790"/>
      <c r="N130" s="3790"/>
      <c r="O130" s="3790"/>
      <c r="P130" s="3791"/>
      <c r="Q130" s="3786"/>
      <c r="R130" s="3753"/>
      <c r="S130" s="3868"/>
      <c r="T130" s="3869"/>
      <c r="U130" s="3870"/>
      <c r="V130" s="3870"/>
      <c r="W130" s="3982"/>
      <c r="X130" s="3983"/>
      <c r="Y130" s="3988"/>
      <c r="Z130" s="3989"/>
      <c r="AA130" s="3992"/>
      <c r="AB130" s="3853" t="s">
        <v>131</v>
      </c>
      <c r="AC130" s="3855"/>
      <c r="AD130" s="3853" t="s">
        <v>131</v>
      </c>
      <c r="AE130" s="3102"/>
      <c r="AF130" s="3853" t="s">
        <v>131</v>
      </c>
      <c r="AG130" s="3864"/>
      <c r="AH130" s="3865"/>
      <c r="AI130" s="3865"/>
      <c r="AJ130" s="3865"/>
      <c r="AK130" s="4029"/>
      <c r="AL130" s="3865"/>
      <c r="AM130" s="3865"/>
      <c r="AN130" s="4030"/>
      <c r="AO130" s="3827"/>
      <c r="AP130" s="3828"/>
      <c r="AQ130" s="3829"/>
      <c r="AR130" s="3827"/>
      <c r="AS130" s="3828"/>
      <c r="AT130" s="3829"/>
      <c r="AU130" s="4141"/>
      <c r="AV130" s="4142"/>
      <c r="AW130" s="4143"/>
      <c r="AX130" s="4141"/>
      <c r="AY130" s="4142"/>
      <c r="AZ130" s="4143"/>
      <c r="BA130" s="4141"/>
      <c r="BB130" s="4142"/>
      <c r="BC130" s="4143"/>
      <c r="BD130" s="4144">
        <f>SUM(AO130:BC132)</f>
        <v>0</v>
      </c>
      <c r="BE130" s="4145"/>
      <c r="BF130" s="4146"/>
      <c r="BG130" s="4144" t="str">
        <f>IF(AK130+BD130=0,"",AK130+BD130)</f>
        <v/>
      </c>
      <c r="BH130" s="4145"/>
      <c r="BI130" s="4153"/>
      <c r="BJ130" s="4022"/>
      <c r="BK130" s="4023"/>
      <c r="BL130" s="4024"/>
      <c r="BM130" s="4007"/>
      <c r="BN130" s="4010"/>
      <c r="BO130" s="4011"/>
      <c r="BP130" s="4011"/>
      <c r="BQ130" s="4011"/>
      <c r="BR130" s="4011"/>
      <c r="BS130" s="4011"/>
      <c r="BT130" s="4011"/>
      <c r="BU130" s="4012"/>
    </row>
    <row r="131" spans="1:75" s="65" customFormat="1" ht="12" customHeight="1">
      <c r="A131" s="794"/>
      <c r="B131" s="3969"/>
      <c r="C131" s="3971"/>
      <c r="D131" s="3780"/>
      <c r="E131" s="3781"/>
      <c r="F131" s="3782"/>
      <c r="G131" s="3766"/>
      <c r="H131" s="3767"/>
      <c r="I131" s="3767"/>
      <c r="J131" s="3767"/>
      <c r="K131" s="3768"/>
      <c r="L131" s="3792"/>
      <c r="M131" s="3793"/>
      <c r="N131" s="3793"/>
      <c r="O131" s="3793"/>
      <c r="P131" s="3794"/>
      <c r="Q131" s="3787"/>
      <c r="R131" s="3846"/>
      <c r="S131" s="3847"/>
      <c r="T131" s="3848"/>
      <c r="U131" s="3871"/>
      <c r="V131" s="3871"/>
      <c r="W131" s="3984"/>
      <c r="X131" s="3985"/>
      <c r="Y131" s="3990"/>
      <c r="Z131" s="3991"/>
      <c r="AA131" s="3993"/>
      <c r="AB131" s="3854"/>
      <c r="AC131" s="3856"/>
      <c r="AD131" s="3854"/>
      <c r="AE131" s="3105"/>
      <c r="AF131" s="3854"/>
      <c r="AG131" s="3866"/>
      <c r="AH131" s="3867"/>
      <c r="AI131" s="3867"/>
      <c r="AJ131" s="3867"/>
      <c r="AK131" s="4031"/>
      <c r="AL131" s="3867"/>
      <c r="AM131" s="3867"/>
      <c r="AN131" s="4032"/>
      <c r="AO131" s="3830"/>
      <c r="AP131" s="3831"/>
      <c r="AQ131" s="3832"/>
      <c r="AR131" s="3830"/>
      <c r="AS131" s="3831"/>
      <c r="AT131" s="3832"/>
      <c r="AU131" s="4155"/>
      <c r="AV131" s="4156"/>
      <c r="AW131" s="4157"/>
      <c r="AX131" s="4155"/>
      <c r="AY131" s="4156"/>
      <c r="AZ131" s="4157"/>
      <c r="BA131" s="4155"/>
      <c r="BB131" s="4156"/>
      <c r="BC131" s="4157"/>
      <c r="BD131" s="4147"/>
      <c r="BE131" s="4148"/>
      <c r="BF131" s="4149"/>
      <c r="BG131" s="4147"/>
      <c r="BH131" s="4148"/>
      <c r="BI131" s="4154"/>
      <c r="BJ131" s="4025"/>
      <c r="BK131" s="4026"/>
      <c r="BL131" s="4027"/>
      <c r="BM131" s="4008"/>
      <c r="BN131" s="4016"/>
      <c r="BO131" s="4017"/>
      <c r="BP131" s="4017"/>
      <c r="BQ131" s="4017"/>
      <c r="BR131" s="4017"/>
      <c r="BS131" s="4017"/>
      <c r="BT131" s="4017"/>
      <c r="BU131" s="4018"/>
    </row>
    <row r="132" spans="1:75" s="65" customFormat="1" ht="12" customHeight="1" thickBot="1">
      <c r="A132" s="794"/>
      <c r="B132" s="3969"/>
      <c r="C132" s="3976"/>
      <c r="D132" s="3818"/>
      <c r="E132" s="3819"/>
      <c r="F132" s="3820"/>
      <c r="G132" s="3808"/>
      <c r="H132" s="3809"/>
      <c r="I132" s="3809"/>
      <c r="J132" s="3810"/>
      <c r="K132" s="3811"/>
      <c r="L132" s="3977"/>
      <c r="M132" s="3978"/>
      <c r="N132" s="3978"/>
      <c r="O132" s="3978"/>
      <c r="P132" s="3979"/>
      <c r="Q132" s="3788"/>
      <c r="R132" s="3945"/>
      <c r="S132" s="3946"/>
      <c r="T132" s="3947"/>
      <c r="U132" s="3980"/>
      <c r="V132" s="3980"/>
      <c r="W132" s="4005"/>
      <c r="X132" s="4006"/>
      <c r="Y132" s="3948"/>
      <c r="Z132" s="3949"/>
      <c r="AA132" s="1043"/>
      <c r="AB132" s="1044" t="s">
        <v>37</v>
      </c>
      <c r="AC132" s="772"/>
      <c r="AD132" s="1044" t="s">
        <v>37</v>
      </c>
      <c r="AE132" s="772"/>
      <c r="AF132" s="1044" t="s">
        <v>37</v>
      </c>
      <c r="AG132" s="1046" t="s">
        <v>36</v>
      </c>
      <c r="AH132" s="3950"/>
      <c r="AI132" s="3950"/>
      <c r="AJ132" s="1047" t="s">
        <v>18</v>
      </c>
      <c r="AK132" s="1048" t="s">
        <v>36</v>
      </c>
      <c r="AL132" s="3950"/>
      <c r="AM132" s="3950"/>
      <c r="AN132" s="1049" t="s">
        <v>18</v>
      </c>
      <c r="AO132" s="4138"/>
      <c r="AP132" s="4139"/>
      <c r="AQ132" s="4140"/>
      <c r="AR132" s="4138"/>
      <c r="AS132" s="4139"/>
      <c r="AT132" s="4140"/>
      <c r="AU132" s="4138"/>
      <c r="AV132" s="4139"/>
      <c r="AW132" s="4140"/>
      <c r="AX132" s="4138"/>
      <c r="AY132" s="4139"/>
      <c r="AZ132" s="4140"/>
      <c r="BA132" s="4138"/>
      <c r="BB132" s="4139"/>
      <c r="BC132" s="4140"/>
      <c r="BD132" s="4158"/>
      <c r="BE132" s="4159"/>
      <c r="BF132" s="4160"/>
      <c r="BG132" s="4158"/>
      <c r="BH132" s="4159"/>
      <c r="BI132" s="4161"/>
      <c r="BJ132" s="3999"/>
      <c r="BK132" s="4000"/>
      <c r="BL132" s="4001"/>
      <c r="BM132" s="4028"/>
      <c r="BN132" s="4002"/>
      <c r="BO132" s="4003"/>
      <c r="BP132" s="4003"/>
      <c r="BQ132" s="4003"/>
      <c r="BR132" s="4003"/>
      <c r="BS132" s="4003"/>
      <c r="BT132" s="4003"/>
      <c r="BU132" s="4004"/>
    </row>
    <row r="133" spans="1:75" ht="7" customHeight="1">
      <c r="A133" s="794"/>
      <c r="C133" s="6"/>
      <c r="D133" s="6"/>
      <c r="E133" s="6"/>
      <c r="F133" s="6"/>
      <c r="G133" s="6"/>
      <c r="H133" s="6"/>
      <c r="I133" s="6"/>
      <c r="J133" s="6"/>
      <c r="K133" s="6"/>
      <c r="L133" s="6"/>
      <c r="M133" s="6"/>
      <c r="N133" s="6"/>
      <c r="O133" s="6"/>
      <c r="P133" s="6"/>
      <c r="Q133" s="6"/>
      <c r="R133" s="6"/>
      <c r="S133" s="6"/>
      <c r="T133" s="1050"/>
      <c r="U133" s="1050"/>
      <c r="V133" s="601"/>
      <c r="W133" s="601"/>
      <c r="X133" s="276"/>
      <c r="AD133" s="6"/>
      <c r="AE133" s="6"/>
      <c r="AF133" s="6"/>
      <c r="AG133" s="6"/>
      <c r="AH133" s="81"/>
      <c r="AI133" s="81"/>
      <c r="AJ133" s="265"/>
      <c r="AK133" s="6"/>
      <c r="AL133" s="6"/>
      <c r="AM133" s="6"/>
      <c r="AN133" s="6"/>
      <c r="AO133" s="6"/>
      <c r="AP133" s="6"/>
      <c r="AQ133" s="6"/>
      <c r="AR133" s="6"/>
      <c r="AS133" s="6"/>
      <c r="AT133" s="6"/>
      <c r="AU133" s="6"/>
      <c r="AV133" s="6"/>
      <c r="AW133" s="6"/>
      <c r="AX133" s="6"/>
      <c r="AY133" s="6"/>
      <c r="AZ133" s="6"/>
      <c r="BA133" s="6"/>
      <c r="BB133" s="81"/>
      <c r="BC133" s="81"/>
      <c r="BD133" s="81"/>
      <c r="BE133" s="265"/>
      <c r="BF133" s="6"/>
      <c r="BG133" s="81"/>
      <c r="BH133" s="81"/>
      <c r="BI133" s="6"/>
      <c r="BJ133" s="81"/>
      <c r="BK133" s="6"/>
      <c r="BL133" s="6"/>
      <c r="BM133" s="6"/>
      <c r="BN133" s="6"/>
      <c r="BO133" s="6"/>
      <c r="BP133" s="6"/>
      <c r="BQ133" s="81"/>
      <c r="BR133" s="81"/>
    </row>
    <row r="134" spans="1:75" ht="15.75" customHeight="1">
      <c r="C134" s="6" t="s">
        <v>821</v>
      </c>
      <c r="D134" s="6"/>
      <c r="E134" s="6"/>
      <c r="F134" s="6"/>
      <c r="G134" s="6"/>
      <c r="H134" s="6"/>
      <c r="I134" s="6"/>
      <c r="J134" s="6"/>
      <c r="K134" s="6"/>
      <c r="L134" s="6"/>
      <c r="M134" s="6"/>
      <c r="N134" s="6"/>
      <c r="O134" s="6"/>
      <c r="P134" s="6"/>
      <c r="Q134" s="6"/>
      <c r="R134" s="6"/>
      <c r="S134" s="6"/>
      <c r="T134" s="1050"/>
      <c r="U134" s="1050"/>
      <c r="V134" s="601"/>
      <c r="W134" s="601"/>
      <c r="X134" s="276"/>
      <c r="Y134" s="1053"/>
      <c r="Z134" s="602"/>
      <c r="AA134" s="1053"/>
      <c r="AB134" s="128"/>
      <c r="AC134" s="1053"/>
      <c r="AD134" s="6"/>
      <c r="AE134" s="6"/>
      <c r="AF134" s="6"/>
      <c r="AG134" s="6"/>
      <c r="AH134" s="6"/>
      <c r="AI134" s="6"/>
      <c r="AJ134" s="265"/>
      <c r="AK134" s="6"/>
      <c r="AL134" s="6"/>
      <c r="AM134" s="6"/>
      <c r="AN134" s="6"/>
      <c r="AO134" s="6"/>
      <c r="AP134" s="6"/>
      <c r="AQ134" s="6"/>
      <c r="AR134" s="6"/>
      <c r="AS134" s="6"/>
      <c r="AT134" s="6"/>
      <c r="AU134" s="6"/>
      <c r="AV134" s="6"/>
      <c r="AW134" s="6"/>
      <c r="AX134" s="6"/>
      <c r="AY134" s="6"/>
      <c r="AZ134" s="6"/>
      <c r="BA134" s="6"/>
      <c r="BB134" s="6"/>
      <c r="BC134" s="6"/>
      <c r="BD134" s="6"/>
      <c r="BE134" s="265"/>
      <c r="BF134" s="6"/>
      <c r="BG134" s="6"/>
      <c r="BH134" s="6"/>
      <c r="BI134" s="6"/>
      <c r="BJ134" s="2"/>
      <c r="BK134" s="4"/>
      <c r="BL134" s="124"/>
      <c r="BM134" s="3963" t="s">
        <v>1139</v>
      </c>
      <c r="BN134" s="3964"/>
      <c r="BO134" s="3964"/>
      <c r="BP134" s="3965"/>
      <c r="BQ134" s="3966" t="s">
        <v>1140</v>
      </c>
      <c r="BR134" s="3967"/>
      <c r="BS134" s="3967"/>
      <c r="BT134" s="3967"/>
      <c r="BU134" s="3968"/>
      <c r="BW134" s="1021" t="s">
        <v>1098</v>
      </c>
    </row>
    <row r="135" spans="1:75" s="65" customFormat="1" ht="12" customHeight="1">
      <c r="A135" s="794" t="s">
        <v>1157</v>
      </c>
      <c r="C135" s="3769" t="s">
        <v>711</v>
      </c>
      <c r="D135" s="3103"/>
      <c r="E135" s="3103"/>
      <c r="F135" s="3104"/>
      <c r="G135" s="3771">
        <f>SUM(J108,J111,J114,J117,J120,J123,J126,J129,J132)</f>
        <v>0</v>
      </c>
      <c r="H135" s="3772"/>
      <c r="I135" s="3772"/>
      <c r="J135" s="3772"/>
      <c r="K135" s="3773"/>
      <c r="L135" s="1090"/>
      <c r="M135" s="1090"/>
      <c r="N135" s="875"/>
      <c r="O135" s="931"/>
      <c r="P135" s="931"/>
      <c r="Q135" s="931"/>
      <c r="R135" s="3103"/>
      <c r="S135" s="3103"/>
      <c r="T135" s="1391"/>
      <c r="U135" s="1391"/>
      <c r="V135" s="1391"/>
      <c r="W135" s="1391"/>
      <c r="X135" s="207"/>
      <c r="Y135" s="1059"/>
      <c r="Z135" s="1064"/>
      <c r="AA135" s="1059"/>
      <c r="AB135" s="875"/>
      <c r="AC135" s="1059"/>
      <c r="AD135" s="1060"/>
      <c r="AE135" s="1060"/>
      <c r="AF135" s="1060"/>
      <c r="AG135" s="3930" t="e">
        <f>ROUND(AVERAGE($AG106:$AJ132),0)</f>
        <v>#DIV/0!</v>
      </c>
      <c r="AH135" s="3931"/>
      <c r="AI135" s="3931"/>
      <c r="AJ135" s="3932"/>
      <c r="AK135" s="3936" t="e">
        <f>ROUND(AVERAGE($AK106:$AN132),0)</f>
        <v>#DIV/0!</v>
      </c>
      <c r="AL135" s="3931"/>
      <c r="AM135" s="3931"/>
      <c r="AN135" s="3932"/>
      <c r="AO135" s="3909"/>
      <c r="AP135" s="3910"/>
      <c r="AQ135" s="3911"/>
      <c r="AR135" s="3909"/>
      <c r="AS135" s="3910"/>
      <c r="AT135" s="3911"/>
      <c r="AU135" s="3915"/>
      <c r="AV135" s="3916"/>
      <c r="AW135" s="3917"/>
      <c r="AX135" s="3915"/>
      <c r="AY135" s="3916"/>
      <c r="AZ135" s="3917"/>
      <c r="BA135" s="3915"/>
      <c r="BB135" s="3916"/>
      <c r="BC135" s="3917"/>
      <c r="BD135" s="3954" t="e">
        <f>ROUND(SUMIF($B106:$B132,$A135,$BD106:$BF132)/$BM135,0)</f>
        <v>#DIV/0!</v>
      </c>
      <c r="BE135" s="3954"/>
      <c r="BF135" s="3954"/>
      <c r="BG135" s="3956" t="e">
        <f>ROUND(SUMIF($B106:$B132,$A135,$BG106:$BI132)/$BM135,0)</f>
        <v>#DIV/0!</v>
      </c>
      <c r="BH135" s="3956"/>
      <c r="BI135" s="3957"/>
      <c r="BJ135" s="3960" t="e">
        <f>ROUND(AVERAGE(BJ106,BJ109,BJ112,BJ115,BJ118,BJ121,BJ124,BJ127,BJ130),0)</f>
        <v>#DIV/0!</v>
      </c>
      <c r="BK135" s="3961"/>
      <c r="BL135" s="3962"/>
      <c r="BM135" s="3894">
        <f>COUNTIF(G106:K132,BW135)+COUNTIF(G106:K132,BW136)+COUNTIF(G106:K132,BW137)+COUNTIF(G106:K132,BW138)+COUNTIF(G106:K132,BW139)+COUNTIF(G106:K132,BW140)</f>
        <v>0</v>
      </c>
      <c r="BN135" s="3895"/>
      <c r="BO135" s="3895"/>
      <c r="BP135" s="3896"/>
      <c r="BQ135" s="3897" t="e">
        <f>ROUND((BJ135/BJ136)*100,1)</f>
        <v>#DIV/0!</v>
      </c>
      <c r="BR135" s="3898"/>
      <c r="BS135" s="3898"/>
      <c r="BT135" s="3898"/>
      <c r="BU135" s="3899"/>
      <c r="BW135" s="1021" t="s">
        <v>1143</v>
      </c>
    </row>
    <row r="136" spans="1:75" s="65" customFormat="1" ht="12" customHeight="1">
      <c r="A136" s="64"/>
      <c r="B136" s="5"/>
      <c r="C136" s="3770"/>
      <c r="D136" s="3109"/>
      <c r="E136" s="3109"/>
      <c r="F136" s="3110"/>
      <c r="G136" s="3774"/>
      <c r="H136" s="3775"/>
      <c r="I136" s="3775"/>
      <c r="J136" s="3775"/>
      <c r="K136" s="3776"/>
      <c r="L136" s="1091"/>
      <c r="M136" s="1091"/>
      <c r="N136" s="597"/>
      <c r="O136" s="1390"/>
      <c r="P136" s="1390"/>
      <c r="Q136" s="1390"/>
      <c r="R136" s="3109"/>
      <c r="S136" s="3109"/>
      <c r="T136" s="1392"/>
      <c r="U136" s="1392"/>
      <c r="V136" s="1392"/>
      <c r="W136" s="1392"/>
      <c r="X136" s="1037"/>
      <c r="Y136" s="1061"/>
      <c r="Z136" s="1037"/>
      <c r="AA136" s="1061"/>
      <c r="AB136" s="1037"/>
      <c r="AC136" s="1061"/>
      <c r="AD136" s="1062"/>
      <c r="AE136" s="1062"/>
      <c r="AF136" s="1062"/>
      <c r="AG136" s="3933"/>
      <c r="AH136" s="3934"/>
      <c r="AI136" s="3934"/>
      <c r="AJ136" s="3935"/>
      <c r="AK136" s="3937"/>
      <c r="AL136" s="3934"/>
      <c r="AM136" s="3934"/>
      <c r="AN136" s="3935"/>
      <c r="AO136" s="3912"/>
      <c r="AP136" s="3913"/>
      <c r="AQ136" s="3914"/>
      <c r="AR136" s="3912"/>
      <c r="AS136" s="3913"/>
      <c r="AT136" s="3914"/>
      <c r="AU136" s="3903"/>
      <c r="AV136" s="3904"/>
      <c r="AW136" s="3905"/>
      <c r="AX136" s="3903"/>
      <c r="AY136" s="3904"/>
      <c r="AZ136" s="3905"/>
      <c r="BA136" s="3903"/>
      <c r="BB136" s="3904"/>
      <c r="BC136" s="3905"/>
      <c r="BD136" s="3955"/>
      <c r="BE136" s="3955"/>
      <c r="BF136" s="3955"/>
      <c r="BG136" s="3958"/>
      <c r="BH136" s="3958"/>
      <c r="BI136" s="3959"/>
      <c r="BJ136" s="3951" t="e">
        <f>ROUND(AVERAGE(BJ108,BJ111,BJ114,BJ117,BJ120,BJ123,BJ126,BJ129,BJ132),0)</f>
        <v>#DIV/0!</v>
      </c>
      <c r="BK136" s="3952"/>
      <c r="BL136" s="3953"/>
      <c r="BM136" s="3894"/>
      <c r="BN136" s="3895"/>
      <c r="BO136" s="3895"/>
      <c r="BP136" s="3896"/>
      <c r="BQ136" s="3900"/>
      <c r="BR136" s="3901"/>
      <c r="BS136" s="3901"/>
      <c r="BT136" s="3901"/>
      <c r="BU136" s="3902"/>
      <c r="BW136" s="65" t="s">
        <v>1144</v>
      </c>
    </row>
    <row r="137" spans="1:75" s="65" customFormat="1" ht="12" customHeight="1">
      <c r="A137" s="794"/>
      <c r="C137" s="3814" t="s">
        <v>1872</v>
      </c>
      <c r="D137" s="3815"/>
      <c r="E137" s="3815"/>
      <c r="F137" s="3815"/>
      <c r="G137" s="3812">
        <f>SUM(G39,G86,G135)</f>
        <v>0</v>
      </c>
      <c r="H137" s="3772"/>
      <c r="I137" s="3772"/>
      <c r="J137" s="3772"/>
      <c r="K137" s="3773"/>
      <c r="L137" s="1090"/>
      <c r="M137" s="1090"/>
      <c r="N137" s="875"/>
      <c r="O137" s="3868"/>
      <c r="P137" s="3868"/>
      <c r="Q137" s="3868"/>
      <c r="R137" s="3103"/>
      <c r="S137" s="3103"/>
      <c r="T137" s="3924"/>
      <c r="U137" s="3924"/>
      <c r="V137" s="3924"/>
      <c r="W137" s="3924"/>
      <c r="X137" s="207"/>
      <c r="Y137" s="1059"/>
      <c r="Z137" s="1064"/>
      <c r="AA137" s="1059"/>
      <c r="AB137" s="3926"/>
      <c r="AC137" s="3926"/>
      <c r="AD137" s="3926"/>
      <c r="AE137" s="3926"/>
      <c r="AF137" s="3927"/>
      <c r="AG137" s="3930" t="e">
        <f>ROUND(SUMIF($B$13:$B132,$A135,$AG$13:$AJ132)/$BM137,0)</f>
        <v>#DIV/0!</v>
      </c>
      <c r="AH137" s="3931"/>
      <c r="AI137" s="3931"/>
      <c r="AJ137" s="3932"/>
      <c r="AK137" s="3936" t="e">
        <f>ROUND(SUMIF($B$13:$B132,$A135,$AK$13:$AN132)/$BM137,0)</f>
        <v>#DIV/0!</v>
      </c>
      <c r="AL137" s="3931"/>
      <c r="AM137" s="3931"/>
      <c r="AN137" s="3932"/>
      <c r="AO137" s="3909"/>
      <c r="AP137" s="3910"/>
      <c r="AQ137" s="3911"/>
      <c r="AR137" s="3909"/>
      <c r="AS137" s="3910"/>
      <c r="AT137" s="3911"/>
      <c r="AU137" s="3915"/>
      <c r="AV137" s="3916"/>
      <c r="AW137" s="3917"/>
      <c r="AX137" s="3915"/>
      <c r="AY137" s="3916"/>
      <c r="AZ137" s="3917"/>
      <c r="BA137" s="3915"/>
      <c r="BB137" s="3916"/>
      <c r="BC137" s="3917"/>
      <c r="BD137" s="3918" t="e">
        <f>ROUND(SUMIF($B$13:$B132,$A135,$BD$13:$BF132)/$BM137,0)</f>
        <v>#DIV/0!</v>
      </c>
      <c r="BE137" s="3919"/>
      <c r="BF137" s="3920"/>
      <c r="BG137" s="3885" t="e">
        <f>ROUND(SUMIF($B$13:$B132,$A135,$BG$13:$BI132)/$BM137,0)</f>
        <v>#DIV/0!</v>
      </c>
      <c r="BH137" s="3886"/>
      <c r="BI137" s="3887"/>
      <c r="BJ137" s="3891" t="e">
        <f>ROUND(SUM(BJ13,BJ16,BJ19,BJ22,BJ25,BJ28,BJ31,BJ34,BJ57,BJ60,BJ63,BJ66,BJ69,BJ72,BJ75,BJ78,BJ81,BJ106,BJ109,BJ112,BJ115,BJ118,BJ121,BJ124,BJ127,BJ130)/BM137,0)</f>
        <v>#DIV/0!</v>
      </c>
      <c r="BK137" s="3892"/>
      <c r="BL137" s="3893"/>
      <c r="BM137" s="3894">
        <f>BM88+BM135</f>
        <v>0</v>
      </c>
      <c r="BN137" s="3895"/>
      <c r="BO137" s="3895"/>
      <c r="BP137" s="3896"/>
      <c r="BQ137" s="3897" t="e">
        <f>ROUND((BJ137/BJ138)*100,1)</f>
        <v>#DIV/0!</v>
      </c>
      <c r="BR137" s="3898"/>
      <c r="BS137" s="3898"/>
      <c r="BT137" s="3898"/>
      <c r="BU137" s="3899"/>
      <c r="BW137" s="65" t="s">
        <v>1147</v>
      </c>
    </row>
    <row r="138" spans="1:75" s="65" customFormat="1" ht="12" customHeight="1">
      <c r="A138" s="794"/>
      <c r="C138" s="3816"/>
      <c r="D138" s="3817"/>
      <c r="E138" s="3817"/>
      <c r="F138" s="3817"/>
      <c r="G138" s="3813"/>
      <c r="H138" s="3775"/>
      <c r="I138" s="3775"/>
      <c r="J138" s="3775"/>
      <c r="K138" s="3776"/>
      <c r="L138" s="1091"/>
      <c r="M138" s="1091"/>
      <c r="N138" s="896"/>
      <c r="O138" s="2460"/>
      <c r="P138" s="2460"/>
      <c r="Q138" s="2460"/>
      <c r="R138" s="3109"/>
      <c r="S138" s="3109"/>
      <c r="T138" s="3925"/>
      <c r="U138" s="3925"/>
      <c r="V138" s="3925"/>
      <c r="W138" s="3925"/>
      <c r="X138" s="1037"/>
      <c r="Y138" s="1061"/>
      <c r="Z138" s="1037"/>
      <c r="AA138" s="1061"/>
      <c r="AB138" s="3928"/>
      <c r="AC138" s="3928"/>
      <c r="AD138" s="3928"/>
      <c r="AE138" s="3928"/>
      <c r="AF138" s="3929"/>
      <c r="AG138" s="3933"/>
      <c r="AH138" s="3934"/>
      <c r="AI138" s="3934"/>
      <c r="AJ138" s="3935"/>
      <c r="AK138" s="3937"/>
      <c r="AL138" s="3934"/>
      <c r="AM138" s="3934"/>
      <c r="AN138" s="3935"/>
      <c r="AO138" s="3912"/>
      <c r="AP138" s="3913"/>
      <c r="AQ138" s="3914"/>
      <c r="AR138" s="3912"/>
      <c r="AS138" s="3913"/>
      <c r="AT138" s="3914"/>
      <c r="AU138" s="3903"/>
      <c r="AV138" s="3904"/>
      <c r="AW138" s="3905"/>
      <c r="AX138" s="3903"/>
      <c r="AY138" s="3904"/>
      <c r="AZ138" s="3905"/>
      <c r="BA138" s="3903"/>
      <c r="BB138" s="3904"/>
      <c r="BC138" s="3905"/>
      <c r="BD138" s="3921"/>
      <c r="BE138" s="3922"/>
      <c r="BF138" s="3923"/>
      <c r="BG138" s="3888"/>
      <c r="BH138" s="3889"/>
      <c r="BI138" s="3890"/>
      <c r="BJ138" s="3906" t="e">
        <f>ROUND(SUM(BJ15,BJ18,BJ21,BJ24,BJ27,BJ30,BJ33,BJ36,BJ59,BJ62,BJ65,BJ68,BJ71,BJ74,BJ77,BJ80,BJ83,BJ108,BJ111,BJ114,BJ117,BJ120,BJ123,BJ126,BJ129,BJ132)/BM137,0)</f>
        <v>#DIV/0!</v>
      </c>
      <c r="BK138" s="3907"/>
      <c r="BL138" s="3908"/>
      <c r="BM138" s="3894"/>
      <c r="BN138" s="3895"/>
      <c r="BO138" s="3895"/>
      <c r="BP138" s="3896"/>
      <c r="BQ138" s="3900"/>
      <c r="BR138" s="3901"/>
      <c r="BS138" s="3901"/>
      <c r="BT138" s="3901"/>
      <c r="BU138" s="3902"/>
      <c r="BW138" s="65" t="s">
        <v>68</v>
      </c>
    </row>
    <row r="139" spans="1:75" s="65" customFormat="1" ht="5.25" customHeight="1">
      <c r="A139" s="794"/>
      <c r="C139" s="128"/>
      <c r="D139" s="603"/>
      <c r="E139" s="603"/>
      <c r="F139" s="603"/>
      <c r="G139" s="632"/>
      <c r="H139" s="632"/>
      <c r="I139" s="632"/>
      <c r="J139" s="632"/>
      <c r="K139" s="632"/>
      <c r="L139" s="632"/>
      <c r="M139" s="632"/>
      <c r="N139" s="597"/>
      <c r="O139" s="597"/>
      <c r="P139" s="597"/>
      <c r="Q139" s="597"/>
      <c r="R139" s="128"/>
      <c r="S139" s="128"/>
      <c r="T139" s="1050"/>
      <c r="U139" s="1050"/>
      <c r="V139" s="1050"/>
      <c r="W139" s="1050"/>
      <c r="X139" s="82"/>
      <c r="Y139" s="1053"/>
      <c r="Z139" s="82"/>
      <c r="AA139" s="1053"/>
      <c r="AB139" s="82"/>
      <c r="AC139" s="1053"/>
      <c r="AD139" s="1065"/>
      <c r="AE139" s="1065"/>
      <c r="AF139" s="1065"/>
      <c r="AG139" s="1377"/>
      <c r="AH139" s="1377"/>
      <c r="AI139" s="1377"/>
      <c r="AJ139" s="1377"/>
      <c r="AK139" s="1377"/>
      <c r="AL139" s="1377"/>
      <c r="AM139" s="1377"/>
      <c r="AN139" s="1377"/>
      <c r="AO139" s="1378"/>
      <c r="AP139" s="1378"/>
      <c r="AQ139" s="1378"/>
      <c r="AR139" s="1378"/>
      <c r="AS139" s="1378"/>
      <c r="AT139" s="1378"/>
      <c r="AU139" s="1094"/>
      <c r="AV139" s="1094"/>
      <c r="AW139" s="1094"/>
      <c r="AX139" s="1094"/>
      <c r="AY139" s="1094"/>
      <c r="AZ139" s="1094"/>
      <c r="BA139" s="1094"/>
      <c r="BB139" s="1094"/>
      <c r="BC139" s="1094"/>
      <c r="BD139" s="1379"/>
      <c r="BE139" s="1379"/>
      <c r="BF139" s="1379"/>
      <c r="BG139" s="1380"/>
      <c r="BH139" s="1380"/>
      <c r="BI139" s="1380"/>
      <c r="BJ139" s="1381"/>
      <c r="BK139" s="1381"/>
      <c r="BL139" s="1381"/>
      <c r="BM139" s="1381"/>
      <c r="BN139" s="1381"/>
      <c r="BO139" s="1381"/>
      <c r="BP139" s="1381"/>
      <c r="BQ139" s="1382"/>
      <c r="BR139" s="1382"/>
      <c r="BS139" s="1382"/>
      <c r="BT139" s="1382"/>
      <c r="BU139" s="1382"/>
      <c r="BW139" s="65" t="s">
        <v>1149</v>
      </c>
    </row>
    <row r="140" spans="1:75" s="65" customFormat="1" ht="12" customHeight="1">
      <c r="A140" s="794"/>
      <c r="C140" s="65" t="s">
        <v>1158</v>
      </c>
      <c r="D140" s="344"/>
      <c r="E140" s="1063" t="s">
        <v>1146</v>
      </c>
      <c r="F140" s="217" t="s">
        <v>1463</v>
      </c>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338"/>
      <c r="BG140" s="338"/>
      <c r="BH140" s="338"/>
      <c r="BI140" s="338"/>
      <c r="BJ140" s="338"/>
      <c r="BK140" s="338"/>
      <c r="BL140" s="338"/>
      <c r="BM140" s="338"/>
      <c r="BN140" s="338"/>
      <c r="BO140" s="338"/>
      <c r="BP140" s="338"/>
      <c r="BQ140" s="338"/>
      <c r="BR140" s="338"/>
      <c r="BW140" s="65" t="s">
        <v>1151</v>
      </c>
    </row>
    <row r="141" spans="1:75" s="65" customFormat="1" ht="12" customHeight="1">
      <c r="A141" s="794"/>
      <c r="E141" s="1063" t="s">
        <v>1159</v>
      </c>
      <c r="F141" s="2401" t="s">
        <v>1632</v>
      </c>
      <c r="G141" s="2401"/>
      <c r="H141" s="2401"/>
      <c r="I141" s="2401"/>
      <c r="J141" s="2401"/>
      <c r="K141" s="2401"/>
      <c r="L141" s="2401"/>
      <c r="M141" s="2401"/>
      <c r="N141" s="2401"/>
      <c r="O141" s="2401"/>
      <c r="P141" s="2401"/>
      <c r="Q141" s="2401"/>
      <c r="R141" s="2401"/>
      <c r="S141" s="2401"/>
      <c r="T141" s="2401"/>
      <c r="U141" s="2401"/>
      <c r="V141" s="2401"/>
      <c r="W141" s="2401"/>
      <c r="X141" s="2401"/>
      <c r="Y141" s="2401"/>
      <c r="Z141" s="2401"/>
      <c r="AA141" s="2401"/>
      <c r="AB141" s="2401"/>
      <c r="AC141" s="2401"/>
      <c r="AD141" s="2401"/>
      <c r="AE141" s="2401"/>
      <c r="AF141" s="2401"/>
      <c r="AG141" s="2401"/>
      <c r="AH141" s="2401"/>
      <c r="AI141" s="2401"/>
      <c r="AJ141" s="2401"/>
      <c r="AK141" s="2401"/>
      <c r="AL141" s="2401"/>
      <c r="AM141" s="2401"/>
      <c r="AN141" s="2401"/>
      <c r="AO141" s="2401"/>
      <c r="AP141" s="2401"/>
      <c r="AQ141" s="2401"/>
      <c r="AR141" s="2401"/>
      <c r="AS141" s="2401"/>
      <c r="AT141" s="2401"/>
      <c r="AU141" s="2401"/>
      <c r="AV141" s="2401"/>
      <c r="AW141" s="2401"/>
      <c r="AX141" s="2401"/>
      <c r="AY141" s="2401"/>
      <c r="AZ141" s="2401"/>
      <c r="BA141" s="2401"/>
      <c r="BB141" s="2401"/>
      <c r="BC141" s="2401"/>
      <c r="BD141" s="2401"/>
      <c r="BE141" s="2401"/>
      <c r="BF141" s="2401"/>
      <c r="BG141" s="2401"/>
      <c r="BH141" s="2401"/>
      <c r="BI141" s="2401"/>
      <c r="BJ141" s="2401"/>
      <c r="BK141" s="2401"/>
      <c r="BL141" s="2401"/>
      <c r="BM141" s="2401"/>
      <c r="BN141" s="2401"/>
      <c r="BO141" s="2401"/>
      <c r="BP141" s="2401"/>
      <c r="BQ141" s="2401"/>
      <c r="BR141" s="2401"/>
    </row>
    <row r="142" spans="1:75" ht="12" customHeight="1">
      <c r="A142" s="794"/>
      <c r="B142" s="65"/>
      <c r="C142" s="65"/>
      <c r="D142" s="65"/>
      <c r="E142" s="1063"/>
      <c r="F142" s="2401"/>
      <c r="G142" s="2401"/>
      <c r="H142" s="2401"/>
      <c r="I142" s="2401"/>
      <c r="J142" s="2401"/>
      <c r="K142" s="2401"/>
      <c r="L142" s="2401"/>
      <c r="M142" s="2401"/>
      <c r="N142" s="2401"/>
      <c r="O142" s="2401"/>
      <c r="P142" s="2401"/>
      <c r="Q142" s="2401"/>
      <c r="R142" s="2401"/>
      <c r="S142" s="2401"/>
      <c r="T142" s="2401"/>
      <c r="U142" s="2401"/>
      <c r="V142" s="2401"/>
      <c r="W142" s="2401"/>
      <c r="X142" s="2401"/>
      <c r="Y142" s="2401"/>
      <c r="Z142" s="2401"/>
      <c r="AA142" s="2401"/>
      <c r="AB142" s="2401"/>
      <c r="AC142" s="2401"/>
      <c r="AD142" s="2401"/>
      <c r="AE142" s="2401"/>
      <c r="AF142" s="2401"/>
      <c r="AG142" s="2401"/>
      <c r="AH142" s="2401"/>
      <c r="AI142" s="2401"/>
      <c r="AJ142" s="2401"/>
      <c r="AK142" s="2401"/>
      <c r="AL142" s="2401"/>
      <c r="AM142" s="2401"/>
      <c r="AN142" s="2401"/>
      <c r="AO142" s="2401"/>
      <c r="AP142" s="2401"/>
      <c r="AQ142" s="2401"/>
      <c r="AR142" s="2401"/>
      <c r="AS142" s="2401"/>
      <c r="AT142" s="2401"/>
      <c r="AU142" s="2401"/>
      <c r="AV142" s="2401"/>
      <c r="AW142" s="2401"/>
      <c r="AX142" s="2401"/>
      <c r="AY142" s="2401"/>
      <c r="AZ142" s="2401"/>
      <c r="BA142" s="2401"/>
      <c r="BB142" s="2401"/>
      <c r="BC142" s="2401"/>
      <c r="BD142" s="2401"/>
      <c r="BE142" s="2401"/>
      <c r="BF142" s="2401"/>
      <c r="BG142" s="2401"/>
      <c r="BH142" s="2401"/>
      <c r="BI142" s="2401"/>
      <c r="BJ142" s="2401"/>
      <c r="BK142" s="2401"/>
      <c r="BL142" s="2401"/>
      <c r="BM142" s="2401"/>
      <c r="BN142" s="2401"/>
      <c r="BO142" s="2401"/>
      <c r="BP142" s="2401"/>
      <c r="BQ142" s="2401"/>
      <c r="BR142" s="2401"/>
      <c r="BS142" s="65"/>
      <c r="BT142" s="65"/>
      <c r="BU142" s="65"/>
    </row>
    <row r="143" spans="1:75" ht="15.75" customHeight="1">
      <c r="A143" s="794"/>
      <c r="C143" s="65"/>
      <c r="D143" s="65"/>
      <c r="E143" s="1063" t="s">
        <v>1150</v>
      </c>
      <c r="F143" s="2400" t="s">
        <v>1633</v>
      </c>
      <c r="G143" s="2400"/>
      <c r="H143" s="2400"/>
      <c r="I143" s="2400"/>
      <c r="J143" s="2400"/>
      <c r="K143" s="2400"/>
      <c r="L143" s="2400"/>
      <c r="M143" s="2400"/>
      <c r="N143" s="2400"/>
      <c r="O143" s="2400"/>
      <c r="P143" s="2400"/>
      <c r="Q143" s="2400"/>
      <c r="R143" s="2400"/>
      <c r="S143" s="2400"/>
      <c r="T143" s="2400"/>
      <c r="U143" s="2400"/>
      <c r="V143" s="2400"/>
      <c r="W143" s="2400"/>
      <c r="X143" s="2400"/>
      <c r="Y143" s="2400"/>
      <c r="Z143" s="2400"/>
      <c r="AA143" s="2400"/>
      <c r="AB143" s="2400"/>
      <c r="AC143" s="2400"/>
      <c r="AD143" s="2400"/>
      <c r="AE143" s="2400"/>
      <c r="AF143" s="2400"/>
      <c r="AG143" s="2400"/>
      <c r="AH143" s="2400"/>
      <c r="AI143" s="2400"/>
      <c r="AJ143" s="2400"/>
      <c r="AK143" s="2400"/>
      <c r="AL143" s="2400"/>
      <c r="AM143" s="2400"/>
      <c r="AN143" s="2400"/>
      <c r="AO143" s="2400"/>
      <c r="AP143" s="2400"/>
      <c r="AQ143" s="2400"/>
      <c r="AR143" s="2400"/>
      <c r="AS143" s="2400"/>
      <c r="AT143" s="2400"/>
      <c r="AU143" s="2400"/>
      <c r="AV143" s="2400"/>
      <c r="AW143" s="2400"/>
      <c r="AX143" s="2400"/>
      <c r="AY143" s="2400"/>
      <c r="AZ143" s="2400"/>
      <c r="BA143" s="2400"/>
      <c r="BB143" s="2400"/>
      <c r="BC143" s="2400"/>
      <c r="BD143" s="2400"/>
      <c r="BE143" s="2400"/>
      <c r="BF143" s="2400"/>
      <c r="BG143" s="2400"/>
      <c r="BH143" s="2400"/>
      <c r="BI143" s="2400"/>
      <c r="BJ143" s="2400"/>
      <c r="BK143" s="2400"/>
      <c r="BL143" s="2400"/>
      <c r="BM143" s="2400"/>
      <c r="BN143" s="2400"/>
      <c r="BO143" s="2400"/>
      <c r="BP143" s="2400"/>
      <c r="BQ143" s="2400"/>
      <c r="BR143" s="2400"/>
      <c r="BS143" s="65"/>
      <c r="BT143" s="65"/>
      <c r="BU143" s="65"/>
    </row>
    <row r="144" spans="1:75" ht="13.5" customHeight="1">
      <c r="C144" s="65"/>
      <c r="D144" s="65"/>
      <c r="E144" s="1063" t="s">
        <v>1524</v>
      </c>
      <c r="F144" s="3590" t="s">
        <v>2294</v>
      </c>
      <c r="G144" s="3590"/>
      <c r="H144" s="3590"/>
      <c r="I144" s="3590"/>
      <c r="J144" s="3590"/>
      <c r="K144" s="3590"/>
      <c r="L144" s="3590"/>
      <c r="M144" s="3590"/>
      <c r="N144" s="3590"/>
      <c r="O144" s="3590"/>
      <c r="P144" s="3590"/>
      <c r="Q144" s="3590"/>
      <c r="R144" s="3590"/>
      <c r="S144" s="3590"/>
      <c r="T144" s="3590"/>
      <c r="U144" s="3590"/>
      <c r="V144" s="3590"/>
      <c r="W144" s="3590"/>
      <c r="X144" s="3590"/>
      <c r="Y144" s="3590"/>
      <c r="Z144" s="3590"/>
      <c r="AA144" s="3590"/>
      <c r="AB144" s="3590"/>
      <c r="AC144" s="3590"/>
      <c r="AD144" s="3590"/>
      <c r="AE144" s="3590"/>
      <c r="AF144" s="3590"/>
      <c r="AG144" s="3590"/>
      <c r="AH144" s="3590"/>
      <c r="AI144" s="3590"/>
      <c r="AJ144" s="3590"/>
      <c r="AK144" s="3590"/>
      <c r="AL144" s="3590"/>
      <c r="AM144" s="3590"/>
      <c r="AN144" s="3590"/>
      <c r="AO144" s="3590"/>
      <c r="AP144" s="3590"/>
      <c r="AQ144" s="3590"/>
      <c r="AR144" s="3590"/>
      <c r="AS144" s="3590"/>
      <c r="AT144" s="3590"/>
      <c r="AU144" s="3590"/>
      <c r="AV144" s="3590"/>
      <c r="AW144" s="3590"/>
      <c r="AX144" s="3590"/>
      <c r="AY144" s="3590"/>
      <c r="AZ144" s="3590"/>
      <c r="BA144" s="3590"/>
      <c r="BB144" s="3590"/>
      <c r="BC144" s="3590"/>
      <c r="BD144" s="3590"/>
      <c r="BE144" s="3590"/>
      <c r="BF144" s="3590"/>
      <c r="BG144" s="3590"/>
      <c r="BH144" s="3590"/>
      <c r="BI144" s="3590"/>
      <c r="BJ144" s="3590"/>
      <c r="BK144" s="3590"/>
      <c r="BL144" s="3590"/>
      <c r="BM144" s="3590"/>
      <c r="BN144" s="3590"/>
      <c r="BO144" s="3590"/>
      <c r="BP144" s="3590"/>
      <c r="BQ144" s="3590"/>
      <c r="BR144" s="3590"/>
      <c r="BS144" s="65"/>
      <c r="BT144" s="65"/>
      <c r="BU144" s="65"/>
    </row>
    <row r="145" spans="1:75" ht="13.5" customHeight="1">
      <c r="C145" s="65"/>
      <c r="D145" s="65"/>
      <c r="E145" s="1063" t="s">
        <v>1525</v>
      </c>
      <c r="F145" s="3590" t="s">
        <v>2059</v>
      </c>
      <c r="G145" s="3590"/>
      <c r="H145" s="3590"/>
      <c r="I145" s="3590"/>
      <c r="J145" s="3590"/>
      <c r="K145" s="3590"/>
      <c r="L145" s="3590"/>
      <c r="M145" s="3590"/>
      <c r="N145" s="3590"/>
      <c r="O145" s="3590"/>
      <c r="P145" s="3590"/>
      <c r="Q145" s="3590"/>
      <c r="R145" s="3590"/>
      <c r="S145" s="3590"/>
      <c r="T145" s="3590"/>
      <c r="U145" s="3590"/>
      <c r="V145" s="3590"/>
      <c r="W145" s="3590"/>
      <c r="X145" s="3590"/>
      <c r="Y145" s="3590"/>
      <c r="Z145" s="3590"/>
      <c r="AA145" s="3590"/>
      <c r="AB145" s="3590"/>
      <c r="AC145" s="3590"/>
      <c r="AD145" s="3590"/>
      <c r="AE145" s="3590"/>
      <c r="AF145" s="3590"/>
      <c r="AG145" s="3590"/>
      <c r="AH145" s="3590"/>
      <c r="AI145" s="3590"/>
      <c r="AJ145" s="3590"/>
      <c r="AK145" s="3590"/>
      <c r="AL145" s="3590"/>
      <c r="AM145" s="3590"/>
      <c r="AN145" s="3590"/>
      <c r="AO145" s="3590"/>
      <c r="AP145" s="3590"/>
      <c r="AQ145" s="3590"/>
      <c r="AR145" s="3590"/>
      <c r="AS145" s="3590"/>
      <c r="AT145" s="3590"/>
      <c r="AU145" s="3590"/>
      <c r="AV145" s="3590"/>
      <c r="AW145" s="3590"/>
      <c r="AX145" s="3590"/>
      <c r="AY145" s="3590"/>
      <c r="AZ145" s="3590"/>
      <c r="BA145" s="3590"/>
      <c r="BB145" s="3590"/>
      <c r="BC145" s="3590"/>
      <c r="BD145" s="3590"/>
      <c r="BE145" s="3590"/>
      <c r="BF145" s="3590"/>
      <c r="BG145" s="3590"/>
      <c r="BH145" s="3590"/>
      <c r="BI145" s="3590"/>
      <c r="BJ145" s="3590"/>
      <c r="BK145" s="604"/>
      <c r="BL145" s="604"/>
      <c r="BM145" s="604"/>
      <c r="BN145" s="604"/>
      <c r="BO145" s="604"/>
      <c r="BP145" s="604"/>
      <c r="BQ145" s="604"/>
      <c r="BR145" s="604"/>
      <c r="BS145" s="65"/>
      <c r="BT145" s="65"/>
      <c r="BU145" s="65"/>
    </row>
    <row r="146" spans="1:75" ht="12.75" customHeight="1">
      <c r="A146" s="794"/>
      <c r="B146" s="65"/>
      <c r="C146" s="2394" t="s">
        <v>2169</v>
      </c>
      <c r="D146" s="2394"/>
      <c r="E146" s="2394"/>
      <c r="F146" s="2394"/>
      <c r="G146" s="2394"/>
      <c r="H146" s="2394"/>
      <c r="I146" s="2394"/>
      <c r="J146" s="2394"/>
      <c r="K146" s="2394"/>
      <c r="L146" s="2394"/>
      <c r="M146" s="2394"/>
      <c r="N146" s="2394"/>
      <c r="O146" s="2394"/>
      <c r="P146" s="2394"/>
      <c r="Q146" s="2394"/>
      <c r="R146" s="2394"/>
      <c r="S146" s="2394"/>
      <c r="T146" s="2394"/>
      <c r="U146" s="2394"/>
      <c r="V146" s="2394"/>
      <c r="W146" s="2394"/>
      <c r="X146" s="2394"/>
      <c r="Y146" s="2394"/>
      <c r="Z146" s="2394"/>
      <c r="AA146" s="2394"/>
      <c r="AB146" s="2394"/>
      <c r="AC146" s="2394"/>
      <c r="AD146" s="2394"/>
      <c r="AE146" s="2394"/>
      <c r="AF146" s="2394"/>
      <c r="AG146" s="2394"/>
      <c r="AH146" s="2394"/>
      <c r="AI146" s="2394"/>
      <c r="AJ146" s="2394"/>
      <c r="AK146" s="2394"/>
      <c r="AL146" s="2394"/>
      <c r="AM146" s="2394"/>
      <c r="AN146" s="2394"/>
      <c r="AO146" s="2394"/>
      <c r="AP146" s="2394"/>
      <c r="AQ146" s="2394"/>
      <c r="AR146" s="2394"/>
      <c r="AS146" s="2394"/>
      <c r="AT146" s="2394"/>
      <c r="AU146" s="2394"/>
      <c r="AV146" s="2394"/>
      <c r="AW146" s="2394"/>
      <c r="AX146" s="2394"/>
      <c r="AY146" s="2394"/>
      <c r="AZ146" s="2394"/>
      <c r="BA146" s="2394"/>
      <c r="BB146" s="2394"/>
      <c r="BC146" s="2394"/>
      <c r="BD146" s="2394"/>
      <c r="BE146" s="2394"/>
      <c r="BF146" s="2394"/>
      <c r="BG146" s="2394"/>
      <c r="BH146" s="2394"/>
      <c r="BI146" s="2394"/>
      <c r="BJ146" s="2394"/>
      <c r="BK146" s="2394"/>
      <c r="BL146" s="2394"/>
      <c r="BM146" s="2394"/>
      <c r="BN146" s="2394"/>
      <c r="BO146" s="2394"/>
      <c r="BP146" s="2394"/>
      <c r="BQ146" s="2394"/>
      <c r="BR146" s="2394"/>
    </row>
    <row r="147" spans="1:75" s="65" customFormat="1" ht="12.75" customHeight="1">
      <c r="A147" s="794"/>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W147" s="5"/>
    </row>
    <row r="148" spans="1:75" s="65" customFormat="1" ht="12.75" customHeight="1">
      <c r="A148" s="794"/>
      <c r="C148" s="233" t="s">
        <v>1001</v>
      </c>
      <c r="D148" s="233"/>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c r="AF148" s="216"/>
      <c r="AG148" s="216"/>
      <c r="AH148" s="216"/>
      <c r="AI148" s="216"/>
      <c r="AJ148" s="216"/>
      <c r="AK148" s="5"/>
      <c r="AL148" s="5"/>
      <c r="AM148" s="5"/>
      <c r="AN148" s="5"/>
      <c r="AO148" s="5"/>
      <c r="AP148" s="5"/>
      <c r="AQ148" s="5"/>
      <c r="AR148" s="5"/>
      <c r="AS148" s="5"/>
      <c r="AT148" s="5"/>
      <c r="AU148" s="5"/>
      <c r="AV148" s="5"/>
      <c r="AW148" s="5"/>
      <c r="AX148" s="5"/>
      <c r="AY148" s="5"/>
      <c r="AZ148" s="5"/>
      <c r="BA148" s="5"/>
      <c r="BB148" s="5"/>
      <c r="BC148" s="5"/>
      <c r="BD148" s="5"/>
      <c r="BE148" s="5"/>
      <c r="BF148" s="3878" t="s">
        <v>1152</v>
      </c>
      <c r="BG148" s="3878"/>
      <c r="BH148" s="3878"/>
      <c r="BI148" s="3878"/>
      <c r="BJ148" s="3878"/>
      <c r="BK148" s="3878"/>
      <c r="BL148" s="3878"/>
      <c r="BM148" s="3879"/>
      <c r="BN148" s="3879"/>
      <c r="BO148" s="4137" t="s">
        <v>996</v>
      </c>
      <c r="BP148" s="4137"/>
      <c r="BQ148" s="4137"/>
      <c r="BR148" s="4137"/>
      <c r="BS148" s="4137"/>
      <c r="BT148" s="4137"/>
      <c r="BU148" s="5"/>
      <c r="BW148" s="5"/>
    </row>
    <row r="149" spans="1:75" s="65" customFormat="1" ht="12.75" customHeight="1" thickBot="1">
      <c r="A149" s="794"/>
      <c r="C149" s="233"/>
      <c r="D149" s="233"/>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row>
    <row r="150" spans="1:75" s="65" customFormat="1" ht="12.75" customHeight="1">
      <c r="A150" s="794"/>
      <c r="C150" s="4134" t="s">
        <v>834</v>
      </c>
      <c r="D150" s="3843" t="s">
        <v>1873</v>
      </c>
      <c r="E150" s="3844"/>
      <c r="F150" s="3845"/>
      <c r="G150" s="3798" t="s">
        <v>59</v>
      </c>
      <c r="H150" s="3799"/>
      <c r="I150" s="3799"/>
      <c r="J150" s="3799"/>
      <c r="K150" s="3800"/>
      <c r="L150" s="3880" t="s">
        <v>56</v>
      </c>
      <c r="M150" s="3881"/>
      <c r="N150" s="3881"/>
      <c r="O150" s="3881"/>
      <c r="P150" s="3882"/>
      <c r="Q150" s="3875" t="s">
        <v>57</v>
      </c>
      <c r="R150" s="3843" t="s">
        <v>818</v>
      </c>
      <c r="S150" s="3844"/>
      <c r="T150" s="3845"/>
      <c r="U150" s="3875" t="s">
        <v>815</v>
      </c>
      <c r="V150" s="3875" t="s">
        <v>817</v>
      </c>
      <c r="W150" s="4115" t="s">
        <v>829</v>
      </c>
      <c r="X150" s="4116"/>
      <c r="Y150" s="3880" t="s">
        <v>62</v>
      </c>
      <c r="Z150" s="3881"/>
      <c r="AA150" s="3881"/>
      <c r="AB150" s="3881"/>
      <c r="AC150" s="3881"/>
      <c r="AD150" s="3881"/>
      <c r="AE150" s="3881"/>
      <c r="AF150" s="3881"/>
      <c r="AG150" s="4121" t="s">
        <v>972</v>
      </c>
      <c r="AH150" s="3881"/>
      <c r="AI150" s="3881"/>
      <c r="AJ150" s="3881"/>
      <c r="AK150" s="3881"/>
      <c r="AL150" s="3881"/>
      <c r="AM150" s="3881"/>
      <c r="AN150" s="3881"/>
      <c r="AO150" s="3881"/>
      <c r="AP150" s="3881"/>
      <c r="AQ150" s="3881"/>
      <c r="AR150" s="3881"/>
      <c r="AS150" s="3881"/>
      <c r="AT150" s="3881"/>
      <c r="AU150" s="3881"/>
      <c r="AV150" s="3881"/>
      <c r="AW150" s="3881"/>
      <c r="AX150" s="3881"/>
      <c r="AY150" s="3881"/>
      <c r="AZ150" s="3881"/>
      <c r="BA150" s="3881"/>
      <c r="BB150" s="3881"/>
      <c r="BC150" s="3881"/>
      <c r="BD150" s="3881"/>
      <c r="BE150" s="3881"/>
      <c r="BF150" s="3881"/>
      <c r="BG150" s="3881"/>
      <c r="BH150" s="3881"/>
      <c r="BI150" s="4122"/>
      <c r="BJ150" s="4125" t="s">
        <v>401</v>
      </c>
      <c r="BK150" s="4126"/>
      <c r="BL150" s="4127"/>
      <c r="BM150" s="4077" t="s">
        <v>66</v>
      </c>
      <c r="BN150" s="3843" t="s">
        <v>53</v>
      </c>
      <c r="BO150" s="4080"/>
      <c r="BP150" s="4080"/>
      <c r="BQ150" s="4080"/>
      <c r="BR150" s="4080"/>
      <c r="BS150" s="4080"/>
      <c r="BT150" s="4080"/>
      <c r="BU150" s="4081"/>
    </row>
    <row r="151" spans="1:75" s="65" customFormat="1" ht="15" customHeight="1">
      <c r="A151" s="794"/>
      <c r="B151" s="5"/>
      <c r="C151" s="4135"/>
      <c r="D151" s="3846"/>
      <c r="E151" s="3847"/>
      <c r="F151" s="3848"/>
      <c r="G151" s="3801"/>
      <c r="H151" s="3802"/>
      <c r="I151" s="3802"/>
      <c r="J151" s="3802"/>
      <c r="K151" s="3803"/>
      <c r="L151" s="3105"/>
      <c r="M151" s="3106"/>
      <c r="N151" s="3106"/>
      <c r="O151" s="3106"/>
      <c r="P151" s="3107"/>
      <c r="Q151" s="3876"/>
      <c r="R151" s="3846"/>
      <c r="S151" s="3847"/>
      <c r="T151" s="3848"/>
      <c r="U151" s="4113"/>
      <c r="V151" s="4113"/>
      <c r="W151" s="4117"/>
      <c r="X151" s="4118"/>
      <c r="Y151" s="3108"/>
      <c r="Z151" s="3109"/>
      <c r="AA151" s="3109"/>
      <c r="AB151" s="3109"/>
      <c r="AC151" s="3109"/>
      <c r="AD151" s="3109"/>
      <c r="AE151" s="3109"/>
      <c r="AF151" s="3109"/>
      <c r="AG151" s="4123"/>
      <c r="AH151" s="3109"/>
      <c r="AI151" s="3109"/>
      <c r="AJ151" s="3109"/>
      <c r="AK151" s="3109"/>
      <c r="AL151" s="3109"/>
      <c r="AM151" s="3109"/>
      <c r="AN151" s="3109"/>
      <c r="AO151" s="3109"/>
      <c r="AP151" s="3109"/>
      <c r="AQ151" s="3109"/>
      <c r="AR151" s="3109"/>
      <c r="AS151" s="3109"/>
      <c r="AT151" s="3109"/>
      <c r="AU151" s="3109"/>
      <c r="AV151" s="3109"/>
      <c r="AW151" s="3109"/>
      <c r="AX151" s="3109"/>
      <c r="AY151" s="3109"/>
      <c r="AZ151" s="3109"/>
      <c r="BA151" s="3109"/>
      <c r="BB151" s="3109"/>
      <c r="BC151" s="3109"/>
      <c r="BD151" s="3109"/>
      <c r="BE151" s="3109"/>
      <c r="BF151" s="3109"/>
      <c r="BG151" s="3109"/>
      <c r="BH151" s="3109"/>
      <c r="BI151" s="4124"/>
      <c r="BJ151" s="4128"/>
      <c r="BK151" s="3394"/>
      <c r="BL151" s="3385"/>
      <c r="BM151" s="4078"/>
      <c r="BN151" s="2387"/>
      <c r="BO151" s="2388"/>
      <c r="BP151" s="2388"/>
      <c r="BQ151" s="2388"/>
      <c r="BR151" s="2388"/>
      <c r="BS151" s="2388"/>
      <c r="BT151" s="2388"/>
      <c r="BU151" s="4082"/>
    </row>
    <row r="152" spans="1:75" s="65" customFormat="1" ht="15" customHeight="1">
      <c r="A152" s="794"/>
      <c r="B152" s="5"/>
      <c r="C152" s="4135"/>
      <c r="D152" s="3846"/>
      <c r="E152" s="3847"/>
      <c r="F152" s="3848"/>
      <c r="G152" s="3801"/>
      <c r="H152" s="3802"/>
      <c r="I152" s="3802"/>
      <c r="J152" s="3802"/>
      <c r="K152" s="3803"/>
      <c r="L152" s="3105"/>
      <c r="M152" s="3106"/>
      <c r="N152" s="3106"/>
      <c r="O152" s="3106"/>
      <c r="P152" s="3107"/>
      <c r="Q152" s="3876"/>
      <c r="R152" s="3846"/>
      <c r="S152" s="3847"/>
      <c r="T152" s="3848"/>
      <c r="U152" s="4113"/>
      <c r="V152" s="4113"/>
      <c r="W152" s="4117"/>
      <c r="X152" s="4118"/>
      <c r="Y152" s="4083" t="s">
        <v>63</v>
      </c>
      <c r="Z152" s="4084"/>
      <c r="AA152" s="4084"/>
      <c r="AB152" s="4085"/>
      <c r="AC152" s="4086" t="s">
        <v>1629</v>
      </c>
      <c r="AD152" s="4087"/>
      <c r="AE152" s="4086" t="s">
        <v>1630</v>
      </c>
      <c r="AF152" s="4092"/>
      <c r="AG152" s="4095" t="s">
        <v>1247</v>
      </c>
      <c r="AH152" s="3421"/>
      <c r="AI152" s="3421"/>
      <c r="AJ152" s="3421"/>
      <c r="AK152" s="3421"/>
      <c r="AL152" s="3421"/>
      <c r="AM152" s="3421"/>
      <c r="AN152" s="3422"/>
      <c r="AO152" s="3420" t="s">
        <v>417</v>
      </c>
      <c r="AP152" s="3421"/>
      <c r="AQ152" s="3421"/>
      <c r="AR152" s="3421"/>
      <c r="AS152" s="3421"/>
      <c r="AT152" s="3421"/>
      <c r="AU152" s="3421"/>
      <c r="AV152" s="3421"/>
      <c r="AW152" s="3421"/>
      <c r="AX152" s="3421"/>
      <c r="AY152" s="3421"/>
      <c r="AZ152" s="3421"/>
      <c r="BA152" s="3421"/>
      <c r="BB152" s="3421"/>
      <c r="BC152" s="3421"/>
      <c r="BD152" s="3421"/>
      <c r="BE152" s="3421"/>
      <c r="BF152" s="3422"/>
      <c r="BG152" s="2384" t="s">
        <v>194</v>
      </c>
      <c r="BH152" s="2267"/>
      <c r="BI152" s="4096"/>
      <c r="BJ152" s="4098" t="s">
        <v>402</v>
      </c>
      <c r="BK152" s="4099"/>
      <c r="BL152" s="4100"/>
      <c r="BM152" s="4078"/>
      <c r="BN152" s="4104" t="s">
        <v>2293</v>
      </c>
      <c r="BO152" s="4105"/>
      <c r="BP152" s="4105"/>
      <c r="BQ152" s="4105"/>
      <c r="BR152" s="4105"/>
      <c r="BS152" s="4105"/>
      <c r="BT152" s="4105"/>
      <c r="BU152" s="4106"/>
    </row>
    <row r="153" spans="1:75" s="65" customFormat="1" ht="14.15" customHeight="1">
      <c r="A153" s="64"/>
      <c r="B153" s="5"/>
      <c r="C153" s="4135"/>
      <c r="D153" s="3846"/>
      <c r="E153" s="3847"/>
      <c r="F153" s="3848"/>
      <c r="G153" s="3833" t="s">
        <v>408</v>
      </c>
      <c r="H153" s="3834"/>
      <c r="I153" s="3834"/>
      <c r="J153" s="3804" t="s">
        <v>831</v>
      </c>
      <c r="K153" s="3805"/>
      <c r="L153" s="3105"/>
      <c r="M153" s="3106"/>
      <c r="N153" s="3106"/>
      <c r="O153" s="3106"/>
      <c r="P153" s="3107"/>
      <c r="Q153" s="3876"/>
      <c r="R153" s="3846"/>
      <c r="S153" s="3847"/>
      <c r="T153" s="3848"/>
      <c r="U153" s="4113"/>
      <c r="V153" s="4113"/>
      <c r="W153" s="4117"/>
      <c r="X153" s="4118"/>
      <c r="Y153" s="3753" t="s">
        <v>1634</v>
      </c>
      <c r="Z153" s="3869"/>
      <c r="AA153" s="3753" t="s">
        <v>830</v>
      </c>
      <c r="AB153" s="3869"/>
      <c r="AC153" s="4088"/>
      <c r="AD153" s="4089"/>
      <c r="AE153" s="4088"/>
      <c r="AF153" s="4093"/>
      <c r="AG153" s="4129" t="s">
        <v>145</v>
      </c>
      <c r="AH153" s="3103"/>
      <c r="AI153" s="3103"/>
      <c r="AJ153" s="3104"/>
      <c r="AK153" s="3753" t="s">
        <v>1461</v>
      </c>
      <c r="AL153" s="3103"/>
      <c r="AM153" s="3103"/>
      <c r="AN153" s="3104"/>
      <c r="AO153" s="3852" t="s">
        <v>1523</v>
      </c>
      <c r="AP153" s="3838"/>
      <c r="AQ153" s="3259"/>
      <c r="AR153" s="3852" t="s">
        <v>1500</v>
      </c>
      <c r="AS153" s="3838"/>
      <c r="AT153" s="3259"/>
      <c r="AU153" s="4074" t="s">
        <v>1161</v>
      </c>
      <c r="AV153" s="4075"/>
      <c r="AW153" s="4076"/>
      <c r="AX153" s="4074" t="s">
        <v>397</v>
      </c>
      <c r="AY153" s="4075"/>
      <c r="AZ153" s="4076"/>
      <c r="BA153" s="4074" t="s">
        <v>1162</v>
      </c>
      <c r="BB153" s="4075"/>
      <c r="BC153" s="4076"/>
      <c r="BD153" s="3753" t="s">
        <v>399</v>
      </c>
      <c r="BE153" s="3868"/>
      <c r="BF153" s="3868"/>
      <c r="BG153" s="2374"/>
      <c r="BH153" s="2375"/>
      <c r="BI153" s="4097"/>
      <c r="BJ153" s="4101"/>
      <c r="BK153" s="4102"/>
      <c r="BL153" s="4103"/>
      <c r="BM153" s="4078"/>
      <c r="BN153" s="4107"/>
      <c r="BO153" s="4108"/>
      <c r="BP153" s="4108"/>
      <c r="BQ153" s="4108"/>
      <c r="BR153" s="4108"/>
      <c r="BS153" s="4108"/>
      <c r="BT153" s="4108"/>
      <c r="BU153" s="4109"/>
    </row>
    <row r="154" spans="1:75" s="65" customFormat="1" ht="14.15" customHeight="1">
      <c r="A154" s="64"/>
      <c r="B154" s="5"/>
      <c r="C154" s="4135"/>
      <c r="D154" s="3846"/>
      <c r="E154" s="3847"/>
      <c r="F154" s="3848"/>
      <c r="G154" s="3833"/>
      <c r="H154" s="3834"/>
      <c r="I154" s="3834"/>
      <c r="J154" s="3804"/>
      <c r="K154" s="3805"/>
      <c r="L154" s="3105"/>
      <c r="M154" s="3106"/>
      <c r="N154" s="3106"/>
      <c r="O154" s="3106"/>
      <c r="P154" s="3107"/>
      <c r="Q154" s="3876"/>
      <c r="R154" s="4065" t="s">
        <v>1169</v>
      </c>
      <c r="S154" s="4066"/>
      <c r="T154" s="4067"/>
      <c r="U154" s="4113"/>
      <c r="V154" s="4113"/>
      <c r="W154" s="4117"/>
      <c r="X154" s="4118"/>
      <c r="Y154" s="3846"/>
      <c r="Z154" s="3848"/>
      <c r="AA154" s="3846"/>
      <c r="AB154" s="3848"/>
      <c r="AC154" s="4088"/>
      <c r="AD154" s="4089"/>
      <c r="AE154" s="4088"/>
      <c r="AF154" s="4093"/>
      <c r="AG154" s="4130"/>
      <c r="AH154" s="3106"/>
      <c r="AI154" s="3106"/>
      <c r="AJ154" s="3107"/>
      <c r="AK154" s="3105"/>
      <c r="AL154" s="3106"/>
      <c r="AM154" s="3106"/>
      <c r="AN154" s="3107"/>
      <c r="AO154" s="3873" t="s">
        <v>827</v>
      </c>
      <c r="AP154" s="2453"/>
      <c r="AQ154" s="3874"/>
      <c r="AR154" s="3873" t="s">
        <v>1501</v>
      </c>
      <c r="AS154" s="2453"/>
      <c r="AT154" s="3874"/>
      <c r="AU154" s="4068" t="s">
        <v>413</v>
      </c>
      <c r="AV154" s="4069"/>
      <c r="AW154" s="4070"/>
      <c r="AX154" s="4071" t="s">
        <v>1164</v>
      </c>
      <c r="AY154" s="4072"/>
      <c r="AZ154" s="4073"/>
      <c r="BA154" s="4068" t="s">
        <v>398</v>
      </c>
      <c r="BB154" s="4069"/>
      <c r="BC154" s="4070"/>
      <c r="BD154" s="3846"/>
      <c r="BE154" s="3847"/>
      <c r="BF154" s="3847"/>
      <c r="BG154" s="2374"/>
      <c r="BH154" s="2375"/>
      <c r="BI154" s="4097"/>
      <c r="BJ154" s="4049" t="s">
        <v>403</v>
      </c>
      <c r="BK154" s="4050"/>
      <c r="BL154" s="4051"/>
      <c r="BM154" s="4078"/>
      <c r="BN154" s="4107"/>
      <c r="BO154" s="4108"/>
      <c r="BP154" s="4108"/>
      <c r="BQ154" s="4108"/>
      <c r="BR154" s="4108"/>
      <c r="BS154" s="4108"/>
      <c r="BT154" s="4108"/>
      <c r="BU154" s="4109"/>
    </row>
    <row r="155" spans="1:75" s="65" customFormat="1" ht="14.15" customHeight="1" thickBot="1">
      <c r="A155" s="64"/>
      <c r="B155" s="5"/>
      <c r="C155" s="4136"/>
      <c r="D155" s="3849"/>
      <c r="E155" s="3850"/>
      <c r="F155" s="3851"/>
      <c r="G155" s="3835"/>
      <c r="H155" s="3836"/>
      <c r="I155" s="3836"/>
      <c r="J155" s="3806"/>
      <c r="K155" s="3807"/>
      <c r="L155" s="3883"/>
      <c r="M155" s="3884"/>
      <c r="N155" s="3418"/>
      <c r="O155" s="3418"/>
      <c r="P155" s="3419"/>
      <c r="Q155" s="3877"/>
      <c r="R155" s="3849"/>
      <c r="S155" s="3850"/>
      <c r="T155" s="3851"/>
      <c r="U155" s="4114"/>
      <c r="V155" s="4114"/>
      <c r="W155" s="4119"/>
      <c r="X155" s="4120"/>
      <c r="Y155" s="3849"/>
      <c r="Z155" s="3851"/>
      <c r="AA155" s="3849"/>
      <c r="AB155" s="3851"/>
      <c r="AC155" s="4090"/>
      <c r="AD155" s="4091"/>
      <c r="AE155" s="4090"/>
      <c r="AF155" s="4094"/>
      <c r="AG155" s="1031" t="s">
        <v>1133</v>
      </c>
      <c r="AH155" s="4055" t="s">
        <v>423</v>
      </c>
      <c r="AI155" s="4055"/>
      <c r="AJ155" s="1032" t="s">
        <v>1168</v>
      </c>
      <c r="AK155" s="1033" t="s">
        <v>1133</v>
      </c>
      <c r="AL155" s="4055" t="s">
        <v>423</v>
      </c>
      <c r="AM155" s="4055"/>
      <c r="AN155" s="1034" t="s">
        <v>1155</v>
      </c>
      <c r="AO155" s="4056"/>
      <c r="AP155" s="4057"/>
      <c r="AQ155" s="4058"/>
      <c r="AR155" s="4056" t="s">
        <v>1674</v>
      </c>
      <c r="AS155" s="4057"/>
      <c r="AT155" s="4058"/>
      <c r="AU155" s="4059" t="s">
        <v>396</v>
      </c>
      <c r="AV155" s="4060"/>
      <c r="AW155" s="4061"/>
      <c r="AX155" s="4062" t="s">
        <v>64</v>
      </c>
      <c r="AY155" s="4063"/>
      <c r="AZ155" s="4064"/>
      <c r="BA155" s="4062" t="s">
        <v>65</v>
      </c>
      <c r="BB155" s="4063"/>
      <c r="BC155" s="4064"/>
      <c r="BD155" s="3417" t="s">
        <v>1170</v>
      </c>
      <c r="BE155" s="3418"/>
      <c r="BF155" s="3419"/>
      <c r="BG155" s="4131" t="s">
        <v>1167</v>
      </c>
      <c r="BH155" s="4132"/>
      <c r="BI155" s="4133"/>
      <c r="BJ155" s="4052"/>
      <c r="BK155" s="4053"/>
      <c r="BL155" s="4054"/>
      <c r="BM155" s="4079"/>
      <c r="BN155" s="4110"/>
      <c r="BO155" s="4111"/>
      <c r="BP155" s="4111"/>
      <c r="BQ155" s="4111"/>
      <c r="BR155" s="4111"/>
      <c r="BS155" s="4111"/>
      <c r="BT155" s="4111"/>
      <c r="BU155" s="4112"/>
    </row>
    <row r="156" spans="1:75" s="65" customFormat="1" ht="12" customHeight="1" thickTop="1">
      <c r="A156" s="64"/>
      <c r="B156" s="3969" t="str">
        <f>IF(G156="","","○")</f>
        <v/>
      </c>
      <c r="C156" s="3971">
        <v>27</v>
      </c>
      <c r="D156" s="3777"/>
      <c r="E156" s="3778"/>
      <c r="F156" s="3779"/>
      <c r="G156" s="3763"/>
      <c r="H156" s="3764"/>
      <c r="I156" s="3764"/>
      <c r="J156" s="3764"/>
      <c r="K156" s="3765"/>
      <c r="L156" s="3789"/>
      <c r="M156" s="3790"/>
      <c r="N156" s="3790"/>
      <c r="O156" s="3790"/>
      <c r="P156" s="3791"/>
      <c r="Q156" s="3786"/>
      <c r="R156" s="3753"/>
      <c r="S156" s="3868"/>
      <c r="T156" s="3869"/>
      <c r="U156" s="4048"/>
      <c r="V156" s="4048"/>
      <c r="W156" s="3982"/>
      <c r="X156" s="3983"/>
      <c r="Y156" s="3988"/>
      <c r="Z156" s="3989"/>
      <c r="AA156" s="3992"/>
      <c r="AB156" s="3853" t="s">
        <v>131</v>
      </c>
      <c r="AC156" s="3855"/>
      <c r="AD156" s="3853" t="s">
        <v>131</v>
      </c>
      <c r="AE156" s="3102"/>
      <c r="AF156" s="3853" t="s">
        <v>131</v>
      </c>
      <c r="AG156" s="3864"/>
      <c r="AH156" s="3865"/>
      <c r="AI156" s="3865"/>
      <c r="AJ156" s="3865"/>
      <c r="AK156" s="4029"/>
      <c r="AL156" s="3865"/>
      <c r="AM156" s="3865"/>
      <c r="AN156" s="4030"/>
      <c r="AO156" s="3837"/>
      <c r="AP156" s="3838"/>
      <c r="AQ156" s="3259"/>
      <c r="AR156" s="3852"/>
      <c r="AS156" s="3838"/>
      <c r="AT156" s="3259"/>
      <c r="AU156" s="4033"/>
      <c r="AV156" s="4034"/>
      <c r="AW156" s="4035"/>
      <c r="AX156" s="4033"/>
      <c r="AY156" s="4034"/>
      <c r="AZ156" s="4035"/>
      <c r="BA156" s="4033"/>
      <c r="BB156" s="4034"/>
      <c r="BC156" s="4035"/>
      <c r="BD156" s="3918">
        <f>SUM(AO156:BC158)</f>
        <v>0</v>
      </c>
      <c r="BE156" s="3919"/>
      <c r="BF156" s="3938"/>
      <c r="BG156" s="3918" t="str">
        <f>IF(AK156+BD156=0,"",AK156+BD156)</f>
        <v/>
      </c>
      <c r="BH156" s="3919"/>
      <c r="BI156" s="3920"/>
      <c r="BJ156" s="4022"/>
      <c r="BK156" s="4023"/>
      <c r="BL156" s="4024"/>
      <c r="BM156" s="4007"/>
      <c r="BN156" s="4010"/>
      <c r="BO156" s="4011"/>
      <c r="BP156" s="4011"/>
      <c r="BQ156" s="4011"/>
      <c r="BR156" s="4011"/>
      <c r="BS156" s="4011"/>
      <c r="BT156" s="4011"/>
      <c r="BU156" s="4012"/>
    </row>
    <row r="157" spans="1:75" s="65" customFormat="1" ht="12" customHeight="1">
      <c r="A157" s="64"/>
      <c r="B157" s="3969"/>
      <c r="C157" s="3971"/>
      <c r="D157" s="3780"/>
      <c r="E157" s="3781"/>
      <c r="F157" s="3782"/>
      <c r="G157" s="3766"/>
      <c r="H157" s="3767"/>
      <c r="I157" s="3767"/>
      <c r="J157" s="3767"/>
      <c r="K157" s="3768"/>
      <c r="L157" s="3792"/>
      <c r="M157" s="3793"/>
      <c r="N157" s="3793"/>
      <c r="O157" s="3793"/>
      <c r="P157" s="3794"/>
      <c r="Q157" s="3787"/>
      <c r="R157" s="3846"/>
      <c r="S157" s="3847"/>
      <c r="T157" s="3848"/>
      <c r="U157" s="3871"/>
      <c r="V157" s="3871"/>
      <c r="W157" s="3984"/>
      <c r="X157" s="3985"/>
      <c r="Y157" s="3990"/>
      <c r="Z157" s="3991"/>
      <c r="AA157" s="3993"/>
      <c r="AB157" s="3854"/>
      <c r="AC157" s="3856"/>
      <c r="AD157" s="3854"/>
      <c r="AE157" s="3105"/>
      <c r="AF157" s="3854"/>
      <c r="AG157" s="3866"/>
      <c r="AH157" s="3867"/>
      <c r="AI157" s="3867"/>
      <c r="AJ157" s="3867"/>
      <c r="AK157" s="4031"/>
      <c r="AL157" s="3867"/>
      <c r="AM157" s="3867"/>
      <c r="AN157" s="4032"/>
      <c r="AO157" s="3873"/>
      <c r="AP157" s="2453"/>
      <c r="AQ157" s="3874"/>
      <c r="AR157" s="3873"/>
      <c r="AS157" s="2453"/>
      <c r="AT157" s="3874"/>
      <c r="AU157" s="4013"/>
      <c r="AV157" s="4014"/>
      <c r="AW157" s="4015"/>
      <c r="AX157" s="4013"/>
      <c r="AY157" s="4014"/>
      <c r="AZ157" s="4015"/>
      <c r="BA157" s="4013"/>
      <c r="BB157" s="4014"/>
      <c r="BC157" s="4015"/>
      <c r="BD157" s="3939"/>
      <c r="BE157" s="3940"/>
      <c r="BF157" s="3941"/>
      <c r="BG157" s="3939"/>
      <c r="BH157" s="3940"/>
      <c r="BI157" s="4036"/>
      <c r="BJ157" s="4025"/>
      <c r="BK157" s="4026"/>
      <c r="BL157" s="4027"/>
      <c r="BM157" s="4008"/>
      <c r="BN157" s="4016"/>
      <c r="BO157" s="4017"/>
      <c r="BP157" s="4017"/>
      <c r="BQ157" s="4017"/>
      <c r="BR157" s="4017"/>
      <c r="BS157" s="4017"/>
      <c r="BT157" s="4017"/>
      <c r="BU157" s="4018"/>
    </row>
    <row r="158" spans="1:75" s="65" customFormat="1" ht="12" customHeight="1">
      <c r="A158" s="794"/>
      <c r="B158" s="3969"/>
      <c r="C158" s="3972"/>
      <c r="D158" s="3783"/>
      <c r="E158" s="3784"/>
      <c r="F158" s="3785"/>
      <c r="G158" s="3759"/>
      <c r="H158" s="3760"/>
      <c r="I158" s="3760"/>
      <c r="J158" s="3761"/>
      <c r="K158" s="3762"/>
      <c r="L158" s="3795"/>
      <c r="M158" s="3796"/>
      <c r="N158" s="3796"/>
      <c r="O158" s="3796"/>
      <c r="P158" s="3797"/>
      <c r="Q158" s="3857"/>
      <c r="R158" s="3824"/>
      <c r="S158" s="3825"/>
      <c r="T158" s="3826"/>
      <c r="U158" s="3872"/>
      <c r="V158" s="3872"/>
      <c r="W158" s="3986"/>
      <c r="X158" s="3987"/>
      <c r="Y158" s="3994"/>
      <c r="Z158" s="3995"/>
      <c r="AA158" s="1035"/>
      <c r="AB158" s="1036" t="s">
        <v>37</v>
      </c>
      <c r="AC158" s="1037"/>
      <c r="AD158" s="1036" t="s">
        <v>37</v>
      </c>
      <c r="AE158" s="1037"/>
      <c r="AF158" s="1036" t="s">
        <v>37</v>
      </c>
      <c r="AG158" s="1038" t="s">
        <v>1126</v>
      </c>
      <c r="AH158" s="3981"/>
      <c r="AI158" s="3981"/>
      <c r="AJ158" s="1039" t="s">
        <v>1135</v>
      </c>
      <c r="AK158" s="1040" t="s">
        <v>1133</v>
      </c>
      <c r="AL158" s="3981"/>
      <c r="AM158" s="3981"/>
      <c r="AN158" s="1041" t="s">
        <v>1135</v>
      </c>
      <c r="AO158" s="3824"/>
      <c r="AP158" s="3825"/>
      <c r="AQ158" s="3826"/>
      <c r="AR158" s="3824"/>
      <c r="AS158" s="3825"/>
      <c r="AT158" s="3826"/>
      <c r="AU158" s="4019"/>
      <c r="AV158" s="4020"/>
      <c r="AW158" s="4021"/>
      <c r="AX158" s="4019"/>
      <c r="AY158" s="4020"/>
      <c r="AZ158" s="4021"/>
      <c r="BA158" s="4019"/>
      <c r="BB158" s="4020"/>
      <c r="BC158" s="4021"/>
      <c r="BD158" s="3921"/>
      <c r="BE158" s="3922"/>
      <c r="BF158" s="4044"/>
      <c r="BG158" s="3939"/>
      <c r="BH158" s="3940"/>
      <c r="BI158" s="4036"/>
      <c r="BJ158" s="4038"/>
      <c r="BK158" s="4039"/>
      <c r="BL158" s="4040"/>
      <c r="BM158" s="4009"/>
      <c r="BN158" s="3973"/>
      <c r="BO158" s="3974"/>
      <c r="BP158" s="3974"/>
      <c r="BQ158" s="3974"/>
      <c r="BR158" s="3974"/>
      <c r="BS158" s="3974"/>
      <c r="BT158" s="3974"/>
      <c r="BU158" s="3975"/>
    </row>
    <row r="159" spans="1:75" s="65" customFormat="1" ht="12" customHeight="1">
      <c r="A159" s="794"/>
      <c r="B159" s="3969" t="str">
        <f>IF(G159="","","○")</f>
        <v/>
      </c>
      <c r="C159" s="3970">
        <v>28</v>
      </c>
      <c r="D159" s="3777"/>
      <c r="E159" s="3778"/>
      <c r="F159" s="3779"/>
      <c r="G159" s="3763"/>
      <c r="H159" s="3764"/>
      <c r="I159" s="3764"/>
      <c r="J159" s="3764"/>
      <c r="K159" s="3765"/>
      <c r="L159" s="3789"/>
      <c r="M159" s="3790"/>
      <c r="N159" s="3790"/>
      <c r="O159" s="3790"/>
      <c r="P159" s="3791"/>
      <c r="Q159" s="3786"/>
      <c r="R159" s="3753"/>
      <c r="S159" s="3868"/>
      <c r="T159" s="3869"/>
      <c r="U159" s="3871"/>
      <c r="V159" s="3871"/>
      <c r="W159" s="3982"/>
      <c r="X159" s="3983"/>
      <c r="Y159" s="3988"/>
      <c r="Z159" s="3989"/>
      <c r="AA159" s="3992"/>
      <c r="AB159" s="3853" t="s">
        <v>131</v>
      </c>
      <c r="AC159" s="3855"/>
      <c r="AD159" s="3853" t="s">
        <v>131</v>
      </c>
      <c r="AE159" s="3102"/>
      <c r="AF159" s="3853" t="s">
        <v>131</v>
      </c>
      <c r="AG159" s="3864"/>
      <c r="AH159" s="3865"/>
      <c r="AI159" s="3865"/>
      <c r="AJ159" s="3865"/>
      <c r="AK159" s="4029"/>
      <c r="AL159" s="3865"/>
      <c r="AM159" s="3865"/>
      <c r="AN159" s="4030"/>
      <c r="AO159" s="3837"/>
      <c r="AP159" s="3838"/>
      <c r="AQ159" s="3259"/>
      <c r="AR159" s="3852"/>
      <c r="AS159" s="3838"/>
      <c r="AT159" s="3259"/>
      <c r="AU159" s="4033"/>
      <c r="AV159" s="4034"/>
      <c r="AW159" s="4035"/>
      <c r="AX159" s="4033"/>
      <c r="AY159" s="4034"/>
      <c r="AZ159" s="4035"/>
      <c r="BA159" s="4033"/>
      <c r="BB159" s="4034"/>
      <c r="BC159" s="4035"/>
      <c r="BD159" s="3918">
        <f>SUM(AO159:BC161)</f>
        <v>0</v>
      </c>
      <c r="BE159" s="3919"/>
      <c r="BF159" s="3938"/>
      <c r="BG159" s="3918" t="str">
        <f>IF(AK159+BD159=0,"",AK159+BD159)</f>
        <v/>
      </c>
      <c r="BH159" s="3919"/>
      <c r="BI159" s="3920"/>
      <c r="BJ159" s="4022"/>
      <c r="BK159" s="4023"/>
      <c r="BL159" s="4024"/>
      <c r="BM159" s="4007"/>
      <c r="BN159" s="4010"/>
      <c r="BO159" s="4011"/>
      <c r="BP159" s="4011"/>
      <c r="BQ159" s="4011"/>
      <c r="BR159" s="4011"/>
      <c r="BS159" s="4011"/>
      <c r="BT159" s="4011"/>
      <c r="BU159" s="4012"/>
    </row>
    <row r="160" spans="1:75" s="65" customFormat="1" ht="12" customHeight="1">
      <c r="A160" s="794"/>
      <c r="B160" s="3969"/>
      <c r="C160" s="3971"/>
      <c r="D160" s="3780"/>
      <c r="E160" s="3781"/>
      <c r="F160" s="3782"/>
      <c r="G160" s="3766"/>
      <c r="H160" s="3767"/>
      <c r="I160" s="3767"/>
      <c r="J160" s="3767"/>
      <c r="K160" s="3768"/>
      <c r="L160" s="3792"/>
      <c r="M160" s="3793"/>
      <c r="N160" s="3793"/>
      <c r="O160" s="3793"/>
      <c r="P160" s="3794"/>
      <c r="Q160" s="3787"/>
      <c r="R160" s="3846"/>
      <c r="S160" s="3847"/>
      <c r="T160" s="3848"/>
      <c r="U160" s="3871"/>
      <c r="V160" s="3871"/>
      <c r="W160" s="3984"/>
      <c r="X160" s="3985"/>
      <c r="Y160" s="3990"/>
      <c r="Z160" s="3991"/>
      <c r="AA160" s="3993"/>
      <c r="AB160" s="3854"/>
      <c r="AC160" s="3856"/>
      <c r="AD160" s="3854"/>
      <c r="AE160" s="3105"/>
      <c r="AF160" s="3854"/>
      <c r="AG160" s="3866"/>
      <c r="AH160" s="3867"/>
      <c r="AI160" s="3867"/>
      <c r="AJ160" s="3867"/>
      <c r="AK160" s="4031"/>
      <c r="AL160" s="3867"/>
      <c r="AM160" s="3867"/>
      <c r="AN160" s="4032"/>
      <c r="AO160" s="3873"/>
      <c r="AP160" s="2453"/>
      <c r="AQ160" s="3874"/>
      <c r="AR160" s="3873"/>
      <c r="AS160" s="2453"/>
      <c r="AT160" s="3874"/>
      <c r="AU160" s="4013"/>
      <c r="AV160" s="4014"/>
      <c r="AW160" s="4015"/>
      <c r="AX160" s="4013"/>
      <c r="AY160" s="4014"/>
      <c r="AZ160" s="4015"/>
      <c r="BA160" s="4013"/>
      <c r="BB160" s="4014"/>
      <c r="BC160" s="4015"/>
      <c r="BD160" s="3939"/>
      <c r="BE160" s="3940"/>
      <c r="BF160" s="3941"/>
      <c r="BG160" s="3939"/>
      <c r="BH160" s="3940"/>
      <c r="BI160" s="4036"/>
      <c r="BJ160" s="4045"/>
      <c r="BK160" s="4046"/>
      <c r="BL160" s="4047"/>
      <c r="BM160" s="4008"/>
      <c r="BN160" s="4016"/>
      <c r="BO160" s="4017"/>
      <c r="BP160" s="4017"/>
      <c r="BQ160" s="4017"/>
      <c r="BR160" s="4017"/>
      <c r="BS160" s="4017"/>
      <c r="BT160" s="4017"/>
      <c r="BU160" s="4018"/>
    </row>
    <row r="161" spans="1:73" s="65" customFormat="1" ht="12" customHeight="1">
      <c r="A161" s="794"/>
      <c r="B161" s="3969"/>
      <c r="C161" s="3972"/>
      <c r="D161" s="3783"/>
      <c r="E161" s="3784"/>
      <c r="F161" s="3785"/>
      <c r="G161" s="3759"/>
      <c r="H161" s="3760"/>
      <c r="I161" s="3760"/>
      <c r="J161" s="3761"/>
      <c r="K161" s="3762"/>
      <c r="L161" s="3795"/>
      <c r="M161" s="3796"/>
      <c r="N161" s="3796"/>
      <c r="O161" s="3796"/>
      <c r="P161" s="3797"/>
      <c r="Q161" s="3857"/>
      <c r="R161" s="3824"/>
      <c r="S161" s="3825"/>
      <c r="T161" s="3826"/>
      <c r="U161" s="3871"/>
      <c r="V161" s="3871"/>
      <c r="W161" s="3986"/>
      <c r="X161" s="3987"/>
      <c r="Y161" s="3994"/>
      <c r="Z161" s="3995"/>
      <c r="AA161" s="1035"/>
      <c r="AB161" s="1036" t="s">
        <v>37</v>
      </c>
      <c r="AC161" s="1037"/>
      <c r="AD161" s="1036" t="s">
        <v>37</v>
      </c>
      <c r="AE161" s="1037"/>
      <c r="AF161" s="1036" t="s">
        <v>37</v>
      </c>
      <c r="AG161" s="1038" t="s">
        <v>1138</v>
      </c>
      <c r="AH161" s="3981"/>
      <c r="AI161" s="3981"/>
      <c r="AJ161" s="1039" t="s">
        <v>1137</v>
      </c>
      <c r="AK161" s="1040" t="s">
        <v>1138</v>
      </c>
      <c r="AL161" s="3981"/>
      <c r="AM161" s="3981"/>
      <c r="AN161" s="1041" t="s">
        <v>1135</v>
      </c>
      <c r="AO161" s="3824"/>
      <c r="AP161" s="3825"/>
      <c r="AQ161" s="3826"/>
      <c r="AR161" s="3824"/>
      <c r="AS161" s="3825"/>
      <c r="AT161" s="3826"/>
      <c r="AU161" s="4019"/>
      <c r="AV161" s="4020"/>
      <c r="AW161" s="4021"/>
      <c r="AX161" s="4019"/>
      <c r="AY161" s="4020"/>
      <c r="AZ161" s="4021"/>
      <c r="BA161" s="4019"/>
      <c r="BB161" s="4020"/>
      <c r="BC161" s="4021"/>
      <c r="BD161" s="3921"/>
      <c r="BE161" s="3922"/>
      <c r="BF161" s="4044"/>
      <c r="BG161" s="3939"/>
      <c r="BH161" s="3940"/>
      <c r="BI161" s="4036"/>
      <c r="BJ161" s="4041"/>
      <c r="BK161" s="4042"/>
      <c r="BL161" s="4043"/>
      <c r="BM161" s="4009"/>
      <c r="BN161" s="3973"/>
      <c r="BO161" s="3974"/>
      <c r="BP161" s="3974"/>
      <c r="BQ161" s="3974"/>
      <c r="BR161" s="3974"/>
      <c r="BS161" s="3974"/>
      <c r="BT161" s="3974"/>
      <c r="BU161" s="3975"/>
    </row>
    <row r="162" spans="1:73" s="65" customFormat="1" ht="12" customHeight="1">
      <c r="A162" s="794"/>
      <c r="B162" s="3969" t="str">
        <f>IF(G162="","","○")</f>
        <v/>
      </c>
      <c r="C162" s="3970">
        <v>29</v>
      </c>
      <c r="D162" s="3777"/>
      <c r="E162" s="3778"/>
      <c r="F162" s="3779"/>
      <c r="G162" s="3763"/>
      <c r="H162" s="3764"/>
      <c r="I162" s="3764"/>
      <c r="J162" s="3764"/>
      <c r="K162" s="3765"/>
      <c r="L162" s="3789"/>
      <c r="M162" s="3790"/>
      <c r="N162" s="3790"/>
      <c r="O162" s="3790"/>
      <c r="P162" s="3791"/>
      <c r="Q162" s="3786"/>
      <c r="R162" s="3753"/>
      <c r="S162" s="3868"/>
      <c r="T162" s="3869"/>
      <c r="U162" s="3870"/>
      <c r="V162" s="3870"/>
      <c r="W162" s="3982"/>
      <c r="X162" s="3983"/>
      <c r="Y162" s="3988"/>
      <c r="Z162" s="3989"/>
      <c r="AA162" s="3992"/>
      <c r="AB162" s="3853" t="s">
        <v>131</v>
      </c>
      <c r="AC162" s="3855"/>
      <c r="AD162" s="3853" t="s">
        <v>131</v>
      </c>
      <c r="AE162" s="3102"/>
      <c r="AF162" s="3853" t="s">
        <v>131</v>
      </c>
      <c r="AG162" s="3864"/>
      <c r="AH162" s="3865"/>
      <c r="AI162" s="3865"/>
      <c r="AJ162" s="3865"/>
      <c r="AK162" s="4029"/>
      <c r="AL162" s="3865"/>
      <c r="AM162" s="3865"/>
      <c r="AN162" s="4030"/>
      <c r="AO162" s="3837"/>
      <c r="AP162" s="3838"/>
      <c r="AQ162" s="3259"/>
      <c r="AR162" s="3852"/>
      <c r="AS162" s="3838"/>
      <c r="AT162" s="3259"/>
      <c r="AU162" s="4033"/>
      <c r="AV162" s="4034"/>
      <c r="AW162" s="4035"/>
      <c r="AX162" s="4033"/>
      <c r="AY162" s="4034"/>
      <c r="AZ162" s="4035"/>
      <c r="BA162" s="4033"/>
      <c r="BB162" s="4034"/>
      <c r="BC162" s="4035"/>
      <c r="BD162" s="3918">
        <f>SUM(AO162:BC164)</f>
        <v>0</v>
      </c>
      <c r="BE162" s="3919"/>
      <c r="BF162" s="3938"/>
      <c r="BG162" s="3918" t="str">
        <f>IF(AK162+BD162=0,"",AK162+BD162)</f>
        <v/>
      </c>
      <c r="BH162" s="3919"/>
      <c r="BI162" s="3920"/>
      <c r="BJ162" s="4022"/>
      <c r="BK162" s="4023"/>
      <c r="BL162" s="4024"/>
      <c r="BM162" s="4007"/>
      <c r="BN162" s="4010"/>
      <c r="BO162" s="4011"/>
      <c r="BP162" s="4011"/>
      <c r="BQ162" s="4011"/>
      <c r="BR162" s="4011"/>
      <c r="BS162" s="4011"/>
      <c r="BT162" s="4011"/>
      <c r="BU162" s="4012"/>
    </row>
    <row r="163" spans="1:73" s="65" customFormat="1" ht="12" customHeight="1">
      <c r="A163" s="794"/>
      <c r="B163" s="3969"/>
      <c r="C163" s="3971"/>
      <c r="D163" s="3780"/>
      <c r="E163" s="3781"/>
      <c r="F163" s="3782"/>
      <c r="G163" s="3766"/>
      <c r="H163" s="3767"/>
      <c r="I163" s="3767"/>
      <c r="J163" s="3767"/>
      <c r="K163" s="3768"/>
      <c r="L163" s="3792"/>
      <c r="M163" s="3793"/>
      <c r="N163" s="3793"/>
      <c r="O163" s="3793"/>
      <c r="P163" s="3794"/>
      <c r="Q163" s="3787"/>
      <c r="R163" s="3846"/>
      <c r="S163" s="3847"/>
      <c r="T163" s="3848"/>
      <c r="U163" s="3871"/>
      <c r="V163" s="3871"/>
      <c r="W163" s="3984"/>
      <c r="X163" s="3985"/>
      <c r="Y163" s="3990"/>
      <c r="Z163" s="3991"/>
      <c r="AA163" s="3993"/>
      <c r="AB163" s="3854"/>
      <c r="AC163" s="3856"/>
      <c r="AD163" s="3854"/>
      <c r="AE163" s="3105"/>
      <c r="AF163" s="3854"/>
      <c r="AG163" s="3866"/>
      <c r="AH163" s="3867"/>
      <c r="AI163" s="3867"/>
      <c r="AJ163" s="3867"/>
      <c r="AK163" s="4031"/>
      <c r="AL163" s="3867"/>
      <c r="AM163" s="3867"/>
      <c r="AN163" s="4032"/>
      <c r="AO163" s="3873"/>
      <c r="AP163" s="2453"/>
      <c r="AQ163" s="3874"/>
      <c r="AR163" s="3873"/>
      <c r="AS163" s="2453"/>
      <c r="AT163" s="3874"/>
      <c r="AU163" s="4013"/>
      <c r="AV163" s="4014"/>
      <c r="AW163" s="4015"/>
      <c r="AX163" s="4013"/>
      <c r="AY163" s="4014"/>
      <c r="AZ163" s="4015"/>
      <c r="BA163" s="4013"/>
      <c r="BB163" s="4014"/>
      <c r="BC163" s="4015"/>
      <c r="BD163" s="3939"/>
      <c r="BE163" s="3940"/>
      <c r="BF163" s="3941"/>
      <c r="BG163" s="3939"/>
      <c r="BH163" s="3940"/>
      <c r="BI163" s="4036"/>
      <c r="BJ163" s="4025"/>
      <c r="BK163" s="4026"/>
      <c r="BL163" s="4027"/>
      <c r="BM163" s="4008"/>
      <c r="BN163" s="4016"/>
      <c r="BO163" s="4017"/>
      <c r="BP163" s="4017"/>
      <c r="BQ163" s="4017"/>
      <c r="BR163" s="4017"/>
      <c r="BS163" s="4017"/>
      <c r="BT163" s="4017"/>
      <c r="BU163" s="4018"/>
    </row>
    <row r="164" spans="1:73" s="65" customFormat="1" ht="12" customHeight="1">
      <c r="A164" s="794"/>
      <c r="B164" s="3969"/>
      <c r="C164" s="3972"/>
      <c r="D164" s="3783"/>
      <c r="E164" s="3784"/>
      <c r="F164" s="3785"/>
      <c r="G164" s="3759"/>
      <c r="H164" s="3760"/>
      <c r="I164" s="3760"/>
      <c r="J164" s="3761"/>
      <c r="K164" s="3762"/>
      <c r="L164" s="3795"/>
      <c r="M164" s="3796"/>
      <c r="N164" s="3796"/>
      <c r="O164" s="3796"/>
      <c r="P164" s="3797"/>
      <c r="Q164" s="3857"/>
      <c r="R164" s="3824"/>
      <c r="S164" s="3825"/>
      <c r="T164" s="3826"/>
      <c r="U164" s="3872"/>
      <c r="V164" s="3872"/>
      <c r="W164" s="3986"/>
      <c r="X164" s="3987"/>
      <c r="Y164" s="3994"/>
      <c r="Z164" s="3995"/>
      <c r="AA164" s="1035"/>
      <c r="AB164" s="1036" t="s">
        <v>37</v>
      </c>
      <c r="AC164" s="1037"/>
      <c r="AD164" s="1036" t="s">
        <v>37</v>
      </c>
      <c r="AE164" s="1037"/>
      <c r="AF164" s="1036" t="s">
        <v>37</v>
      </c>
      <c r="AG164" s="1038" t="s">
        <v>1133</v>
      </c>
      <c r="AH164" s="3981"/>
      <c r="AI164" s="3981"/>
      <c r="AJ164" s="1039" t="s">
        <v>1137</v>
      </c>
      <c r="AK164" s="1040" t="s">
        <v>1133</v>
      </c>
      <c r="AL164" s="3981"/>
      <c r="AM164" s="3981"/>
      <c r="AN164" s="1041" t="s">
        <v>1137</v>
      </c>
      <c r="AO164" s="3824"/>
      <c r="AP164" s="3825"/>
      <c r="AQ164" s="3826"/>
      <c r="AR164" s="3824"/>
      <c r="AS164" s="3825"/>
      <c r="AT164" s="3826"/>
      <c r="AU164" s="4019"/>
      <c r="AV164" s="4020"/>
      <c r="AW164" s="4021"/>
      <c r="AX164" s="4019"/>
      <c r="AY164" s="4020"/>
      <c r="AZ164" s="4021"/>
      <c r="BA164" s="4019"/>
      <c r="BB164" s="4020"/>
      <c r="BC164" s="4021"/>
      <c r="BD164" s="3921"/>
      <c r="BE164" s="3922"/>
      <c r="BF164" s="4044"/>
      <c r="BG164" s="3939"/>
      <c r="BH164" s="3940"/>
      <c r="BI164" s="4036"/>
      <c r="BJ164" s="4038"/>
      <c r="BK164" s="4039"/>
      <c r="BL164" s="4040"/>
      <c r="BM164" s="4009"/>
      <c r="BN164" s="3973"/>
      <c r="BO164" s="3974"/>
      <c r="BP164" s="3974"/>
      <c r="BQ164" s="3974"/>
      <c r="BR164" s="3974"/>
      <c r="BS164" s="3974"/>
      <c r="BT164" s="3974"/>
      <c r="BU164" s="3975"/>
    </row>
    <row r="165" spans="1:73" s="65" customFormat="1" ht="12" customHeight="1">
      <c r="A165" s="794"/>
      <c r="B165" s="3969" t="str">
        <f>IF(G165="","","○")</f>
        <v/>
      </c>
      <c r="C165" s="3970">
        <v>30</v>
      </c>
      <c r="D165" s="3780"/>
      <c r="E165" s="3781"/>
      <c r="F165" s="3782"/>
      <c r="G165" s="3763"/>
      <c r="H165" s="3764"/>
      <c r="I165" s="3764"/>
      <c r="J165" s="3764"/>
      <c r="K165" s="3765"/>
      <c r="L165" s="3789"/>
      <c r="M165" s="3790"/>
      <c r="N165" s="3790"/>
      <c r="O165" s="3790"/>
      <c r="P165" s="3791"/>
      <c r="Q165" s="3786"/>
      <c r="R165" s="3753"/>
      <c r="S165" s="3868"/>
      <c r="T165" s="3869"/>
      <c r="U165" s="3871"/>
      <c r="V165" s="3871"/>
      <c r="W165" s="3982"/>
      <c r="X165" s="3983"/>
      <c r="Y165" s="3988"/>
      <c r="Z165" s="3989"/>
      <c r="AA165" s="3992"/>
      <c r="AB165" s="3853" t="s">
        <v>131</v>
      </c>
      <c r="AC165" s="3855"/>
      <c r="AD165" s="3853" t="s">
        <v>131</v>
      </c>
      <c r="AE165" s="3102"/>
      <c r="AF165" s="3853" t="s">
        <v>131</v>
      </c>
      <c r="AG165" s="3864"/>
      <c r="AH165" s="3865"/>
      <c r="AI165" s="3865"/>
      <c r="AJ165" s="3865"/>
      <c r="AK165" s="4029"/>
      <c r="AL165" s="3865"/>
      <c r="AM165" s="3865"/>
      <c r="AN165" s="4030"/>
      <c r="AO165" s="3837"/>
      <c r="AP165" s="3838"/>
      <c r="AQ165" s="3259"/>
      <c r="AR165" s="3852"/>
      <c r="AS165" s="3838"/>
      <c r="AT165" s="3259"/>
      <c r="AU165" s="4033"/>
      <c r="AV165" s="4034"/>
      <c r="AW165" s="4035"/>
      <c r="AX165" s="4033"/>
      <c r="AY165" s="4034"/>
      <c r="AZ165" s="4035"/>
      <c r="BA165" s="4033"/>
      <c r="BB165" s="4034"/>
      <c r="BC165" s="4035"/>
      <c r="BD165" s="3918">
        <f>SUM(AO165:BC167)</f>
        <v>0</v>
      </c>
      <c r="BE165" s="3919"/>
      <c r="BF165" s="3938"/>
      <c r="BG165" s="3918" t="str">
        <f>IF(AK165+BD165=0,"",AK165+BD165)</f>
        <v/>
      </c>
      <c r="BH165" s="3919"/>
      <c r="BI165" s="3920"/>
      <c r="BJ165" s="4022"/>
      <c r="BK165" s="4023"/>
      <c r="BL165" s="4024"/>
      <c r="BM165" s="4007"/>
      <c r="BN165" s="4010"/>
      <c r="BO165" s="4011"/>
      <c r="BP165" s="4011"/>
      <c r="BQ165" s="4011"/>
      <c r="BR165" s="4011"/>
      <c r="BS165" s="4011"/>
      <c r="BT165" s="4011"/>
      <c r="BU165" s="4012"/>
    </row>
    <row r="166" spans="1:73" s="65" customFormat="1" ht="12" customHeight="1">
      <c r="A166" s="794"/>
      <c r="B166" s="3969"/>
      <c r="C166" s="3971"/>
      <c r="D166" s="3780"/>
      <c r="E166" s="3781"/>
      <c r="F166" s="3782"/>
      <c r="G166" s="3766"/>
      <c r="H166" s="3767"/>
      <c r="I166" s="3767"/>
      <c r="J166" s="3767"/>
      <c r="K166" s="3768"/>
      <c r="L166" s="3792"/>
      <c r="M166" s="3793"/>
      <c r="N166" s="3793"/>
      <c r="O166" s="3793"/>
      <c r="P166" s="3794"/>
      <c r="Q166" s="3787"/>
      <c r="R166" s="3846"/>
      <c r="S166" s="3847"/>
      <c r="T166" s="3848"/>
      <c r="U166" s="3871"/>
      <c r="V166" s="3871"/>
      <c r="W166" s="3984"/>
      <c r="X166" s="3985"/>
      <c r="Y166" s="3990"/>
      <c r="Z166" s="3991"/>
      <c r="AA166" s="3993"/>
      <c r="AB166" s="3854"/>
      <c r="AC166" s="3856"/>
      <c r="AD166" s="3854"/>
      <c r="AE166" s="3105"/>
      <c r="AF166" s="3854"/>
      <c r="AG166" s="3866"/>
      <c r="AH166" s="3867"/>
      <c r="AI166" s="3867"/>
      <c r="AJ166" s="3867"/>
      <c r="AK166" s="4031"/>
      <c r="AL166" s="3867"/>
      <c r="AM166" s="3867"/>
      <c r="AN166" s="4032"/>
      <c r="AO166" s="3873"/>
      <c r="AP166" s="2453"/>
      <c r="AQ166" s="3874"/>
      <c r="AR166" s="3873"/>
      <c r="AS166" s="2453"/>
      <c r="AT166" s="3874"/>
      <c r="AU166" s="4013"/>
      <c r="AV166" s="4014"/>
      <c r="AW166" s="4015"/>
      <c r="AX166" s="4013"/>
      <c r="AY166" s="4014"/>
      <c r="AZ166" s="4015"/>
      <c r="BA166" s="4013"/>
      <c r="BB166" s="4014"/>
      <c r="BC166" s="4015"/>
      <c r="BD166" s="3939"/>
      <c r="BE166" s="3940"/>
      <c r="BF166" s="3941"/>
      <c r="BG166" s="3939"/>
      <c r="BH166" s="3940"/>
      <c r="BI166" s="4036"/>
      <c r="BJ166" s="4045"/>
      <c r="BK166" s="4046"/>
      <c r="BL166" s="4047"/>
      <c r="BM166" s="4008"/>
      <c r="BN166" s="4016"/>
      <c r="BO166" s="4017"/>
      <c r="BP166" s="4017"/>
      <c r="BQ166" s="4017"/>
      <c r="BR166" s="4017"/>
      <c r="BS166" s="4017"/>
      <c r="BT166" s="4017"/>
      <c r="BU166" s="4018"/>
    </row>
    <row r="167" spans="1:73" s="65" customFormat="1" ht="12" customHeight="1">
      <c r="A167" s="794"/>
      <c r="B167" s="3969"/>
      <c r="C167" s="3972"/>
      <c r="D167" s="3780"/>
      <c r="E167" s="3781"/>
      <c r="F167" s="3782"/>
      <c r="G167" s="3759"/>
      <c r="H167" s="3760"/>
      <c r="I167" s="3760"/>
      <c r="J167" s="3761"/>
      <c r="K167" s="3762"/>
      <c r="L167" s="3795"/>
      <c r="M167" s="3796"/>
      <c r="N167" s="3796"/>
      <c r="O167" s="3796"/>
      <c r="P167" s="3797"/>
      <c r="Q167" s="3857"/>
      <c r="R167" s="3824"/>
      <c r="S167" s="3825"/>
      <c r="T167" s="3826"/>
      <c r="U167" s="3871"/>
      <c r="V167" s="3871"/>
      <c r="W167" s="3986"/>
      <c r="X167" s="3987"/>
      <c r="Y167" s="3994"/>
      <c r="Z167" s="3995"/>
      <c r="AA167" s="1035"/>
      <c r="AB167" s="1036" t="s">
        <v>37</v>
      </c>
      <c r="AC167" s="1037"/>
      <c r="AD167" s="1036" t="s">
        <v>37</v>
      </c>
      <c r="AE167" s="1037"/>
      <c r="AF167" s="1036" t="s">
        <v>37</v>
      </c>
      <c r="AG167" s="1038" t="s">
        <v>1138</v>
      </c>
      <c r="AH167" s="3981"/>
      <c r="AI167" s="3981"/>
      <c r="AJ167" s="1039" t="s">
        <v>1135</v>
      </c>
      <c r="AK167" s="1040" t="s">
        <v>1133</v>
      </c>
      <c r="AL167" s="3981"/>
      <c r="AM167" s="3981"/>
      <c r="AN167" s="1041" t="s">
        <v>1137</v>
      </c>
      <c r="AO167" s="3824"/>
      <c r="AP167" s="3825"/>
      <c r="AQ167" s="3826"/>
      <c r="AR167" s="3824"/>
      <c r="AS167" s="3825"/>
      <c r="AT167" s="3826"/>
      <c r="AU167" s="4019"/>
      <c r="AV167" s="4020"/>
      <c r="AW167" s="4021"/>
      <c r="AX167" s="4019"/>
      <c r="AY167" s="4020"/>
      <c r="AZ167" s="4021"/>
      <c r="BA167" s="4019"/>
      <c r="BB167" s="4020"/>
      <c r="BC167" s="4021"/>
      <c r="BD167" s="3921"/>
      <c r="BE167" s="3922"/>
      <c r="BF167" s="4044"/>
      <c r="BG167" s="3939"/>
      <c r="BH167" s="3940"/>
      <c r="BI167" s="4036"/>
      <c r="BJ167" s="4041"/>
      <c r="BK167" s="4042"/>
      <c r="BL167" s="4043"/>
      <c r="BM167" s="4009"/>
      <c r="BN167" s="3973"/>
      <c r="BO167" s="3974"/>
      <c r="BP167" s="3974"/>
      <c r="BQ167" s="3974"/>
      <c r="BR167" s="3974"/>
      <c r="BS167" s="3974"/>
      <c r="BT167" s="3974"/>
      <c r="BU167" s="3975"/>
    </row>
    <row r="168" spans="1:73" s="65" customFormat="1" ht="12" customHeight="1">
      <c r="A168" s="794"/>
      <c r="B168" s="3969" t="str">
        <f>IF(G168="","","○")</f>
        <v/>
      </c>
      <c r="C168" s="3970">
        <v>31</v>
      </c>
      <c r="D168" s="3777"/>
      <c r="E168" s="3778"/>
      <c r="F168" s="3779"/>
      <c r="G168" s="3763"/>
      <c r="H168" s="3764"/>
      <c r="I168" s="3764"/>
      <c r="J168" s="3764"/>
      <c r="K168" s="3765"/>
      <c r="L168" s="3789"/>
      <c r="M168" s="3790"/>
      <c r="N168" s="3790"/>
      <c r="O168" s="3790"/>
      <c r="P168" s="3791"/>
      <c r="Q168" s="3786"/>
      <c r="R168" s="3753"/>
      <c r="S168" s="3868"/>
      <c r="T168" s="3869"/>
      <c r="U168" s="3870"/>
      <c r="V168" s="3870"/>
      <c r="W168" s="3982"/>
      <c r="X168" s="3983"/>
      <c r="Y168" s="3988"/>
      <c r="Z168" s="3989"/>
      <c r="AA168" s="3992"/>
      <c r="AB168" s="3853" t="s">
        <v>131</v>
      </c>
      <c r="AC168" s="3855"/>
      <c r="AD168" s="3853" t="s">
        <v>131</v>
      </c>
      <c r="AE168" s="3102"/>
      <c r="AF168" s="3853" t="s">
        <v>131</v>
      </c>
      <c r="AG168" s="3864"/>
      <c r="AH168" s="3865"/>
      <c r="AI168" s="3865"/>
      <c r="AJ168" s="3865"/>
      <c r="AK168" s="4029"/>
      <c r="AL168" s="3865"/>
      <c r="AM168" s="3865"/>
      <c r="AN168" s="4030"/>
      <c r="AO168" s="3837"/>
      <c r="AP168" s="3838"/>
      <c r="AQ168" s="3259"/>
      <c r="AR168" s="3852"/>
      <c r="AS168" s="3838"/>
      <c r="AT168" s="3259"/>
      <c r="AU168" s="4033"/>
      <c r="AV168" s="4034"/>
      <c r="AW168" s="4035"/>
      <c r="AX168" s="4033"/>
      <c r="AY168" s="4034"/>
      <c r="AZ168" s="4035"/>
      <c r="BA168" s="4033"/>
      <c r="BB168" s="4034"/>
      <c r="BC168" s="4035"/>
      <c r="BD168" s="3918">
        <f>SUM(AO168:BC170)</f>
        <v>0</v>
      </c>
      <c r="BE168" s="3919"/>
      <c r="BF168" s="3938"/>
      <c r="BG168" s="3918" t="str">
        <f>IF(AK168+BD168=0,"",AK168+BD168)</f>
        <v/>
      </c>
      <c r="BH168" s="3919"/>
      <c r="BI168" s="3920"/>
      <c r="BJ168" s="4022"/>
      <c r="BK168" s="4023"/>
      <c r="BL168" s="4024"/>
      <c r="BM168" s="4007"/>
      <c r="BN168" s="4010"/>
      <c r="BO168" s="4011"/>
      <c r="BP168" s="4011"/>
      <c r="BQ168" s="4011"/>
      <c r="BR168" s="4011"/>
      <c r="BS168" s="4011"/>
      <c r="BT168" s="4011"/>
      <c r="BU168" s="4012"/>
    </row>
    <row r="169" spans="1:73" s="65" customFormat="1" ht="12" customHeight="1">
      <c r="A169" s="794"/>
      <c r="B169" s="3969"/>
      <c r="C169" s="3971"/>
      <c r="D169" s="3780"/>
      <c r="E169" s="3781"/>
      <c r="F169" s="3782"/>
      <c r="G169" s="3766"/>
      <c r="H169" s="3767"/>
      <c r="I169" s="3767"/>
      <c r="J169" s="3767"/>
      <c r="K169" s="3768"/>
      <c r="L169" s="3792"/>
      <c r="M169" s="3793"/>
      <c r="N169" s="3793"/>
      <c r="O169" s="3793"/>
      <c r="P169" s="3794"/>
      <c r="Q169" s="3787"/>
      <c r="R169" s="3846"/>
      <c r="S169" s="3847"/>
      <c r="T169" s="3848"/>
      <c r="U169" s="3871"/>
      <c r="V169" s="3871"/>
      <c r="W169" s="3984"/>
      <c r="X169" s="3985"/>
      <c r="Y169" s="3990"/>
      <c r="Z169" s="3991"/>
      <c r="AA169" s="3993"/>
      <c r="AB169" s="3854"/>
      <c r="AC169" s="3856"/>
      <c r="AD169" s="3854"/>
      <c r="AE169" s="3105"/>
      <c r="AF169" s="3854"/>
      <c r="AG169" s="3866"/>
      <c r="AH169" s="3867"/>
      <c r="AI169" s="3867"/>
      <c r="AJ169" s="3867"/>
      <c r="AK169" s="4031"/>
      <c r="AL169" s="3867"/>
      <c r="AM169" s="3867"/>
      <c r="AN169" s="4032"/>
      <c r="AO169" s="3873"/>
      <c r="AP169" s="2453"/>
      <c r="AQ169" s="3874"/>
      <c r="AR169" s="3873"/>
      <c r="AS169" s="2453"/>
      <c r="AT169" s="3874"/>
      <c r="AU169" s="4013"/>
      <c r="AV169" s="4014"/>
      <c r="AW169" s="4015"/>
      <c r="AX169" s="4013"/>
      <c r="AY169" s="4014"/>
      <c r="AZ169" s="4015"/>
      <c r="BA169" s="4013"/>
      <c r="BB169" s="4014"/>
      <c r="BC169" s="4015"/>
      <c r="BD169" s="3939"/>
      <c r="BE169" s="3940"/>
      <c r="BF169" s="3941"/>
      <c r="BG169" s="3939"/>
      <c r="BH169" s="3940"/>
      <c r="BI169" s="4036"/>
      <c r="BJ169" s="4025"/>
      <c r="BK169" s="4026"/>
      <c r="BL169" s="4027"/>
      <c r="BM169" s="4008"/>
      <c r="BN169" s="4016"/>
      <c r="BO169" s="4017"/>
      <c r="BP169" s="4017"/>
      <c r="BQ169" s="4017"/>
      <c r="BR169" s="4017"/>
      <c r="BS169" s="4017"/>
      <c r="BT169" s="4017"/>
      <c r="BU169" s="4018"/>
    </row>
    <row r="170" spans="1:73" s="65" customFormat="1" ht="12" customHeight="1">
      <c r="A170" s="794"/>
      <c r="B170" s="3969"/>
      <c r="C170" s="3972"/>
      <c r="D170" s="3780"/>
      <c r="E170" s="3781"/>
      <c r="F170" s="3782"/>
      <c r="G170" s="3759"/>
      <c r="H170" s="3760"/>
      <c r="I170" s="3760"/>
      <c r="J170" s="3761"/>
      <c r="K170" s="3762"/>
      <c r="L170" s="3795"/>
      <c r="M170" s="3796"/>
      <c r="N170" s="3796"/>
      <c r="O170" s="3796"/>
      <c r="P170" s="3797"/>
      <c r="Q170" s="3857"/>
      <c r="R170" s="3824"/>
      <c r="S170" s="3825"/>
      <c r="T170" s="3826"/>
      <c r="U170" s="3872"/>
      <c r="V170" s="3872"/>
      <c r="W170" s="3986"/>
      <c r="X170" s="3987"/>
      <c r="Y170" s="3994"/>
      <c r="Z170" s="3995"/>
      <c r="AA170" s="1035"/>
      <c r="AB170" s="1036" t="s">
        <v>37</v>
      </c>
      <c r="AC170" s="1037"/>
      <c r="AD170" s="1036" t="s">
        <v>37</v>
      </c>
      <c r="AE170" s="1037"/>
      <c r="AF170" s="1036" t="s">
        <v>37</v>
      </c>
      <c r="AG170" s="1038" t="s">
        <v>1133</v>
      </c>
      <c r="AH170" s="3981"/>
      <c r="AI170" s="3981"/>
      <c r="AJ170" s="1039" t="s">
        <v>1137</v>
      </c>
      <c r="AK170" s="1040" t="s">
        <v>1138</v>
      </c>
      <c r="AL170" s="3981"/>
      <c r="AM170" s="3981"/>
      <c r="AN170" s="1041" t="s">
        <v>1137</v>
      </c>
      <c r="AO170" s="3824"/>
      <c r="AP170" s="3825"/>
      <c r="AQ170" s="3826"/>
      <c r="AR170" s="3824"/>
      <c r="AS170" s="3825"/>
      <c r="AT170" s="3826"/>
      <c r="AU170" s="4019"/>
      <c r="AV170" s="4020"/>
      <c r="AW170" s="4021"/>
      <c r="AX170" s="4019"/>
      <c r="AY170" s="4020"/>
      <c r="AZ170" s="4021"/>
      <c r="BA170" s="4019"/>
      <c r="BB170" s="4020"/>
      <c r="BC170" s="4021"/>
      <c r="BD170" s="3921"/>
      <c r="BE170" s="3922"/>
      <c r="BF170" s="4044"/>
      <c r="BG170" s="3939"/>
      <c r="BH170" s="3940"/>
      <c r="BI170" s="4036"/>
      <c r="BJ170" s="4038"/>
      <c r="BK170" s="4039"/>
      <c r="BL170" s="4040"/>
      <c r="BM170" s="4009"/>
      <c r="BN170" s="3973"/>
      <c r="BO170" s="3974"/>
      <c r="BP170" s="3974"/>
      <c r="BQ170" s="3974"/>
      <c r="BR170" s="3974"/>
      <c r="BS170" s="3974"/>
      <c r="BT170" s="3974"/>
      <c r="BU170" s="3975"/>
    </row>
    <row r="171" spans="1:73" s="65" customFormat="1" ht="12" customHeight="1">
      <c r="A171" s="794"/>
      <c r="B171" s="3969" t="str">
        <f>IF(G171="","","○")</f>
        <v/>
      </c>
      <c r="C171" s="3970">
        <v>32</v>
      </c>
      <c r="D171" s="3777"/>
      <c r="E171" s="3778"/>
      <c r="F171" s="3779"/>
      <c r="G171" s="3763"/>
      <c r="H171" s="3764"/>
      <c r="I171" s="3764"/>
      <c r="J171" s="3764"/>
      <c r="K171" s="3765"/>
      <c r="L171" s="3789"/>
      <c r="M171" s="3790"/>
      <c r="N171" s="3790"/>
      <c r="O171" s="3790"/>
      <c r="P171" s="3791"/>
      <c r="Q171" s="3786"/>
      <c r="R171" s="3753"/>
      <c r="S171" s="3868"/>
      <c r="T171" s="3869"/>
      <c r="U171" s="3871"/>
      <c r="V171" s="3871"/>
      <c r="W171" s="3982"/>
      <c r="X171" s="3983"/>
      <c r="Y171" s="3988"/>
      <c r="Z171" s="3989"/>
      <c r="AA171" s="3992"/>
      <c r="AB171" s="3853" t="s">
        <v>131</v>
      </c>
      <c r="AC171" s="3855"/>
      <c r="AD171" s="3853" t="s">
        <v>131</v>
      </c>
      <c r="AE171" s="3102"/>
      <c r="AF171" s="3853" t="s">
        <v>131</v>
      </c>
      <c r="AG171" s="3864"/>
      <c r="AH171" s="3865"/>
      <c r="AI171" s="3865"/>
      <c r="AJ171" s="3865"/>
      <c r="AK171" s="4029"/>
      <c r="AL171" s="3865"/>
      <c r="AM171" s="3865"/>
      <c r="AN171" s="4030"/>
      <c r="AO171" s="3837"/>
      <c r="AP171" s="3838"/>
      <c r="AQ171" s="3259"/>
      <c r="AR171" s="3852"/>
      <c r="AS171" s="3838"/>
      <c r="AT171" s="3259"/>
      <c r="AU171" s="4033"/>
      <c r="AV171" s="4034"/>
      <c r="AW171" s="4035"/>
      <c r="AX171" s="4033"/>
      <c r="AY171" s="4034"/>
      <c r="AZ171" s="4035"/>
      <c r="BA171" s="4033"/>
      <c r="BB171" s="4034"/>
      <c r="BC171" s="4035"/>
      <c r="BD171" s="3918">
        <f>SUM(AO171:BC173)</f>
        <v>0</v>
      </c>
      <c r="BE171" s="3919"/>
      <c r="BF171" s="3938"/>
      <c r="BG171" s="3918" t="str">
        <f>IF(AK171+BD171=0,"",AK171+BD171)</f>
        <v/>
      </c>
      <c r="BH171" s="3919"/>
      <c r="BI171" s="3920"/>
      <c r="BJ171" s="4022"/>
      <c r="BK171" s="4023"/>
      <c r="BL171" s="4024"/>
      <c r="BM171" s="4007"/>
      <c r="BN171" s="4010"/>
      <c r="BO171" s="4011"/>
      <c r="BP171" s="4011"/>
      <c r="BQ171" s="4011"/>
      <c r="BR171" s="4011"/>
      <c r="BS171" s="4011"/>
      <c r="BT171" s="4011"/>
      <c r="BU171" s="4012"/>
    </row>
    <row r="172" spans="1:73" s="65" customFormat="1" ht="12" customHeight="1">
      <c r="A172" s="794"/>
      <c r="B172" s="3969"/>
      <c r="C172" s="3971"/>
      <c r="D172" s="3780"/>
      <c r="E172" s="3781"/>
      <c r="F172" s="3782"/>
      <c r="G172" s="3766"/>
      <c r="H172" s="3767"/>
      <c r="I172" s="3767"/>
      <c r="J172" s="3767"/>
      <c r="K172" s="3768"/>
      <c r="L172" s="3792"/>
      <c r="M172" s="3793"/>
      <c r="N172" s="3793"/>
      <c r="O172" s="3793"/>
      <c r="P172" s="3794"/>
      <c r="Q172" s="3787"/>
      <c r="R172" s="3846"/>
      <c r="S172" s="3847"/>
      <c r="T172" s="3848"/>
      <c r="U172" s="3871"/>
      <c r="V172" s="3871"/>
      <c r="W172" s="3984"/>
      <c r="X172" s="3985"/>
      <c r="Y172" s="3990"/>
      <c r="Z172" s="3991"/>
      <c r="AA172" s="3993"/>
      <c r="AB172" s="3854"/>
      <c r="AC172" s="3856"/>
      <c r="AD172" s="3854"/>
      <c r="AE172" s="3105"/>
      <c r="AF172" s="3854"/>
      <c r="AG172" s="3866"/>
      <c r="AH172" s="3867"/>
      <c r="AI172" s="3867"/>
      <c r="AJ172" s="3867"/>
      <c r="AK172" s="4031"/>
      <c r="AL172" s="3867"/>
      <c r="AM172" s="3867"/>
      <c r="AN172" s="4032"/>
      <c r="AO172" s="3873"/>
      <c r="AP172" s="2453"/>
      <c r="AQ172" s="3874"/>
      <c r="AR172" s="3873"/>
      <c r="AS172" s="2453"/>
      <c r="AT172" s="3874"/>
      <c r="AU172" s="4013"/>
      <c r="AV172" s="4014"/>
      <c r="AW172" s="4015"/>
      <c r="AX172" s="4013"/>
      <c r="AY172" s="4014"/>
      <c r="AZ172" s="4015"/>
      <c r="BA172" s="4013"/>
      <c r="BB172" s="4014"/>
      <c r="BC172" s="4015"/>
      <c r="BD172" s="3939"/>
      <c r="BE172" s="3940"/>
      <c r="BF172" s="3941"/>
      <c r="BG172" s="3939"/>
      <c r="BH172" s="3940"/>
      <c r="BI172" s="4036"/>
      <c r="BJ172" s="4045"/>
      <c r="BK172" s="4046"/>
      <c r="BL172" s="4047"/>
      <c r="BM172" s="4008"/>
      <c r="BN172" s="4016"/>
      <c r="BO172" s="4017"/>
      <c r="BP172" s="4017"/>
      <c r="BQ172" s="4017"/>
      <c r="BR172" s="4017"/>
      <c r="BS172" s="4017"/>
      <c r="BT172" s="4017"/>
      <c r="BU172" s="4018"/>
    </row>
    <row r="173" spans="1:73" s="65" customFormat="1" ht="12" customHeight="1">
      <c r="A173" s="794"/>
      <c r="B173" s="3969"/>
      <c r="C173" s="3972"/>
      <c r="D173" s="3780"/>
      <c r="E173" s="3781"/>
      <c r="F173" s="3782"/>
      <c r="G173" s="3759"/>
      <c r="H173" s="3760"/>
      <c r="I173" s="3760"/>
      <c r="J173" s="3761"/>
      <c r="K173" s="3762"/>
      <c r="L173" s="3795"/>
      <c r="M173" s="3796"/>
      <c r="N173" s="3796"/>
      <c r="O173" s="3796"/>
      <c r="P173" s="3797"/>
      <c r="Q173" s="3857"/>
      <c r="R173" s="3824"/>
      <c r="S173" s="3825"/>
      <c r="T173" s="3826"/>
      <c r="U173" s="3871"/>
      <c r="V173" s="3871"/>
      <c r="W173" s="3986"/>
      <c r="X173" s="3987"/>
      <c r="Y173" s="3994"/>
      <c r="Z173" s="3995"/>
      <c r="AA173" s="1035"/>
      <c r="AB173" s="1036" t="s">
        <v>37</v>
      </c>
      <c r="AC173" s="1037"/>
      <c r="AD173" s="1036" t="s">
        <v>37</v>
      </c>
      <c r="AE173" s="1037"/>
      <c r="AF173" s="1036" t="s">
        <v>37</v>
      </c>
      <c r="AG173" s="1038" t="s">
        <v>1138</v>
      </c>
      <c r="AH173" s="3981"/>
      <c r="AI173" s="3981"/>
      <c r="AJ173" s="1039" t="s">
        <v>1135</v>
      </c>
      <c r="AK173" s="1040" t="s">
        <v>1133</v>
      </c>
      <c r="AL173" s="3981"/>
      <c r="AM173" s="3981"/>
      <c r="AN173" s="1041" t="s">
        <v>1137</v>
      </c>
      <c r="AO173" s="3824"/>
      <c r="AP173" s="3825"/>
      <c r="AQ173" s="3826"/>
      <c r="AR173" s="3824"/>
      <c r="AS173" s="3825"/>
      <c r="AT173" s="3826"/>
      <c r="AU173" s="4019"/>
      <c r="AV173" s="4020"/>
      <c r="AW173" s="4021"/>
      <c r="AX173" s="4019"/>
      <c r="AY173" s="4020"/>
      <c r="AZ173" s="4021"/>
      <c r="BA173" s="4019"/>
      <c r="BB173" s="4020"/>
      <c r="BC173" s="4021"/>
      <c r="BD173" s="3921"/>
      <c r="BE173" s="3922"/>
      <c r="BF173" s="4044"/>
      <c r="BG173" s="3939"/>
      <c r="BH173" s="3940"/>
      <c r="BI173" s="4036"/>
      <c r="BJ173" s="4041"/>
      <c r="BK173" s="4042"/>
      <c r="BL173" s="4043"/>
      <c r="BM173" s="4009"/>
      <c r="BN173" s="3973"/>
      <c r="BO173" s="3974"/>
      <c r="BP173" s="3974"/>
      <c r="BQ173" s="3974"/>
      <c r="BR173" s="3974"/>
      <c r="BS173" s="3974"/>
      <c r="BT173" s="3974"/>
      <c r="BU173" s="3975"/>
    </row>
    <row r="174" spans="1:73" s="65" customFormat="1" ht="12" customHeight="1">
      <c r="A174" s="794"/>
      <c r="B174" s="3969" t="str">
        <f>IF(G174="","","○")</f>
        <v/>
      </c>
      <c r="C174" s="3970">
        <v>33</v>
      </c>
      <c r="D174" s="3777"/>
      <c r="E174" s="3778"/>
      <c r="F174" s="3779"/>
      <c r="G174" s="3763"/>
      <c r="H174" s="3764"/>
      <c r="I174" s="3764"/>
      <c r="J174" s="3764"/>
      <c r="K174" s="3765"/>
      <c r="L174" s="3789"/>
      <c r="M174" s="3790"/>
      <c r="N174" s="3790"/>
      <c r="O174" s="3790"/>
      <c r="P174" s="3791"/>
      <c r="Q174" s="3786"/>
      <c r="R174" s="3753"/>
      <c r="S174" s="3868"/>
      <c r="T174" s="3869"/>
      <c r="U174" s="3870"/>
      <c r="V174" s="3870"/>
      <c r="W174" s="3982"/>
      <c r="X174" s="3983"/>
      <c r="Y174" s="3988"/>
      <c r="Z174" s="3989"/>
      <c r="AA174" s="3992"/>
      <c r="AB174" s="3853" t="s">
        <v>131</v>
      </c>
      <c r="AC174" s="3855"/>
      <c r="AD174" s="3853" t="s">
        <v>131</v>
      </c>
      <c r="AE174" s="3102"/>
      <c r="AF174" s="3853" t="s">
        <v>131</v>
      </c>
      <c r="AG174" s="3864"/>
      <c r="AH174" s="3865"/>
      <c r="AI174" s="3865"/>
      <c r="AJ174" s="3865"/>
      <c r="AK174" s="4029"/>
      <c r="AL174" s="3865"/>
      <c r="AM174" s="3865"/>
      <c r="AN174" s="4030"/>
      <c r="AO174" s="3837"/>
      <c r="AP174" s="3838"/>
      <c r="AQ174" s="3259"/>
      <c r="AR174" s="3852"/>
      <c r="AS174" s="3838"/>
      <c r="AT174" s="3259"/>
      <c r="AU174" s="4033"/>
      <c r="AV174" s="4034"/>
      <c r="AW174" s="4035"/>
      <c r="AX174" s="4033"/>
      <c r="AY174" s="4034"/>
      <c r="AZ174" s="4035"/>
      <c r="BA174" s="4033"/>
      <c r="BB174" s="4034"/>
      <c r="BC174" s="4035"/>
      <c r="BD174" s="3918">
        <f>SUM(AO174:BC176)</f>
        <v>0</v>
      </c>
      <c r="BE174" s="3919"/>
      <c r="BF174" s="3938"/>
      <c r="BG174" s="3918" t="str">
        <f>IF(AK174+BD174=0,"",AK174+BD174)</f>
        <v/>
      </c>
      <c r="BH174" s="3919"/>
      <c r="BI174" s="3920"/>
      <c r="BJ174" s="4022"/>
      <c r="BK174" s="4023"/>
      <c r="BL174" s="4024"/>
      <c r="BM174" s="4007"/>
      <c r="BN174" s="4010"/>
      <c r="BO174" s="4011"/>
      <c r="BP174" s="4011"/>
      <c r="BQ174" s="4011"/>
      <c r="BR174" s="4011"/>
      <c r="BS174" s="4011"/>
      <c r="BT174" s="4011"/>
      <c r="BU174" s="4012"/>
    </row>
    <row r="175" spans="1:73" s="65" customFormat="1" ht="12" customHeight="1">
      <c r="A175" s="794"/>
      <c r="B175" s="3969"/>
      <c r="C175" s="3971"/>
      <c r="D175" s="3780"/>
      <c r="E175" s="3781"/>
      <c r="F175" s="3782"/>
      <c r="G175" s="3766"/>
      <c r="H175" s="3767"/>
      <c r="I175" s="3767"/>
      <c r="J175" s="3767"/>
      <c r="K175" s="3768"/>
      <c r="L175" s="3792"/>
      <c r="M175" s="3793"/>
      <c r="N175" s="3793"/>
      <c r="O175" s="3793"/>
      <c r="P175" s="3794"/>
      <c r="Q175" s="3787"/>
      <c r="R175" s="3846"/>
      <c r="S175" s="3847"/>
      <c r="T175" s="3848"/>
      <c r="U175" s="3871"/>
      <c r="V175" s="3871"/>
      <c r="W175" s="3984"/>
      <c r="X175" s="3985"/>
      <c r="Y175" s="3990"/>
      <c r="Z175" s="3991"/>
      <c r="AA175" s="3993"/>
      <c r="AB175" s="3854"/>
      <c r="AC175" s="3856"/>
      <c r="AD175" s="3854"/>
      <c r="AE175" s="3105"/>
      <c r="AF175" s="3854"/>
      <c r="AG175" s="3866"/>
      <c r="AH175" s="3867"/>
      <c r="AI175" s="3867"/>
      <c r="AJ175" s="3867"/>
      <c r="AK175" s="4031"/>
      <c r="AL175" s="3867"/>
      <c r="AM175" s="3867"/>
      <c r="AN175" s="4032"/>
      <c r="AO175" s="3873"/>
      <c r="AP175" s="2453"/>
      <c r="AQ175" s="3874"/>
      <c r="AR175" s="3873"/>
      <c r="AS175" s="2453"/>
      <c r="AT175" s="3874"/>
      <c r="AU175" s="4013"/>
      <c r="AV175" s="4014"/>
      <c r="AW175" s="4015"/>
      <c r="AX175" s="4013"/>
      <c r="AY175" s="4014"/>
      <c r="AZ175" s="4015"/>
      <c r="BA175" s="4013"/>
      <c r="BB175" s="4014"/>
      <c r="BC175" s="4015"/>
      <c r="BD175" s="3939"/>
      <c r="BE175" s="3940"/>
      <c r="BF175" s="3941"/>
      <c r="BG175" s="3939"/>
      <c r="BH175" s="3940"/>
      <c r="BI175" s="4036"/>
      <c r="BJ175" s="4025"/>
      <c r="BK175" s="4026"/>
      <c r="BL175" s="4027"/>
      <c r="BM175" s="4008"/>
      <c r="BN175" s="4016"/>
      <c r="BO175" s="4017"/>
      <c r="BP175" s="4017"/>
      <c r="BQ175" s="4017"/>
      <c r="BR175" s="4017"/>
      <c r="BS175" s="4017"/>
      <c r="BT175" s="4017"/>
      <c r="BU175" s="4018"/>
    </row>
    <row r="176" spans="1:73" s="65" customFormat="1" ht="12" customHeight="1">
      <c r="A176" s="794"/>
      <c r="B176" s="3969"/>
      <c r="C176" s="3972"/>
      <c r="D176" s="3783"/>
      <c r="E176" s="3784"/>
      <c r="F176" s="3785"/>
      <c r="G176" s="3759"/>
      <c r="H176" s="3760"/>
      <c r="I176" s="3760"/>
      <c r="J176" s="3761"/>
      <c r="K176" s="3762"/>
      <c r="L176" s="3795"/>
      <c r="M176" s="3796"/>
      <c r="N176" s="3796"/>
      <c r="O176" s="3796"/>
      <c r="P176" s="3797"/>
      <c r="Q176" s="3857"/>
      <c r="R176" s="3824"/>
      <c r="S176" s="3825"/>
      <c r="T176" s="3826"/>
      <c r="U176" s="3872"/>
      <c r="V176" s="3872"/>
      <c r="W176" s="3986"/>
      <c r="X176" s="3987"/>
      <c r="Y176" s="3994"/>
      <c r="Z176" s="3995"/>
      <c r="AA176" s="1035"/>
      <c r="AB176" s="1036" t="s">
        <v>37</v>
      </c>
      <c r="AC176" s="1037"/>
      <c r="AD176" s="1036" t="s">
        <v>37</v>
      </c>
      <c r="AE176" s="1037"/>
      <c r="AF176" s="1036" t="s">
        <v>37</v>
      </c>
      <c r="AG176" s="1038" t="s">
        <v>1138</v>
      </c>
      <c r="AH176" s="3981"/>
      <c r="AI176" s="3981"/>
      <c r="AJ176" s="1039" t="s">
        <v>1135</v>
      </c>
      <c r="AK176" s="1040" t="s">
        <v>1138</v>
      </c>
      <c r="AL176" s="3981"/>
      <c r="AM176" s="3981"/>
      <c r="AN176" s="1041" t="s">
        <v>1137</v>
      </c>
      <c r="AO176" s="3824"/>
      <c r="AP176" s="3825"/>
      <c r="AQ176" s="3826"/>
      <c r="AR176" s="3824"/>
      <c r="AS176" s="3825"/>
      <c r="AT176" s="3826"/>
      <c r="AU176" s="4019"/>
      <c r="AV176" s="4020"/>
      <c r="AW176" s="4021"/>
      <c r="AX176" s="4019"/>
      <c r="AY176" s="4020"/>
      <c r="AZ176" s="4021"/>
      <c r="BA176" s="4019"/>
      <c r="BB176" s="4020"/>
      <c r="BC176" s="4021"/>
      <c r="BD176" s="3921"/>
      <c r="BE176" s="3922"/>
      <c r="BF176" s="4044"/>
      <c r="BG176" s="3939"/>
      <c r="BH176" s="3940"/>
      <c r="BI176" s="4036"/>
      <c r="BJ176" s="4038"/>
      <c r="BK176" s="4039"/>
      <c r="BL176" s="4040"/>
      <c r="BM176" s="4009"/>
      <c r="BN176" s="3973"/>
      <c r="BO176" s="3974"/>
      <c r="BP176" s="3974"/>
      <c r="BQ176" s="3974"/>
      <c r="BR176" s="3974"/>
      <c r="BS176" s="3974"/>
      <c r="BT176" s="3974"/>
      <c r="BU176" s="3975"/>
    </row>
    <row r="177" spans="1:75" s="65" customFormat="1" ht="12" customHeight="1">
      <c r="A177" s="794"/>
      <c r="B177" s="3969" t="str">
        <f>IF(G177="","","○")</f>
        <v/>
      </c>
      <c r="C177" s="3970">
        <v>34</v>
      </c>
      <c r="D177" s="3777"/>
      <c r="E177" s="3778"/>
      <c r="F177" s="3779"/>
      <c r="G177" s="3763"/>
      <c r="H177" s="3764"/>
      <c r="I177" s="3764"/>
      <c r="J177" s="3764"/>
      <c r="K177" s="3765"/>
      <c r="L177" s="3789"/>
      <c r="M177" s="3790"/>
      <c r="N177" s="3790"/>
      <c r="O177" s="3790"/>
      <c r="P177" s="3791"/>
      <c r="Q177" s="3786"/>
      <c r="R177" s="3753"/>
      <c r="S177" s="3868"/>
      <c r="T177" s="3869"/>
      <c r="U177" s="3870"/>
      <c r="V177" s="3870"/>
      <c r="W177" s="3982"/>
      <c r="X177" s="3983"/>
      <c r="Y177" s="3988"/>
      <c r="Z177" s="3989"/>
      <c r="AA177" s="3992"/>
      <c r="AB177" s="3853" t="s">
        <v>131</v>
      </c>
      <c r="AC177" s="3855"/>
      <c r="AD177" s="3853" t="s">
        <v>131</v>
      </c>
      <c r="AE177" s="3102"/>
      <c r="AF177" s="3853" t="s">
        <v>131</v>
      </c>
      <c r="AG177" s="3864"/>
      <c r="AH177" s="3865"/>
      <c r="AI177" s="3865"/>
      <c r="AJ177" s="3865"/>
      <c r="AK177" s="4029"/>
      <c r="AL177" s="3865"/>
      <c r="AM177" s="3865"/>
      <c r="AN177" s="4030"/>
      <c r="AO177" s="3837"/>
      <c r="AP177" s="3838"/>
      <c r="AQ177" s="3259"/>
      <c r="AR177" s="3852"/>
      <c r="AS177" s="3838"/>
      <c r="AT177" s="3259"/>
      <c r="AU177" s="4033"/>
      <c r="AV177" s="4034"/>
      <c r="AW177" s="4035"/>
      <c r="AX177" s="4033"/>
      <c r="AY177" s="4034"/>
      <c r="AZ177" s="4035"/>
      <c r="BA177" s="4033"/>
      <c r="BB177" s="4034"/>
      <c r="BC177" s="4035"/>
      <c r="BD177" s="3918">
        <f>SUM(AO177:BC179)</f>
        <v>0</v>
      </c>
      <c r="BE177" s="3919"/>
      <c r="BF177" s="3938"/>
      <c r="BG177" s="3918" t="str">
        <f>IF(AK177+BD177=0,"",AK177+BD177)</f>
        <v/>
      </c>
      <c r="BH177" s="3919"/>
      <c r="BI177" s="3920"/>
      <c r="BJ177" s="4022"/>
      <c r="BK177" s="4023"/>
      <c r="BL177" s="4024"/>
      <c r="BM177" s="4007"/>
      <c r="BN177" s="4010"/>
      <c r="BO177" s="4011"/>
      <c r="BP177" s="4011"/>
      <c r="BQ177" s="4011"/>
      <c r="BR177" s="4011"/>
      <c r="BS177" s="4011"/>
      <c r="BT177" s="4011"/>
      <c r="BU177" s="4012"/>
    </row>
    <row r="178" spans="1:75" s="65" customFormat="1" ht="12" customHeight="1">
      <c r="A178" s="794"/>
      <c r="B178" s="3969"/>
      <c r="C178" s="3971"/>
      <c r="D178" s="3780"/>
      <c r="E178" s="3781"/>
      <c r="F178" s="3782"/>
      <c r="G178" s="3766"/>
      <c r="H178" s="3767"/>
      <c r="I178" s="3767"/>
      <c r="J178" s="3767"/>
      <c r="K178" s="3768"/>
      <c r="L178" s="3792"/>
      <c r="M178" s="3793"/>
      <c r="N178" s="3793"/>
      <c r="O178" s="3793"/>
      <c r="P178" s="3794"/>
      <c r="Q178" s="3787"/>
      <c r="R178" s="3846"/>
      <c r="S178" s="3847"/>
      <c r="T178" s="3848"/>
      <c r="U178" s="3871"/>
      <c r="V178" s="3871"/>
      <c r="W178" s="3984"/>
      <c r="X178" s="3985"/>
      <c r="Y178" s="3990"/>
      <c r="Z178" s="3991"/>
      <c r="AA178" s="3993"/>
      <c r="AB178" s="3854"/>
      <c r="AC178" s="3856"/>
      <c r="AD178" s="3854"/>
      <c r="AE178" s="3105"/>
      <c r="AF178" s="3854"/>
      <c r="AG178" s="3866"/>
      <c r="AH178" s="3867"/>
      <c r="AI178" s="3867"/>
      <c r="AJ178" s="3867"/>
      <c r="AK178" s="4031"/>
      <c r="AL178" s="3867"/>
      <c r="AM178" s="3867"/>
      <c r="AN178" s="4032"/>
      <c r="AO178" s="3873"/>
      <c r="AP178" s="2453"/>
      <c r="AQ178" s="3874"/>
      <c r="AR178" s="3873"/>
      <c r="AS178" s="2453"/>
      <c r="AT178" s="3874"/>
      <c r="AU178" s="4013"/>
      <c r="AV178" s="4014"/>
      <c r="AW178" s="4015"/>
      <c r="AX178" s="4013"/>
      <c r="AY178" s="4014"/>
      <c r="AZ178" s="4015"/>
      <c r="BA178" s="4013"/>
      <c r="BB178" s="4014"/>
      <c r="BC178" s="4015"/>
      <c r="BD178" s="3939"/>
      <c r="BE178" s="3940"/>
      <c r="BF178" s="3941"/>
      <c r="BG178" s="3939"/>
      <c r="BH178" s="3940"/>
      <c r="BI178" s="4036"/>
      <c r="BJ178" s="4045"/>
      <c r="BK178" s="4046"/>
      <c r="BL178" s="4047"/>
      <c r="BM178" s="4008"/>
      <c r="BN178" s="4016"/>
      <c r="BO178" s="4017"/>
      <c r="BP178" s="4017"/>
      <c r="BQ178" s="4017"/>
      <c r="BR178" s="4017"/>
      <c r="BS178" s="4017"/>
      <c r="BT178" s="4017"/>
      <c r="BU178" s="4018"/>
    </row>
    <row r="179" spans="1:75" s="65" customFormat="1" ht="12" customHeight="1">
      <c r="A179" s="794"/>
      <c r="B179" s="3969"/>
      <c r="C179" s="3972"/>
      <c r="D179" s="3783"/>
      <c r="E179" s="3784"/>
      <c r="F179" s="3785"/>
      <c r="G179" s="3759"/>
      <c r="H179" s="3760"/>
      <c r="I179" s="3760"/>
      <c r="J179" s="3761"/>
      <c r="K179" s="3762"/>
      <c r="L179" s="3792"/>
      <c r="M179" s="3793"/>
      <c r="N179" s="3793"/>
      <c r="O179" s="3793"/>
      <c r="P179" s="3794"/>
      <c r="Q179" s="3787"/>
      <c r="R179" s="3873"/>
      <c r="S179" s="2453"/>
      <c r="T179" s="3874"/>
      <c r="U179" s="3872"/>
      <c r="V179" s="3872"/>
      <c r="W179" s="3986"/>
      <c r="X179" s="3987"/>
      <c r="Y179" s="3994"/>
      <c r="Z179" s="3995"/>
      <c r="AA179" s="1035"/>
      <c r="AB179" s="1036" t="s">
        <v>37</v>
      </c>
      <c r="AC179" s="1037"/>
      <c r="AD179" s="1036" t="s">
        <v>37</v>
      </c>
      <c r="AE179" s="1037"/>
      <c r="AF179" s="1036" t="s">
        <v>37</v>
      </c>
      <c r="AG179" s="1038" t="s">
        <v>1133</v>
      </c>
      <c r="AH179" s="3981"/>
      <c r="AI179" s="3981"/>
      <c r="AJ179" s="1039" t="s">
        <v>1135</v>
      </c>
      <c r="AK179" s="1040" t="s">
        <v>1138</v>
      </c>
      <c r="AL179" s="3981"/>
      <c r="AM179" s="3981"/>
      <c r="AN179" s="1041" t="s">
        <v>1137</v>
      </c>
      <c r="AO179" s="3824"/>
      <c r="AP179" s="3825"/>
      <c r="AQ179" s="3826"/>
      <c r="AR179" s="3824"/>
      <c r="AS179" s="3825"/>
      <c r="AT179" s="3826"/>
      <c r="AU179" s="4019"/>
      <c r="AV179" s="4020"/>
      <c r="AW179" s="4021"/>
      <c r="AX179" s="4019"/>
      <c r="AY179" s="4020"/>
      <c r="AZ179" s="4021"/>
      <c r="BA179" s="4019"/>
      <c r="BB179" s="4020"/>
      <c r="BC179" s="4021"/>
      <c r="BD179" s="3921"/>
      <c r="BE179" s="3922"/>
      <c r="BF179" s="4044"/>
      <c r="BG179" s="3939"/>
      <c r="BH179" s="3940"/>
      <c r="BI179" s="4036"/>
      <c r="BJ179" s="4041"/>
      <c r="BK179" s="4042"/>
      <c r="BL179" s="4043"/>
      <c r="BM179" s="4009"/>
      <c r="BN179" s="3973"/>
      <c r="BO179" s="3974"/>
      <c r="BP179" s="3974"/>
      <c r="BQ179" s="3974"/>
      <c r="BR179" s="3974"/>
      <c r="BS179" s="3974"/>
      <c r="BT179" s="3974"/>
      <c r="BU179" s="3975"/>
    </row>
    <row r="180" spans="1:75" s="65" customFormat="1" ht="12" customHeight="1">
      <c r="A180" s="794"/>
      <c r="B180" s="3969" t="str">
        <f>IF(G180="","","○")</f>
        <v/>
      </c>
      <c r="C180" s="3970">
        <v>35</v>
      </c>
      <c r="D180" s="3777"/>
      <c r="E180" s="3778"/>
      <c r="F180" s="3779"/>
      <c r="G180" s="3763"/>
      <c r="H180" s="3764"/>
      <c r="I180" s="3764"/>
      <c r="J180" s="3764"/>
      <c r="K180" s="3765"/>
      <c r="L180" s="3789"/>
      <c r="M180" s="3790"/>
      <c r="N180" s="3790"/>
      <c r="O180" s="3790"/>
      <c r="P180" s="3791"/>
      <c r="Q180" s="3786"/>
      <c r="R180" s="3753"/>
      <c r="S180" s="3868"/>
      <c r="T180" s="3869"/>
      <c r="U180" s="3870"/>
      <c r="V180" s="3870"/>
      <c r="W180" s="3982"/>
      <c r="X180" s="3983"/>
      <c r="Y180" s="3988"/>
      <c r="Z180" s="3989"/>
      <c r="AA180" s="3992"/>
      <c r="AB180" s="3853" t="s">
        <v>131</v>
      </c>
      <c r="AC180" s="3855"/>
      <c r="AD180" s="3853" t="s">
        <v>131</v>
      </c>
      <c r="AE180" s="3102"/>
      <c r="AF180" s="3853" t="s">
        <v>131</v>
      </c>
      <c r="AG180" s="3864"/>
      <c r="AH180" s="3865"/>
      <c r="AI180" s="3865"/>
      <c r="AJ180" s="3865"/>
      <c r="AK180" s="4029"/>
      <c r="AL180" s="3865"/>
      <c r="AM180" s="3865"/>
      <c r="AN180" s="4030"/>
      <c r="AO180" s="3837"/>
      <c r="AP180" s="3838"/>
      <c r="AQ180" s="3259"/>
      <c r="AR180" s="3852"/>
      <c r="AS180" s="3838"/>
      <c r="AT180" s="3259"/>
      <c r="AU180" s="4033"/>
      <c r="AV180" s="4034"/>
      <c r="AW180" s="4035"/>
      <c r="AX180" s="4033"/>
      <c r="AY180" s="4034"/>
      <c r="AZ180" s="4035"/>
      <c r="BA180" s="4033"/>
      <c r="BB180" s="4034"/>
      <c r="BC180" s="4035"/>
      <c r="BD180" s="3918">
        <f>SUM(AO180:BC182)</f>
        <v>0</v>
      </c>
      <c r="BE180" s="3919"/>
      <c r="BF180" s="3938"/>
      <c r="BG180" s="3918" t="str">
        <f>IF(AK180+BD180=0,"",AK180+BD180)</f>
        <v/>
      </c>
      <c r="BH180" s="3919"/>
      <c r="BI180" s="3920"/>
      <c r="BJ180" s="4022"/>
      <c r="BK180" s="4023"/>
      <c r="BL180" s="4024"/>
      <c r="BM180" s="4007"/>
      <c r="BN180" s="4010"/>
      <c r="BO180" s="4011"/>
      <c r="BP180" s="4011"/>
      <c r="BQ180" s="4011"/>
      <c r="BR180" s="4011"/>
      <c r="BS180" s="4011"/>
      <c r="BT180" s="4011"/>
      <c r="BU180" s="4012"/>
    </row>
    <row r="181" spans="1:75" s="65" customFormat="1" ht="12" customHeight="1">
      <c r="A181" s="794"/>
      <c r="B181" s="3969"/>
      <c r="C181" s="3971"/>
      <c r="D181" s="3780"/>
      <c r="E181" s="3781"/>
      <c r="F181" s="3782"/>
      <c r="G181" s="3766"/>
      <c r="H181" s="3767"/>
      <c r="I181" s="3767"/>
      <c r="J181" s="3767"/>
      <c r="K181" s="3768"/>
      <c r="L181" s="3792"/>
      <c r="M181" s="3793"/>
      <c r="N181" s="3793"/>
      <c r="O181" s="3793"/>
      <c r="P181" s="3794"/>
      <c r="Q181" s="3787"/>
      <c r="R181" s="3846"/>
      <c r="S181" s="3847"/>
      <c r="T181" s="3848"/>
      <c r="U181" s="3871"/>
      <c r="V181" s="3871"/>
      <c r="W181" s="3984"/>
      <c r="X181" s="3985"/>
      <c r="Y181" s="3990"/>
      <c r="Z181" s="3991"/>
      <c r="AA181" s="3993"/>
      <c r="AB181" s="3854"/>
      <c r="AC181" s="3856"/>
      <c r="AD181" s="3854"/>
      <c r="AE181" s="3105"/>
      <c r="AF181" s="3854"/>
      <c r="AG181" s="3866"/>
      <c r="AH181" s="3867"/>
      <c r="AI181" s="3867"/>
      <c r="AJ181" s="3867"/>
      <c r="AK181" s="4031"/>
      <c r="AL181" s="3867"/>
      <c r="AM181" s="3867"/>
      <c r="AN181" s="4032"/>
      <c r="AO181" s="3873"/>
      <c r="AP181" s="2453"/>
      <c r="AQ181" s="3874"/>
      <c r="AR181" s="3873"/>
      <c r="AS181" s="2453"/>
      <c r="AT181" s="3874"/>
      <c r="AU181" s="4013"/>
      <c r="AV181" s="4014"/>
      <c r="AW181" s="4015"/>
      <c r="AX181" s="4013"/>
      <c r="AY181" s="4014"/>
      <c r="AZ181" s="4015"/>
      <c r="BA181" s="4013"/>
      <c r="BB181" s="4014"/>
      <c r="BC181" s="4015"/>
      <c r="BD181" s="3939"/>
      <c r="BE181" s="3940"/>
      <c r="BF181" s="3941"/>
      <c r="BG181" s="3939"/>
      <c r="BH181" s="3940"/>
      <c r="BI181" s="4036"/>
      <c r="BJ181" s="4025"/>
      <c r="BK181" s="4026"/>
      <c r="BL181" s="4027"/>
      <c r="BM181" s="4008"/>
      <c r="BN181" s="4016"/>
      <c r="BO181" s="4017"/>
      <c r="BP181" s="4017"/>
      <c r="BQ181" s="4017"/>
      <c r="BR181" s="4017"/>
      <c r="BS181" s="4017"/>
      <c r="BT181" s="4017"/>
      <c r="BU181" s="4018"/>
    </row>
    <row r="182" spans="1:75" s="65" customFormat="1" ht="12" customHeight="1" thickBot="1">
      <c r="A182" s="794"/>
      <c r="B182" s="3969"/>
      <c r="C182" s="3976"/>
      <c r="D182" s="3818"/>
      <c r="E182" s="3819"/>
      <c r="F182" s="3820"/>
      <c r="G182" s="3808"/>
      <c r="H182" s="3809"/>
      <c r="I182" s="3809"/>
      <c r="J182" s="3810"/>
      <c r="K182" s="3811"/>
      <c r="L182" s="3977"/>
      <c r="M182" s="3978"/>
      <c r="N182" s="3978"/>
      <c r="O182" s="3978"/>
      <c r="P182" s="3979"/>
      <c r="Q182" s="3788"/>
      <c r="R182" s="3945"/>
      <c r="S182" s="3946"/>
      <c r="T182" s="3947"/>
      <c r="U182" s="3980"/>
      <c r="V182" s="3980"/>
      <c r="W182" s="4005"/>
      <c r="X182" s="4006"/>
      <c r="Y182" s="3948"/>
      <c r="Z182" s="3949"/>
      <c r="AA182" s="1043"/>
      <c r="AB182" s="1044" t="s">
        <v>37</v>
      </c>
      <c r="AC182" s="772"/>
      <c r="AD182" s="1044" t="s">
        <v>37</v>
      </c>
      <c r="AE182" s="772"/>
      <c r="AF182" s="1044" t="s">
        <v>37</v>
      </c>
      <c r="AG182" s="1046" t="s">
        <v>1133</v>
      </c>
      <c r="AH182" s="3950"/>
      <c r="AI182" s="3950"/>
      <c r="AJ182" s="1047" t="s">
        <v>1137</v>
      </c>
      <c r="AK182" s="1048" t="s">
        <v>1138</v>
      </c>
      <c r="AL182" s="3950"/>
      <c r="AM182" s="3950"/>
      <c r="AN182" s="1049" t="s">
        <v>1137</v>
      </c>
      <c r="AO182" s="3945"/>
      <c r="AP182" s="3946"/>
      <c r="AQ182" s="3947"/>
      <c r="AR182" s="3945"/>
      <c r="AS182" s="3946"/>
      <c r="AT182" s="3947"/>
      <c r="AU182" s="3996"/>
      <c r="AV182" s="3997"/>
      <c r="AW182" s="3998"/>
      <c r="AX182" s="3996"/>
      <c r="AY182" s="3997"/>
      <c r="AZ182" s="3998"/>
      <c r="BA182" s="3996"/>
      <c r="BB182" s="3997"/>
      <c r="BC182" s="3998"/>
      <c r="BD182" s="3942"/>
      <c r="BE182" s="3943"/>
      <c r="BF182" s="3944"/>
      <c r="BG182" s="3942"/>
      <c r="BH182" s="3943"/>
      <c r="BI182" s="4037"/>
      <c r="BJ182" s="3999"/>
      <c r="BK182" s="4000"/>
      <c r="BL182" s="4001"/>
      <c r="BM182" s="4028"/>
      <c r="BN182" s="4002"/>
      <c r="BO182" s="4003"/>
      <c r="BP182" s="4003"/>
      <c r="BQ182" s="4003"/>
      <c r="BR182" s="4003"/>
      <c r="BS182" s="4003"/>
      <c r="BT182" s="4003"/>
      <c r="BU182" s="4004"/>
    </row>
    <row r="183" spans="1:75" ht="7" customHeight="1">
      <c r="A183" s="794"/>
      <c r="C183" s="6"/>
      <c r="D183" s="6"/>
      <c r="E183" s="6"/>
      <c r="F183" s="6"/>
      <c r="G183" s="6"/>
      <c r="H183" s="6"/>
      <c r="I183" s="6"/>
      <c r="J183" s="6"/>
      <c r="K183" s="6"/>
      <c r="L183" s="6"/>
      <c r="M183" s="6"/>
      <c r="N183" s="6"/>
      <c r="O183" s="6"/>
      <c r="P183" s="6"/>
      <c r="Q183" s="6"/>
      <c r="R183" s="6"/>
      <c r="S183" s="6"/>
      <c r="T183" s="1050"/>
      <c r="U183" s="1050"/>
      <c r="V183" s="601"/>
      <c r="W183" s="601"/>
      <c r="X183" s="276"/>
      <c r="AD183" s="6"/>
      <c r="AE183" s="6"/>
      <c r="AF183" s="6"/>
      <c r="AG183" s="6"/>
      <c r="AH183" s="81"/>
      <c r="AI183" s="81"/>
      <c r="AJ183" s="265"/>
      <c r="AK183" s="6"/>
      <c r="AL183" s="6"/>
      <c r="AM183" s="6"/>
      <c r="AN183" s="6"/>
      <c r="AO183" s="6"/>
      <c r="AP183" s="6"/>
      <c r="AQ183" s="6"/>
      <c r="AR183" s="6"/>
      <c r="AS183" s="6"/>
      <c r="AT183" s="6"/>
      <c r="AU183" s="6"/>
      <c r="AV183" s="6"/>
      <c r="AW183" s="6"/>
      <c r="AX183" s="6"/>
      <c r="AY183" s="6"/>
      <c r="AZ183" s="6"/>
      <c r="BA183" s="6"/>
      <c r="BB183" s="81"/>
      <c r="BC183" s="81"/>
      <c r="BD183" s="81"/>
      <c r="BE183" s="265"/>
      <c r="BF183" s="6"/>
      <c r="BG183" s="81"/>
      <c r="BH183" s="81"/>
      <c r="BI183" s="6"/>
      <c r="BJ183" s="81"/>
      <c r="BK183" s="6"/>
      <c r="BL183" s="6"/>
      <c r="BM183" s="6"/>
      <c r="BN183" s="6"/>
      <c r="BO183" s="6"/>
      <c r="BP183" s="6"/>
      <c r="BQ183" s="81"/>
      <c r="BR183" s="81"/>
    </row>
    <row r="184" spans="1:75" ht="15.75" customHeight="1">
      <c r="C184" s="6" t="s">
        <v>821</v>
      </c>
      <c r="D184" s="6"/>
      <c r="E184" s="6"/>
      <c r="F184" s="6"/>
      <c r="G184" s="6"/>
      <c r="H184" s="6"/>
      <c r="I184" s="6"/>
      <c r="J184" s="6"/>
      <c r="K184" s="6"/>
      <c r="L184" s="6"/>
      <c r="M184" s="6"/>
      <c r="N184" s="6"/>
      <c r="O184" s="6"/>
      <c r="P184" s="6"/>
      <c r="Q184" s="6"/>
      <c r="R184" s="6"/>
      <c r="S184" s="6"/>
      <c r="T184" s="1050"/>
      <c r="U184" s="1050"/>
      <c r="V184" s="601"/>
      <c r="W184" s="601"/>
      <c r="X184" s="276"/>
      <c r="Y184" s="1053"/>
      <c r="Z184" s="602"/>
      <c r="AA184" s="1053"/>
      <c r="AB184" s="128"/>
      <c r="AC184" s="1053"/>
      <c r="AD184" s="6"/>
      <c r="AE184" s="6"/>
      <c r="AF184" s="6"/>
      <c r="AG184" s="6"/>
      <c r="AH184" s="6"/>
      <c r="AI184" s="6"/>
      <c r="AJ184" s="265"/>
      <c r="AK184" s="6"/>
      <c r="AL184" s="6"/>
      <c r="AM184" s="6"/>
      <c r="AN184" s="6"/>
      <c r="AO184" s="6"/>
      <c r="AP184" s="6"/>
      <c r="AQ184" s="6"/>
      <c r="AR184" s="6"/>
      <c r="AS184" s="6"/>
      <c r="AT184" s="6"/>
      <c r="AU184" s="6"/>
      <c r="AV184" s="6"/>
      <c r="AW184" s="6"/>
      <c r="AX184" s="6"/>
      <c r="AY184" s="6"/>
      <c r="AZ184" s="6"/>
      <c r="BA184" s="6"/>
      <c r="BB184" s="6"/>
      <c r="BC184" s="6"/>
      <c r="BD184" s="6"/>
      <c r="BE184" s="265"/>
      <c r="BF184" s="6"/>
      <c r="BG184" s="6"/>
      <c r="BH184" s="6"/>
      <c r="BI184" s="6"/>
      <c r="BJ184" s="2"/>
      <c r="BK184" s="4"/>
      <c r="BL184" s="124"/>
      <c r="BM184" s="3963" t="s">
        <v>1139</v>
      </c>
      <c r="BN184" s="3964"/>
      <c r="BO184" s="3964"/>
      <c r="BP184" s="3965"/>
      <c r="BQ184" s="3966" t="s">
        <v>1140</v>
      </c>
      <c r="BR184" s="3967"/>
      <c r="BS184" s="3967"/>
      <c r="BT184" s="3967"/>
      <c r="BU184" s="3968"/>
      <c r="BW184" s="1021" t="s">
        <v>1098</v>
      </c>
    </row>
    <row r="185" spans="1:75" s="65" customFormat="1" ht="12" customHeight="1">
      <c r="A185" s="794" t="s">
        <v>1142</v>
      </c>
      <c r="C185" s="3769" t="s">
        <v>711</v>
      </c>
      <c r="D185" s="3103"/>
      <c r="E185" s="3103"/>
      <c r="F185" s="3104"/>
      <c r="G185" s="3771">
        <f>SUM(J158,J161,J164,J167,J170,J173,J176,J179,J182)</f>
        <v>0</v>
      </c>
      <c r="H185" s="3772"/>
      <c r="I185" s="3772"/>
      <c r="J185" s="3772"/>
      <c r="K185" s="3773"/>
      <c r="L185" s="1090"/>
      <c r="M185" s="1090"/>
      <c r="N185" s="875"/>
      <c r="O185" s="931"/>
      <c r="P185" s="931"/>
      <c r="Q185" s="931"/>
      <c r="R185" s="3103"/>
      <c r="S185" s="3103"/>
      <c r="T185" s="1391"/>
      <c r="U185" s="1391"/>
      <c r="V185" s="1391"/>
      <c r="W185" s="1391"/>
      <c r="X185" s="207"/>
      <c r="Y185" s="1059"/>
      <c r="Z185" s="1064"/>
      <c r="AA185" s="1059"/>
      <c r="AB185" s="875"/>
      <c r="AC185" s="1059"/>
      <c r="AD185" s="1060"/>
      <c r="AE185" s="1060"/>
      <c r="AF185" s="1060"/>
      <c r="AG185" s="3930" t="e">
        <f>ROUND(AVERAGE($AG156:$AJ182),0)</f>
        <v>#DIV/0!</v>
      </c>
      <c r="AH185" s="3931"/>
      <c r="AI185" s="3931"/>
      <c r="AJ185" s="3932"/>
      <c r="AK185" s="3936" t="e">
        <f>ROUND(AVERAGE($AK156:$AN182),0)</f>
        <v>#DIV/0!</v>
      </c>
      <c r="AL185" s="3931"/>
      <c r="AM185" s="3931"/>
      <c r="AN185" s="3932"/>
      <c r="AO185" s="3909"/>
      <c r="AP185" s="3910"/>
      <c r="AQ185" s="3911"/>
      <c r="AR185" s="3909"/>
      <c r="AS185" s="3910"/>
      <c r="AT185" s="3911"/>
      <c r="AU185" s="3915"/>
      <c r="AV185" s="3916"/>
      <c r="AW185" s="3917"/>
      <c r="AX185" s="3915"/>
      <c r="AY185" s="3916"/>
      <c r="AZ185" s="3917"/>
      <c r="BA185" s="3915"/>
      <c r="BB185" s="3916"/>
      <c r="BC185" s="3917"/>
      <c r="BD185" s="3954" t="e">
        <f>ROUND(SUMIF($B156:$B182,$A185,$BD156:$BF182)/$BM185,0)</f>
        <v>#DIV/0!</v>
      </c>
      <c r="BE185" s="3954"/>
      <c r="BF185" s="3954"/>
      <c r="BG185" s="3956" t="e">
        <f>ROUND(SUMIF($B156:$B182,$A185,$BG156:$BI182)/$BM185,0)</f>
        <v>#DIV/0!</v>
      </c>
      <c r="BH185" s="3956"/>
      <c r="BI185" s="3957"/>
      <c r="BJ185" s="3960" t="e">
        <f>ROUND(AVERAGE(BJ156,BJ159,BJ162,BJ165,BJ168,BJ171,BJ174,BJ177,BJ180),0)</f>
        <v>#DIV/0!</v>
      </c>
      <c r="BK185" s="3961"/>
      <c r="BL185" s="3962"/>
      <c r="BM185" s="3894">
        <f>COUNTIF(G159:K182,BW185)+COUNTIF(G159:K182,BW186)+COUNTIF(G159:K182,BW187)+COUNTIF(G159:K182,BW188)+COUNTIF(G159:K182,BW189)+COUNTIF(G159:K182,BW190)</f>
        <v>0</v>
      </c>
      <c r="BN185" s="3895"/>
      <c r="BO185" s="3895"/>
      <c r="BP185" s="3896"/>
      <c r="BQ185" s="3897" t="e">
        <f>ROUND((BJ185/BJ186)*100,1)</f>
        <v>#DIV/0!</v>
      </c>
      <c r="BR185" s="3898"/>
      <c r="BS185" s="3898"/>
      <c r="BT185" s="3898"/>
      <c r="BU185" s="3899"/>
      <c r="BW185" s="1021" t="s">
        <v>1143</v>
      </c>
    </row>
    <row r="186" spans="1:75" s="65" customFormat="1" ht="12" customHeight="1">
      <c r="A186" s="64"/>
      <c r="B186" s="5"/>
      <c r="C186" s="3770"/>
      <c r="D186" s="3109"/>
      <c r="E186" s="3109"/>
      <c r="F186" s="3110"/>
      <c r="G186" s="3774"/>
      <c r="H186" s="3775"/>
      <c r="I186" s="3775"/>
      <c r="J186" s="3775"/>
      <c r="K186" s="3776"/>
      <c r="L186" s="1091"/>
      <c r="M186" s="1091"/>
      <c r="N186" s="597"/>
      <c r="O186" s="1390"/>
      <c r="P186" s="1390"/>
      <c r="Q186" s="1390"/>
      <c r="R186" s="3109"/>
      <c r="S186" s="3109"/>
      <c r="T186" s="1392"/>
      <c r="U186" s="1392"/>
      <c r="V186" s="1392"/>
      <c r="W186" s="1392"/>
      <c r="X186" s="1037"/>
      <c r="Y186" s="1061"/>
      <c r="Z186" s="1037"/>
      <c r="AA186" s="1061"/>
      <c r="AB186" s="1037"/>
      <c r="AC186" s="1061"/>
      <c r="AD186" s="1062"/>
      <c r="AE186" s="1062"/>
      <c r="AF186" s="1062"/>
      <c r="AG186" s="3933"/>
      <c r="AH186" s="3934"/>
      <c r="AI186" s="3934"/>
      <c r="AJ186" s="3935"/>
      <c r="AK186" s="3937"/>
      <c r="AL186" s="3934"/>
      <c r="AM186" s="3934"/>
      <c r="AN186" s="3935"/>
      <c r="AO186" s="3912"/>
      <c r="AP186" s="3913"/>
      <c r="AQ186" s="3914"/>
      <c r="AR186" s="3912"/>
      <c r="AS186" s="3913"/>
      <c r="AT186" s="3914"/>
      <c r="AU186" s="3903"/>
      <c r="AV186" s="3904"/>
      <c r="AW186" s="3905"/>
      <c r="AX186" s="3903"/>
      <c r="AY186" s="3904"/>
      <c r="AZ186" s="3905"/>
      <c r="BA186" s="3903"/>
      <c r="BB186" s="3904"/>
      <c r="BC186" s="3905"/>
      <c r="BD186" s="3955"/>
      <c r="BE186" s="3955"/>
      <c r="BF186" s="3955"/>
      <c r="BG186" s="3958"/>
      <c r="BH186" s="3958"/>
      <c r="BI186" s="3959"/>
      <c r="BJ186" s="3951" t="e">
        <f>ROUND(AVERAGE(BJ158,BJ161,BJ164,BJ167,BJ170,BJ173,BJ176,BJ179,BJ182),0)</f>
        <v>#DIV/0!</v>
      </c>
      <c r="BK186" s="3952"/>
      <c r="BL186" s="3953"/>
      <c r="BM186" s="3894"/>
      <c r="BN186" s="3895"/>
      <c r="BO186" s="3895"/>
      <c r="BP186" s="3896"/>
      <c r="BQ186" s="3900"/>
      <c r="BR186" s="3901"/>
      <c r="BS186" s="3901"/>
      <c r="BT186" s="3901"/>
      <c r="BU186" s="3902"/>
      <c r="BW186" s="65" t="s">
        <v>1144</v>
      </c>
    </row>
    <row r="187" spans="1:75" s="65" customFormat="1" ht="12" customHeight="1">
      <c r="A187" s="794"/>
      <c r="C187" s="3814" t="s">
        <v>1872</v>
      </c>
      <c r="D187" s="3815"/>
      <c r="E187" s="3815"/>
      <c r="F187" s="3815"/>
      <c r="G187" s="3812">
        <f>SUM(G39,G88,G135,G185)</f>
        <v>0</v>
      </c>
      <c r="H187" s="3772"/>
      <c r="I187" s="3772"/>
      <c r="J187" s="3772"/>
      <c r="K187" s="3773"/>
      <c r="L187" s="1090"/>
      <c r="M187" s="1090"/>
      <c r="N187" s="875"/>
      <c r="O187" s="3868"/>
      <c r="P187" s="3868"/>
      <c r="Q187" s="3868"/>
      <c r="R187" s="3103"/>
      <c r="S187" s="3103"/>
      <c r="T187" s="3924"/>
      <c r="U187" s="3924"/>
      <c r="V187" s="3924"/>
      <c r="W187" s="3924"/>
      <c r="X187" s="207"/>
      <c r="Y187" s="1059"/>
      <c r="Z187" s="1064"/>
      <c r="AA187" s="1059"/>
      <c r="AB187" s="3926"/>
      <c r="AC187" s="3926"/>
      <c r="AD187" s="3926"/>
      <c r="AE187" s="3926"/>
      <c r="AF187" s="3927"/>
      <c r="AG187" s="3930" t="e">
        <f>ROUND(SUMIF($B$13:$B182,$A185,$AG$13:$AJ182)/$BM187,0)</f>
        <v>#DIV/0!</v>
      </c>
      <c r="AH187" s="3931"/>
      <c r="AI187" s="3931"/>
      <c r="AJ187" s="3932"/>
      <c r="AK187" s="3936" t="e">
        <f>ROUND(SUMIF($B$13:$B182,$A185,$AK$13:$AN182)/$BM187,0)</f>
        <v>#DIV/0!</v>
      </c>
      <c r="AL187" s="3931"/>
      <c r="AM187" s="3931"/>
      <c r="AN187" s="3932"/>
      <c r="AO187" s="3909"/>
      <c r="AP187" s="3910"/>
      <c r="AQ187" s="3911"/>
      <c r="AR187" s="3909"/>
      <c r="AS187" s="3910"/>
      <c r="AT187" s="3911"/>
      <c r="AU187" s="3915"/>
      <c r="AV187" s="3916"/>
      <c r="AW187" s="3917"/>
      <c r="AX187" s="3915"/>
      <c r="AY187" s="3916"/>
      <c r="AZ187" s="3917"/>
      <c r="BA187" s="3915"/>
      <c r="BB187" s="3916"/>
      <c r="BC187" s="3917"/>
      <c r="BD187" s="3918" t="e">
        <f>ROUND(SUMIF($B$13:$B182,$A185,$BD$13:$BF182)/$BM187,0)</f>
        <v>#DIV/0!</v>
      </c>
      <c r="BE187" s="3919"/>
      <c r="BF187" s="3920"/>
      <c r="BG187" s="3885" t="e">
        <f>ROUND(SUMIF($B$13:$B182,$A185,$BG$13:$BI182)/$BM187,0)</f>
        <v>#DIV/0!</v>
      </c>
      <c r="BH187" s="3886"/>
      <c r="BI187" s="3887"/>
      <c r="BJ187" s="3891" t="e">
        <f>ROUND(SUM(BJ13,BJ16,BJ19,BJ22,BJ25,BJ28,BJ31,BJ34,BJ57,BJ60,BJ63,BJ66,BJ69,BJ72,BJ75,BJ78,BJ81,BJ106,BJ109,BJ112,BJ115,BJ118,BJ121,BJ124,BJ127,BJ130,BJ156,BJ159,BJ162,BJ165,BJ168,BJ171,BJ174,BJ177,BJ180)/BM187,0)</f>
        <v>#DIV/0!</v>
      </c>
      <c r="BK187" s="3892"/>
      <c r="BL187" s="3893"/>
      <c r="BM187" s="3894">
        <f>BM137+BM185</f>
        <v>0</v>
      </c>
      <c r="BN187" s="3895"/>
      <c r="BO187" s="3895"/>
      <c r="BP187" s="3896"/>
      <c r="BQ187" s="3897" t="e">
        <f>ROUND((BJ187/BJ188)*100,1)</f>
        <v>#DIV/0!</v>
      </c>
      <c r="BR187" s="3898"/>
      <c r="BS187" s="3898"/>
      <c r="BT187" s="3898"/>
      <c r="BU187" s="3899"/>
      <c r="BW187" s="65" t="s">
        <v>1147</v>
      </c>
    </row>
    <row r="188" spans="1:75" s="65" customFormat="1" ht="12" customHeight="1">
      <c r="A188" s="794"/>
      <c r="C188" s="3816"/>
      <c r="D188" s="3817"/>
      <c r="E188" s="3817"/>
      <c r="F188" s="3817"/>
      <c r="G188" s="3813"/>
      <c r="H188" s="3775"/>
      <c r="I188" s="3775"/>
      <c r="J188" s="3775"/>
      <c r="K188" s="3776"/>
      <c r="L188" s="1091"/>
      <c r="M188" s="1091"/>
      <c r="N188" s="896"/>
      <c r="O188" s="2460"/>
      <c r="P188" s="2460"/>
      <c r="Q188" s="2460"/>
      <c r="R188" s="3109"/>
      <c r="S188" s="3109"/>
      <c r="T188" s="3925"/>
      <c r="U188" s="3925"/>
      <c r="V188" s="3925"/>
      <c r="W188" s="3925"/>
      <c r="X188" s="1037"/>
      <c r="Y188" s="1061"/>
      <c r="Z188" s="1037"/>
      <c r="AA188" s="1061"/>
      <c r="AB188" s="3928"/>
      <c r="AC188" s="3928"/>
      <c r="AD188" s="3928"/>
      <c r="AE188" s="3928"/>
      <c r="AF188" s="3929"/>
      <c r="AG188" s="3933"/>
      <c r="AH188" s="3934"/>
      <c r="AI188" s="3934"/>
      <c r="AJ188" s="3935"/>
      <c r="AK188" s="3937"/>
      <c r="AL188" s="3934"/>
      <c r="AM188" s="3934"/>
      <c r="AN188" s="3935"/>
      <c r="AO188" s="3912"/>
      <c r="AP188" s="3913"/>
      <c r="AQ188" s="3914"/>
      <c r="AR188" s="3912"/>
      <c r="AS188" s="3913"/>
      <c r="AT188" s="3914"/>
      <c r="AU188" s="3903"/>
      <c r="AV188" s="3904"/>
      <c r="AW188" s="3905"/>
      <c r="AX188" s="3903"/>
      <c r="AY188" s="3904"/>
      <c r="AZ188" s="3905"/>
      <c r="BA188" s="3903"/>
      <c r="BB188" s="3904"/>
      <c r="BC188" s="3905"/>
      <c r="BD188" s="3921"/>
      <c r="BE188" s="3922"/>
      <c r="BF188" s="3923"/>
      <c r="BG188" s="3888"/>
      <c r="BH188" s="3889"/>
      <c r="BI188" s="3890"/>
      <c r="BJ188" s="3906" t="e">
        <f>ROUND(SUM(BJ15,BJ18,BJ21,BJ24,BJ27,BJ30,BJ33,BJ36,BJ59,BJ62,BJ65,BJ68,BJ71,BJ74,BJ77,BJ80,BJ83,BJ108,BJ111,BJ114,BJ117,BJ120,BJ123,BJ126,BJ129,BJ132,BJ158,BJ161,BJ164,BJ167,BJ170,BJ173,BJ176,BJ179,BJ182)/BM187,0)</f>
        <v>#DIV/0!</v>
      </c>
      <c r="BK188" s="3907"/>
      <c r="BL188" s="3908"/>
      <c r="BM188" s="3894"/>
      <c r="BN188" s="3895"/>
      <c r="BO188" s="3895"/>
      <c r="BP188" s="3896"/>
      <c r="BQ188" s="3900"/>
      <c r="BR188" s="3901"/>
      <c r="BS188" s="3901"/>
      <c r="BT188" s="3901"/>
      <c r="BU188" s="3902"/>
      <c r="BW188" s="65" t="s">
        <v>68</v>
      </c>
    </row>
    <row r="189" spans="1:75" s="65" customFormat="1" ht="5.25" customHeight="1">
      <c r="A189" s="794"/>
      <c r="C189" s="128"/>
      <c r="D189" s="603"/>
      <c r="E189" s="603"/>
      <c r="F189" s="603"/>
      <c r="G189" s="632"/>
      <c r="H189" s="632"/>
      <c r="I189" s="632"/>
      <c r="J189" s="632"/>
      <c r="K189" s="632"/>
      <c r="L189" s="632"/>
      <c r="M189" s="632"/>
      <c r="N189" s="597"/>
      <c r="O189" s="597"/>
      <c r="P189" s="597"/>
      <c r="Q189" s="597"/>
      <c r="R189" s="128"/>
      <c r="S189" s="128"/>
      <c r="T189" s="1050"/>
      <c r="U189" s="1050"/>
      <c r="V189" s="1050"/>
      <c r="W189" s="1050"/>
      <c r="X189" s="82"/>
      <c r="Y189" s="1053"/>
      <c r="Z189" s="82"/>
      <c r="AA189" s="1053"/>
      <c r="AB189" s="82"/>
      <c r="AC189" s="1053"/>
      <c r="AD189" s="1065"/>
      <c r="AE189" s="1065"/>
      <c r="AF189" s="1065"/>
      <c r="AG189" s="1377"/>
      <c r="AH189" s="1377"/>
      <c r="AI189" s="1377"/>
      <c r="AJ189" s="1377"/>
      <c r="AK189" s="1377"/>
      <c r="AL189" s="1377"/>
      <c r="AM189" s="1377"/>
      <c r="AN189" s="1377"/>
      <c r="AO189" s="1378"/>
      <c r="AP189" s="1378"/>
      <c r="AQ189" s="1378"/>
      <c r="AR189" s="1378"/>
      <c r="AS189" s="1378"/>
      <c r="AT189" s="1378"/>
      <c r="AU189" s="1094"/>
      <c r="AV189" s="1094"/>
      <c r="AW189" s="1094"/>
      <c r="AX189" s="1094"/>
      <c r="AY189" s="1094"/>
      <c r="AZ189" s="1094"/>
      <c r="BA189" s="1094"/>
      <c r="BB189" s="1094"/>
      <c r="BC189" s="1094"/>
      <c r="BD189" s="1379"/>
      <c r="BE189" s="1379"/>
      <c r="BF189" s="1379"/>
      <c r="BG189" s="1380"/>
      <c r="BH189" s="1380"/>
      <c r="BI189" s="1380"/>
      <c r="BJ189" s="1381"/>
      <c r="BK189" s="1381"/>
      <c r="BL189" s="1381"/>
      <c r="BM189" s="1381"/>
      <c r="BN189" s="1381"/>
      <c r="BO189" s="1381"/>
      <c r="BP189" s="1381"/>
      <c r="BQ189" s="1382"/>
      <c r="BR189" s="1382"/>
      <c r="BS189" s="1382"/>
      <c r="BT189" s="1382"/>
      <c r="BU189" s="1382"/>
      <c r="BW189" s="65" t="s">
        <v>1149</v>
      </c>
    </row>
    <row r="190" spans="1:75" s="65" customFormat="1" ht="12" customHeight="1">
      <c r="A190" s="794"/>
      <c r="C190" s="65" t="s">
        <v>1145</v>
      </c>
      <c r="D190" s="344"/>
      <c r="E190" s="1063" t="s">
        <v>1146</v>
      </c>
      <c r="F190" s="217" t="s">
        <v>1462</v>
      </c>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338"/>
      <c r="BG190" s="338"/>
      <c r="BH190" s="338"/>
      <c r="BI190" s="338"/>
      <c r="BJ190" s="338"/>
      <c r="BK190" s="338"/>
      <c r="BL190" s="338"/>
      <c r="BM190" s="338"/>
      <c r="BN190" s="338"/>
      <c r="BO190" s="338"/>
      <c r="BP190" s="338"/>
      <c r="BQ190" s="338"/>
      <c r="BR190" s="338"/>
      <c r="BW190" s="65" t="s">
        <v>1151</v>
      </c>
    </row>
    <row r="191" spans="1:75" s="65" customFormat="1" ht="12" customHeight="1">
      <c r="A191" s="794"/>
      <c r="E191" s="1063" t="s">
        <v>1148</v>
      </c>
      <c r="F191" s="2401" t="s">
        <v>1632</v>
      </c>
      <c r="G191" s="2401"/>
      <c r="H191" s="2401"/>
      <c r="I191" s="2401"/>
      <c r="J191" s="2401"/>
      <c r="K191" s="2401"/>
      <c r="L191" s="2401"/>
      <c r="M191" s="2401"/>
      <c r="N191" s="2401"/>
      <c r="O191" s="2401"/>
      <c r="P191" s="2401"/>
      <c r="Q191" s="2401"/>
      <c r="R191" s="2401"/>
      <c r="S191" s="2401"/>
      <c r="T191" s="2401"/>
      <c r="U191" s="2401"/>
      <c r="V191" s="2401"/>
      <c r="W191" s="2401"/>
      <c r="X191" s="2401"/>
      <c r="Y191" s="2401"/>
      <c r="Z191" s="2401"/>
      <c r="AA191" s="2401"/>
      <c r="AB191" s="2401"/>
      <c r="AC191" s="2401"/>
      <c r="AD191" s="2401"/>
      <c r="AE191" s="2401"/>
      <c r="AF191" s="2401"/>
      <c r="AG191" s="2401"/>
      <c r="AH191" s="2401"/>
      <c r="AI191" s="2401"/>
      <c r="AJ191" s="2401"/>
      <c r="AK191" s="2401"/>
      <c r="AL191" s="2401"/>
      <c r="AM191" s="2401"/>
      <c r="AN191" s="2401"/>
      <c r="AO191" s="2401"/>
      <c r="AP191" s="2401"/>
      <c r="AQ191" s="2401"/>
      <c r="AR191" s="2401"/>
      <c r="AS191" s="2401"/>
      <c r="AT191" s="2401"/>
      <c r="AU191" s="2401"/>
      <c r="AV191" s="2401"/>
      <c r="AW191" s="2401"/>
      <c r="AX191" s="2401"/>
      <c r="AY191" s="2401"/>
      <c r="AZ191" s="2401"/>
      <c r="BA191" s="2401"/>
      <c r="BB191" s="2401"/>
      <c r="BC191" s="2401"/>
      <c r="BD191" s="2401"/>
      <c r="BE191" s="2401"/>
      <c r="BF191" s="2401"/>
      <c r="BG191" s="2401"/>
      <c r="BH191" s="2401"/>
      <c r="BI191" s="2401"/>
      <c r="BJ191" s="2401"/>
      <c r="BK191" s="2401"/>
      <c r="BL191" s="2401"/>
      <c r="BM191" s="2401"/>
      <c r="BN191" s="2401"/>
      <c r="BO191" s="2401"/>
      <c r="BP191" s="2401"/>
      <c r="BQ191" s="2401"/>
      <c r="BR191" s="2401"/>
    </row>
    <row r="192" spans="1:75" ht="12" customHeight="1">
      <c r="A192" s="794"/>
      <c r="B192" s="65"/>
      <c r="C192" s="65"/>
      <c r="D192" s="65"/>
      <c r="E192" s="1063"/>
      <c r="F192" s="2401"/>
      <c r="G192" s="2401"/>
      <c r="H192" s="2401"/>
      <c r="I192" s="2401"/>
      <c r="J192" s="2401"/>
      <c r="K192" s="2401"/>
      <c r="L192" s="2401"/>
      <c r="M192" s="2401"/>
      <c r="N192" s="2401"/>
      <c r="O192" s="2401"/>
      <c r="P192" s="2401"/>
      <c r="Q192" s="2401"/>
      <c r="R192" s="2401"/>
      <c r="S192" s="2401"/>
      <c r="T192" s="2401"/>
      <c r="U192" s="2401"/>
      <c r="V192" s="2401"/>
      <c r="W192" s="2401"/>
      <c r="X192" s="2401"/>
      <c r="Y192" s="2401"/>
      <c r="Z192" s="2401"/>
      <c r="AA192" s="2401"/>
      <c r="AB192" s="2401"/>
      <c r="AC192" s="2401"/>
      <c r="AD192" s="2401"/>
      <c r="AE192" s="2401"/>
      <c r="AF192" s="2401"/>
      <c r="AG192" s="2401"/>
      <c r="AH192" s="2401"/>
      <c r="AI192" s="2401"/>
      <c r="AJ192" s="2401"/>
      <c r="AK192" s="2401"/>
      <c r="AL192" s="2401"/>
      <c r="AM192" s="2401"/>
      <c r="AN192" s="2401"/>
      <c r="AO192" s="2401"/>
      <c r="AP192" s="2401"/>
      <c r="AQ192" s="2401"/>
      <c r="AR192" s="2401"/>
      <c r="AS192" s="2401"/>
      <c r="AT192" s="2401"/>
      <c r="AU192" s="2401"/>
      <c r="AV192" s="2401"/>
      <c r="AW192" s="2401"/>
      <c r="AX192" s="2401"/>
      <c r="AY192" s="2401"/>
      <c r="AZ192" s="2401"/>
      <c r="BA192" s="2401"/>
      <c r="BB192" s="2401"/>
      <c r="BC192" s="2401"/>
      <c r="BD192" s="2401"/>
      <c r="BE192" s="2401"/>
      <c r="BF192" s="2401"/>
      <c r="BG192" s="2401"/>
      <c r="BH192" s="2401"/>
      <c r="BI192" s="2401"/>
      <c r="BJ192" s="2401"/>
      <c r="BK192" s="2401"/>
      <c r="BL192" s="2401"/>
      <c r="BM192" s="2401"/>
      <c r="BN192" s="2401"/>
      <c r="BO192" s="2401"/>
      <c r="BP192" s="2401"/>
      <c r="BQ192" s="2401"/>
      <c r="BR192" s="2401"/>
      <c r="BS192" s="65"/>
      <c r="BT192" s="65"/>
      <c r="BU192" s="65"/>
    </row>
    <row r="193" spans="1:73" ht="13.5" customHeight="1">
      <c r="A193" s="794"/>
      <c r="C193" s="65"/>
      <c r="D193" s="65"/>
      <c r="E193" s="1063" t="s">
        <v>1150</v>
      </c>
      <c r="F193" s="2400" t="s">
        <v>1633</v>
      </c>
      <c r="G193" s="2400"/>
      <c r="H193" s="2400"/>
      <c r="I193" s="2400"/>
      <c r="J193" s="2400"/>
      <c r="K193" s="2400"/>
      <c r="L193" s="2400"/>
      <c r="M193" s="2400"/>
      <c r="N193" s="2400"/>
      <c r="O193" s="2400"/>
      <c r="P193" s="2400"/>
      <c r="Q193" s="2400"/>
      <c r="R193" s="2400"/>
      <c r="S193" s="2400"/>
      <c r="T193" s="2400"/>
      <c r="U193" s="2400"/>
      <c r="V193" s="2400"/>
      <c r="W193" s="2400"/>
      <c r="X193" s="2400"/>
      <c r="Y193" s="2400"/>
      <c r="Z193" s="2400"/>
      <c r="AA193" s="2400"/>
      <c r="AB193" s="2400"/>
      <c r="AC193" s="2400"/>
      <c r="AD193" s="2400"/>
      <c r="AE193" s="2400"/>
      <c r="AF193" s="2400"/>
      <c r="AG193" s="2400"/>
      <c r="AH193" s="2400"/>
      <c r="AI193" s="2400"/>
      <c r="AJ193" s="2400"/>
      <c r="AK193" s="2400"/>
      <c r="AL193" s="2400"/>
      <c r="AM193" s="2400"/>
      <c r="AN193" s="2400"/>
      <c r="AO193" s="2400"/>
      <c r="AP193" s="2400"/>
      <c r="AQ193" s="2400"/>
      <c r="AR193" s="2400"/>
      <c r="AS193" s="2400"/>
      <c r="AT193" s="2400"/>
      <c r="AU193" s="2400"/>
      <c r="AV193" s="2400"/>
      <c r="AW193" s="2400"/>
      <c r="AX193" s="2400"/>
      <c r="AY193" s="2400"/>
      <c r="AZ193" s="2400"/>
      <c r="BA193" s="2400"/>
      <c r="BB193" s="2400"/>
      <c r="BC193" s="2400"/>
      <c r="BD193" s="2400"/>
      <c r="BE193" s="2400"/>
      <c r="BF193" s="2400"/>
      <c r="BG193" s="2400"/>
      <c r="BH193" s="2400"/>
      <c r="BI193" s="2400"/>
      <c r="BJ193" s="2400"/>
      <c r="BK193" s="2400"/>
      <c r="BL193" s="2400"/>
      <c r="BM193" s="2400"/>
      <c r="BN193" s="2400"/>
      <c r="BO193" s="2400"/>
      <c r="BP193" s="2400"/>
      <c r="BQ193" s="2400"/>
      <c r="BR193" s="2400"/>
      <c r="BS193" s="65"/>
      <c r="BT193" s="65"/>
      <c r="BU193" s="65"/>
    </row>
    <row r="194" spans="1:73" ht="13.5" customHeight="1">
      <c r="C194" s="65"/>
      <c r="D194" s="65"/>
      <c r="E194" s="1063" t="s">
        <v>1524</v>
      </c>
      <c r="F194" s="3590" t="s">
        <v>2294</v>
      </c>
      <c r="G194" s="3590"/>
      <c r="H194" s="3590"/>
      <c r="I194" s="3590"/>
      <c r="J194" s="3590"/>
      <c r="K194" s="3590"/>
      <c r="L194" s="3590"/>
      <c r="M194" s="3590"/>
      <c r="N194" s="3590"/>
      <c r="O194" s="3590"/>
      <c r="P194" s="3590"/>
      <c r="Q194" s="3590"/>
      <c r="R194" s="3590"/>
      <c r="S194" s="3590"/>
      <c r="T194" s="3590"/>
      <c r="U194" s="3590"/>
      <c r="V194" s="3590"/>
      <c r="W194" s="3590"/>
      <c r="X194" s="3590"/>
      <c r="Y194" s="3590"/>
      <c r="Z194" s="3590"/>
      <c r="AA194" s="3590"/>
      <c r="AB194" s="3590"/>
      <c r="AC194" s="3590"/>
      <c r="AD194" s="3590"/>
      <c r="AE194" s="3590"/>
      <c r="AF194" s="3590"/>
      <c r="AG194" s="3590"/>
      <c r="AH194" s="3590"/>
      <c r="AI194" s="3590"/>
      <c r="AJ194" s="3590"/>
      <c r="AK194" s="3590"/>
      <c r="AL194" s="3590"/>
      <c r="AM194" s="3590"/>
      <c r="AN194" s="3590"/>
      <c r="AO194" s="3590"/>
      <c r="AP194" s="3590"/>
      <c r="AQ194" s="3590"/>
      <c r="AR194" s="3590"/>
      <c r="AS194" s="3590"/>
      <c r="AT194" s="3590"/>
      <c r="AU194" s="3590"/>
      <c r="AV194" s="3590"/>
      <c r="AW194" s="3590"/>
      <c r="AX194" s="3590"/>
      <c r="AY194" s="3590"/>
      <c r="AZ194" s="3590"/>
      <c r="BA194" s="3590"/>
      <c r="BB194" s="3590"/>
      <c r="BC194" s="3590"/>
      <c r="BD194" s="3590"/>
      <c r="BE194" s="3590"/>
      <c r="BF194" s="3590"/>
      <c r="BG194" s="3590"/>
      <c r="BH194" s="3590"/>
      <c r="BI194" s="3590"/>
      <c r="BJ194" s="3590"/>
      <c r="BK194" s="3590"/>
      <c r="BL194" s="3590"/>
      <c r="BM194" s="3590"/>
      <c r="BN194" s="3590"/>
      <c r="BO194" s="3590"/>
      <c r="BP194" s="3590"/>
      <c r="BQ194" s="3590"/>
      <c r="BR194" s="3590"/>
      <c r="BS194" s="65"/>
      <c r="BT194" s="65"/>
      <c r="BU194" s="65"/>
    </row>
    <row r="195" spans="1:73" ht="13.5" customHeight="1">
      <c r="C195" s="65"/>
      <c r="D195" s="65"/>
      <c r="E195" s="1063" t="s">
        <v>1525</v>
      </c>
      <c r="F195" s="3590" t="s">
        <v>2059</v>
      </c>
      <c r="G195" s="3590"/>
      <c r="H195" s="3590"/>
      <c r="I195" s="3590"/>
      <c r="J195" s="3590"/>
      <c r="K195" s="3590"/>
      <c r="L195" s="3590"/>
      <c r="M195" s="3590"/>
      <c r="N195" s="3590"/>
      <c r="O195" s="3590"/>
      <c r="P195" s="3590"/>
      <c r="Q195" s="3590"/>
      <c r="R195" s="3590"/>
      <c r="S195" s="3590"/>
      <c r="T195" s="3590"/>
      <c r="U195" s="3590"/>
      <c r="V195" s="3590"/>
      <c r="W195" s="3590"/>
      <c r="X195" s="3590"/>
      <c r="Y195" s="3590"/>
      <c r="Z195" s="3590"/>
      <c r="AA195" s="3590"/>
      <c r="AB195" s="3590"/>
      <c r="AC195" s="3590"/>
      <c r="AD195" s="3590"/>
      <c r="AE195" s="3590"/>
      <c r="AF195" s="3590"/>
      <c r="AG195" s="3590"/>
      <c r="AH195" s="3590"/>
      <c r="AI195" s="3590"/>
      <c r="AJ195" s="3590"/>
      <c r="AK195" s="3590"/>
      <c r="AL195" s="3590"/>
      <c r="AM195" s="3590"/>
      <c r="AN195" s="3590"/>
      <c r="AO195" s="3590"/>
      <c r="AP195" s="3590"/>
      <c r="AQ195" s="3590"/>
      <c r="AR195" s="3590"/>
      <c r="AS195" s="3590"/>
      <c r="AT195" s="3590"/>
      <c r="AU195" s="3590"/>
      <c r="AV195" s="3590"/>
      <c r="AW195" s="3590"/>
      <c r="AX195" s="3590"/>
      <c r="AY195" s="3590"/>
      <c r="AZ195" s="3590"/>
      <c r="BA195" s="3590"/>
      <c r="BB195" s="3590"/>
      <c r="BC195" s="3590"/>
      <c r="BD195" s="3590"/>
      <c r="BE195" s="3590"/>
      <c r="BF195" s="3590"/>
      <c r="BG195" s="3590"/>
      <c r="BH195" s="3590"/>
      <c r="BI195" s="3590"/>
      <c r="BJ195" s="3590"/>
      <c r="BK195" s="604"/>
      <c r="BL195" s="604"/>
      <c r="BM195" s="604"/>
      <c r="BN195" s="604"/>
      <c r="BO195" s="604"/>
      <c r="BP195" s="604"/>
      <c r="BQ195" s="604"/>
      <c r="BR195" s="604"/>
      <c r="BS195" s="65"/>
      <c r="BT195" s="65"/>
      <c r="BU195" s="65"/>
    </row>
    <row r="196" spans="1:73">
      <c r="A196" s="794"/>
      <c r="B196" s="65"/>
    </row>
    <row r="197" spans="1:73">
      <c r="A197" s="794"/>
    </row>
    <row r="198" spans="1:73">
      <c r="A198" s="794"/>
    </row>
  </sheetData>
  <mergeCells count="2124">
    <mergeCell ref="BW2:CA2"/>
    <mergeCell ref="BJ10:BL11"/>
    <mergeCell ref="BM10:BM12"/>
    <mergeCell ref="AX12:AZ12"/>
    <mergeCell ref="AO6:BF6"/>
    <mergeCell ref="BA12:BC12"/>
    <mergeCell ref="BJ12:BL12"/>
    <mergeCell ref="AE10:AE11"/>
    <mergeCell ref="BA9:BC9"/>
    <mergeCell ref="AG11:AJ11"/>
    <mergeCell ref="AK11:AN11"/>
    <mergeCell ref="AU11:AW11"/>
    <mergeCell ref="BD7:BF8"/>
    <mergeCell ref="AU9:AW9"/>
    <mergeCell ref="AE6:AF9"/>
    <mergeCell ref="BG9:BI9"/>
    <mergeCell ref="AG6:AN6"/>
    <mergeCell ref="BG6:BI8"/>
    <mergeCell ref="BJ6:BL7"/>
    <mergeCell ref="AX9:AZ9"/>
    <mergeCell ref="AB10:AB11"/>
    <mergeCell ref="AC10:AC11"/>
    <mergeCell ref="AH12:AI12"/>
    <mergeCell ref="AL12:AM12"/>
    <mergeCell ref="AO12:AQ12"/>
    <mergeCell ref="AR12:AT12"/>
    <mergeCell ref="BM4:BM9"/>
    <mergeCell ref="BN4:BU5"/>
    <mergeCell ref="AG7:AJ8"/>
    <mergeCell ref="AK7:AN8"/>
    <mergeCell ref="AU7:AW7"/>
    <mergeCell ref="AX7:AZ7"/>
    <mergeCell ref="Y6:AB6"/>
    <mergeCell ref="AC6:AD9"/>
    <mergeCell ref="AU10:AW10"/>
    <mergeCell ref="AU12:AW12"/>
    <mergeCell ref="Y10:Z11"/>
    <mergeCell ref="AA10:AA11"/>
    <mergeCell ref="Q4:Q9"/>
    <mergeCell ref="BN15:BU15"/>
    <mergeCell ref="AR11:AT11"/>
    <mergeCell ref="L11:P12"/>
    <mergeCell ref="Y4:AF5"/>
    <mergeCell ref="AR10:AT10"/>
    <mergeCell ref="AG4:BI5"/>
    <mergeCell ref="BA7:BC7"/>
    <mergeCell ref="BN14:BU14"/>
    <mergeCell ref="AU13:AW13"/>
    <mergeCell ref="AX13:AZ13"/>
    <mergeCell ref="BA13:BC13"/>
    <mergeCell ref="BD13:BF15"/>
    <mergeCell ref="BG13:BI15"/>
    <mergeCell ref="AE13:AE14"/>
    <mergeCell ref="AF13:AF14"/>
    <mergeCell ref="AG13:AJ14"/>
    <mergeCell ref="AK13:AN14"/>
    <mergeCell ref="BN12:BU12"/>
    <mergeCell ref="BN6:BU9"/>
    <mergeCell ref="AA7:AB9"/>
    <mergeCell ref="BA11:BC11"/>
    <mergeCell ref="BN11:BU11"/>
    <mergeCell ref="AX10:AZ10"/>
    <mergeCell ref="BA10:BC10"/>
    <mergeCell ref="BD10:BF12"/>
    <mergeCell ref="BG10:BI12"/>
    <mergeCell ref="AO7:AQ7"/>
    <mergeCell ref="R4:T7"/>
    <mergeCell ref="U4:U9"/>
    <mergeCell ref="V4:V9"/>
    <mergeCell ref="AX11:AZ11"/>
    <mergeCell ref="C10:C12"/>
    <mergeCell ref="R15:T15"/>
    <mergeCell ref="Y15:Z15"/>
    <mergeCell ref="AH15:AI15"/>
    <mergeCell ref="AL15:AM15"/>
    <mergeCell ref="BN10:BU10"/>
    <mergeCell ref="AO15:AQ15"/>
    <mergeCell ref="BJ13:BL14"/>
    <mergeCell ref="BM13:BM15"/>
    <mergeCell ref="BN13:BU13"/>
    <mergeCell ref="R12:T12"/>
    <mergeCell ref="Y12:Z12"/>
    <mergeCell ref="C1:BR1"/>
    <mergeCell ref="BF2:BL2"/>
    <mergeCell ref="BM2:BN2"/>
    <mergeCell ref="BO2:BT2"/>
    <mergeCell ref="R10:T11"/>
    <mergeCell ref="U10:U12"/>
    <mergeCell ref="V10:V12"/>
    <mergeCell ref="R8:T9"/>
    <mergeCell ref="AU8:AW8"/>
    <mergeCell ref="AX8:AZ8"/>
    <mergeCell ref="BA8:BC8"/>
    <mergeCell ref="BJ8:BL9"/>
    <mergeCell ref="AH9:AI9"/>
    <mergeCell ref="AL9:AM9"/>
    <mergeCell ref="AO9:AQ9"/>
    <mergeCell ref="AR9:AT9"/>
    <mergeCell ref="W4:X9"/>
    <mergeCell ref="BD9:BF9"/>
    <mergeCell ref="AF10:AF11"/>
    <mergeCell ref="AO10:AQ10"/>
    <mergeCell ref="C13:C15"/>
    <mergeCell ref="AR15:AT15"/>
    <mergeCell ref="AX15:AZ15"/>
    <mergeCell ref="D13:F15"/>
    <mergeCell ref="Q10:Q12"/>
    <mergeCell ref="Q13:Q15"/>
    <mergeCell ref="BA15:BC15"/>
    <mergeCell ref="BJ15:BL15"/>
    <mergeCell ref="AR20:AT20"/>
    <mergeCell ref="AU14:AW14"/>
    <mergeCell ref="AX14:AZ14"/>
    <mergeCell ref="AC13:AC14"/>
    <mergeCell ref="AD13:AD14"/>
    <mergeCell ref="B4:B12"/>
    <mergeCell ref="C4:C9"/>
    <mergeCell ref="D4:F9"/>
    <mergeCell ref="L4:P9"/>
    <mergeCell ref="Y7:Z9"/>
    <mergeCell ref="BJ4:BL5"/>
    <mergeCell ref="W10:X12"/>
    <mergeCell ref="AR7:AT7"/>
    <mergeCell ref="AO8:AQ8"/>
    <mergeCell ref="AR8:AT8"/>
    <mergeCell ref="AO11:AQ11"/>
    <mergeCell ref="Q16:Q18"/>
    <mergeCell ref="AC16:AC17"/>
    <mergeCell ref="AD16:AD17"/>
    <mergeCell ref="AG16:AJ17"/>
    <mergeCell ref="C16:C18"/>
    <mergeCell ref="L16:P18"/>
    <mergeCell ref="D16:F18"/>
    <mergeCell ref="B13:B15"/>
    <mergeCell ref="G16:K17"/>
    <mergeCell ref="G18:I18"/>
    <mergeCell ref="J18:K18"/>
    <mergeCell ref="G10:K11"/>
    <mergeCell ref="G12:I12"/>
    <mergeCell ref="J12:K12"/>
    <mergeCell ref="G4:K6"/>
    <mergeCell ref="G7:I9"/>
    <mergeCell ref="AD10:AD11"/>
    <mergeCell ref="BD16:BF18"/>
    <mergeCell ref="BG16:BI18"/>
    <mergeCell ref="BJ16:BL17"/>
    <mergeCell ref="BM16:BM18"/>
    <mergeCell ref="AU15:AW15"/>
    <mergeCell ref="W13:X15"/>
    <mergeCell ref="Y13:Z14"/>
    <mergeCell ref="AA13:AA14"/>
    <mergeCell ref="AB13:AB14"/>
    <mergeCell ref="U16:U18"/>
    <mergeCell ref="V16:V18"/>
    <mergeCell ref="W16:X18"/>
    <mergeCell ref="Y16:Z17"/>
    <mergeCell ref="AA16:AA17"/>
    <mergeCell ref="BA14:BC14"/>
    <mergeCell ref="AO13:AQ13"/>
    <mergeCell ref="AO17:AQ17"/>
    <mergeCell ref="AR17:AT17"/>
    <mergeCell ref="J7:K9"/>
    <mergeCell ref="L13:P15"/>
    <mergeCell ref="R13:T14"/>
    <mergeCell ref="U13:U15"/>
    <mergeCell ref="V13:V15"/>
    <mergeCell ref="AF19:AF20"/>
    <mergeCell ref="AG19:AJ20"/>
    <mergeCell ref="AK19:AN20"/>
    <mergeCell ref="AU19:AW19"/>
    <mergeCell ref="BA24:BC24"/>
    <mergeCell ref="BJ21:BL21"/>
    <mergeCell ref="R18:T18"/>
    <mergeCell ref="Y18:Z18"/>
    <mergeCell ref="B16:B18"/>
    <mergeCell ref="AB16:AB17"/>
    <mergeCell ref="AE16:AE17"/>
    <mergeCell ref="AF16:AF17"/>
    <mergeCell ref="R16:T17"/>
    <mergeCell ref="BN16:BU16"/>
    <mergeCell ref="BA17:BC17"/>
    <mergeCell ref="BN17:BU17"/>
    <mergeCell ref="BA18:BC18"/>
    <mergeCell ref="BJ18:BL18"/>
    <mergeCell ref="AK16:AN17"/>
    <mergeCell ref="AU16:AW16"/>
    <mergeCell ref="AX16:AZ16"/>
    <mergeCell ref="AU17:AW17"/>
    <mergeCell ref="AX17:AZ17"/>
    <mergeCell ref="BN18:BU18"/>
    <mergeCell ref="AU18:AW18"/>
    <mergeCell ref="AX18:AZ18"/>
    <mergeCell ref="AU20:AW20"/>
    <mergeCell ref="AX20:AZ20"/>
    <mergeCell ref="BA20:BC20"/>
    <mergeCell ref="B22:B24"/>
    <mergeCell ref="AL21:AM21"/>
    <mergeCell ref="BA16:BC16"/>
    <mergeCell ref="C22:C24"/>
    <mergeCell ref="L22:P24"/>
    <mergeCell ref="AR21:AT21"/>
    <mergeCell ref="AC19:AC20"/>
    <mergeCell ref="AD19:AD20"/>
    <mergeCell ref="B19:B21"/>
    <mergeCell ref="C19:C21"/>
    <mergeCell ref="L19:P21"/>
    <mergeCell ref="R19:T20"/>
    <mergeCell ref="U19:U21"/>
    <mergeCell ref="V19:V21"/>
    <mergeCell ref="AH18:AI18"/>
    <mergeCell ref="AL18:AM18"/>
    <mergeCell ref="AO18:AQ18"/>
    <mergeCell ref="AR18:AT18"/>
    <mergeCell ref="R21:T21"/>
    <mergeCell ref="Y21:Z21"/>
    <mergeCell ref="AH21:AI21"/>
    <mergeCell ref="Q19:Q21"/>
    <mergeCell ref="R22:T23"/>
    <mergeCell ref="U22:U24"/>
    <mergeCell ref="V22:V24"/>
    <mergeCell ref="W22:X24"/>
    <mergeCell ref="Y22:Z23"/>
    <mergeCell ref="AA22:AA23"/>
    <mergeCell ref="R24:T24"/>
    <mergeCell ref="Y24:Z24"/>
    <mergeCell ref="AO21:AQ21"/>
    <mergeCell ref="W19:X21"/>
    <mergeCell ref="AO20:AQ20"/>
    <mergeCell ref="D19:F21"/>
    <mergeCell ref="D22:F24"/>
    <mergeCell ref="BJ24:BL24"/>
    <mergeCell ref="AK22:AN23"/>
    <mergeCell ref="AU22:AW22"/>
    <mergeCell ref="AX19:AZ19"/>
    <mergeCell ref="BA19:BC19"/>
    <mergeCell ref="BD19:BF21"/>
    <mergeCell ref="BG19:BI21"/>
    <mergeCell ref="AE19:AE20"/>
    <mergeCell ref="AU21:AW21"/>
    <mergeCell ref="AX21:AZ21"/>
    <mergeCell ref="AD22:AD23"/>
    <mergeCell ref="AE22:AE23"/>
    <mergeCell ref="AF22:AF23"/>
    <mergeCell ref="AG22:AJ23"/>
    <mergeCell ref="BA23:BC23"/>
    <mergeCell ref="BA22:BC22"/>
    <mergeCell ref="Q22:Q24"/>
    <mergeCell ref="AB22:AB23"/>
    <mergeCell ref="BD22:BF24"/>
    <mergeCell ref="BG22:BI24"/>
    <mergeCell ref="BJ22:BL23"/>
    <mergeCell ref="Y19:Z20"/>
    <mergeCell ref="AA19:AA20"/>
    <mergeCell ref="AB19:AB20"/>
    <mergeCell ref="BA21:BC21"/>
    <mergeCell ref="AC22:AC23"/>
    <mergeCell ref="AO22:AQ22"/>
    <mergeCell ref="AR22:AT22"/>
    <mergeCell ref="AO23:AQ23"/>
    <mergeCell ref="AR23:AT23"/>
    <mergeCell ref="AO19:AQ19"/>
    <mergeCell ref="AR19:AT19"/>
    <mergeCell ref="BM22:BM24"/>
    <mergeCell ref="BN22:BU22"/>
    <mergeCell ref="BN20:BU20"/>
    <mergeCell ref="AX24:AZ24"/>
    <mergeCell ref="AX22:AZ22"/>
    <mergeCell ref="AU23:AW23"/>
    <mergeCell ref="AX23:AZ23"/>
    <mergeCell ref="BN24:BU24"/>
    <mergeCell ref="AU24:AW24"/>
    <mergeCell ref="AH24:AI24"/>
    <mergeCell ref="AL24:AM24"/>
    <mergeCell ref="AO24:AQ24"/>
    <mergeCell ref="AR24:AT24"/>
    <mergeCell ref="BM25:BM27"/>
    <mergeCell ref="BN25:BU25"/>
    <mergeCell ref="AU26:AW26"/>
    <mergeCell ref="AX26:AZ26"/>
    <mergeCell ref="BA26:BC26"/>
    <mergeCell ref="BN26:BU26"/>
    <mergeCell ref="AU25:AW25"/>
    <mergeCell ref="AX25:AZ25"/>
    <mergeCell ref="BA25:BC25"/>
    <mergeCell ref="BD25:BF27"/>
    <mergeCell ref="BG25:BI27"/>
    <mergeCell ref="BN21:BU21"/>
    <mergeCell ref="BN23:BU23"/>
    <mergeCell ref="BJ19:BL20"/>
    <mergeCell ref="BM19:BM21"/>
    <mergeCell ref="BN19:BU19"/>
    <mergeCell ref="AK25:AN26"/>
    <mergeCell ref="BJ27:BL27"/>
    <mergeCell ref="BN27:BU27"/>
    <mergeCell ref="BJ25:BL26"/>
    <mergeCell ref="BA27:BC27"/>
    <mergeCell ref="AR27:AT27"/>
    <mergeCell ref="AU27:AW27"/>
    <mergeCell ref="AX27:AZ27"/>
    <mergeCell ref="AL30:AM30"/>
    <mergeCell ref="AO30:AQ30"/>
    <mergeCell ref="AR30:AT30"/>
    <mergeCell ref="AK31:AN32"/>
    <mergeCell ref="AX33:AZ33"/>
    <mergeCell ref="R27:T27"/>
    <mergeCell ref="Y27:Z27"/>
    <mergeCell ref="AH27:AI27"/>
    <mergeCell ref="AL27:AM27"/>
    <mergeCell ref="AO27:AQ27"/>
    <mergeCell ref="W25:X27"/>
    <mergeCell ref="Y25:Z26"/>
    <mergeCell ref="AA25:AA26"/>
    <mergeCell ref="AB25:AB26"/>
    <mergeCell ref="AU30:AW30"/>
    <mergeCell ref="AX30:AZ30"/>
    <mergeCell ref="AO25:AQ25"/>
    <mergeCell ref="AR25:AT25"/>
    <mergeCell ref="AO26:AQ26"/>
    <mergeCell ref="AR26:AT26"/>
    <mergeCell ref="AO28:AQ28"/>
    <mergeCell ref="AC28:AC29"/>
    <mergeCell ref="AD28:AD29"/>
    <mergeCell ref="R28:T29"/>
    <mergeCell ref="U28:U30"/>
    <mergeCell ref="AE31:AE32"/>
    <mergeCell ref="AF31:AF32"/>
    <mergeCell ref="AE25:AE26"/>
    <mergeCell ref="AF25:AF26"/>
    <mergeCell ref="AG25:AJ26"/>
    <mergeCell ref="B28:B30"/>
    <mergeCell ref="C28:C30"/>
    <mergeCell ref="D25:F27"/>
    <mergeCell ref="D28:F30"/>
    <mergeCell ref="Q31:Q33"/>
    <mergeCell ref="AF28:AF29"/>
    <mergeCell ref="AG28:AJ29"/>
    <mergeCell ref="L28:P30"/>
    <mergeCell ref="Q28:Q30"/>
    <mergeCell ref="B25:B27"/>
    <mergeCell ref="C25:C27"/>
    <mergeCell ref="L25:P27"/>
    <mergeCell ref="R25:T26"/>
    <mergeCell ref="U25:U27"/>
    <mergeCell ref="V25:V27"/>
    <mergeCell ref="AC25:AC26"/>
    <mergeCell ref="AD25:AD26"/>
    <mergeCell ref="Q25:Q27"/>
    <mergeCell ref="B31:B33"/>
    <mergeCell ref="C31:C33"/>
    <mergeCell ref="L31:P33"/>
    <mergeCell ref="R31:T32"/>
    <mergeCell ref="R33:T33"/>
    <mergeCell ref="AE28:AE29"/>
    <mergeCell ref="R30:T30"/>
    <mergeCell ref="Y30:Z30"/>
    <mergeCell ref="Y28:Z29"/>
    <mergeCell ref="AA28:AA29"/>
    <mergeCell ref="AB28:AB29"/>
    <mergeCell ref="BJ28:BL29"/>
    <mergeCell ref="BM28:BM30"/>
    <mergeCell ref="BN28:BU28"/>
    <mergeCell ref="BA29:BC29"/>
    <mergeCell ref="BN29:BU29"/>
    <mergeCell ref="BA30:BC30"/>
    <mergeCell ref="BJ30:BL30"/>
    <mergeCell ref="AK28:AN29"/>
    <mergeCell ref="AU28:AW28"/>
    <mergeCell ref="AX28:AZ28"/>
    <mergeCell ref="AU29:AW29"/>
    <mergeCell ref="AX29:AZ29"/>
    <mergeCell ref="BN30:BU30"/>
    <mergeCell ref="BA28:BC28"/>
    <mergeCell ref="AH30:AI30"/>
    <mergeCell ref="AO33:AQ33"/>
    <mergeCell ref="BA33:BC33"/>
    <mergeCell ref="BJ33:BL33"/>
    <mergeCell ref="BD28:BF30"/>
    <mergeCell ref="BG28:BI30"/>
    <mergeCell ref="BJ31:BL32"/>
    <mergeCell ref="BM31:BM33"/>
    <mergeCell ref="BN31:BU31"/>
    <mergeCell ref="BN33:BU33"/>
    <mergeCell ref="BA32:BC32"/>
    <mergeCell ref="AR28:AT28"/>
    <mergeCell ref="AO29:AQ29"/>
    <mergeCell ref="AR29:AT29"/>
    <mergeCell ref="BG31:BI33"/>
    <mergeCell ref="V28:V30"/>
    <mergeCell ref="W28:X30"/>
    <mergeCell ref="AR33:AT33"/>
    <mergeCell ref="AU33:AW33"/>
    <mergeCell ref="AO31:AQ31"/>
    <mergeCell ref="AR31:AT31"/>
    <mergeCell ref="AO32:AQ32"/>
    <mergeCell ref="AR32:AT32"/>
    <mergeCell ref="AB34:AB35"/>
    <mergeCell ref="AC34:AC35"/>
    <mergeCell ref="AD34:AD35"/>
    <mergeCell ref="AE34:AE35"/>
    <mergeCell ref="AF34:AF35"/>
    <mergeCell ref="AG34:AJ35"/>
    <mergeCell ref="AU32:AW32"/>
    <mergeCell ref="AX32:AZ32"/>
    <mergeCell ref="AG31:AJ32"/>
    <mergeCell ref="AA31:AA32"/>
    <mergeCell ref="AB31:AB32"/>
    <mergeCell ref="AU35:AW35"/>
    <mergeCell ref="BJ36:BL36"/>
    <mergeCell ref="BJ39:BL39"/>
    <mergeCell ref="BM39:BP40"/>
    <mergeCell ref="BQ39:BU40"/>
    <mergeCell ref="AX34:AZ34"/>
    <mergeCell ref="AX35:AZ35"/>
    <mergeCell ref="AH33:AI33"/>
    <mergeCell ref="AL33:AM33"/>
    <mergeCell ref="AO34:AQ34"/>
    <mergeCell ref="AR34:AT34"/>
    <mergeCell ref="AO35:AQ35"/>
    <mergeCell ref="AR35:AT35"/>
    <mergeCell ref="U31:U33"/>
    <mergeCell ref="V31:V33"/>
    <mergeCell ref="Y33:Z33"/>
    <mergeCell ref="W31:X33"/>
    <mergeCell ref="Y31:Z32"/>
    <mergeCell ref="V34:V36"/>
    <mergeCell ref="W34:X36"/>
    <mergeCell ref="Y34:Z35"/>
    <mergeCell ref="AA34:AA35"/>
    <mergeCell ref="AK34:AN35"/>
    <mergeCell ref="AU34:AW34"/>
    <mergeCell ref="AC31:AC32"/>
    <mergeCell ref="AD31:AD32"/>
    <mergeCell ref="BN32:BU32"/>
    <mergeCell ref="AU31:AW31"/>
    <mergeCell ref="AX31:AZ31"/>
    <mergeCell ref="BA31:BC31"/>
    <mergeCell ref="BD31:BF33"/>
    <mergeCell ref="BN35:BU35"/>
    <mergeCell ref="BA36:BC36"/>
    <mergeCell ref="AO53:BF53"/>
    <mergeCell ref="BJ53:BL54"/>
    <mergeCell ref="BO49:BT49"/>
    <mergeCell ref="AX40:AZ40"/>
    <mergeCell ref="BA40:BC40"/>
    <mergeCell ref="BJ40:BL40"/>
    <mergeCell ref="AU39:AW39"/>
    <mergeCell ref="AX39:AZ39"/>
    <mergeCell ref="BA39:BC39"/>
    <mergeCell ref="BD39:BF40"/>
    <mergeCell ref="BG39:BI40"/>
    <mergeCell ref="AG39:AJ40"/>
    <mergeCell ref="AK39:AN40"/>
    <mergeCell ref="BD56:BF56"/>
    <mergeCell ref="BJ55:BL56"/>
    <mergeCell ref="AH56:AI56"/>
    <mergeCell ref="AL56:AM56"/>
    <mergeCell ref="BD54:BF55"/>
    <mergeCell ref="AU54:AW54"/>
    <mergeCell ref="AX54:AZ54"/>
    <mergeCell ref="BA54:BC54"/>
    <mergeCell ref="R51:T54"/>
    <mergeCell ref="B34:B36"/>
    <mergeCell ref="C34:C36"/>
    <mergeCell ref="L34:P36"/>
    <mergeCell ref="BN36:BU36"/>
    <mergeCell ref="B37:B39"/>
    <mergeCell ref="BM38:BP38"/>
    <mergeCell ref="BQ38:BU38"/>
    <mergeCell ref="R39:R40"/>
    <mergeCell ref="S39:S40"/>
    <mergeCell ref="AH36:AI36"/>
    <mergeCell ref="AL36:AM36"/>
    <mergeCell ref="AO36:AQ36"/>
    <mergeCell ref="AR36:AT36"/>
    <mergeCell ref="AU36:AW36"/>
    <mergeCell ref="AX36:AZ36"/>
    <mergeCell ref="BA34:BC34"/>
    <mergeCell ref="BD34:BF36"/>
    <mergeCell ref="BG34:BI36"/>
    <mergeCell ref="BJ34:BL35"/>
    <mergeCell ref="BM34:BM36"/>
    <mergeCell ref="BN34:BU34"/>
    <mergeCell ref="BA35:BC35"/>
    <mergeCell ref="R34:T35"/>
    <mergeCell ref="U34:U36"/>
    <mergeCell ref="C39:F40"/>
    <mergeCell ref="G39:K40"/>
    <mergeCell ref="R36:T36"/>
    <mergeCell ref="Y36:Z36"/>
    <mergeCell ref="BM51:BM56"/>
    <mergeCell ref="BN51:BU52"/>
    <mergeCell ref="AG53:AN53"/>
    <mergeCell ref="AX57:AZ57"/>
    <mergeCell ref="BA57:BC57"/>
    <mergeCell ref="R55:T56"/>
    <mergeCell ref="AU55:AW55"/>
    <mergeCell ref="AX55:AZ55"/>
    <mergeCell ref="BA55:BC55"/>
    <mergeCell ref="AU40:AW40"/>
    <mergeCell ref="BJ59:BL59"/>
    <mergeCell ref="C51:C56"/>
    <mergeCell ref="Y53:AB53"/>
    <mergeCell ref="AC53:AD56"/>
    <mergeCell ref="AE53:AF56"/>
    <mergeCell ref="AX59:AZ59"/>
    <mergeCell ref="BG53:BI55"/>
    <mergeCell ref="AO39:AQ40"/>
    <mergeCell ref="AR39:AT40"/>
    <mergeCell ref="BN53:BU56"/>
    <mergeCell ref="U51:U56"/>
    <mergeCell ref="V51:V56"/>
    <mergeCell ref="W51:X56"/>
    <mergeCell ref="Y51:AF52"/>
    <mergeCell ref="AG51:BI52"/>
    <mergeCell ref="BJ51:BL52"/>
    <mergeCell ref="Y54:Z56"/>
    <mergeCell ref="AA54:AB56"/>
    <mergeCell ref="AG54:AJ55"/>
    <mergeCell ref="AK54:AN55"/>
    <mergeCell ref="AO54:AQ54"/>
    <mergeCell ref="AR54:AT54"/>
    <mergeCell ref="AO55:AQ55"/>
    <mergeCell ref="AR55:AT55"/>
    <mergeCell ref="BG56:BI56"/>
    <mergeCell ref="BN59:BU59"/>
    <mergeCell ref="BJ57:BL58"/>
    <mergeCell ref="BM57:BM59"/>
    <mergeCell ref="BN57:BU57"/>
    <mergeCell ref="BN58:BU58"/>
    <mergeCell ref="BD57:BF59"/>
    <mergeCell ref="AL62:AM62"/>
    <mergeCell ref="R60:T61"/>
    <mergeCell ref="U60:U62"/>
    <mergeCell ref="V60:V62"/>
    <mergeCell ref="W60:X62"/>
    <mergeCell ref="Y60:Z61"/>
    <mergeCell ref="AA60:AA61"/>
    <mergeCell ref="R62:T62"/>
    <mergeCell ref="Y62:Z62"/>
    <mergeCell ref="AO56:AQ56"/>
    <mergeCell ref="AR56:AT56"/>
    <mergeCell ref="AU56:AW56"/>
    <mergeCell ref="AX56:AZ56"/>
    <mergeCell ref="BA56:BC56"/>
    <mergeCell ref="AR59:AT59"/>
    <mergeCell ref="AU59:AW59"/>
    <mergeCell ref="BA59:BC59"/>
    <mergeCell ref="R59:T59"/>
    <mergeCell ref="Y59:Z59"/>
    <mergeCell ref="AH59:AI59"/>
    <mergeCell ref="AL59:AM59"/>
    <mergeCell ref="AO59:AQ59"/>
    <mergeCell ref="AU58:AW58"/>
    <mergeCell ref="AX58:AZ58"/>
    <mergeCell ref="BA58:BC58"/>
    <mergeCell ref="AU57:AW57"/>
    <mergeCell ref="B57:B59"/>
    <mergeCell ref="C57:C59"/>
    <mergeCell ref="L57:P59"/>
    <mergeCell ref="R57:T58"/>
    <mergeCell ref="U57:U59"/>
    <mergeCell ref="V57:V59"/>
    <mergeCell ref="BJ60:BL61"/>
    <mergeCell ref="BM60:BM62"/>
    <mergeCell ref="BN60:BU60"/>
    <mergeCell ref="BA61:BC61"/>
    <mergeCell ref="BN61:BU61"/>
    <mergeCell ref="BA62:BC62"/>
    <mergeCell ref="BJ62:BL62"/>
    <mergeCell ref="AK60:AN61"/>
    <mergeCell ref="AU60:AW60"/>
    <mergeCell ref="AX60:AZ60"/>
    <mergeCell ref="AC63:AC64"/>
    <mergeCell ref="AU61:AW61"/>
    <mergeCell ref="AX61:AZ61"/>
    <mergeCell ref="BN62:BU62"/>
    <mergeCell ref="W57:X59"/>
    <mergeCell ref="Y57:Z58"/>
    <mergeCell ref="AA57:AA58"/>
    <mergeCell ref="AB57:AB58"/>
    <mergeCell ref="AC57:AC58"/>
    <mergeCell ref="AD57:AD58"/>
    <mergeCell ref="AO57:AQ57"/>
    <mergeCell ref="BG57:BI59"/>
    <mergeCell ref="AE57:AE58"/>
    <mergeCell ref="AF57:AF58"/>
    <mergeCell ref="AG57:AJ58"/>
    <mergeCell ref="AK57:AN58"/>
    <mergeCell ref="AX64:AZ64"/>
    <mergeCell ref="BA64:BC64"/>
    <mergeCell ref="AO62:AQ62"/>
    <mergeCell ref="AR62:AT62"/>
    <mergeCell ref="AU62:AW62"/>
    <mergeCell ref="AX62:AZ62"/>
    <mergeCell ref="AR65:AT65"/>
    <mergeCell ref="AU65:AW65"/>
    <mergeCell ref="AX65:AZ65"/>
    <mergeCell ref="BJ66:BL67"/>
    <mergeCell ref="BM66:BM68"/>
    <mergeCell ref="BN66:BU66"/>
    <mergeCell ref="BA67:BC67"/>
    <mergeCell ref="B60:B62"/>
    <mergeCell ref="C60:C62"/>
    <mergeCell ref="L60:P62"/>
    <mergeCell ref="AH62:AI62"/>
    <mergeCell ref="AB60:AB61"/>
    <mergeCell ref="AC60:AC61"/>
    <mergeCell ref="AD60:AD61"/>
    <mergeCell ref="AE60:AE61"/>
    <mergeCell ref="AF60:AF61"/>
    <mergeCell ref="AG60:AJ61"/>
    <mergeCell ref="BA60:BC60"/>
    <mergeCell ref="BD60:BF62"/>
    <mergeCell ref="BG60:BI62"/>
    <mergeCell ref="AU69:AW69"/>
    <mergeCell ref="AX69:AZ69"/>
    <mergeCell ref="BA69:BC69"/>
    <mergeCell ref="AD63:AD64"/>
    <mergeCell ref="BA66:BC66"/>
    <mergeCell ref="BD66:BF68"/>
    <mergeCell ref="BG66:BI68"/>
    <mergeCell ref="R65:T65"/>
    <mergeCell ref="Y65:Z65"/>
    <mergeCell ref="AH65:AI65"/>
    <mergeCell ref="AL65:AM65"/>
    <mergeCell ref="AO65:AQ65"/>
    <mergeCell ref="AL68:AM68"/>
    <mergeCell ref="AO68:AQ68"/>
    <mergeCell ref="AR68:AT68"/>
    <mergeCell ref="AU68:AW68"/>
    <mergeCell ref="AX68:AZ68"/>
    <mergeCell ref="W66:X68"/>
    <mergeCell ref="Y66:Z67"/>
    <mergeCell ref="AA66:AA67"/>
    <mergeCell ref="R68:T68"/>
    <mergeCell ref="Y68:Z68"/>
    <mergeCell ref="AK66:AN67"/>
    <mergeCell ref="AU66:AW66"/>
    <mergeCell ref="AX66:AZ66"/>
    <mergeCell ref="AU67:AW67"/>
    <mergeCell ref="AX67:AZ67"/>
    <mergeCell ref="AB66:AB67"/>
    <mergeCell ref="AO67:AQ67"/>
    <mergeCell ref="AR67:AT67"/>
    <mergeCell ref="AR66:AT66"/>
    <mergeCell ref="AU64:AW64"/>
    <mergeCell ref="V69:V71"/>
    <mergeCell ref="AH68:AI68"/>
    <mergeCell ref="Y71:Z71"/>
    <mergeCell ref="BN67:BU67"/>
    <mergeCell ref="BA68:BC68"/>
    <mergeCell ref="BN64:BU64"/>
    <mergeCell ref="AU63:AW63"/>
    <mergeCell ref="AX63:AZ63"/>
    <mergeCell ref="BA63:BC63"/>
    <mergeCell ref="BD63:BF65"/>
    <mergeCell ref="BG63:BI65"/>
    <mergeCell ref="AE63:AE64"/>
    <mergeCell ref="AF63:AF64"/>
    <mergeCell ref="AG63:AJ64"/>
    <mergeCell ref="AK63:AN64"/>
    <mergeCell ref="BA65:BC65"/>
    <mergeCell ref="BJ65:BL65"/>
    <mergeCell ref="BN65:BU65"/>
    <mergeCell ref="BN68:BU68"/>
    <mergeCell ref="AD69:AD70"/>
    <mergeCell ref="AR70:AT70"/>
    <mergeCell ref="BJ69:BL70"/>
    <mergeCell ref="BM69:BM71"/>
    <mergeCell ref="BJ68:BL68"/>
    <mergeCell ref="BJ63:BL64"/>
    <mergeCell ref="BM63:BM65"/>
    <mergeCell ref="BN63:BU63"/>
    <mergeCell ref="BN69:BU69"/>
    <mergeCell ref="AU70:AW70"/>
    <mergeCell ref="AX70:AZ70"/>
    <mergeCell ref="BA70:BC70"/>
    <mergeCell ref="BN70:BU70"/>
    <mergeCell ref="AC69:AC70"/>
    <mergeCell ref="AO69:AQ69"/>
    <mergeCell ref="AR69:AT69"/>
    <mergeCell ref="B66:B68"/>
    <mergeCell ref="C66:C68"/>
    <mergeCell ref="L66:P68"/>
    <mergeCell ref="R66:T67"/>
    <mergeCell ref="U66:U68"/>
    <mergeCell ref="V66:V68"/>
    <mergeCell ref="BA71:BC71"/>
    <mergeCell ref="BJ71:BL71"/>
    <mergeCell ref="B63:B65"/>
    <mergeCell ref="C63:C65"/>
    <mergeCell ref="L63:P65"/>
    <mergeCell ref="R63:T64"/>
    <mergeCell ref="U63:U65"/>
    <mergeCell ref="V63:V65"/>
    <mergeCell ref="W63:X65"/>
    <mergeCell ref="Y63:Z64"/>
    <mergeCell ref="AA63:AA64"/>
    <mergeCell ref="AB63:AB64"/>
    <mergeCell ref="AE66:AE67"/>
    <mergeCell ref="AF66:AF67"/>
    <mergeCell ref="AG66:AJ67"/>
    <mergeCell ref="B69:B71"/>
    <mergeCell ref="C69:C71"/>
    <mergeCell ref="R71:T71"/>
    <mergeCell ref="AC66:AC67"/>
    <mergeCell ref="AD66:AD67"/>
    <mergeCell ref="L69:P71"/>
    <mergeCell ref="R69:T70"/>
    <mergeCell ref="U69:U71"/>
    <mergeCell ref="BN71:BU71"/>
    <mergeCell ref="AH71:AI71"/>
    <mergeCell ref="AL71:AM71"/>
    <mergeCell ref="AO71:AQ71"/>
    <mergeCell ref="AB72:AB73"/>
    <mergeCell ref="AC72:AC73"/>
    <mergeCell ref="AD72:AD73"/>
    <mergeCell ref="AE72:AE73"/>
    <mergeCell ref="AF72:AF73"/>
    <mergeCell ref="AG72:AJ73"/>
    <mergeCell ref="R72:T73"/>
    <mergeCell ref="U72:U74"/>
    <mergeCell ref="V72:V74"/>
    <mergeCell ref="W72:X74"/>
    <mergeCell ref="Y72:Z73"/>
    <mergeCell ref="AA72:AA73"/>
    <mergeCell ref="R74:T74"/>
    <mergeCell ref="Y74:Z74"/>
    <mergeCell ref="BD69:BF71"/>
    <mergeCell ref="BG69:BI71"/>
    <mergeCell ref="AE69:AE70"/>
    <mergeCell ref="AF69:AF70"/>
    <mergeCell ref="AG69:AJ70"/>
    <mergeCell ref="AK69:AN70"/>
    <mergeCell ref="W69:X71"/>
    <mergeCell ref="Y69:Z70"/>
    <mergeCell ref="AA69:AA70"/>
    <mergeCell ref="AB69:AB70"/>
    <mergeCell ref="AO70:AQ70"/>
    <mergeCell ref="AR71:AT71"/>
    <mergeCell ref="AU71:AW71"/>
    <mergeCell ref="AX71:AZ71"/>
    <mergeCell ref="BA72:BC72"/>
    <mergeCell ref="BD72:BF74"/>
    <mergeCell ref="BG72:BI74"/>
    <mergeCell ref="BJ72:BL73"/>
    <mergeCell ref="BM72:BM74"/>
    <mergeCell ref="BN72:BU72"/>
    <mergeCell ref="BA73:BC73"/>
    <mergeCell ref="BN73:BU73"/>
    <mergeCell ref="BA74:BC74"/>
    <mergeCell ref="BJ74:BL74"/>
    <mergeCell ref="AK72:AN73"/>
    <mergeCell ref="AU72:AW72"/>
    <mergeCell ref="AX72:AZ72"/>
    <mergeCell ref="AU73:AW73"/>
    <mergeCell ref="AX73:AZ73"/>
    <mergeCell ref="BN74:BU74"/>
    <mergeCell ref="AO72:AQ72"/>
    <mergeCell ref="AR72:AT72"/>
    <mergeCell ref="AO73:AQ73"/>
    <mergeCell ref="AR73:AT73"/>
    <mergeCell ref="B75:B77"/>
    <mergeCell ref="C75:C77"/>
    <mergeCell ref="L75:P77"/>
    <mergeCell ref="R75:T76"/>
    <mergeCell ref="U75:U77"/>
    <mergeCell ref="V75:V77"/>
    <mergeCell ref="AH74:AI74"/>
    <mergeCell ref="AL74:AM74"/>
    <mergeCell ref="AO74:AQ74"/>
    <mergeCell ref="AR74:AT74"/>
    <mergeCell ref="AU74:AW74"/>
    <mergeCell ref="AX74:AZ74"/>
    <mergeCell ref="AR77:AT77"/>
    <mergeCell ref="AU77:AW77"/>
    <mergeCell ref="AX77:AZ77"/>
    <mergeCell ref="AD75:AD76"/>
    <mergeCell ref="AO75:AQ75"/>
    <mergeCell ref="AR75:AT75"/>
    <mergeCell ref="AO76:AQ76"/>
    <mergeCell ref="AR76:AT76"/>
    <mergeCell ref="G74:I74"/>
    <mergeCell ref="J74:K74"/>
    <mergeCell ref="G75:K76"/>
    <mergeCell ref="G77:I77"/>
    <mergeCell ref="J77:K77"/>
    <mergeCell ref="B72:B74"/>
    <mergeCell ref="C72:C74"/>
    <mergeCell ref="L72:P74"/>
    <mergeCell ref="G72:K73"/>
    <mergeCell ref="BN77:BU77"/>
    <mergeCell ref="R77:T77"/>
    <mergeCell ref="Y77:Z77"/>
    <mergeCell ref="AH77:AI77"/>
    <mergeCell ref="AL77:AM77"/>
    <mergeCell ref="BJ75:BL76"/>
    <mergeCell ref="BM75:BM77"/>
    <mergeCell ref="BN75:BU75"/>
    <mergeCell ref="AU76:AW76"/>
    <mergeCell ref="AX76:AZ76"/>
    <mergeCell ref="BA76:BC76"/>
    <mergeCell ref="BN76:BU76"/>
    <mergeCell ref="AU75:AW75"/>
    <mergeCell ref="AX75:AZ75"/>
    <mergeCell ref="BA75:BC75"/>
    <mergeCell ref="BD75:BF77"/>
    <mergeCell ref="BG75:BI77"/>
    <mergeCell ref="AE75:AE76"/>
    <mergeCell ref="AF75:AF76"/>
    <mergeCell ref="AG75:AJ76"/>
    <mergeCell ref="AK75:AN76"/>
    <mergeCell ref="W75:X77"/>
    <mergeCell ref="Y75:Z76"/>
    <mergeCell ref="AA75:AA76"/>
    <mergeCell ref="AB75:AB76"/>
    <mergeCell ref="AC75:AC76"/>
    <mergeCell ref="AO77:AQ77"/>
    <mergeCell ref="BA77:BC77"/>
    <mergeCell ref="BJ77:BL77"/>
    <mergeCell ref="AU81:AW81"/>
    <mergeCell ref="AX81:AZ81"/>
    <mergeCell ref="BA81:BC81"/>
    <mergeCell ref="BD81:BF83"/>
    <mergeCell ref="BG81:BI83"/>
    <mergeCell ref="AU79:AW79"/>
    <mergeCell ref="AX79:AZ79"/>
    <mergeCell ref="BM78:BM80"/>
    <mergeCell ref="BN78:BU78"/>
    <mergeCell ref="BA79:BC79"/>
    <mergeCell ref="BN79:BU79"/>
    <mergeCell ref="BA80:BC80"/>
    <mergeCell ref="AK81:AN82"/>
    <mergeCell ref="AU82:AW82"/>
    <mergeCell ref="AX82:AZ82"/>
    <mergeCell ref="AR78:AT78"/>
    <mergeCell ref="AO79:AQ79"/>
    <mergeCell ref="AR79:AT79"/>
    <mergeCell ref="AO81:AQ81"/>
    <mergeCell ref="AO78:AQ78"/>
    <mergeCell ref="AR81:AT81"/>
    <mergeCell ref="B78:B80"/>
    <mergeCell ref="C78:C80"/>
    <mergeCell ref="L78:P80"/>
    <mergeCell ref="BN80:BU80"/>
    <mergeCell ref="B81:B83"/>
    <mergeCell ref="C81:C83"/>
    <mergeCell ref="L81:P83"/>
    <mergeCell ref="R81:T82"/>
    <mergeCell ref="U81:U83"/>
    <mergeCell ref="V81:V83"/>
    <mergeCell ref="AH80:AI80"/>
    <mergeCell ref="Y83:Z83"/>
    <mergeCell ref="AH83:AI83"/>
    <mergeCell ref="AL83:AM83"/>
    <mergeCell ref="AO83:AQ83"/>
    <mergeCell ref="W81:X83"/>
    <mergeCell ref="Y81:Z82"/>
    <mergeCell ref="AA81:AA82"/>
    <mergeCell ref="AB81:AB82"/>
    <mergeCell ref="BJ80:BL80"/>
    <mergeCell ref="AK78:AN79"/>
    <mergeCell ref="AU78:AW78"/>
    <mergeCell ref="AX78:AZ78"/>
    <mergeCell ref="AL80:AM80"/>
    <mergeCell ref="AO80:AQ80"/>
    <mergeCell ref="AU80:AW80"/>
    <mergeCell ref="AX80:AZ80"/>
    <mergeCell ref="BA78:BC78"/>
    <mergeCell ref="BD78:BF80"/>
    <mergeCell ref="BG78:BI80"/>
    <mergeCell ref="BJ78:BL79"/>
    <mergeCell ref="BA82:BC82"/>
    <mergeCell ref="AB78:AB79"/>
    <mergeCell ref="AC78:AC79"/>
    <mergeCell ref="AD78:AD79"/>
    <mergeCell ref="AE78:AE79"/>
    <mergeCell ref="AF78:AF79"/>
    <mergeCell ref="AG78:AJ79"/>
    <mergeCell ref="BJ81:BL82"/>
    <mergeCell ref="BM81:BM83"/>
    <mergeCell ref="BN81:BU81"/>
    <mergeCell ref="R86:R87"/>
    <mergeCell ref="S86:S87"/>
    <mergeCell ref="AR83:AT83"/>
    <mergeCell ref="AU83:AW83"/>
    <mergeCell ref="AX83:AZ83"/>
    <mergeCell ref="BA83:BC83"/>
    <mergeCell ref="BJ83:BL83"/>
    <mergeCell ref="BN83:BU83"/>
    <mergeCell ref="R83:T83"/>
    <mergeCell ref="R78:T79"/>
    <mergeCell ref="U78:U80"/>
    <mergeCell ref="AC81:AC82"/>
    <mergeCell ref="AD81:AD82"/>
    <mergeCell ref="AE81:AE82"/>
    <mergeCell ref="AF81:AF82"/>
    <mergeCell ref="AG81:AJ82"/>
    <mergeCell ref="V78:V80"/>
    <mergeCell ref="W78:X80"/>
    <mergeCell ref="Y78:Z79"/>
    <mergeCell ref="AA78:AA79"/>
    <mergeCell ref="R80:T80"/>
    <mergeCell ref="Y80:Z80"/>
    <mergeCell ref="BN82:BU82"/>
    <mergeCell ref="AB88:AF89"/>
    <mergeCell ref="AG88:AJ89"/>
    <mergeCell ref="AK88:AN89"/>
    <mergeCell ref="BQ86:BU87"/>
    <mergeCell ref="AU87:AW87"/>
    <mergeCell ref="AX87:AZ87"/>
    <mergeCell ref="BA87:BC87"/>
    <mergeCell ref="BJ87:BL87"/>
    <mergeCell ref="AX86:AZ86"/>
    <mergeCell ref="BA86:BC86"/>
    <mergeCell ref="BD86:BF87"/>
    <mergeCell ref="BG86:BI87"/>
    <mergeCell ref="BJ86:BL86"/>
    <mergeCell ref="BM86:BP87"/>
    <mergeCell ref="AG86:AJ87"/>
    <mergeCell ref="AK86:AN87"/>
    <mergeCell ref="AO86:AQ87"/>
    <mergeCell ref="AR86:AT87"/>
    <mergeCell ref="AU86:AW86"/>
    <mergeCell ref="R88:R89"/>
    <mergeCell ref="S88:S89"/>
    <mergeCell ref="AO88:AQ89"/>
    <mergeCell ref="BG105:BI105"/>
    <mergeCell ref="BM85:BP85"/>
    <mergeCell ref="BQ85:BU85"/>
    <mergeCell ref="C100:C105"/>
    <mergeCell ref="D100:F105"/>
    <mergeCell ref="L100:P105"/>
    <mergeCell ref="R100:T103"/>
    <mergeCell ref="F92:BR93"/>
    <mergeCell ref="C97:BR97"/>
    <mergeCell ref="BF98:BL98"/>
    <mergeCell ref="BM98:BN98"/>
    <mergeCell ref="BO98:BT98"/>
    <mergeCell ref="BG88:BI89"/>
    <mergeCell ref="BJ88:BL88"/>
    <mergeCell ref="BM88:BP89"/>
    <mergeCell ref="BQ88:BU89"/>
    <mergeCell ref="O89:Q89"/>
    <mergeCell ref="AU89:AW89"/>
    <mergeCell ref="AX89:AZ89"/>
    <mergeCell ref="BA89:BC89"/>
    <mergeCell ref="BJ89:BL89"/>
    <mergeCell ref="AR88:AT89"/>
    <mergeCell ref="AU88:AW88"/>
    <mergeCell ref="AX88:AZ88"/>
    <mergeCell ref="BA88:BC88"/>
    <mergeCell ref="BD88:BF89"/>
    <mergeCell ref="T88:U89"/>
    <mergeCell ref="V88:W89"/>
    <mergeCell ref="BM100:BM105"/>
    <mergeCell ref="BN100:BU101"/>
    <mergeCell ref="Y102:AB102"/>
    <mergeCell ref="AC102:AD105"/>
    <mergeCell ref="AE102:AF105"/>
    <mergeCell ref="AG102:AN102"/>
    <mergeCell ref="AO102:BF102"/>
    <mergeCell ref="BG102:BI104"/>
    <mergeCell ref="BJ102:BL103"/>
    <mergeCell ref="BN102:BU105"/>
    <mergeCell ref="U100:U105"/>
    <mergeCell ref="V100:V105"/>
    <mergeCell ref="W100:X105"/>
    <mergeCell ref="Y100:AF101"/>
    <mergeCell ref="AG100:BI101"/>
    <mergeCell ref="BJ100:BL101"/>
    <mergeCell ref="Y103:Z105"/>
    <mergeCell ref="AA103:AB105"/>
    <mergeCell ref="AG103:AJ104"/>
    <mergeCell ref="AK103:AN104"/>
    <mergeCell ref="B106:B108"/>
    <mergeCell ref="C106:C108"/>
    <mergeCell ref="L106:P108"/>
    <mergeCell ref="R106:T107"/>
    <mergeCell ref="U106:U108"/>
    <mergeCell ref="V106:V108"/>
    <mergeCell ref="BJ104:BL105"/>
    <mergeCell ref="AH105:AI105"/>
    <mergeCell ref="AL105:AM105"/>
    <mergeCell ref="AO105:AQ105"/>
    <mergeCell ref="AR105:AT105"/>
    <mergeCell ref="AU105:AW105"/>
    <mergeCell ref="AX105:AZ105"/>
    <mergeCell ref="BA105:BC105"/>
    <mergeCell ref="BD105:BF105"/>
    <mergeCell ref="BD103:BF104"/>
    <mergeCell ref="R104:T105"/>
    <mergeCell ref="AU104:AW104"/>
    <mergeCell ref="AX104:AZ104"/>
    <mergeCell ref="BA104:BC104"/>
    <mergeCell ref="AU103:AW103"/>
    <mergeCell ref="AX103:AZ103"/>
    <mergeCell ref="BA103:BC103"/>
    <mergeCell ref="AU108:AW108"/>
    <mergeCell ref="AX108:AZ108"/>
    <mergeCell ref="BA108:BC108"/>
    <mergeCell ref="BJ108:BL108"/>
    <mergeCell ref="AR103:AT103"/>
    <mergeCell ref="AO104:AQ104"/>
    <mergeCell ref="AR104:AT104"/>
    <mergeCell ref="AR108:AT108"/>
    <mergeCell ref="G103:I105"/>
    <mergeCell ref="BN108:BU108"/>
    <mergeCell ref="R108:T108"/>
    <mergeCell ref="Y108:Z108"/>
    <mergeCell ref="AH108:AI108"/>
    <mergeCell ref="AL108:AM108"/>
    <mergeCell ref="AO108:AQ108"/>
    <mergeCell ref="BJ106:BL107"/>
    <mergeCell ref="BM106:BM108"/>
    <mergeCell ref="BN106:BU106"/>
    <mergeCell ref="AU107:AW107"/>
    <mergeCell ref="AX107:AZ107"/>
    <mergeCell ref="BA107:BC107"/>
    <mergeCell ref="BN107:BU107"/>
    <mergeCell ref="AU106:AW106"/>
    <mergeCell ref="AX106:AZ106"/>
    <mergeCell ref="BA106:BC106"/>
    <mergeCell ref="BD106:BF108"/>
    <mergeCell ref="BG106:BI108"/>
    <mergeCell ref="AE106:AE107"/>
    <mergeCell ref="AF106:AF107"/>
    <mergeCell ref="AG106:AJ107"/>
    <mergeCell ref="AK106:AN107"/>
    <mergeCell ref="W106:X108"/>
    <mergeCell ref="Y106:Z107"/>
    <mergeCell ref="AA106:AA107"/>
    <mergeCell ref="AB106:AB107"/>
    <mergeCell ref="AC106:AC107"/>
    <mergeCell ref="AD106:AD107"/>
    <mergeCell ref="AO106:AQ106"/>
    <mergeCell ref="AR106:AT106"/>
    <mergeCell ref="AO107:AQ107"/>
    <mergeCell ref="AR107:AT107"/>
    <mergeCell ref="AB109:AB110"/>
    <mergeCell ref="AC109:AC110"/>
    <mergeCell ref="AD109:AD110"/>
    <mergeCell ref="AE109:AE110"/>
    <mergeCell ref="AF109:AF110"/>
    <mergeCell ref="AG109:AJ110"/>
    <mergeCell ref="R109:T110"/>
    <mergeCell ref="U109:U111"/>
    <mergeCell ref="V109:V111"/>
    <mergeCell ref="W109:X111"/>
    <mergeCell ref="Y109:Z110"/>
    <mergeCell ref="AA109:AA110"/>
    <mergeCell ref="R111:T111"/>
    <mergeCell ref="Y111:Z111"/>
    <mergeCell ref="B109:B111"/>
    <mergeCell ref="C109:C111"/>
    <mergeCell ref="L109:P111"/>
    <mergeCell ref="BA109:BC109"/>
    <mergeCell ref="BD109:BF111"/>
    <mergeCell ref="BG109:BI111"/>
    <mergeCell ref="BJ109:BL110"/>
    <mergeCell ref="BM109:BM111"/>
    <mergeCell ref="BN109:BU109"/>
    <mergeCell ref="BA110:BC110"/>
    <mergeCell ref="BN110:BU110"/>
    <mergeCell ref="BA111:BC111"/>
    <mergeCell ref="BJ111:BL111"/>
    <mergeCell ref="AK109:AN110"/>
    <mergeCell ref="AU109:AW109"/>
    <mergeCell ref="AX109:AZ109"/>
    <mergeCell ref="AU110:AW110"/>
    <mergeCell ref="AX110:AZ110"/>
    <mergeCell ref="BN111:BU111"/>
    <mergeCell ref="AO110:AQ110"/>
    <mergeCell ref="AR110:AT110"/>
    <mergeCell ref="AO109:AQ109"/>
    <mergeCell ref="AR109:AT109"/>
    <mergeCell ref="B112:B114"/>
    <mergeCell ref="C112:C114"/>
    <mergeCell ref="L112:P114"/>
    <mergeCell ref="R112:T113"/>
    <mergeCell ref="U112:U114"/>
    <mergeCell ref="V112:V114"/>
    <mergeCell ref="AH111:AI111"/>
    <mergeCell ref="AL111:AM111"/>
    <mergeCell ref="AO111:AQ111"/>
    <mergeCell ref="AR111:AT111"/>
    <mergeCell ref="AU111:AW111"/>
    <mergeCell ref="AX111:AZ111"/>
    <mergeCell ref="AR114:AT114"/>
    <mergeCell ref="AU114:AW114"/>
    <mergeCell ref="AX114:AZ114"/>
    <mergeCell ref="AC112:AC113"/>
    <mergeCell ref="AD112:AD113"/>
    <mergeCell ref="AR112:AT112"/>
    <mergeCell ref="AO113:AQ113"/>
    <mergeCell ref="AR113:AT113"/>
    <mergeCell ref="BA114:BC114"/>
    <mergeCell ref="BJ114:BL114"/>
    <mergeCell ref="BN114:BU114"/>
    <mergeCell ref="R114:T114"/>
    <mergeCell ref="Y114:Z114"/>
    <mergeCell ref="AH114:AI114"/>
    <mergeCell ref="AL114:AM114"/>
    <mergeCell ref="AO114:AQ114"/>
    <mergeCell ref="BJ112:BL113"/>
    <mergeCell ref="BM112:BM114"/>
    <mergeCell ref="BN112:BU112"/>
    <mergeCell ref="AU113:AW113"/>
    <mergeCell ref="AX113:AZ113"/>
    <mergeCell ref="BA113:BC113"/>
    <mergeCell ref="BN113:BU113"/>
    <mergeCell ref="AU112:AW112"/>
    <mergeCell ref="AX112:AZ112"/>
    <mergeCell ref="BA112:BC112"/>
    <mergeCell ref="BD112:BF114"/>
    <mergeCell ref="BG112:BI114"/>
    <mergeCell ref="AE112:AE113"/>
    <mergeCell ref="AF112:AF113"/>
    <mergeCell ref="AG112:AJ113"/>
    <mergeCell ref="AK112:AN113"/>
    <mergeCell ref="W112:X114"/>
    <mergeCell ref="Y112:Z113"/>
    <mergeCell ref="AA112:AA113"/>
    <mergeCell ref="AB112:AB113"/>
    <mergeCell ref="AO112:AQ112"/>
    <mergeCell ref="AB115:AB116"/>
    <mergeCell ref="AC115:AC116"/>
    <mergeCell ref="AD115:AD116"/>
    <mergeCell ref="AE115:AE116"/>
    <mergeCell ref="AF115:AF116"/>
    <mergeCell ref="AG115:AJ116"/>
    <mergeCell ref="R115:T116"/>
    <mergeCell ref="U115:U117"/>
    <mergeCell ref="V115:V117"/>
    <mergeCell ref="W115:X117"/>
    <mergeCell ref="Y115:Z116"/>
    <mergeCell ref="AA115:AA116"/>
    <mergeCell ref="R117:T117"/>
    <mergeCell ref="Y117:Z117"/>
    <mergeCell ref="B115:B117"/>
    <mergeCell ref="C115:C117"/>
    <mergeCell ref="L115:P117"/>
    <mergeCell ref="G115:K116"/>
    <mergeCell ref="AX117:AZ117"/>
    <mergeCell ref="AR120:AT120"/>
    <mergeCell ref="AU120:AW120"/>
    <mergeCell ref="AX120:AZ120"/>
    <mergeCell ref="AC118:AC119"/>
    <mergeCell ref="AD118:AD119"/>
    <mergeCell ref="AR118:AT118"/>
    <mergeCell ref="AO119:AQ119"/>
    <mergeCell ref="AR119:AT119"/>
    <mergeCell ref="BA115:BC115"/>
    <mergeCell ref="BD115:BF117"/>
    <mergeCell ref="BG115:BI117"/>
    <mergeCell ref="BJ115:BL116"/>
    <mergeCell ref="BM115:BM117"/>
    <mergeCell ref="BN115:BU115"/>
    <mergeCell ref="BA116:BC116"/>
    <mergeCell ref="BN116:BU116"/>
    <mergeCell ref="BA117:BC117"/>
    <mergeCell ref="BJ117:BL117"/>
    <mergeCell ref="AK115:AN116"/>
    <mergeCell ref="AU115:AW115"/>
    <mergeCell ref="AX115:AZ115"/>
    <mergeCell ref="AU116:AW116"/>
    <mergeCell ref="AX116:AZ116"/>
    <mergeCell ref="BN117:BU117"/>
    <mergeCell ref="AO115:AQ115"/>
    <mergeCell ref="AR115:AT115"/>
    <mergeCell ref="AO116:AQ116"/>
    <mergeCell ref="AR116:AT116"/>
    <mergeCell ref="AA118:AA119"/>
    <mergeCell ref="AB118:AB119"/>
    <mergeCell ref="AO118:AQ118"/>
    <mergeCell ref="B118:B120"/>
    <mergeCell ref="C118:C120"/>
    <mergeCell ref="L118:P120"/>
    <mergeCell ref="R118:T119"/>
    <mergeCell ref="U118:U120"/>
    <mergeCell ref="V118:V120"/>
    <mergeCell ref="AH117:AI117"/>
    <mergeCell ref="AL117:AM117"/>
    <mergeCell ref="AO117:AQ117"/>
    <mergeCell ref="AR117:AT117"/>
    <mergeCell ref="AU117:AW117"/>
    <mergeCell ref="G118:K119"/>
    <mergeCell ref="G120:I120"/>
    <mergeCell ref="J120:K120"/>
    <mergeCell ref="G117:I117"/>
    <mergeCell ref="J117:K117"/>
    <mergeCell ref="AA121:AA122"/>
    <mergeCell ref="R123:T123"/>
    <mergeCell ref="Y123:Z123"/>
    <mergeCell ref="B121:B123"/>
    <mergeCell ref="C121:C123"/>
    <mergeCell ref="L121:P123"/>
    <mergeCell ref="BA120:BC120"/>
    <mergeCell ref="BJ120:BL120"/>
    <mergeCell ref="BN120:BU120"/>
    <mergeCell ref="R120:T120"/>
    <mergeCell ref="Y120:Z120"/>
    <mergeCell ref="AH120:AI120"/>
    <mergeCell ref="AL120:AM120"/>
    <mergeCell ref="AO120:AQ120"/>
    <mergeCell ref="BJ118:BL119"/>
    <mergeCell ref="BM118:BM120"/>
    <mergeCell ref="BN118:BU118"/>
    <mergeCell ref="AU119:AW119"/>
    <mergeCell ref="AX119:AZ119"/>
    <mergeCell ref="BA119:BC119"/>
    <mergeCell ref="BN119:BU119"/>
    <mergeCell ref="AU118:AW118"/>
    <mergeCell ref="AX118:AZ118"/>
    <mergeCell ref="BA118:BC118"/>
    <mergeCell ref="BD118:BF120"/>
    <mergeCell ref="BG118:BI120"/>
    <mergeCell ref="AE118:AE119"/>
    <mergeCell ref="AF118:AF119"/>
    <mergeCell ref="AG118:AJ119"/>
    <mergeCell ref="AK118:AN119"/>
    <mergeCell ref="W118:X120"/>
    <mergeCell ref="Y118:Z119"/>
    <mergeCell ref="BA121:BC121"/>
    <mergeCell ref="BD121:BF123"/>
    <mergeCell ref="BG121:BI123"/>
    <mergeCell ref="BJ121:BL122"/>
    <mergeCell ref="BM121:BM123"/>
    <mergeCell ref="BN121:BU121"/>
    <mergeCell ref="BA122:BC122"/>
    <mergeCell ref="BN122:BU122"/>
    <mergeCell ref="BA123:BC123"/>
    <mergeCell ref="BJ123:BL123"/>
    <mergeCell ref="AK121:AN122"/>
    <mergeCell ref="AU121:AW121"/>
    <mergeCell ref="AX121:AZ121"/>
    <mergeCell ref="AU122:AW122"/>
    <mergeCell ref="AX122:AZ122"/>
    <mergeCell ref="BN123:BU123"/>
    <mergeCell ref="AO121:AQ121"/>
    <mergeCell ref="AR121:AT121"/>
    <mergeCell ref="AO122:AQ122"/>
    <mergeCell ref="AR122:AT122"/>
    <mergeCell ref="B124:B126"/>
    <mergeCell ref="C124:C126"/>
    <mergeCell ref="L124:P126"/>
    <mergeCell ref="R124:T125"/>
    <mergeCell ref="U124:U126"/>
    <mergeCell ref="V124:V126"/>
    <mergeCell ref="AH123:AI123"/>
    <mergeCell ref="AL123:AM123"/>
    <mergeCell ref="AO123:AQ123"/>
    <mergeCell ref="AR123:AT123"/>
    <mergeCell ref="AU123:AW123"/>
    <mergeCell ref="AX123:AZ123"/>
    <mergeCell ref="AR126:AT126"/>
    <mergeCell ref="AU126:AW126"/>
    <mergeCell ref="AX126:AZ126"/>
    <mergeCell ref="AD124:AD125"/>
    <mergeCell ref="AO124:AQ124"/>
    <mergeCell ref="AR124:AT124"/>
    <mergeCell ref="AO125:AQ125"/>
    <mergeCell ref="AR125:AT125"/>
    <mergeCell ref="D121:F123"/>
    <mergeCell ref="AB121:AB122"/>
    <mergeCell ref="AC121:AC122"/>
    <mergeCell ref="AD121:AD122"/>
    <mergeCell ref="AE121:AE122"/>
    <mergeCell ref="AF121:AF122"/>
    <mergeCell ref="AG121:AJ122"/>
    <mergeCell ref="R121:T122"/>
    <mergeCell ref="U121:U123"/>
    <mergeCell ref="V121:V123"/>
    <mergeCell ref="W121:X123"/>
    <mergeCell ref="Y121:Z122"/>
    <mergeCell ref="BN126:BU126"/>
    <mergeCell ref="R126:T126"/>
    <mergeCell ref="Y126:Z126"/>
    <mergeCell ref="AH126:AI126"/>
    <mergeCell ref="AL126:AM126"/>
    <mergeCell ref="BJ124:BL125"/>
    <mergeCell ref="BM124:BM126"/>
    <mergeCell ref="BN124:BU124"/>
    <mergeCell ref="AU125:AW125"/>
    <mergeCell ref="AX125:AZ125"/>
    <mergeCell ref="BA125:BC125"/>
    <mergeCell ref="BN125:BU125"/>
    <mergeCell ref="AU124:AW124"/>
    <mergeCell ref="AX124:AZ124"/>
    <mergeCell ref="BA124:BC124"/>
    <mergeCell ref="BD124:BF126"/>
    <mergeCell ref="BG124:BI126"/>
    <mergeCell ref="AE124:AE125"/>
    <mergeCell ref="AF124:AF125"/>
    <mergeCell ref="AG124:AJ125"/>
    <mergeCell ref="AK124:AN125"/>
    <mergeCell ref="W124:X126"/>
    <mergeCell ref="Y124:Z125"/>
    <mergeCell ref="AA124:AA125"/>
    <mergeCell ref="AB124:AB125"/>
    <mergeCell ref="AC124:AC125"/>
    <mergeCell ref="AO126:AQ126"/>
    <mergeCell ref="BA126:BC126"/>
    <mergeCell ref="BJ126:BL126"/>
    <mergeCell ref="BA127:BC127"/>
    <mergeCell ref="BD127:BF129"/>
    <mergeCell ref="BG127:BI129"/>
    <mergeCell ref="BJ127:BL128"/>
    <mergeCell ref="BA131:BC131"/>
    <mergeCell ref="BN131:BU131"/>
    <mergeCell ref="AU130:AW130"/>
    <mergeCell ref="AX130:AZ130"/>
    <mergeCell ref="BA130:BC130"/>
    <mergeCell ref="BD130:BF132"/>
    <mergeCell ref="BG130:BI132"/>
    <mergeCell ref="AU128:AW128"/>
    <mergeCell ref="AX128:AZ128"/>
    <mergeCell ref="BM127:BM129"/>
    <mergeCell ref="BN127:BU127"/>
    <mergeCell ref="BA128:BC128"/>
    <mergeCell ref="BN128:BU128"/>
    <mergeCell ref="BA129:BC129"/>
    <mergeCell ref="AU131:AW131"/>
    <mergeCell ref="AX131:AZ131"/>
    <mergeCell ref="BJ130:BL131"/>
    <mergeCell ref="BM130:BM132"/>
    <mergeCell ref="BN130:BU130"/>
    <mergeCell ref="W127:X129"/>
    <mergeCell ref="Y127:Z128"/>
    <mergeCell ref="AA127:AA128"/>
    <mergeCell ref="R129:T129"/>
    <mergeCell ref="Y129:Z129"/>
    <mergeCell ref="B127:B129"/>
    <mergeCell ref="C127:C129"/>
    <mergeCell ref="L127:P129"/>
    <mergeCell ref="BN129:BU129"/>
    <mergeCell ref="B130:B132"/>
    <mergeCell ref="C130:C132"/>
    <mergeCell ref="L130:P132"/>
    <mergeCell ref="R130:T131"/>
    <mergeCell ref="U130:U132"/>
    <mergeCell ref="V130:V132"/>
    <mergeCell ref="AH129:AI129"/>
    <mergeCell ref="Y132:Z132"/>
    <mergeCell ref="AH132:AI132"/>
    <mergeCell ref="AL132:AM132"/>
    <mergeCell ref="AO132:AQ132"/>
    <mergeCell ref="W130:X132"/>
    <mergeCell ref="Y130:Z131"/>
    <mergeCell ref="AA130:AA131"/>
    <mergeCell ref="AB130:AB131"/>
    <mergeCell ref="BJ129:BL129"/>
    <mergeCell ref="AK127:AN128"/>
    <mergeCell ref="AU127:AW127"/>
    <mergeCell ref="AX127:AZ127"/>
    <mergeCell ref="AL129:AM129"/>
    <mergeCell ref="AO129:AQ129"/>
    <mergeCell ref="AU129:AW129"/>
    <mergeCell ref="AX129:AZ129"/>
    <mergeCell ref="R135:R136"/>
    <mergeCell ref="S135:S136"/>
    <mergeCell ref="AR132:AT132"/>
    <mergeCell ref="AU132:AW132"/>
    <mergeCell ref="AX132:AZ132"/>
    <mergeCell ref="BA132:BC132"/>
    <mergeCell ref="BJ132:BL132"/>
    <mergeCell ref="BN132:BU132"/>
    <mergeCell ref="R132:T132"/>
    <mergeCell ref="AC130:AC131"/>
    <mergeCell ref="AD130:AD131"/>
    <mergeCell ref="AE130:AE131"/>
    <mergeCell ref="AF130:AF131"/>
    <mergeCell ref="AG130:AJ131"/>
    <mergeCell ref="AK130:AN131"/>
    <mergeCell ref="BQ135:BU136"/>
    <mergeCell ref="AU136:AW136"/>
    <mergeCell ref="AX136:AZ136"/>
    <mergeCell ref="BA136:BC136"/>
    <mergeCell ref="BJ136:BL136"/>
    <mergeCell ref="AX135:AZ135"/>
    <mergeCell ref="BA135:BC135"/>
    <mergeCell ref="BD135:BF136"/>
    <mergeCell ref="BG135:BI136"/>
    <mergeCell ref="BJ135:BL135"/>
    <mergeCell ref="R137:R138"/>
    <mergeCell ref="S137:S138"/>
    <mergeCell ref="BM135:BP136"/>
    <mergeCell ref="AG135:AJ136"/>
    <mergeCell ref="AK135:AN136"/>
    <mergeCell ref="AO135:AQ136"/>
    <mergeCell ref="AR135:AT136"/>
    <mergeCell ref="AU135:AW135"/>
    <mergeCell ref="AB156:AB157"/>
    <mergeCell ref="BM134:BP134"/>
    <mergeCell ref="BQ134:BU134"/>
    <mergeCell ref="C150:C155"/>
    <mergeCell ref="D150:F155"/>
    <mergeCell ref="L150:P155"/>
    <mergeCell ref="R150:T153"/>
    <mergeCell ref="F141:BR142"/>
    <mergeCell ref="F143:BR143"/>
    <mergeCell ref="C146:BR146"/>
    <mergeCell ref="BF148:BL148"/>
    <mergeCell ref="BM148:BN148"/>
    <mergeCell ref="BO148:BT148"/>
    <mergeCell ref="BG137:BI138"/>
    <mergeCell ref="BJ137:BL137"/>
    <mergeCell ref="BM137:BP138"/>
    <mergeCell ref="BQ137:BU138"/>
    <mergeCell ref="O138:Q138"/>
    <mergeCell ref="AU138:AW138"/>
    <mergeCell ref="AX138:AZ138"/>
    <mergeCell ref="BA138:BC138"/>
    <mergeCell ref="BJ138:BL138"/>
    <mergeCell ref="AR137:AT138"/>
    <mergeCell ref="BD137:BF138"/>
    <mergeCell ref="T137:U138"/>
    <mergeCell ref="V137:W138"/>
    <mergeCell ref="AB137:AF138"/>
    <mergeCell ref="AG137:AJ138"/>
    <mergeCell ref="BM150:BM155"/>
    <mergeCell ref="BN150:BU151"/>
    <mergeCell ref="Y152:AB152"/>
    <mergeCell ref="AC152:AD155"/>
    <mergeCell ref="AE152:AF155"/>
    <mergeCell ref="AG152:AN152"/>
    <mergeCell ref="AO152:BF152"/>
    <mergeCell ref="BG152:BI154"/>
    <mergeCell ref="BJ152:BL153"/>
    <mergeCell ref="BN152:BU155"/>
    <mergeCell ref="U150:U155"/>
    <mergeCell ref="V150:V155"/>
    <mergeCell ref="W150:X155"/>
    <mergeCell ref="Y150:AF151"/>
    <mergeCell ref="AG150:BI151"/>
    <mergeCell ref="BJ150:BL151"/>
    <mergeCell ref="Y153:Z155"/>
    <mergeCell ref="AA153:AB155"/>
    <mergeCell ref="AG153:AJ154"/>
    <mergeCell ref="AK153:AN154"/>
    <mergeCell ref="AU137:AW137"/>
    <mergeCell ref="AX137:AZ137"/>
    <mergeCell ref="AO137:AQ138"/>
    <mergeCell ref="BG155:BI155"/>
    <mergeCell ref="AK137:AN138"/>
    <mergeCell ref="BA137:BC137"/>
    <mergeCell ref="AR153:AT153"/>
    <mergeCell ref="AO154:AQ154"/>
    <mergeCell ref="AC156:AC157"/>
    <mergeCell ref="AD156:AD157"/>
    <mergeCell ref="B156:B158"/>
    <mergeCell ref="C156:C158"/>
    <mergeCell ref="L156:P158"/>
    <mergeCell ref="R156:T157"/>
    <mergeCell ref="U156:U158"/>
    <mergeCell ref="V156:V158"/>
    <mergeCell ref="BJ154:BL155"/>
    <mergeCell ref="AH155:AI155"/>
    <mergeCell ref="AL155:AM155"/>
    <mergeCell ref="AO155:AQ155"/>
    <mergeCell ref="AR155:AT155"/>
    <mergeCell ref="AU155:AW155"/>
    <mergeCell ref="AX155:AZ155"/>
    <mergeCell ref="BA155:BC155"/>
    <mergeCell ref="BD155:BF155"/>
    <mergeCell ref="BD153:BF154"/>
    <mergeCell ref="R154:T155"/>
    <mergeCell ref="AU154:AW154"/>
    <mergeCell ref="AX154:AZ154"/>
    <mergeCell ref="BA154:BC154"/>
    <mergeCell ref="AU153:AW153"/>
    <mergeCell ref="AX153:AZ153"/>
    <mergeCell ref="BA153:BC153"/>
    <mergeCell ref="AR158:AT158"/>
    <mergeCell ref="AU158:AW158"/>
    <mergeCell ref="AX158:AZ158"/>
    <mergeCell ref="AA156:AA157"/>
    <mergeCell ref="G153:I155"/>
    <mergeCell ref="J153:K155"/>
    <mergeCell ref="AO153:AQ153"/>
    <mergeCell ref="B159:B161"/>
    <mergeCell ref="C159:C161"/>
    <mergeCell ref="L159:P161"/>
    <mergeCell ref="BN158:BU158"/>
    <mergeCell ref="R158:T158"/>
    <mergeCell ref="Y158:Z158"/>
    <mergeCell ref="AH158:AI158"/>
    <mergeCell ref="AL158:AM158"/>
    <mergeCell ref="AO158:AQ158"/>
    <mergeCell ref="BJ156:BL157"/>
    <mergeCell ref="BM156:BM158"/>
    <mergeCell ref="BN156:BU156"/>
    <mergeCell ref="AU157:AW157"/>
    <mergeCell ref="AX157:AZ157"/>
    <mergeCell ref="BA157:BC157"/>
    <mergeCell ref="BN157:BU157"/>
    <mergeCell ref="AU156:AW156"/>
    <mergeCell ref="AX156:AZ156"/>
    <mergeCell ref="BA156:BC156"/>
    <mergeCell ref="BD156:BF158"/>
    <mergeCell ref="BG156:BI158"/>
    <mergeCell ref="AE156:AE157"/>
    <mergeCell ref="AF156:AF157"/>
    <mergeCell ref="AG156:AJ157"/>
    <mergeCell ref="AK156:AN157"/>
    <mergeCell ref="W156:X158"/>
    <mergeCell ref="Y156:Z157"/>
    <mergeCell ref="BA159:BC159"/>
    <mergeCell ref="BD159:BF161"/>
    <mergeCell ref="BG159:BI161"/>
    <mergeCell ref="BJ159:BL160"/>
    <mergeCell ref="BM159:BM161"/>
    <mergeCell ref="BN159:BU159"/>
    <mergeCell ref="BA160:BC160"/>
    <mergeCell ref="BN160:BU160"/>
    <mergeCell ref="BA161:BC161"/>
    <mergeCell ref="BJ161:BL161"/>
    <mergeCell ref="AK159:AN160"/>
    <mergeCell ref="AU159:AW159"/>
    <mergeCell ref="AX159:AZ159"/>
    <mergeCell ref="AU160:AW160"/>
    <mergeCell ref="AX160:AZ160"/>
    <mergeCell ref="BN161:BU161"/>
    <mergeCell ref="AO160:AQ160"/>
    <mergeCell ref="AR160:AT160"/>
    <mergeCell ref="AR157:AT157"/>
    <mergeCell ref="AO159:AQ159"/>
    <mergeCell ref="AR159:AT159"/>
    <mergeCell ref="BA158:BC158"/>
    <mergeCell ref="BJ158:BL158"/>
    <mergeCell ref="Y159:Z160"/>
    <mergeCell ref="AA159:AA160"/>
    <mergeCell ref="Y161:Z161"/>
    <mergeCell ref="C162:C164"/>
    <mergeCell ref="L162:P164"/>
    <mergeCell ref="R162:T163"/>
    <mergeCell ref="U162:U164"/>
    <mergeCell ref="V162:V164"/>
    <mergeCell ref="AH161:AI161"/>
    <mergeCell ref="AL161:AM161"/>
    <mergeCell ref="AO161:AQ161"/>
    <mergeCell ref="AR161:AT161"/>
    <mergeCell ref="AU161:AW161"/>
    <mergeCell ref="AX161:AZ161"/>
    <mergeCell ref="AR164:AT164"/>
    <mergeCell ref="AU164:AW164"/>
    <mergeCell ref="AX164:AZ164"/>
    <mergeCell ref="AC162:AC163"/>
    <mergeCell ref="AD162:AD163"/>
    <mergeCell ref="AR162:AT162"/>
    <mergeCell ref="AO163:AQ163"/>
    <mergeCell ref="AR163:AT163"/>
    <mergeCell ref="Q159:Q161"/>
    <mergeCell ref="AB159:AB160"/>
    <mergeCell ref="AC159:AC160"/>
    <mergeCell ref="AD159:AD160"/>
    <mergeCell ref="AE159:AE160"/>
    <mergeCell ref="AF159:AF160"/>
    <mergeCell ref="AG159:AJ160"/>
    <mergeCell ref="R159:T160"/>
    <mergeCell ref="U159:U161"/>
    <mergeCell ref="V159:V161"/>
    <mergeCell ref="W159:X161"/>
    <mergeCell ref="R161:T161"/>
    <mergeCell ref="B165:B167"/>
    <mergeCell ref="C165:C167"/>
    <mergeCell ref="L165:P167"/>
    <mergeCell ref="BA164:BC164"/>
    <mergeCell ref="BJ164:BL164"/>
    <mergeCell ref="BN164:BU164"/>
    <mergeCell ref="R164:T164"/>
    <mergeCell ref="Y164:Z164"/>
    <mergeCell ref="AH164:AI164"/>
    <mergeCell ref="AL164:AM164"/>
    <mergeCell ref="AO164:AQ164"/>
    <mergeCell ref="BJ162:BL163"/>
    <mergeCell ref="BM162:BM164"/>
    <mergeCell ref="BN162:BU162"/>
    <mergeCell ref="AU163:AW163"/>
    <mergeCell ref="AX163:AZ163"/>
    <mergeCell ref="BA163:BC163"/>
    <mergeCell ref="BN163:BU163"/>
    <mergeCell ref="AU162:AW162"/>
    <mergeCell ref="AX162:AZ162"/>
    <mergeCell ref="BA162:BC162"/>
    <mergeCell ref="BD162:BF164"/>
    <mergeCell ref="BG162:BI164"/>
    <mergeCell ref="AE162:AE163"/>
    <mergeCell ref="AF162:AF163"/>
    <mergeCell ref="AG162:AJ163"/>
    <mergeCell ref="AK162:AN163"/>
    <mergeCell ref="W162:X164"/>
    <mergeCell ref="Y162:Z163"/>
    <mergeCell ref="AA162:AA163"/>
    <mergeCell ref="AB162:AB163"/>
    <mergeCell ref="B162:B164"/>
    <mergeCell ref="BJ165:BL166"/>
    <mergeCell ref="BM165:BM167"/>
    <mergeCell ref="BN165:BU165"/>
    <mergeCell ref="BA166:BC166"/>
    <mergeCell ref="BN166:BU166"/>
    <mergeCell ref="BA167:BC167"/>
    <mergeCell ref="BJ167:BL167"/>
    <mergeCell ref="AK165:AN166"/>
    <mergeCell ref="AU165:AW165"/>
    <mergeCell ref="AX165:AZ165"/>
    <mergeCell ref="AU166:AW166"/>
    <mergeCell ref="AX166:AZ166"/>
    <mergeCell ref="BN167:BU167"/>
    <mergeCell ref="AO165:AQ165"/>
    <mergeCell ref="AR165:AT165"/>
    <mergeCell ref="AO166:AQ166"/>
    <mergeCell ref="AR166:AT166"/>
    <mergeCell ref="BA165:BC165"/>
    <mergeCell ref="BD165:BF167"/>
    <mergeCell ref="AU167:AW167"/>
    <mergeCell ref="AX167:AZ167"/>
    <mergeCell ref="AB165:AB166"/>
    <mergeCell ref="AC165:AC166"/>
    <mergeCell ref="AD165:AD166"/>
    <mergeCell ref="AE165:AE166"/>
    <mergeCell ref="AF165:AF166"/>
    <mergeCell ref="AG165:AJ166"/>
    <mergeCell ref="R165:T166"/>
    <mergeCell ref="U165:U167"/>
    <mergeCell ref="V165:V167"/>
    <mergeCell ref="W165:X167"/>
    <mergeCell ref="Y165:Z166"/>
    <mergeCell ref="AA165:AA166"/>
    <mergeCell ref="R167:T167"/>
    <mergeCell ref="Y167:Z167"/>
    <mergeCell ref="BG165:BI167"/>
    <mergeCell ref="AX168:AZ168"/>
    <mergeCell ref="BA168:BC168"/>
    <mergeCell ref="BD168:BF170"/>
    <mergeCell ref="BG168:BI170"/>
    <mergeCell ref="AE168:AE169"/>
    <mergeCell ref="AF168:AF169"/>
    <mergeCell ref="AG168:AJ169"/>
    <mergeCell ref="AK168:AN169"/>
    <mergeCell ref="W168:X170"/>
    <mergeCell ref="Y168:Z169"/>
    <mergeCell ref="AA168:AA169"/>
    <mergeCell ref="AB168:AB169"/>
    <mergeCell ref="AO168:AQ168"/>
    <mergeCell ref="AH167:AI167"/>
    <mergeCell ref="AL167:AM167"/>
    <mergeCell ref="AO167:AQ167"/>
    <mergeCell ref="AR167:AT167"/>
    <mergeCell ref="AX170:AZ170"/>
    <mergeCell ref="AC168:AC169"/>
    <mergeCell ref="AD168:AD169"/>
    <mergeCell ref="AR168:AT168"/>
    <mergeCell ref="AO169:AQ169"/>
    <mergeCell ref="AR169:AT169"/>
    <mergeCell ref="BA169:BC169"/>
    <mergeCell ref="BA170:BC170"/>
    <mergeCell ref="BJ170:BL170"/>
    <mergeCell ref="BN170:BU170"/>
    <mergeCell ref="R170:T170"/>
    <mergeCell ref="Y170:Z170"/>
    <mergeCell ref="AH170:AI170"/>
    <mergeCell ref="AL170:AM170"/>
    <mergeCell ref="AO170:AQ170"/>
    <mergeCell ref="Q168:Q170"/>
    <mergeCell ref="AA171:AA172"/>
    <mergeCell ref="BA172:BC172"/>
    <mergeCell ref="BN172:BU172"/>
    <mergeCell ref="BA173:BC173"/>
    <mergeCell ref="Q171:Q173"/>
    <mergeCell ref="B168:B170"/>
    <mergeCell ref="C168:C170"/>
    <mergeCell ref="L168:P170"/>
    <mergeCell ref="R168:T169"/>
    <mergeCell ref="U168:U170"/>
    <mergeCell ref="V168:V170"/>
    <mergeCell ref="BA171:BC171"/>
    <mergeCell ref="BD171:BF173"/>
    <mergeCell ref="BG171:BI173"/>
    <mergeCell ref="BJ171:BL172"/>
    <mergeCell ref="BM171:BM173"/>
    <mergeCell ref="BN171:BU171"/>
    <mergeCell ref="BJ168:BL169"/>
    <mergeCell ref="BM168:BM170"/>
    <mergeCell ref="BN168:BU168"/>
    <mergeCell ref="AU169:AW169"/>
    <mergeCell ref="AX169:AZ169"/>
    <mergeCell ref="BN169:BU169"/>
    <mergeCell ref="AU168:AW168"/>
    <mergeCell ref="BJ173:BL173"/>
    <mergeCell ref="AK171:AN172"/>
    <mergeCell ref="AU171:AW171"/>
    <mergeCell ref="AX171:AZ171"/>
    <mergeCell ref="AU172:AW172"/>
    <mergeCell ref="AX172:AZ172"/>
    <mergeCell ref="BN173:BU173"/>
    <mergeCell ref="AO171:AQ171"/>
    <mergeCell ref="AR171:AT171"/>
    <mergeCell ref="AO172:AQ172"/>
    <mergeCell ref="AR172:AT172"/>
    <mergeCell ref="AU170:AW170"/>
    <mergeCell ref="B174:B176"/>
    <mergeCell ref="C174:C176"/>
    <mergeCell ref="L174:P176"/>
    <mergeCell ref="R174:T175"/>
    <mergeCell ref="U174:U176"/>
    <mergeCell ref="V174:V176"/>
    <mergeCell ref="AH173:AI173"/>
    <mergeCell ref="AL173:AM173"/>
    <mergeCell ref="AO173:AQ173"/>
    <mergeCell ref="AR173:AT173"/>
    <mergeCell ref="AU173:AW173"/>
    <mergeCell ref="AX173:AZ173"/>
    <mergeCell ref="AR176:AT176"/>
    <mergeCell ref="AU176:AW176"/>
    <mergeCell ref="AX176:AZ176"/>
    <mergeCell ref="AD174:AD175"/>
    <mergeCell ref="R173:T173"/>
    <mergeCell ref="Y173:Z173"/>
    <mergeCell ref="B171:B173"/>
    <mergeCell ref="C171:C173"/>
    <mergeCell ref="AB171:AB172"/>
    <mergeCell ref="AC171:AC172"/>
    <mergeCell ref="AD171:AD172"/>
    <mergeCell ref="AE171:AE172"/>
    <mergeCell ref="AF171:AF172"/>
    <mergeCell ref="AG171:AJ172"/>
    <mergeCell ref="R171:T172"/>
    <mergeCell ref="U171:U173"/>
    <mergeCell ref="V171:V173"/>
    <mergeCell ref="W171:X173"/>
    <mergeCell ref="Y171:Z172"/>
    <mergeCell ref="BN176:BU176"/>
    <mergeCell ref="R176:T176"/>
    <mergeCell ref="Y176:Z176"/>
    <mergeCell ref="AH176:AI176"/>
    <mergeCell ref="AL176:AM176"/>
    <mergeCell ref="BJ174:BL175"/>
    <mergeCell ref="BM174:BM176"/>
    <mergeCell ref="BN174:BU174"/>
    <mergeCell ref="AU175:AW175"/>
    <mergeCell ref="AX175:AZ175"/>
    <mergeCell ref="BA175:BC175"/>
    <mergeCell ref="BN175:BU175"/>
    <mergeCell ref="AU174:AW174"/>
    <mergeCell ref="AX174:AZ174"/>
    <mergeCell ref="BA174:BC174"/>
    <mergeCell ref="BD174:BF176"/>
    <mergeCell ref="BG174:BI176"/>
    <mergeCell ref="AE174:AE175"/>
    <mergeCell ref="AF174:AF175"/>
    <mergeCell ref="AG174:AJ175"/>
    <mergeCell ref="AK174:AN175"/>
    <mergeCell ref="W174:X176"/>
    <mergeCell ref="Y174:Z175"/>
    <mergeCell ref="AA174:AA175"/>
    <mergeCell ref="AB174:AB175"/>
    <mergeCell ref="AC174:AC175"/>
    <mergeCell ref="AO174:AQ174"/>
    <mergeCell ref="AR174:AT174"/>
    <mergeCell ref="AO175:AQ175"/>
    <mergeCell ref="AO176:AQ176"/>
    <mergeCell ref="AR175:AT175"/>
    <mergeCell ref="BA176:BC176"/>
    <mergeCell ref="BJ176:BL176"/>
    <mergeCell ref="BJ179:BL179"/>
    <mergeCell ref="AK177:AN178"/>
    <mergeCell ref="AU177:AW177"/>
    <mergeCell ref="AX177:AZ177"/>
    <mergeCell ref="AL179:AM179"/>
    <mergeCell ref="AO179:AQ179"/>
    <mergeCell ref="AR179:AT179"/>
    <mergeCell ref="AU179:AW179"/>
    <mergeCell ref="AX179:AZ179"/>
    <mergeCell ref="BA177:BC177"/>
    <mergeCell ref="BD177:BF179"/>
    <mergeCell ref="BG177:BI179"/>
    <mergeCell ref="BJ177:BL178"/>
    <mergeCell ref="AO177:AQ177"/>
    <mergeCell ref="AR177:AT177"/>
    <mergeCell ref="AO178:AQ178"/>
    <mergeCell ref="BN177:BU177"/>
    <mergeCell ref="BA178:BC178"/>
    <mergeCell ref="BN178:BU178"/>
    <mergeCell ref="BA179:BC179"/>
    <mergeCell ref="AB177:AB178"/>
    <mergeCell ref="AC177:AC178"/>
    <mergeCell ref="AD177:AD178"/>
    <mergeCell ref="AE177:AE178"/>
    <mergeCell ref="AF177:AF178"/>
    <mergeCell ref="AG177:AJ178"/>
    <mergeCell ref="BJ180:BL181"/>
    <mergeCell ref="BM180:BM182"/>
    <mergeCell ref="BN180:BU180"/>
    <mergeCell ref="AR182:AT182"/>
    <mergeCell ref="AU182:AW182"/>
    <mergeCell ref="AX182:AZ182"/>
    <mergeCell ref="AU178:AW178"/>
    <mergeCell ref="AX178:AZ178"/>
    <mergeCell ref="AU181:AW181"/>
    <mergeCell ref="AX181:AZ181"/>
    <mergeCell ref="BA181:BC181"/>
    <mergeCell ref="AF180:AF181"/>
    <mergeCell ref="AG180:AJ181"/>
    <mergeCell ref="AK180:AN181"/>
    <mergeCell ref="AO180:AQ180"/>
    <mergeCell ref="AR180:AT180"/>
    <mergeCell ref="BN181:BU181"/>
    <mergeCell ref="AU180:AW180"/>
    <mergeCell ref="AX180:AZ180"/>
    <mergeCell ref="BA180:BC180"/>
    <mergeCell ref="BG180:BI182"/>
    <mergeCell ref="AO181:AQ181"/>
    <mergeCell ref="B177:B179"/>
    <mergeCell ref="C177:C179"/>
    <mergeCell ref="L177:P179"/>
    <mergeCell ref="G180:K181"/>
    <mergeCell ref="G182:I182"/>
    <mergeCell ref="J182:K182"/>
    <mergeCell ref="BN179:BU179"/>
    <mergeCell ref="B180:B182"/>
    <mergeCell ref="C180:C182"/>
    <mergeCell ref="L180:P182"/>
    <mergeCell ref="R180:T181"/>
    <mergeCell ref="U180:U182"/>
    <mergeCell ref="V180:V182"/>
    <mergeCell ref="AH179:AI179"/>
    <mergeCell ref="R177:T178"/>
    <mergeCell ref="U177:U179"/>
    <mergeCell ref="V177:V179"/>
    <mergeCell ref="W177:X179"/>
    <mergeCell ref="Y177:Z178"/>
    <mergeCell ref="AA177:AA178"/>
    <mergeCell ref="R179:T179"/>
    <mergeCell ref="Y179:Z179"/>
    <mergeCell ref="BA182:BC182"/>
    <mergeCell ref="BJ182:BL182"/>
    <mergeCell ref="BN182:BU182"/>
    <mergeCell ref="AO182:AQ182"/>
    <mergeCell ref="AR178:AT178"/>
    <mergeCell ref="Q177:Q179"/>
    <mergeCell ref="W180:X182"/>
    <mergeCell ref="Y180:Z181"/>
    <mergeCell ref="AA180:AA181"/>
    <mergeCell ref="BM177:BM179"/>
    <mergeCell ref="AR181:AT181"/>
    <mergeCell ref="R182:T182"/>
    <mergeCell ref="Y182:Z182"/>
    <mergeCell ref="AH182:AI182"/>
    <mergeCell ref="AL182:AM182"/>
    <mergeCell ref="AB180:AB181"/>
    <mergeCell ref="AC180:AC181"/>
    <mergeCell ref="AD180:AD181"/>
    <mergeCell ref="AE180:AE181"/>
    <mergeCell ref="R187:R188"/>
    <mergeCell ref="S187:S188"/>
    <mergeCell ref="BQ185:BU186"/>
    <mergeCell ref="AU186:AW186"/>
    <mergeCell ref="AX186:AZ186"/>
    <mergeCell ref="BA186:BC186"/>
    <mergeCell ref="BJ186:BL186"/>
    <mergeCell ref="AX185:AZ185"/>
    <mergeCell ref="BA185:BC185"/>
    <mergeCell ref="BD185:BF186"/>
    <mergeCell ref="BG185:BI186"/>
    <mergeCell ref="BJ185:BL185"/>
    <mergeCell ref="BM185:BP186"/>
    <mergeCell ref="AG185:AJ186"/>
    <mergeCell ref="AK185:AN186"/>
    <mergeCell ref="AO185:AQ186"/>
    <mergeCell ref="AR185:AT186"/>
    <mergeCell ref="AU185:AW185"/>
    <mergeCell ref="BM184:BP184"/>
    <mergeCell ref="BQ184:BU184"/>
    <mergeCell ref="Q124:Q126"/>
    <mergeCell ref="Q127:Q129"/>
    <mergeCell ref="O137:Q137"/>
    <mergeCell ref="O88:Q88"/>
    <mergeCell ref="L51:P56"/>
    <mergeCell ref="F191:BR192"/>
    <mergeCell ref="F193:BR193"/>
    <mergeCell ref="F194:BR194"/>
    <mergeCell ref="BG187:BI188"/>
    <mergeCell ref="BJ187:BL187"/>
    <mergeCell ref="BM187:BP188"/>
    <mergeCell ref="BQ187:BU188"/>
    <mergeCell ref="O188:Q188"/>
    <mergeCell ref="AU188:AW188"/>
    <mergeCell ref="AX188:AZ188"/>
    <mergeCell ref="BA188:BC188"/>
    <mergeCell ref="BJ188:BL188"/>
    <mergeCell ref="AR187:AT188"/>
    <mergeCell ref="AU187:AW187"/>
    <mergeCell ref="AX187:AZ187"/>
    <mergeCell ref="BA187:BC187"/>
    <mergeCell ref="BD187:BF188"/>
    <mergeCell ref="T187:U188"/>
    <mergeCell ref="V187:W188"/>
    <mergeCell ref="AB187:AF188"/>
    <mergeCell ref="AG187:AJ188"/>
    <mergeCell ref="AK187:AN188"/>
    <mergeCell ref="AO187:AQ188"/>
    <mergeCell ref="C187:F188"/>
    <mergeCell ref="G187:K188"/>
    <mergeCell ref="O187:Q187"/>
    <mergeCell ref="BD180:BF182"/>
    <mergeCell ref="AO156:AQ156"/>
    <mergeCell ref="AR156:AT156"/>
    <mergeCell ref="AO157:AQ157"/>
    <mergeCell ref="Q130:Q132"/>
    <mergeCell ref="Q150:Q155"/>
    <mergeCell ref="Q100:Q105"/>
    <mergeCell ref="Q81:Q83"/>
    <mergeCell ref="Q51:Q56"/>
    <mergeCell ref="Q34:Q36"/>
    <mergeCell ref="Q57:Q59"/>
    <mergeCell ref="Q60:Q62"/>
    <mergeCell ref="Q63:Q65"/>
    <mergeCell ref="Q66:Q68"/>
    <mergeCell ref="Q69:Q71"/>
    <mergeCell ref="Q72:Q74"/>
    <mergeCell ref="Q75:Q77"/>
    <mergeCell ref="Q78:Q80"/>
    <mergeCell ref="Q106:Q108"/>
    <mergeCell ref="Q109:Q111"/>
    <mergeCell ref="Q112:Q114"/>
    <mergeCell ref="Q115:Q117"/>
    <mergeCell ref="Q118:Q120"/>
    <mergeCell ref="F42:BR43"/>
    <mergeCell ref="C48:BR48"/>
    <mergeCell ref="BF49:BL49"/>
    <mergeCell ref="BM49:BN49"/>
    <mergeCell ref="G83:I83"/>
    <mergeCell ref="J83:K83"/>
    <mergeCell ref="J36:K36"/>
    <mergeCell ref="G57:K58"/>
    <mergeCell ref="G59:I59"/>
    <mergeCell ref="Q121:Q123"/>
    <mergeCell ref="G30:I30"/>
    <mergeCell ref="J30:K30"/>
    <mergeCell ref="G65:I65"/>
    <mergeCell ref="J65:K65"/>
    <mergeCell ref="G66:K67"/>
    <mergeCell ref="G68:I68"/>
    <mergeCell ref="J68:K68"/>
    <mergeCell ref="G69:K70"/>
    <mergeCell ref="AD127:AD128"/>
    <mergeCell ref="AE127:AE128"/>
    <mergeCell ref="AF127:AF128"/>
    <mergeCell ref="AG127:AJ128"/>
    <mergeCell ref="R127:T128"/>
    <mergeCell ref="U127:U129"/>
    <mergeCell ref="V127:V129"/>
    <mergeCell ref="F195:BJ195"/>
    <mergeCell ref="F144:BR144"/>
    <mergeCell ref="F145:BJ145"/>
    <mergeCell ref="F95:BR95"/>
    <mergeCell ref="F96:BJ96"/>
    <mergeCell ref="F44:BR44"/>
    <mergeCell ref="F45:BR45"/>
    <mergeCell ref="F46:BJ46"/>
    <mergeCell ref="AO127:AQ127"/>
    <mergeCell ref="AR127:AT127"/>
    <mergeCell ref="AO128:AQ128"/>
    <mergeCell ref="AR128:AT128"/>
    <mergeCell ref="AO130:AQ130"/>
    <mergeCell ref="AR130:AT130"/>
    <mergeCell ref="AO131:AQ131"/>
    <mergeCell ref="AR131:AT131"/>
    <mergeCell ref="AR154:AT154"/>
    <mergeCell ref="G15:I15"/>
    <mergeCell ref="J15:K15"/>
    <mergeCell ref="G28:K29"/>
    <mergeCell ref="AB127:AB128"/>
    <mergeCell ref="AC127:AC128"/>
    <mergeCell ref="G78:K79"/>
    <mergeCell ref="G80:I80"/>
    <mergeCell ref="J80:K80"/>
    <mergeCell ref="G81:K82"/>
    <mergeCell ref="Q165:Q167"/>
    <mergeCell ref="Q162:Q164"/>
    <mergeCell ref="Q174:Q176"/>
    <mergeCell ref="Q156:Q158"/>
    <mergeCell ref="D10:F12"/>
    <mergeCell ref="D57:F59"/>
    <mergeCell ref="D60:F62"/>
    <mergeCell ref="D63:F65"/>
    <mergeCell ref="D66:F68"/>
    <mergeCell ref="D69:F71"/>
    <mergeCell ref="D72:F74"/>
    <mergeCell ref="D75:F77"/>
    <mergeCell ref="D78:F80"/>
    <mergeCell ref="D81:F83"/>
    <mergeCell ref="D106:F108"/>
    <mergeCell ref="D109:F111"/>
    <mergeCell ref="D112:F114"/>
    <mergeCell ref="D115:F117"/>
    <mergeCell ref="D118:F120"/>
    <mergeCell ref="D124:F126"/>
    <mergeCell ref="D165:F167"/>
    <mergeCell ref="D168:F170"/>
    <mergeCell ref="D171:F173"/>
    <mergeCell ref="J59:K59"/>
    <mergeCell ref="G60:K61"/>
    <mergeCell ref="G62:I62"/>
    <mergeCell ref="J62:K62"/>
    <mergeCell ref="G63:K64"/>
    <mergeCell ref="AO162:AQ162"/>
    <mergeCell ref="AR13:AT13"/>
    <mergeCell ref="AO14:AQ14"/>
    <mergeCell ref="AR14:AT14"/>
    <mergeCell ref="AO16:AQ16"/>
    <mergeCell ref="AR16:AT16"/>
    <mergeCell ref="D51:F56"/>
    <mergeCell ref="AO82:AQ82"/>
    <mergeCell ref="AR82:AT82"/>
    <mergeCell ref="AO103:AQ103"/>
    <mergeCell ref="D127:F129"/>
    <mergeCell ref="D130:F132"/>
    <mergeCell ref="D156:F158"/>
    <mergeCell ref="D159:F161"/>
    <mergeCell ref="G19:K20"/>
    <mergeCell ref="G21:I21"/>
    <mergeCell ref="J21:K21"/>
    <mergeCell ref="G22:K23"/>
    <mergeCell ref="G24:I24"/>
    <mergeCell ref="J24:K24"/>
    <mergeCell ref="G25:K26"/>
    <mergeCell ref="G27:I27"/>
    <mergeCell ref="J27:K27"/>
    <mergeCell ref="G13:K14"/>
    <mergeCell ref="J161:K161"/>
    <mergeCell ref="G71:I71"/>
    <mergeCell ref="J71:K71"/>
    <mergeCell ref="C86:F87"/>
    <mergeCell ref="C88:F89"/>
    <mergeCell ref="C135:F136"/>
    <mergeCell ref="C137:F138"/>
    <mergeCell ref="G86:K87"/>
    <mergeCell ref="G88:K89"/>
    <mergeCell ref="D180:F182"/>
    <mergeCell ref="D31:F33"/>
    <mergeCell ref="D34:F36"/>
    <mergeCell ref="AR129:AT129"/>
    <mergeCell ref="AR80:AT80"/>
    <mergeCell ref="AR170:AT170"/>
    <mergeCell ref="AR57:AT57"/>
    <mergeCell ref="AO58:AQ58"/>
    <mergeCell ref="AR58:AT58"/>
    <mergeCell ref="AO60:AQ60"/>
    <mergeCell ref="AR60:AT60"/>
    <mergeCell ref="AO61:AQ61"/>
    <mergeCell ref="AR61:AT61"/>
    <mergeCell ref="AO63:AQ63"/>
    <mergeCell ref="AR63:AT63"/>
    <mergeCell ref="AO64:AQ64"/>
    <mergeCell ref="AR64:AT64"/>
    <mergeCell ref="AO66:AQ66"/>
    <mergeCell ref="G31:K32"/>
    <mergeCell ref="G33:I33"/>
    <mergeCell ref="J33:K33"/>
    <mergeCell ref="G34:K35"/>
    <mergeCell ref="G36:I36"/>
    <mergeCell ref="G51:K53"/>
    <mergeCell ref="G54:I56"/>
    <mergeCell ref="J54:K56"/>
    <mergeCell ref="G100:K102"/>
    <mergeCell ref="J103:K105"/>
    <mergeCell ref="G150:K152"/>
    <mergeCell ref="J123:K123"/>
    <mergeCell ref="G124:K125"/>
    <mergeCell ref="G126:I126"/>
    <mergeCell ref="J126:K126"/>
    <mergeCell ref="G127:K128"/>
    <mergeCell ref="G129:I129"/>
    <mergeCell ref="J129:K129"/>
    <mergeCell ref="G130:K131"/>
    <mergeCell ref="G132:I132"/>
    <mergeCell ref="J132:K132"/>
    <mergeCell ref="G156:K157"/>
    <mergeCell ref="G106:K107"/>
    <mergeCell ref="G108:I108"/>
    <mergeCell ref="J108:K108"/>
    <mergeCell ref="G109:K110"/>
    <mergeCell ref="G111:I111"/>
    <mergeCell ref="J111:K111"/>
    <mergeCell ref="G112:K113"/>
    <mergeCell ref="G114:I114"/>
    <mergeCell ref="J114:K114"/>
    <mergeCell ref="G121:K122"/>
    <mergeCell ref="G123:I123"/>
    <mergeCell ref="G135:K136"/>
    <mergeCell ref="G137:K138"/>
    <mergeCell ref="G158:I158"/>
    <mergeCell ref="J158:K158"/>
    <mergeCell ref="G159:K160"/>
    <mergeCell ref="G161:I161"/>
    <mergeCell ref="C185:F186"/>
    <mergeCell ref="G185:K186"/>
    <mergeCell ref="R185:R186"/>
    <mergeCell ref="S185:S186"/>
    <mergeCell ref="G162:K163"/>
    <mergeCell ref="G164:I164"/>
    <mergeCell ref="J164:K164"/>
    <mergeCell ref="G165:K166"/>
    <mergeCell ref="G167:I167"/>
    <mergeCell ref="J167:K167"/>
    <mergeCell ref="G168:K169"/>
    <mergeCell ref="G170:I170"/>
    <mergeCell ref="J170:K170"/>
    <mergeCell ref="G171:K172"/>
    <mergeCell ref="G173:I173"/>
    <mergeCell ref="J173:K173"/>
    <mergeCell ref="G174:K175"/>
    <mergeCell ref="G176:I176"/>
    <mergeCell ref="J176:K176"/>
    <mergeCell ref="G177:K178"/>
    <mergeCell ref="G179:I179"/>
    <mergeCell ref="J179:K179"/>
    <mergeCell ref="D177:F179"/>
    <mergeCell ref="D162:F164"/>
    <mergeCell ref="D174:F176"/>
    <mergeCell ref="Q180:Q182"/>
    <mergeCell ref="L171:P173"/>
  </mergeCells>
  <phoneticPr fontId="2"/>
  <dataValidations count="8">
    <dataValidation type="list" allowBlank="1" showInputMessage="1" showErrorMessage="1" sqref="BM2:BN2 BM49:BN49 BM98:BN98 BM148:BN148" xr:uid="{00000000-0002-0000-1400-000000000000}">
      <formula1>"6,7,8,9,10,11,12,1,2,3"</formula1>
    </dataValidation>
    <dataValidation type="list" allowBlank="1" showInputMessage="1" showErrorMessage="1" sqref="R39:S40 U57:V83 R86:R89 R135:S139 U10:V36 U106:V132 U156:V182 S86:S90 R185:S189" xr:uid="{00000000-0002-0000-1400-000002000000}">
      <formula1>"　,○"</formula1>
    </dataValidation>
    <dataValidation type="list" allowBlank="1" showInputMessage="1" showErrorMessage="1" sqref="D139:F139 D90:F90 D189:F189" xr:uid="{00000000-0002-0000-1400-000003000000}">
      <formula1>"　,副園長,主任保育士,副主任保育士,保育士,幼稚園教諭,看護師"</formula1>
    </dataValidation>
    <dataValidation type="list" allowBlank="1" showInputMessage="1" showErrorMessage="1" sqref="BM57:BM83 BM106:BM132 BM10:BM36 BM156:BM182" xr:uid="{00000000-0002-0000-1400-000004000000}">
      <formula1>"　,◯,×"</formula1>
    </dataValidation>
    <dataValidation type="list" allowBlank="1" showInputMessage="1" showErrorMessage="1" sqref="T133:U134 W10:X36 T37:U38 W57:X83 T84:U85 T97:U97 W106:X132 W156:X182 T183:U184" xr:uid="{00000000-0002-0000-1400-000005000000}">
      <formula1>"　,大学院,大学,短大,専門学校,高校,中学校,特別支援学校"</formula1>
    </dataValidation>
    <dataValidation type="list" allowBlank="1" showInputMessage="1" showErrorMessage="1" sqref="G127:K128 G31:K32 G78:K79 G22:K23 G16:K17 G19:K20 G13:K14 G10:K11 G25:K26 G28:K29 G34:K35 G57:K58 G60:K61 G63:K64 G66:K67 G69:K70 G72:K73 G75:K76 G81:K82 G106:K107 G109:K110 G112:K113 G115:K116 G118:K119 G121:K122 G124:K125 G130:K131 G156:K157 G159:K160 G162:K163 G165:K166 G168:K169 G171:K172 G174:K175 G177:K178 G180:K181" xr:uid="{00000000-0002-0000-1400-000006000000}">
      <formula1>"主任保育士,副主任保育士,保育士,幼稚園教諭"</formula1>
    </dataValidation>
    <dataValidation type="list" allowBlank="1" showInputMessage="1" showErrorMessage="1" sqref="G12:I12 G18:I18 G21:I21 G24:I24 G15:I15 G27:I27 G30:I30 G33:I33 G36:I36 G59:I59 G62:I62 G65:I65 G68:I68 G71:I71 G74:I74 G77:I77 G80:I80 G83:I83 G108:I108 G111:I111 G114:I114 G117:I117 G120:I120 G123:I123 G126:I126 G129:I129 G132:I132 G158:I158 G161:I161 G164:I164 G167:I167 G170:I170 G173:I173 G176:I176 G179:I179 G182:I182" xr:uid="{726A42D7-BA94-45D9-8BED-2BB059B6F1ED}">
      <formula1>"　,常勤,短時間"</formula1>
    </dataValidation>
    <dataValidation type="list" allowBlank="1" showInputMessage="1" showErrorMessage="1" sqref="D10:F36 D57:F83 D106:F132 D156:F182" xr:uid="{8138E4A2-CE73-42EC-9481-223435E6924A}">
      <formula1>"本園,その他の事業"</formula1>
    </dataValidation>
  </dataValidations>
  <hyperlinks>
    <hyperlink ref="BW2" location="目次!A1" display="目次に戻る" xr:uid="{00000000-0004-0000-1400-000000000000}"/>
  </hyperlinks>
  <pageMargins left="0.31496062992125984" right="0.31496062992125984" top="0.74803149606299213" bottom="0.15748031496062992" header="0.31496062992125984" footer="0"/>
  <pageSetup paperSize="9" scale="89" orientation="landscape" r:id="rId1"/>
  <rowBreaks count="3" manualBreakCount="3">
    <brk id="47" min="2" max="72" man="1"/>
    <brk id="96" min="2" max="72" man="1"/>
    <brk id="145" min="2" max="72"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C000"/>
  </sheetPr>
  <dimension ref="C1:BZ194"/>
  <sheetViews>
    <sheetView showGridLines="0" view="pageBreakPreview" topLeftCell="A100" zoomScaleNormal="100" zoomScaleSheetLayoutView="100" workbookViewId="0">
      <selection activeCell="G145" sqref="G145:I145"/>
    </sheetView>
  </sheetViews>
  <sheetFormatPr defaultColWidth="8" defaultRowHeight="12"/>
  <cols>
    <col min="1" max="2" width="8" style="5"/>
    <col min="3" max="3" width="2.36328125" style="5" customWidth="1"/>
    <col min="4" max="6" width="2.08984375" style="5" customWidth="1"/>
    <col min="7" max="16" width="2" style="5" customWidth="1"/>
    <col min="17" max="19" width="2.6328125" style="5" customWidth="1"/>
    <col min="20" max="22" width="2.08984375" style="5" customWidth="1"/>
    <col min="23" max="23" width="1.90625" style="5" customWidth="1"/>
    <col min="24" max="25" width="2.6328125" style="5" customWidth="1"/>
    <col min="26" max="26" width="2.08984375" style="5" customWidth="1"/>
    <col min="27" max="27" width="2.6328125" style="5" customWidth="1"/>
    <col min="28" max="28" width="2.1796875" style="5" customWidth="1"/>
    <col min="29" max="29" width="2.6328125" style="5" customWidth="1"/>
    <col min="30" max="30" width="2.1796875" style="5" customWidth="1"/>
    <col min="31" max="31" width="2.6328125" style="5" customWidth="1"/>
    <col min="32" max="32" width="2.1796875" style="5" customWidth="1"/>
    <col min="33" max="34" width="1.90625" style="5" customWidth="1"/>
    <col min="35" max="35" width="2.90625" style="5" customWidth="1"/>
    <col min="36" max="38" width="1.90625" style="5" customWidth="1"/>
    <col min="39" max="39" width="2.90625" style="5" customWidth="1"/>
    <col min="40" max="54" width="2" style="5" customWidth="1"/>
    <col min="55" max="55" width="2.6328125" style="5" customWidth="1"/>
    <col min="56" max="57" width="2" style="5" customWidth="1"/>
    <col min="58" max="58" width="2.6328125" style="5" customWidth="1"/>
    <col min="59" max="61" width="2.08984375" style="5" customWidth="1"/>
    <col min="62" max="63" width="1.90625" style="5" customWidth="1"/>
    <col min="64" max="64" width="2.453125" style="5" bestFit="1" customWidth="1"/>
    <col min="65" max="65" width="2.08984375" style="5" customWidth="1"/>
    <col min="66" max="72" width="2.08984375" style="550" customWidth="1"/>
    <col min="73" max="73" width="1.08984375" style="550" customWidth="1"/>
    <col min="74" max="76" width="2.08984375" style="5" customWidth="1"/>
    <col min="77" max="16384" width="8" style="5"/>
  </cols>
  <sheetData>
    <row r="1" spans="3:78" ht="14.15" customHeight="1">
      <c r="C1" s="2394" t="s">
        <v>992</v>
      </c>
      <c r="D1" s="2394"/>
      <c r="E1" s="2394"/>
      <c r="F1" s="2394"/>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7"/>
      <c r="AV1" s="2417"/>
      <c r="AW1" s="2417"/>
      <c r="AX1" s="2417"/>
      <c r="AY1" s="2417"/>
      <c r="AZ1" s="2417"/>
      <c r="BA1" s="2417"/>
      <c r="BB1" s="2417"/>
      <c r="BC1" s="2417"/>
      <c r="BD1" s="2417"/>
      <c r="BE1" s="2417"/>
      <c r="BF1" s="2417"/>
      <c r="BG1" s="2417"/>
      <c r="BH1" s="2417"/>
      <c r="BI1" s="2417"/>
      <c r="BJ1" s="2417"/>
      <c r="BK1" s="2417"/>
      <c r="BL1" s="2417"/>
      <c r="BM1" s="2417"/>
      <c r="BN1" s="2417"/>
      <c r="BO1" s="2417"/>
      <c r="BP1" s="2417"/>
      <c r="BQ1" s="2417"/>
      <c r="BR1" s="2417"/>
      <c r="BS1" s="2417"/>
      <c r="BT1" s="2417"/>
      <c r="BU1" s="2417"/>
      <c r="BV1" s="2071" t="s">
        <v>1428</v>
      </c>
      <c r="BW1" s="2071"/>
      <c r="BX1" s="2071"/>
      <c r="BY1" s="2071"/>
      <c r="BZ1" s="2071"/>
    </row>
    <row r="2" spans="3:78" ht="14.15" customHeight="1">
      <c r="C2" s="233" t="s">
        <v>2295</v>
      </c>
      <c r="D2" s="233"/>
      <c r="E2" s="233"/>
      <c r="F2" s="233"/>
      <c r="G2" s="233"/>
      <c r="H2" s="233"/>
      <c r="I2" s="233"/>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BF2" s="3878" t="s">
        <v>995</v>
      </c>
      <c r="BG2" s="3878"/>
      <c r="BH2" s="3878"/>
      <c r="BI2" s="3878"/>
      <c r="BJ2" s="3878"/>
      <c r="BK2" s="3878"/>
      <c r="BL2" s="3878"/>
      <c r="BM2" s="3879"/>
      <c r="BN2" s="3879"/>
      <c r="BO2" s="4137" t="s">
        <v>996</v>
      </c>
      <c r="BP2" s="4137"/>
      <c r="BQ2" s="4137"/>
      <c r="BR2" s="4137"/>
      <c r="BS2" s="4137"/>
      <c r="BT2" s="4137"/>
    </row>
    <row r="3" spans="3:78" ht="7" customHeight="1" thickBot="1">
      <c r="C3" s="233"/>
      <c r="D3" s="233"/>
      <c r="E3" s="233"/>
      <c r="F3" s="233"/>
      <c r="G3" s="233"/>
      <c r="H3" s="233"/>
      <c r="I3" s="233"/>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row>
    <row r="4" spans="3:78" s="65" customFormat="1" ht="13" customHeight="1">
      <c r="C4" s="4134" t="s">
        <v>834</v>
      </c>
      <c r="D4" s="3843" t="s">
        <v>1873</v>
      </c>
      <c r="E4" s="3844"/>
      <c r="F4" s="3845"/>
      <c r="G4" s="3798" t="s">
        <v>59</v>
      </c>
      <c r="H4" s="3799"/>
      <c r="I4" s="3799"/>
      <c r="J4" s="3799"/>
      <c r="K4" s="3800"/>
      <c r="L4" s="3880" t="s">
        <v>56</v>
      </c>
      <c r="M4" s="3881"/>
      <c r="N4" s="3881"/>
      <c r="O4" s="3881"/>
      <c r="P4" s="3882"/>
      <c r="Q4" s="3875" t="s">
        <v>833</v>
      </c>
      <c r="R4" s="3875" t="s">
        <v>60</v>
      </c>
      <c r="S4" s="3843" t="s">
        <v>61</v>
      </c>
      <c r="T4" s="3844"/>
      <c r="U4" s="3845"/>
      <c r="V4" s="4115" t="s">
        <v>829</v>
      </c>
      <c r="W4" s="4116"/>
      <c r="X4" s="3880" t="s">
        <v>832</v>
      </c>
      <c r="Y4" s="3881"/>
      <c r="Z4" s="3881"/>
      <c r="AA4" s="3881"/>
      <c r="AB4" s="3881"/>
      <c r="AC4" s="3881"/>
      <c r="AD4" s="3881"/>
      <c r="AE4" s="4122"/>
      <c r="AF4" s="4121" t="s">
        <v>972</v>
      </c>
      <c r="AG4" s="3881"/>
      <c r="AH4" s="3881"/>
      <c r="AI4" s="3881"/>
      <c r="AJ4" s="3881"/>
      <c r="AK4" s="3881"/>
      <c r="AL4" s="3881"/>
      <c r="AM4" s="3881"/>
      <c r="AN4" s="3881"/>
      <c r="AO4" s="3881"/>
      <c r="AP4" s="3881"/>
      <c r="AQ4" s="3881"/>
      <c r="AR4" s="3881"/>
      <c r="AS4" s="3881"/>
      <c r="AT4" s="3881"/>
      <c r="AU4" s="3881"/>
      <c r="AV4" s="3881"/>
      <c r="AW4" s="3881"/>
      <c r="AX4" s="3881"/>
      <c r="AY4" s="3881"/>
      <c r="AZ4" s="3881"/>
      <c r="BA4" s="3881"/>
      <c r="BB4" s="3881"/>
      <c r="BC4" s="3881"/>
      <c r="BD4" s="3881"/>
      <c r="BE4" s="3881"/>
      <c r="BF4" s="3881"/>
      <c r="BG4" s="3881"/>
      <c r="BH4" s="4122"/>
      <c r="BI4" s="4125" t="s">
        <v>401</v>
      </c>
      <c r="BJ4" s="4126"/>
      <c r="BK4" s="4166"/>
      <c r="BL4" s="4077" t="s">
        <v>66</v>
      </c>
      <c r="BM4" s="4479" t="s">
        <v>53</v>
      </c>
      <c r="BN4" s="4480"/>
      <c r="BO4" s="4480"/>
      <c r="BP4" s="4480"/>
      <c r="BQ4" s="4480"/>
      <c r="BR4" s="4480"/>
      <c r="BS4" s="4480"/>
      <c r="BT4" s="4481"/>
    </row>
    <row r="5" spans="3:78" s="65" customFormat="1" ht="13" customHeight="1">
      <c r="C5" s="4135"/>
      <c r="D5" s="3846"/>
      <c r="E5" s="3847"/>
      <c r="F5" s="3848"/>
      <c r="G5" s="3801"/>
      <c r="H5" s="3802"/>
      <c r="I5" s="3802"/>
      <c r="J5" s="3802"/>
      <c r="K5" s="3803"/>
      <c r="L5" s="3105"/>
      <c r="M5" s="3106"/>
      <c r="N5" s="3106"/>
      <c r="O5" s="3106"/>
      <c r="P5" s="3107"/>
      <c r="Q5" s="3876"/>
      <c r="R5" s="3876"/>
      <c r="S5" s="3846"/>
      <c r="T5" s="3847"/>
      <c r="U5" s="3848"/>
      <c r="V5" s="4117"/>
      <c r="W5" s="4118"/>
      <c r="X5" s="3108"/>
      <c r="Y5" s="3109"/>
      <c r="Z5" s="3109"/>
      <c r="AA5" s="3109"/>
      <c r="AB5" s="3109"/>
      <c r="AC5" s="3109"/>
      <c r="AD5" s="3109"/>
      <c r="AE5" s="4124"/>
      <c r="AF5" s="4123"/>
      <c r="AG5" s="3109"/>
      <c r="AH5" s="3109"/>
      <c r="AI5" s="3109"/>
      <c r="AJ5" s="3109"/>
      <c r="AK5" s="3109"/>
      <c r="AL5" s="3109"/>
      <c r="AM5" s="3109"/>
      <c r="AN5" s="3109"/>
      <c r="AO5" s="3109"/>
      <c r="AP5" s="3109"/>
      <c r="AQ5" s="3109"/>
      <c r="AR5" s="3109"/>
      <c r="AS5" s="3109"/>
      <c r="AT5" s="3109"/>
      <c r="AU5" s="3109"/>
      <c r="AV5" s="3109"/>
      <c r="AW5" s="3109"/>
      <c r="AX5" s="3109"/>
      <c r="AY5" s="3109"/>
      <c r="AZ5" s="3109"/>
      <c r="BA5" s="3109"/>
      <c r="BB5" s="3109"/>
      <c r="BC5" s="3109"/>
      <c r="BD5" s="3109"/>
      <c r="BE5" s="3109"/>
      <c r="BF5" s="3109"/>
      <c r="BG5" s="3109"/>
      <c r="BH5" s="4124"/>
      <c r="BI5" s="4167"/>
      <c r="BJ5" s="4168"/>
      <c r="BK5" s="4169"/>
      <c r="BL5" s="4500"/>
      <c r="BM5" s="4482"/>
      <c r="BN5" s="4483"/>
      <c r="BO5" s="4483"/>
      <c r="BP5" s="4483"/>
      <c r="BQ5" s="4483"/>
      <c r="BR5" s="4483"/>
      <c r="BS5" s="4483"/>
      <c r="BT5" s="4484"/>
    </row>
    <row r="6" spans="3:78" s="65" customFormat="1" ht="15" customHeight="1">
      <c r="C6" s="4135"/>
      <c r="D6" s="3846"/>
      <c r="E6" s="3847"/>
      <c r="F6" s="3848"/>
      <c r="G6" s="3801"/>
      <c r="H6" s="3802"/>
      <c r="I6" s="3802"/>
      <c r="J6" s="3802"/>
      <c r="K6" s="3803"/>
      <c r="L6" s="3105"/>
      <c r="M6" s="3106"/>
      <c r="N6" s="3106"/>
      <c r="O6" s="3106"/>
      <c r="P6" s="3107"/>
      <c r="Q6" s="3876"/>
      <c r="R6" s="3876"/>
      <c r="S6" s="3846"/>
      <c r="T6" s="3847"/>
      <c r="U6" s="3848"/>
      <c r="V6" s="4117"/>
      <c r="W6" s="4118"/>
      <c r="X6" s="4083" t="s">
        <v>63</v>
      </c>
      <c r="Y6" s="4084"/>
      <c r="Z6" s="4084"/>
      <c r="AA6" s="4085"/>
      <c r="AB6" s="4086" t="s">
        <v>1629</v>
      </c>
      <c r="AC6" s="4087"/>
      <c r="AD6" s="3753" t="s">
        <v>130</v>
      </c>
      <c r="AE6" s="4494"/>
      <c r="AF6" s="4095" t="s">
        <v>1247</v>
      </c>
      <c r="AG6" s="3421"/>
      <c r="AH6" s="3421"/>
      <c r="AI6" s="3421"/>
      <c r="AJ6" s="3421"/>
      <c r="AK6" s="3421"/>
      <c r="AL6" s="3421"/>
      <c r="AM6" s="3422"/>
      <c r="AN6" s="3420" t="s">
        <v>417</v>
      </c>
      <c r="AO6" s="3421"/>
      <c r="AP6" s="3421"/>
      <c r="AQ6" s="3421"/>
      <c r="AR6" s="3421"/>
      <c r="AS6" s="3421"/>
      <c r="AT6" s="3421"/>
      <c r="AU6" s="3421"/>
      <c r="AV6" s="3421"/>
      <c r="AW6" s="3421"/>
      <c r="AX6" s="3421"/>
      <c r="AY6" s="3421"/>
      <c r="AZ6" s="3421"/>
      <c r="BA6" s="3421"/>
      <c r="BB6" s="3421"/>
      <c r="BC6" s="3421"/>
      <c r="BD6" s="3421"/>
      <c r="BE6" s="3422"/>
      <c r="BF6" s="2384" t="s">
        <v>194</v>
      </c>
      <c r="BG6" s="2267"/>
      <c r="BH6" s="4096"/>
      <c r="BI6" s="4441" t="s">
        <v>402</v>
      </c>
      <c r="BJ6" s="4442"/>
      <c r="BK6" s="4443"/>
      <c r="BL6" s="4500"/>
      <c r="BM6" s="4104" t="s">
        <v>2293</v>
      </c>
      <c r="BN6" s="4105"/>
      <c r="BO6" s="4105"/>
      <c r="BP6" s="4105"/>
      <c r="BQ6" s="4105"/>
      <c r="BR6" s="4105"/>
      <c r="BS6" s="4105"/>
      <c r="BT6" s="4106"/>
    </row>
    <row r="7" spans="3:78" s="65" customFormat="1" ht="15" customHeight="1">
      <c r="C7" s="4135"/>
      <c r="D7" s="3846"/>
      <c r="E7" s="3847"/>
      <c r="F7" s="3848"/>
      <c r="G7" s="3833" t="s">
        <v>408</v>
      </c>
      <c r="H7" s="3834"/>
      <c r="I7" s="3834"/>
      <c r="J7" s="3804" t="s">
        <v>831</v>
      </c>
      <c r="K7" s="3805"/>
      <c r="L7" s="3105"/>
      <c r="M7" s="3106"/>
      <c r="N7" s="3106"/>
      <c r="O7" s="3106"/>
      <c r="P7" s="3107"/>
      <c r="Q7" s="3876"/>
      <c r="R7" s="3876"/>
      <c r="S7" s="3846"/>
      <c r="T7" s="3847"/>
      <c r="U7" s="3848"/>
      <c r="V7" s="4117"/>
      <c r="W7" s="4118"/>
      <c r="X7" s="3753" t="s">
        <v>1635</v>
      </c>
      <c r="Y7" s="3869"/>
      <c r="Z7" s="3753" t="s">
        <v>830</v>
      </c>
      <c r="AA7" s="3869"/>
      <c r="AB7" s="4088"/>
      <c r="AC7" s="4089"/>
      <c r="AD7" s="3846"/>
      <c r="AE7" s="4495"/>
      <c r="AF7" s="4405" t="s">
        <v>145</v>
      </c>
      <c r="AG7" s="3755"/>
      <c r="AH7" s="3755"/>
      <c r="AI7" s="3756"/>
      <c r="AJ7" s="3754" t="s">
        <v>416</v>
      </c>
      <c r="AK7" s="3755"/>
      <c r="AL7" s="3755"/>
      <c r="AM7" s="3756"/>
      <c r="AN7" s="4402" t="s">
        <v>1523</v>
      </c>
      <c r="AO7" s="4403"/>
      <c r="AP7" s="4404"/>
      <c r="AQ7" s="4402" t="s">
        <v>1500</v>
      </c>
      <c r="AR7" s="4403"/>
      <c r="AS7" s="4404"/>
      <c r="AT7" s="4074" t="s">
        <v>395</v>
      </c>
      <c r="AU7" s="4075"/>
      <c r="AV7" s="4076"/>
      <c r="AW7" s="4074" t="s">
        <v>397</v>
      </c>
      <c r="AX7" s="4075"/>
      <c r="AY7" s="4076"/>
      <c r="AZ7" s="4074" t="s">
        <v>326</v>
      </c>
      <c r="BA7" s="4075"/>
      <c r="BB7" s="4076"/>
      <c r="BC7" s="3753" t="s">
        <v>399</v>
      </c>
      <c r="BD7" s="3868"/>
      <c r="BE7" s="3869"/>
      <c r="BF7" s="2374"/>
      <c r="BG7" s="2375"/>
      <c r="BH7" s="4097"/>
      <c r="BI7" s="4444"/>
      <c r="BJ7" s="4445"/>
      <c r="BK7" s="4446"/>
      <c r="BL7" s="4500"/>
      <c r="BM7" s="4107"/>
      <c r="BN7" s="4108"/>
      <c r="BO7" s="4108"/>
      <c r="BP7" s="4108"/>
      <c r="BQ7" s="4108"/>
      <c r="BR7" s="4108"/>
      <c r="BS7" s="4108"/>
      <c r="BT7" s="4109"/>
    </row>
    <row r="8" spans="3:78" s="65" customFormat="1" ht="15" customHeight="1">
      <c r="C8" s="4135"/>
      <c r="D8" s="3846"/>
      <c r="E8" s="3847"/>
      <c r="F8" s="3848"/>
      <c r="G8" s="3833"/>
      <c r="H8" s="3834"/>
      <c r="I8" s="3834"/>
      <c r="J8" s="3804"/>
      <c r="K8" s="3805"/>
      <c r="L8" s="3105"/>
      <c r="M8" s="3106"/>
      <c r="N8" s="3106"/>
      <c r="O8" s="3106"/>
      <c r="P8" s="3107"/>
      <c r="Q8" s="3876"/>
      <c r="R8" s="3876"/>
      <c r="S8" s="3846"/>
      <c r="T8" s="3847"/>
      <c r="U8" s="3848"/>
      <c r="V8" s="4117"/>
      <c r="W8" s="4118"/>
      <c r="X8" s="3846"/>
      <c r="Y8" s="3848"/>
      <c r="Z8" s="3846"/>
      <c r="AA8" s="3848"/>
      <c r="AB8" s="4088"/>
      <c r="AC8" s="4089"/>
      <c r="AD8" s="3846"/>
      <c r="AE8" s="4495"/>
      <c r="AF8" s="4473"/>
      <c r="AG8" s="4474"/>
      <c r="AH8" s="4474"/>
      <c r="AI8" s="4475"/>
      <c r="AJ8" s="4492" t="s">
        <v>999</v>
      </c>
      <c r="AK8" s="4474"/>
      <c r="AL8" s="4474"/>
      <c r="AM8" s="4475"/>
      <c r="AN8" s="4414" t="s">
        <v>827</v>
      </c>
      <c r="AO8" s="4415"/>
      <c r="AP8" s="4416"/>
      <c r="AQ8" s="4414" t="s">
        <v>1501</v>
      </c>
      <c r="AR8" s="4415"/>
      <c r="AS8" s="4416"/>
      <c r="AT8" s="4068" t="s">
        <v>413</v>
      </c>
      <c r="AU8" s="4069"/>
      <c r="AV8" s="4070"/>
      <c r="AW8" s="4071" t="s">
        <v>394</v>
      </c>
      <c r="AX8" s="4072"/>
      <c r="AY8" s="4073"/>
      <c r="AZ8" s="4068" t="s">
        <v>398</v>
      </c>
      <c r="BA8" s="4069"/>
      <c r="BB8" s="4070"/>
      <c r="BC8" s="3846"/>
      <c r="BD8" s="3847"/>
      <c r="BE8" s="3848"/>
      <c r="BF8" s="2374"/>
      <c r="BG8" s="2375"/>
      <c r="BH8" s="4097"/>
      <c r="BI8" s="4101" t="s">
        <v>403</v>
      </c>
      <c r="BJ8" s="4102"/>
      <c r="BK8" s="4103"/>
      <c r="BL8" s="4500"/>
      <c r="BM8" s="4107"/>
      <c r="BN8" s="4108"/>
      <c r="BO8" s="4108"/>
      <c r="BP8" s="4108"/>
      <c r="BQ8" s="4108"/>
      <c r="BR8" s="4108"/>
      <c r="BS8" s="4108"/>
      <c r="BT8" s="4109"/>
    </row>
    <row r="9" spans="3:78" s="65" customFormat="1" ht="15" customHeight="1" thickBot="1">
      <c r="C9" s="4136"/>
      <c r="D9" s="3849"/>
      <c r="E9" s="3850"/>
      <c r="F9" s="3851"/>
      <c r="G9" s="3835"/>
      <c r="H9" s="3836"/>
      <c r="I9" s="3836"/>
      <c r="J9" s="3806"/>
      <c r="K9" s="3807"/>
      <c r="L9" s="3417"/>
      <c r="M9" s="3418"/>
      <c r="N9" s="3418"/>
      <c r="O9" s="3418"/>
      <c r="P9" s="3419"/>
      <c r="Q9" s="3877"/>
      <c r="R9" s="3877"/>
      <c r="S9" s="3849"/>
      <c r="T9" s="3850"/>
      <c r="U9" s="3851"/>
      <c r="V9" s="4119"/>
      <c r="W9" s="4120"/>
      <c r="X9" s="3849"/>
      <c r="Y9" s="3851"/>
      <c r="Z9" s="3849"/>
      <c r="AA9" s="3851"/>
      <c r="AB9" s="4090"/>
      <c r="AC9" s="4091"/>
      <c r="AD9" s="3849"/>
      <c r="AE9" s="4496"/>
      <c r="AF9" s="1031" t="s">
        <v>997</v>
      </c>
      <c r="AG9" s="4055" t="s">
        <v>423</v>
      </c>
      <c r="AH9" s="4055"/>
      <c r="AI9" s="1032" t="s">
        <v>998</v>
      </c>
      <c r="AJ9" s="1033" t="s">
        <v>36</v>
      </c>
      <c r="AK9" s="4055" t="s">
        <v>423</v>
      </c>
      <c r="AL9" s="4055"/>
      <c r="AM9" s="1034" t="s">
        <v>18</v>
      </c>
      <c r="AN9" s="4056"/>
      <c r="AO9" s="4057"/>
      <c r="AP9" s="4058"/>
      <c r="AQ9" s="4056" t="s">
        <v>1674</v>
      </c>
      <c r="AR9" s="4057"/>
      <c r="AS9" s="4058"/>
      <c r="AT9" s="4059" t="s">
        <v>396</v>
      </c>
      <c r="AU9" s="4060"/>
      <c r="AV9" s="4061"/>
      <c r="AW9" s="4062" t="s">
        <v>64</v>
      </c>
      <c r="AX9" s="4063"/>
      <c r="AY9" s="4064"/>
      <c r="AZ9" s="4062" t="s">
        <v>65</v>
      </c>
      <c r="BA9" s="4063"/>
      <c r="BB9" s="4064"/>
      <c r="BC9" s="3417"/>
      <c r="BD9" s="3418"/>
      <c r="BE9" s="3419"/>
      <c r="BF9" s="4131" t="s">
        <v>415</v>
      </c>
      <c r="BG9" s="4132"/>
      <c r="BH9" s="4133"/>
      <c r="BI9" s="4447"/>
      <c r="BJ9" s="4448"/>
      <c r="BK9" s="4449"/>
      <c r="BL9" s="4501"/>
      <c r="BM9" s="4110"/>
      <c r="BN9" s="4111"/>
      <c r="BO9" s="4111"/>
      <c r="BP9" s="4111"/>
      <c r="BQ9" s="4111"/>
      <c r="BR9" s="4111"/>
      <c r="BS9" s="4111"/>
      <c r="BT9" s="4112"/>
    </row>
    <row r="10" spans="3:78" ht="12" customHeight="1" thickTop="1">
      <c r="C10" s="4283">
        <v>0</v>
      </c>
      <c r="D10" s="3858" t="s">
        <v>994</v>
      </c>
      <c r="E10" s="3859"/>
      <c r="F10" s="3860"/>
      <c r="G10" s="4253" t="s">
        <v>590</v>
      </c>
      <c r="H10" s="4254"/>
      <c r="I10" s="4254"/>
      <c r="J10" s="4254"/>
      <c r="K10" s="4255"/>
      <c r="L10" s="1552" t="s">
        <v>69</v>
      </c>
      <c r="M10" s="1570"/>
      <c r="N10" s="1556"/>
      <c r="O10" s="1556"/>
      <c r="P10" s="1557"/>
      <c r="Q10" s="4269">
        <v>59</v>
      </c>
      <c r="R10" s="4269" t="s">
        <v>391</v>
      </c>
      <c r="S10" s="4253" t="s">
        <v>319</v>
      </c>
      <c r="T10" s="4254"/>
      <c r="U10" s="4255"/>
      <c r="V10" s="4273" t="s">
        <v>890</v>
      </c>
      <c r="W10" s="4274"/>
      <c r="X10" s="4355" t="s">
        <v>419</v>
      </c>
      <c r="Y10" s="4356"/>
      <c r="Z10" s="4346">
        <v>8</v>
      </c>
      <c r="AA10" s="4264" t="s">
        <v>33</v>
      </c>
      <c r="AB10" s="4346">
        <v>2</v>
      </c>
      <c r="AC10" s="4264" t="s">
        <v>33</v>
      </c>
      <c r="AD10" s="3858">
        <v>38</v>
      </c>
      <c r="AE10" s="4307" t="s">
        <v>33</v>
      </c>
      <c r="AF10" s="1558" t="s">
        <v>69</v>
      </c>
      <c r="AG10" s="1571"/>
      <c r="AH10" s="1572"/>
      <c r="AI10" s="1572"/>
      <c r="AJ10" s="1573"/>
      <c r="AK10" s="1572"/>
      <c r="AL10" s="1572"/>
      <c r="AM10" s="1574"/>
      <c r="AN10" s="4318">
        <v>7200</v>
      </c>
      <c r="AO10" s="4536"/>
      <c r="AP10" s="4537"/>
      <c r="AQ10" s="4318">
        <v>10000</v>
      </c>
      <c r="AR10" s="4536"/>
      <c r="AS10" s="4537"/>
      <c r="AT10" s="4527">
        <f>AJ11*0.08</f>
        <v>26280</v>
      </c>
      <c r="AU10" s="4528"/>
      <c r="AV10" s="4529"/>
      <c r="AW10" s="4318">
        <v>5000</v>
      </c>
      <c r="AX10" s="4536"/>
      <c r="AY10" s="4537"/>
      <c r="AZ10" s="4318"/>
      <c r="BA10" s="4536"/>
      <c r="BB10" s="4537"/>
      <c r="BC10" s="4541">
        <f>SUM(AN10:BB12)</f>
        <v>66680</v>
      </c>
      <c r="BD10" s="4542"/>
      <c r="BE10" s="4543"/>
      <c r="BF10" s="4450">
        <f>AJ11+BC10</f>
        <v>395180</v>
      </c>
      <c r="BG10" s="4451"/>
      <c r="BH10" s="4452"/>
      <c r="BI10" s="4557">
        <v>11</v>
      </c>
      <c r="BJ10" s="4558"/>
      <c r="BK10" s="4559"/>
      <c r="BL10" s="4530" t="s">
        <v>400</v>
      </c>
      <c r="BM10" s="4515" t="s">
        <v>591</v>
      </c>
      <c r="BN10" s="4516"/>
      <c r="BO10" s="4516"/>
      <c r="BP10" s="4516"/>
      <c r="BQ10" s="4516"/>
      <c r="BR10" s="4516"/>
      <c r="BS10" s="4516"/>
      <c r="BT10" s="4517"/>
      <c r="BU10" s="5"/>
    </row>
    <row r="11" spans="3:78" s="65" customFormat="1" ht="14.15" customHeight="1">
      <c r="C11" s="4283"/>
      <c r="D11" s="3861"/>
      <c r="E11" s="3862"/>
      <c r="F11" s="3863"/>
      <c r="G11" s="4551"/>
      <c r="H11" s="4552"/>
      <c r="I11" s="4552"/>
      <c r="J11" s="4552"/>
      <c r="K11" s="4553"/>
      <c r="L11" s="4312" t="s">
        <v>595</v>
      </c>
      <c r="M11" s="4313"/>
      <c r="N11" s="4313"/>
      <c r="O11" s="4313"/>
      <c r="P11" s="4314"/>
      <c r="Q11" s="4270"/>
      <c r="R11" s="4270"/>
      <c r="S11" s="4551"/>
      <c r="T11" s="4552"/>
      <c r="U11" s="4553"/>
      <c r="V11" s="4275"/>
      <c r="W11" s="4276"/>
      <c r="X11" s="4357"/>
      <c r="Y11" s="4358"/>
      <c r="Z11" s="4347"/>
      <c r="AA11" s="4265"/>
      <c r="AB11" s="4347"/>
      <c r="AC11" s="4265"/>
      <c r="AD11" s="3861"/>
      <c r="AE11" s="4308"/>
      <c r="AF11" s="4511">
        <v>324000</v>
      </c>
      <c r="AG11" s="4512"/>
      <c r="AH11" s="4512"/>
      <c r="AI11" s="4513"/>
      <c r="AJ11" s="4514">
        <v>328500</v>
      </c>
      <c r="AK11" s="4512"/>
      <c r="AL11" s="4512"/>
      <c r="AM11" s="4513"/>
      <c r="AN11" s="4538">
        <v>7000</v>
      </c>
      <c r="AO11" s="4539"/>
      <c r="AP11" s="4540"/>
      <c r="AQ11" s="4538">
        <v>7000</v>
      </c>
      <c r="AR11" s="4539"/>
      <c r="AS11" s="4540"/>
      <c r="AT11" s="4524"/>
      <c r="AU11" s="4525"/>
      <c r="AV11" s="4526"/>
      <c r="AW11" s="4524"/>
      <c r="AX11" s="4525"/>
      <c r="AY11" s="4526"/>
      <c r="AZ11" s="4524"/>
      <c r="BA11" s="4525"/>
      <c r="BB11" s="4526"/>
      <c r="BC11" s="4544"/>
      <c r="BD11" s="4545"/>
      <c r="BE11" s="4546"/>
      <c r="BF11" s="3939"/>
      <c r="BG11" s="3940"/>
      <c r="BH11" s="4036"/>
      <c r="BI11" s="4560"/>
      <c r="BJ11" s="4561"/>
      <c r="BK11" s="4562"/>
      <c r="BL11" s="4531"/>
      <c r="BM11" s="4518" t="s">
        <v>592</v>
      </c>
      <c r="BN11" s="4519"/>
      <c r="BO11" s="4519"/>
      <c r="BP11" s="4519"/>
      <c r="BQ11" s="4519"/>
      <c r="BR11" s="4519"/>
      <c r="BS11" s="4519"/>
      <c r="BT11" s="4520"/>
    </row>
    <row r="12" spans="3:78" s="65" customFormat="1" ht="14.15" customHeight="1">
      <c r="C12" s="4284"/>
      <c r="D12" s="4470"/>
      <c r="E12" s="4471"/>
      <c r="F12" s="4472"/>
      <c r="G12" s="4554"/>
      <c r="H12" s="4555"/>
      <c r="I12" s="4555"/>
      <c r="J12" s="4555"/>
      <c r="K12" s="4556"/>
      <c r="L12" s="4315"/>
      <c r="M12" s="4316"/>
      <c r="N12" s="4316"/>
      <c r="O12" s="4316"/>
      <c r="P12" s="4317"/>
      <c r="Q12" s="4271"/>
      <c r="R12" s="4271"/>
      <c r="S12" s="4554"/>
      <c r="T12" s="4555"/>
      <c r="U12" s="4556"/>
      <c r="V12" s="4277"/>
      <c r="W12" s="4278"/>
      <c r="X12" s="4299">
        <v>42367</v>
      </c>
      <c r="Y12" s="4300"/>
      <c r="Z12" s="1564">
        <v>0</v>
      </c>
      <c r="AA12" s="1565" t="s">
        <v>37</v>
      </c>
      <c r="AB12" s="1566">
        <v>8</v>
      </c>
      <c r="AC12" s="1565" t="s">
        <v>37</v>
      </c>
      <c r="AD12" s="1566">
        <v>6</v>
      </c>
      <c r="AE12" s="1565" t="s">
        <v>37</v>
      </c>
      <c r="AF12" s="1567" t="s">
        <v>36</v>
      </c>
      <c r="AG12" s="4348" t="s">
        <v>593</v>
      </c>
      <c r="AH12" s="4348"/>
      <c r="AI12" s="1568" t="s">
        <v>18</v>
      </c>
      <c r="AJ12" s="1575" t="s">
        <v>36</v>
      </c>
      <c r="AK12" s="4348" t="s">
        <v>594</v>
      </c>
      <c r="AL12" s="4348"/>
      <c r="AM12" s="1576" t="s">
        <v>18</v>
      </c>
      <c r="AN12" s="4349"/>
      <c r="AO12" s="4350"/>
      <c r="AP12" s="4351"/>
      <c r="AQ12" s="4349"/>
      <c r="AR12" s="4350"/>
      <c r="AS12" s="4351"/>
      <c r="AT12" s="4368"/>
      <c r="AU12" s="4369"/>
      <c r="AV12" s="4370"/>
      <c r="AW12" s="4368">
        <v>4200</v>
      </c>
      <c r="AX12" s="4369"/>
      <c r="AY12" s="4370"/>
      <c r="AZ12" s="4368"/>
      <c r="BA12" s="4369"/>
      <c r="BB12" s="4370"/>
      <c r="BC12" s="4547"/>
      <c r="BD12" s="4548"/>
      <c r="BE12" s="4549"/>
      <c r="BF12" s="3921"/>
      <c r="BG12" s="3922"/>
      <c r="BH12" s="3923"/>
      <c r="BI12" s="4533">
        <v>40</v>
      </c>
      <c r="BJ12" s="4534"/>
      <c r="BK12" s="4535"/>
      <c r="BL12" s="4532"/>
      <c r="BM12" s="4521"/>
      <c r="BN12" s="4522"/>
      <c r="BO12" s="4522"/>
      <c r="BP12" s="4522"/>
      <c r="BQ12" s="4522"/>
      <c r="BR12" s="4522"/>
      <c r="BS12" s="4522"/>
      <c r="BT12" s="4523"/>
    </row>
    <row r="13" spans="3:78" s="65" customFormat="1" ht="14.15" customHeight="1">
      <c r="C13" s="4209">
        <v>1</v>
      </c>
      <c r="D13" s="3777"/>
      <c r="E13" s="3778"/>
      <c r="F13" s="3779"/>
      <c r="G13" s="3763"/>
      <c r="H13" s="3764"/>
      <c r="I13" s="3764"/>
      <c r="J13" s="3764"/>
      <c r="K13" s="3765"/>
      <c r="L13" s="3754"/>
      <c r="M13" s="3755"/>
      <c r="N13" s="3755"/>
      <c r="O13" s="3755"/>
      <c r="P13" s="3756"/>
      <c r="Q13" s="3786"/>
      <c r="R13" s="3870"/>
      <c r="S13" s="4383"/>
      <c r="T13" s="4384"/>
      <c r="U13" s="4385"/>
      <c r="V13" s="3982"/>
      <c r="W13" s="3983"/>
      <c r="X13" s="3988"/>
      <c r="Y13" s="4186"/>
      <c r="Z13" s="3992"/>
      <c r="AA13" s="3853" t="s">
        <v>131</v>
      </c>
      <c r="AB13" s="3855"/>
      <c r="AC13" s="3853" t="s">
        <v>131</v>
      </c>
      <c r="AD13" s="3102"/>
      <c r="AE13" s="4180" t="s">
        <v>131</v>
      </c>
      <c r="AF13" s="3864"/>
      <c r="AG13" s="3865"/>
      <c r="AH13" s="3865"/>
      <c r="AI13" s="4030"/>
      <c r="AJ13" s="4029"/>
      <c r="AK13" s="3865"/>
      <c r="AL13" s="3865"/>
      <c r="AM13" s="4030"/>
      <c r="AN13" s="4399"/>
      <c r="AO13" s="4400"/>
      <c r="AP13" s="4401"/>
      <c r="AQ13" s="4402"/>
      <c r="AR13" s="4403"/>
      <c r="AS13" s="4404"/>
      <c r="AT13" s="4033"/>
      <c r="AU13" s="4034"/>
      <c r="AV13" s="4035"/>
      <c r="AW13" s="4033"/>
      <c r="AX13" s="4034"/>
      <c r="AY13" s="4035"/>
      <c r="AZ13" s="4033"/>
      <c r="BA13" s="4034"/>
      <c r="BB13" s="4035"/>
      <c r="BC13" s="3918">
        <f>SUM(AN13:BB15)</f>
        <v>0</v>
      </c>
      <c r="BD13" s="3919"/>
      <c r="BE13" s="3938"/>
      <c r="BF13" s="4502">
        <f>AJ13+BC13</f>
        <v>0</v>
      </c>
      <c r="BG13" s="4503"/>
      <c r="BH13" s="4504"/>
      <c r="BI13" s="4426"/>
      <c r="BJ13" s="4427"/>
      <c r="BK13" s="4428"/>
      <c r="BL13" s="4007"/>
      <c r="BM13" s="4417"/>
      <c r="BN13" s="4418"/>
      <c r="BO13" s="4418"/>
      <c r="BP13" s="4418"/>
      <c r="BQ13" s="4418"/>
      <c r="BR13" s="4418"/>
      <c r="BS13" s="4418"/>
      <c r="BT13" s="4419"/>
    </row>
    <row r="14" spans="3:78" s="65" customFormat="1" ht="14.15" customHeight="1">
      <c r="C14" s="4210"/>
      <c r="D14" s="3780"/>
      <c r="E14" s="3781"/>
      <c r="F14" s="3782"/>
      <c r="G14" s="3766"/>
      <c r="H14" s="3767"/>
      <c r="I14" s="3767"/>
      <c r="J14" s="3767"/>
      <c r="K14" s="3768"/>
      <c r="L14" s="4392"/>
      <c r="M14" s="2454"/>
      <c r="N14" s="2454"/>
      <c r="O14" s="2454"/>
      <c r="P14" s="4393"/>
      <c r="Q14" s="3787"/>
      <c r="R14" s="3871"/>
      <c r="S14" s="4386"/>
      <c r="T14" s="4387"/>
      <c r="U14" s="4388"/>
      <c r="V14" s="3984"/>
      <c r="W14" s="3985"/>
      <c r="X14" s="3990"/>
      <c r="Y14" s="4187"/>
      <c r="Z14" s="3993"/>
      <c r="AA14" s="3854"/>
      <c r="AB14" s="3856"/>
      <c r="AC14" s="3854"/>
      <c r="AD14" s="3105"/>
      <c r="AE14" s="4181"/>
      <c r="AF14" s="3866"/>
      <c r="AG14" s="3867"/>
      <c r="AH14" s="3867"/>
      <c r="AI14" s="4032"/>
      <c r="AJ14" s="4031"/>
      <c r="AK14" s="3867"/>
      <c r="AL14" s="3867"/>
      <c r="AM14" s="4032"/>
      <c r="AN14" s="4414"/>
      <c r="AO14" s="4415"/>
      <c r="AP14" s="4416"/>
      <c r="AQ14" s="4414"/>
      <c r="AR14" s="4415"/>
      <c r="AS14" s="4416"/>
      <c r="AT14" s="4013"/>
      <c r="AU14" s="4014"/>
      <c r="AV14" s="4015"/>
      <c r="AW14" s="4013"/>
      <c r="AX14" s="4014"/>
      <c r="AY14" s="4015"/>
      <c r="AZ14" s="4013"/>
      <c r="BA14" s="4014"/>
      <c r="BB14" s="4015"/>
      <c r="BC14" s="3939"/>
      <c r="BD14" s="3940"/>
      <c r="BE14" s="3941"/>
      <c r="BF14" s="4505"/>
      <c r="BG14" s="4506"/>
      <c r="BH14" s="4507"/>
      <c r="BI14" s="4429"/>
      <c r="BJ14" s="4430"/>
      <c r="BK14" s="4431"/>
      <c r="BL14" s="4008"/>
      <c r="BM14" s="4408"/>
      <c r="BN14" s="4409"/>
      <c r="BO14" s="4409"/>
      <c r="BP14" s="4409"/>
      <c r="BQ14" s="4409"/>
      <c r="BR14" s="4409"/>
      <c r="BS14" s="4409"/>
      <c r="BT14" s="4410"/>
    </row>
    <row r="15" spans="3:78" s="65" customFormat="1" ht="14.15" customHeight="1">
      <c r="C15" s="4248"/>
      <c r="D15" s="3783"/>
      <c r="E15" s="3784"/>
      <c r="F15" s="3785"/>
      <c r="G15" s="3759"/>
      <c r="H15" s="3760"/>
      <c r="I15" s="3760"/>
      <c r="J15" s="4397"/>
      <c r="K15" s="4398"/>
      <c r="L15" s="3757"/>
      <c r="M15" s="2460"/>
      <c r="N15" s="2460"/>
      <c r="O15" s="2460"/>
      <c r="P15" s="3758"/>
      <c r="Q15" s="4550"/>
      <c r="R15" s="4268"/>
      <c r="S15" s="3783"/>
      <c r="T15" s="3784"/>
      <c r="U15" s="3785"/>
      <c r="V15" s="4266"/>
      <c r="W15" s="4267"/>
      <c r="X15" s="4285"/>
      <c r="Y15" s="4286"/>
      <c r="Z15" s="1035"/>
      <c r="AA15" s="1036" t="s">
        <v>37</v>
      </c>
      <c r="AB15" s="1037"/>
      <c r="AC15" s="1036" t="s">
        <v>37</v>
      </c>
      <c r="AD15" s="1037"/>
      <c r="AE15" s="1036" t="s">
        <v>37</v>
      </c>
      <c r="AF15" s="1038" t="s">
        <v>36</v>
      </c>
      <c r="AG15" s="3981"/>
      <c r="AH15" s="3981"/>
      <c r="AI15" s="1039" t="s">
        <v>18</v>
      </c>
      <c r="AJ15" s="1040" t="s">
        <v>36</v>
      </c>
      <c r="AK15" s="3981"/>
      <c r="AL15" s="3981"/>
      <c r="AM15" s="1041" t="s">
        <v>18</v>
      </c>
      <c r="AN15" s="3824"/>
      <c r="AO15" s="3825"/>
      <c r="AP15" s="3826"/>
      <c r="AQ15" s="3824"/>
      <c r="AR15" s="3825"/>
      <c r="AS15" s="3826"/>
      <c r="AT15" s="4019"/>
      <c r="AU15" s="4020"/>
      <c r="AV15" s="4021"/>
      <c r="AW15" s="4019"/>
      <c r="AX15" s="4020"/>
      <c r="AY15" s="4021"/>
      <c r="AZ15" s="4019"/>
      <c r="BA15" s="4020"/>
      <c r="BB15" s="4021"/>
      <c r="BC15" s="3921"/>
      <c r="BD15" s="3922"/>
      <c r="BE15" s="4044"/>
      <c r="BF15" s="4508"/>
      <c r="BG15" s="4509"/>
      <c r="BH15" s="4510"/>
      <c r="BI15" s="4420"/>
      <c r="BJ15" s="4421"/>
      <c r="BK15" s="4422"/>
      <c r="BL15" s="4009"/>
      <c r="BM15" s="4423"/>
      <c r="BN15" s="4424"/>
      <c r="BO15" s="4424"/>
      <c r="BP15" s="4424"/>
      <c r="BQ15" s="4424"/>
      <c r="BR15" s="4424"/>
      <c r="BS15" s="4424"/>
      <c r="BT15" s="4425"/>
    </row>
    <row r="16" spans="3:78" s="65" customFormat="1" ht="14.15" customHeight="1">
      <c r="C16" s="4209">
        <v>2</v>
      </c>
      <c r="D16" s="3777"/>
      <c r="E16" s="3778"/>
      <c r="F16" s="3779"/>
      <c r="G16" s="3763"/>
      <c r="H16" s="3764"/>
      <c r="I16" s="3764"/>
      <c r="J16" s="3764"/>
      <c r="K16" s="3765"/>
      <c r="L16" s="3754"/>
      <c r="M16" s="3755"/>
      <c r="N16" s="3755"/>
      <c r="O16" s="3755"/>
      <c r="P16" s="3756"/>
      <c r="Q16" s="3786"/>
      <c r="R16" s="3870"/>
      <c r="S16" s="4383"/>
      <c r="T16" s="4384"/>
      <c r="U16" s="4385"/>
      <c r="V16" s="3982"/>
      <c r="W16" s="3983"/>
      <c r="X16" s="3988"/>
      <c r="Y16" s="4186"/>
      <c r="Z16" s="3992"/>
      <c r="AA16" s="3853" t="s">
        <v>131</v>
      </c>
      <c r="AB16" s="3855"/>
      <c r="AC16" s="3853" t="s">
        <v>131</v>
      </c>
      <c r="AD16" s="3102"/>
      <c r="AE16" s="4180" t="s">
        <v>131</v>
      </c>
      <c r="AF16" s="3864"/>
      <c r="AG16" s="3865"/>
      <c r="AH16" s="3865"/>
      <c r="AI16" s="4030"/>
      <c r="AJ16" s="4029"/>
      <c r="AK16" s="3865"/>
      <c r="AL16" s="3865"/>
      <c r="AM16" s="4030"/>
      <c r="AN16" s="4399"/>
      <c r="AO16" s="4400"/>
      <c r="AP16" s="4401"/>
      <c r="AQ16" s="4402"/>
      <c r="AR16" s="4403"/>
      <c r="AS16" s="4404"/>
      <c r="AT16" s="4033"/>
      <c r="AU16" s="4034"/>
      <c r="AV16" s="4035"/>
      <c r="AW16" s="4033"/>
      <c r="AX16" s="4034"/>
      <c r="AY16" s="4035"/>
      <c r="AZ16" s="4033"/>
      <c r="BA16" s="4034"/>
      <c r="BB16" s="4035"/>
      <c r="BC16" s="3918">
        <f>SUM(AN16:BB18)</f>
        <v>0</v>
      </c>
      <c r="BD16" s="3919"/>
      <c r="BE16" s="3938"/>
      <c r="BF16" s="3918">
        <f t="shared" ref="BF16" si="0">AJ16+BC16</f>
        <v>0</v>
      </c>
      <c r="BG16" s="3919"/>
      <c r="BH16" s="3920"/>
      <c r="BI16" s="4426"/>
      <c r="BJ16" s="4427"/>
      <c r="BK16" s="4428"/>
      <c r="BL16" s="4007"/>
      <c r="BM16" s="4417"/>
      <c r="BN16" s="4418"/>
      <c r="BO16" s="4418"/>
      <c r="BP16" s="4418"/>
      <c r="BQ16" s="4418"/>
      <c r="BR16" s="4418"/>
      <c r="BS16" s="4418"/>
      <c r="BT16" s="4419"/>
    </row>
    <row r="17" spans="3:72" s="65" customFormat="1" ht="14.15" customHeight="1">
      <c r="C17" s="4210"/>
      <c r="D17" s="3780"/>
      <c r="E17" s="3781"/>
      <c r="F17" s="3782"/>
      <c r="G17" s="3766"/>
      <c r="H17" s="3767"/>
      <c r="I17" s="3767"/>
      <c r="J17" s="3767"/>
      <c r="K17" s="3768"/>
      <c r="L17" s="4392"/>
      <c r="M17" s="2454"/>
      <c r="N17" s="2454"/>
      <c r="O17" s="2454"/>
      <c r="P17" s="4393"/>
      <c r="Q17" s="3787"/>
      <c r="R17" s="3871"/>
      <c r="S17" s="4386"/>
      <c r="T17" s="4387"/>
      <c r="U17" s="4388"/>
      <c r="V17" s="3984"/>
      <c r="W17" s="3985"/>
      <c r="X17" s="3990"/>
      <c r="Y17" s="4187"/>
      <c r="Z17" s="3993"/>
      <c r="AA17" s="3854"/>
      <c r="AB17" s="3856"/>
      <c r="AC17" s="3854"/>
      <c r="AD17" s="3105"/>
      <c r="AE17" s="4181"/>
      <c r="AF17" s="3866"/>
      <c r="AG17" s="3867"/>
      <c r="AH17" s="3867"/>
      <c r="AI17" s="4032"/>
      <c r="AJ17" s="4031"/>
      <c r="AK17" s="3867"/>
      <c r="AL17" s="3867"/>
      <c r="AM17" s="4032"/>
      <c r="AN17" s="4414"/>
      <c r="AO17" s="4415"/>
      <c r="AP17" s="4416"/>
      <c r="AQ17" s="4414"/>
      <c r="AR17" s="4415"/>
      <c r="AS17" s="4416"/>
      <c r="AT17" s="4013"/>
      <c r="AU17" s="4014"/>
      <c r="AV17" s="4015"/>
      <c r="AW17" s="4013"/>
      <c r="AX17" s="4014"/>
      <c r="AY17" s="4015"/>
      <c r="AZ17" s="4013"/>
      <c r="BA17" s="4014"/>
      <c r="BB17" s="4015"/>
      <c r="BC17" s="3939"/>
      <c r="BD17" s="3940"/>
      <c r="BE17" s="3941"/>
      <c r="BF17" s="3939"/>
      <c r="BG17" s="3940"/>
      <c r="BH17" s="4036"/>
      <c r="BI17" s="4429"/>
      <c r="BJ17" s="4430"/>
      <c r="BK17" s="4431"/>
      <c r="BL17" s="4008"/>
      <c r="BM17" s="4408"/>
      <c r="BN17" s="4409"/>
      <c r="BO17" s="4409"/>
      <c r="BP17" s="4409"/>
      <c r="BQ17" s="4409"/>
      <c r="BR17" s="4409"/>
      <c r="BS17" s="4409"/>
      <c r="BT17" s="4410"/>
    </row>
    <row r="18" spans="3:72" s="65" customFormat="1" ht="14.15" customHeight="1">
      <c r="C18" s="4248"/>
      <c r="D18" s="3783"/>
      <c r="E18" s="3784"/>
      <c r="F18" s="3785"/>
      <c r="G18" s="3759"/>
      <c r="H18" s="3760"/>
      <c r="I18" s="3760"/>
      <c r="J18" s="4397"/>
      <c r="K18" s="4398"/>
      <c r="L18" s="3757"/>
      <c r="M18" s="2460"/>
      <c r="N18" s="2460"/>
      <c r="O18" s="2460"/>
      <c r="P18" s="3758"/>
      <c r="Q18" s="3857"/>
      <c r="R18" s="3872"/>
      <c r="S18" s="4464"/>
      <c r="T18" s="4465"/>
      <c r="U18" s="4466"/>
      <c r="V18" s="3986"/>
      <c r="W18" s="3987"/>
      <c r="X18" s="3994"/>
      <c r="Y18" s="4252"/>
      <c r="Z18" s="1035"/>
      <c r="AA18" s="1036" t="s">
        <v>37</v>
      </c>
      <c r="AB18" s="1037"/>
      <c r="AC18" s="1036" t="s">
        <v>37</v>
      </c>
      <c r="AD18" s="1037"/>
      <c r="AE18" s="1036" t="s">
        <v>37</v>
      </c>
      <c r="AF18" s="1038" t="s">
        <v>36</v>
      </c>
      <c r="AG18" s="3981"/>
      <c r="AH18" s="3981"/>
      <c r="AI18" s="1039" t="s">
        <v>18</v>
      </c>
      <c r="AJ18" s="1040" t="s">
        <v>36</v>
      </c>
      <c r="AK18" s="3981"/>
      <c r="AL18" s="3981"/>
      <c r="AM18" s="1041" t="s">
        <v>18</v>
      </c>
      <c r="AN18" s="3824"/>
      <c r="AO18" s="3825"/>
      <c r="AP18" s="3826"/>
      <c r="AQ18" s="3824"/>
      <c r="AR18" s="3825"/>
      <c r="AS18" s="3826"/>
      <c r="AT18" s="4019"/>
      <c r="AU18" s="4020"/>
      <c r="AV18" s="4021"/>
      <c r="AW18" s="4019"/>
      <c r="AX18" s="4020"/>
      <c r="AY18" s="4021"/>
      <c r="AZ18" s="4019"/>
      <c r="BA18" s="4020"/>
      <c r="BB18" s="4021"/>
      <c r="BC18" s="3921"/>
      <c r="BD18" s="3922"/>
      <c r="BE18" s="4044"/>
      <c r="BF18" s="3921"/>
      <c r="BG18" s="3922"/>
      <c r="BH18" s="3923"/>
      <c r="BI18" s="4420"/>
      <c r="BJ18" s="4421"/>
      <c r="BK18" s="4422"/>
      <c r="BL18" s="4009"/>
      <c r="BM18" s="4423"/>
      <c r="BN18" s="4424"/>
      <c r="BO18" s="4424"/>
      <c r="BP18" s="4424"/>
      <c r="BQ18" s="4424"/>
      <c r="BR18" s="4424"/>
      <c r="BS18" s="4424"/>
      <c r="BT18" s="4425"/>
    </row>
    <row r="19" spans="3:72" s="65" customFormat="1" ht="14.15" customHeight="1">
      <c r="C19" s="4209">
        <v>3</v>
      </c>
      <c r="D19" s="3780"/>
      <c r="E19" s="3781"/>
      <c r="F19" s="3782"/>
      <c r="G19" s="3763"/>
      <c r="H19" s="3764"/>
      <c r="I19" s="3764"/>
      <c r="J19" s="3764"/>
      <c r="K19" s="3765"/>
      <c r="L19" s="3754"/>
      <c r="M19" s="3755"/>
      <c r="N19" s="3755"/>
      <c r="O19" s="3755"/>
      <c r="P19" s="3756"/>
      <c r="Q19" s="3102"/>
      <c r="R19" s="3870"/>
      <c r="S19" s="4386"/>
      <c r="T19" s="4387"/>
      <c r="U19" s="4388"/>
      <c r="V19" s="3982"/>
      <c r="W19" s="3983"/>
      <c r="X19" s="3988"/>
      <c r="Y19" s="3989"/>
      <c r="Z19" s="3992"/>
      <c r="AA19" s="3853" t="s">
        <v>131</v>
      </c>
      <c r="AB19" s="3855"/>
      <c r="AC19" s="3853" t="s">
        <v>131</v>
      </c>
      <c r="AD19" s="3102"/>
      <c r="AE19" s="3853" t="s">
        <v>131</v>
      </c>
      <c r="AF19" s="3864"/>
      <c r="AG19" s="3865"/>
      <c r="AH19" s="3865"/>
      <c r="AI19" s="4030"/>
      <c r="AJ19" s="4029"/>
      <c r="AK19" s="3865"/>
      <c r="AL19" s="3865"/>
      <c r="AM19" s="4030"/>
      <c r="AN19" s="4399"/>
      <c r="AO19" s="4400"/>
      <c r="AP19" s="4401"/>
      <c r="AQ19" s="4402"/>
      <c r="AR19" s="4403"/>
      <c r="AS19" s="4404"/>
      <c r="AT19" s="4033"/>
      <c r="AU19" s="4034"/>
      <c r="AV19" s="4035"/>
      <c r="AW19" s="4033"/>
      <c r="AX19" s="4034"/>
      <c r="AY19" s="4035"/>
      <c r="AZ19" s="4033"/>
      <c r="BA19" s="4034"/>
      <c r="BB19" s="4035"/>
      <c r="BC19" s="3918">
        <f>SUM(AN19:BB21)</f>
        <v>0</v>
      </c>
      <c r="BD19" s="3919"/>
      <c r="BE19" s="3938"/>
      <c r="BF19" s="3918">
        <f t="shared" ref="BF19" si="1">AJ19+BC19</f>
        <v>0</v>
      </c>
      <c r="BG19" s="3919"/>
      <c r="BH19" s="3920"/>
      <c r="BI19" s="4426"/>
      <c r="BJ19" s="4427"/>
      <c r="BK19" s="4428"/>
      <c r="BL19" s="4007"/>
      <c r="BM19" s="4417"/>
      <c r="BN19" s="4418"/>
      <c r="BO19" s="4418"/>
      <c r="BP19" s="4418"/>
      <c r="BQ19" s="4418"/>
      <c r="BR19" s="4418"/>
      <c r="BS19" s="4418"/>
      <c r="BT19" s="4419"/>
    </row>
    <row r="20" spans="3:72" s="65" customFormat="1" ht="14.15" customHeight="1">
      <c r="C20" s="4210"/>
      <c r="D20" s="3780"/>
      <c r="E20" s="3781"/>
      <c r="F20" s="3782"/>
      <c r="G20" s="3766"/>
      <c r="H20" s="3767"/>
      <c r="I20" s="3767"/>
      <c r="J20" s="3767"/>
      <c r="K20" s="3768"/>
      <c r="L20" s="4392"/>
      <c r="M20" s="2454"/>
      <c r="N20" s="2454"/>
      <c r="O20" s="2454"/>
      <c r="P20" s="4393"/>
      <c r="Q20" s="3105"/>
      <c r="R20" s="3871"/>
      <c r="S20" s="4386"/>
      <c r="T20" s="4387"/>
      <c r="U20" s="4388"/>
      <c r="V20" s="3984"/>
      <c r="W20" s="3985"/>
      <c r="X20" s="3990"/>
      <c r="Y20" s="3991"/>
      <c r="Z20" s="3993"/>
      <c r="AA20" s="3854"/>
      <c r="AB20" s="3856"/>
      <c r="AC20" s="3854"/>
      <c r="AD20" s="3105"/>
      <c r="AE20" s="3854"/>
      <c r="AF20" s="3866"/>
      <c r="AG20" s="3867"/>
      <c r="AH20" s="3867"/>
      <c r="AI20" s="4032"/>
      <c r="AJ20" s="4031"/>
      <c r="AK20" s="3867"/>
      <c r="AL20" s="3867"/>
      <c r="AM20" s="4032"/>
      <c r="AN20" s="4414"/>
      <c r="AO20" s="4415"/>
      <c r="AP20" s="4416"/>
      <c r="AQ20" s="4414"/>
      <c r="AR20" s="4415"/>
      <c r="AS20" s="4416"/>
      <c r="AT20" s="4013"/>
      <c r="AU20" s="4014"/>
      <c r="AV20" s="4015"/>
      <c r="AW20" s="4013"/>
      <c r="AX20" s="4014"/>
      <c r="AY20" s="4015"/>
      <c r="AZ20" s="4013"/>
      <c r="BA20" s="4014"/>
      <c r="BB20" s="4015"/>
      <c r="BC20" s="3939"/>
      <c r="BD20" s="3940"/>
      <c r="BE20" s="3941"/>
      <c r="BF20" s="3939"/>
      <c r="BG20" s="3940"/>
      <c r="BH20" s="4036"/>
      <c r="BI20" s="4429"/>
      <c r="BJ20" s="4430"/>
      <c r="BK20" s="4431"/>
      <c r="BL20" s="4008"/>
      <c r="BM20" s="4408"/>
      <c r="BN20" s="4409"/>
      <c r="BO20" s="4409"/>
      <c r="BP20" s="4409"/>
      <c r="BQ20" s="4409"/>
      <c r="BR20" s="4409"/>
      <c r="BS20" s="4409"/>
      <c r="BT20" s="4410"/>
    </row>
    <row r="21" spans="3:72" s="65" customFormat="1" ht="14.15" customHeight="1">
      <c r="C21" s="4248"/>
      <c r="D21" s="3780"/>
      <c r="E21" s="3781"/>
      <c r="F21" s="3782"/>
      <c r="G21" s="3759"/>
      <c r="H21" s="3760"/>
      <c r="I21" s="3760"/>
      <c r="J21" s="4397"/>
      <c r="K21" s="4398"/>
      <c r="L21" s="3757"/>
      <c r="M21" s="2460"/>
      <c r="N21" s="2460"/>
      <c r="O21" s="2460"/>
      <c r="P21" s="3758"/>
      <c r="Q21" s="3108"/>
      <c r="R21" s="3872"/>
      <c r="S21" s="4464"/>
      <c r="T21" s="4465"/>
      <c r="U21" s="4466"/>
      <c r="V21" s="3986"/>
      <c r="W21" s="3987"/>
      <c r="X21" s="3994"/>
      <c r="Y21" s="3995"/>
      <c r="Z21" s="1035"/>
      <c r="AA21" s="1036" t="s">
        <v>37</v>
      </c>
      <c r="AB21" s="1037"/>
      <c r="AC21" s="1036" t="s">
        <v>37</v>
      </c>
      <c r="AD21" s="1037"/>
      <c r="AE21" s="1036" t="s">
        <v>37</v>
      </c>
      <c r="AF21" s="1038" t="s">
        <v>36</v>
      </c>
      <c r="AG21" s="3981"/>
      <c r="AH21" s="3981"/>
      <c r="AI21" s="1039" t="s">
        <v>18</v>
      </c>
      <c r="AJ21" s="1040" t="s">
        <v>36</v>
      </c>
      <c r="AK21" s="3981"/>
      <c r="AL21" s="3981"/>
      <c r="AM21" s="1041" t="s">
        <v>18</v>
      </c>
      <c r="AN21" s="3824"/>
      <c r="AO21" s="3825"/>
      <c r="AP21" s="3826"/>
      <c r="AQ21" s="3824"/>
      <c r="AR21" s="3825"/>
      <c r="AS21" s="3826"/>
      <c r="AT21" s="4019"/>
      <c r="AU21" s="4020"/>
      <c r="AV21" s="4021"/>
      <c r="AW21" s="4019"/>
      <c r="AX21" s="4020"/>
      <c r="AY21" s="4021"/>
      <c r="AZ21" s="4019"/>
      <c r="BA21" s="4020"/>
      <c r="BB21" s="4021"/>
      <c r="BC21" s="3921"/>
      <c r="BD21" s="3922"/>
      <c r="BE21" s="4044"/>
      <c r="BF21" s="3921"/>
      <c r="BG21" s="3922"/>
      <c r="BH21" s="3923"/>
      <c r="BI21" s="4420"/>
      <c r="BJ21" s="4421"/>
      <c r="BK21" s="4422"/>
      <c r="BL21" s="4009"/>
      <c r="BM21" s="4423"/>
      <c r="BN21" s="4424"/>
      <c r="BO21" s="4424"/>
      <c r="BP21" s="4424"/>
      <c r="BQ21" s="4424"/>
      <c r="BR21" s="4424"/>
      <c r="BS21" s="4424"/>
      <c r="BT21" s="4425"/>
    </row>
    <row r="22" spans="3:72" s="65" customFormat="1" ht="14.15" customHeight="1">
      <c r="C22" s="4209">
        <v>4</v>
      </c>
      <c r="D22" s="3777"/>
      <c r="E22" s="3778"/>
      <c r="F22" s="3779"/>
      <c r="G22" s="3763"/>
      <c r="H22" s="3764"/>
      <c r="I22" s="3764"/>
      <c r="J22" s="3764"/>
      <c r="K22" s="3765"/>
      <c r="L22" s="3754"/>
      <c r="M22" s="3755"/>
      <c r="N22" s="3755"/>
      <c r="O22" s="3755"/>
      <c r="P22" s="3756"/>
      <c r="Q22" s="3102"/>
      <c r="R22" s="3870"/>
      <c r="S22" s="4386"/>
      <c r="T22" s="4387"/>
      <c r="U22" s="4388"/>
      <c r="V22" s="3982"/>
      <c r="W22" s="3983"/>
      <c r="X22" s="3988"/>
      <c r="Y22" s="3989"/>
      <c r="Z22" s="3992"/>
      <c r="AA22" s="3853" t="s">
        <v>131</v>
      </c>
      <c r="AB22" s="3855"/>
      <c r="AC22" s="3853" t="s">
        <v>131</v>
      </c>
      <c r="AD22" s="3102"/>
      <c r="AE22" s="3853" t="s">
        <v>131</v>
      </c>
      <c r="AF22" s="3864"/>
      <c r="AG22" s="3865"/>
      <c r="AH22" s="3865"/>
      <c r="AI22" s="4030"/>
      <c r="AJ22" s="4029"/>
      <c r="AK22" s="3865"/>
      <c r="AL22" s="3865"/>
      <c r="AM22" s="4030"/>
      <c r="AN22" s="4399"/>
      <c r="AO22" s="4400"/>
      <c r="AP22" s="4401"/>
      <c r="AQ22" s="4402"/>
      <c r="AR22" s="4403"/>
      <c r="AS22" s="4404"/>
      <c r="AT22" s="4033"/>
      <c r="AU22" s="4034"/>
      <c r="AV22" s="4035"/>
      <c r="AW22" s="4033"/>
      <c r="AX22" s="4034"/>
      <c r="AY22" s="4035"/>
      <c r="AZ22" s="4033"/>
      <c r="BA22" s="4034"/>
      <c r="BB22" s="4035"/>
      <c r="BC22" s="3918">
        <f>SUM(AN22:BB24)</f>
        <v>0</v>
      </c>
      <c r="BD22" s="3919"/>
      <c r="BE22" s="3938"/>
      <c r="BF22" s="3918">
        <f t="shared" ref="BF22" si="2">AJ22+BC22</f>
        <v>0</v>
      </c>
      <c r="BG22" s="3919"/>
      <c r="BH22" s="3920"/>
      <c r="BI22" s="4426"/>
      <c r="BJ22" s="4427"/>
      <c r="BK22" s="4428"/>
      <c r="BL22" s="4007"/>
      <c r="BM22" s="4417"/>
      <c r="BN22" s="4418"/>
      <c r="BO22" s="4418"/>
      <c r="BP22" s="4418"/>
      <c r="BQ22" s="4418"/>
      <c r="BR22" s="4418"/>
      <c r="BS22" s="4418"/>
      <c r="BT22" s="4419"/>
    </row>
    <row r="23" spans="3:72" s="65" customFormat="1" ht="14.15" customHeight="1">
      <c r="C23" s="4210"/>
      <c r="D23" s="3780"/>
      <c r="E23" s="3781"/>
      <c r="F23" s="3782"/>
      <c r="G23" s="3766"/>
      <c r="H23" s="3767"/>
      <c r="I23" s="3767"/>
      <c r="J23" s="3767"/>
      <c r="K23" s="3768"/>
      <c r="L23" s="4392"/>
      <c r="M23" s="2454"/>
      <c r="N23" s="2454"/>
      <c r="O23" s="2454"/>
      <c r="P23" s="4393"/>
      <c r="Q23" s="3105"/>
      <c r="R23" s="3871"/>
      <c r="S23" s="4386"/>
      <c r="T23" s="4387"/>
      <c r="U23" s="4388"/>
      <c r="V23" s="3984"/>
      <c r="W23" s="3985"/>
      <c r="X23" s="3990"/>
      <c r="Y23" s="3991"/>
      <c r="Z23" s="3993"/>
      <c r="AA23" s="3854"/>
      <c r="AB23" s="3856"/>
      <c r="AC23" s="3854"/>
      <c r="AD23" s="3105"/>
      <c r="AE23" s="3854"/>
      <c r="AF23" s="3866"/>
      <c r="AG23" s="3867"/>
      <c r="AH23" s="3867"/>
      <c r="AI23" s="4032"/>
      <c r="AJ23" s="4031"/>
      <c r="AK23" s="3867"/>
      <c r="AL23" s="3867"/>
      <c r="AM23" s="4032"/>
      <c r="AN23" s="4414"/>
      <c r="AO23" s="4415"/>
      <c r="AP23" s="4416"/>
      <c r="AQ23" s="4414"/>
      <c r="AR23" s="4415"/>
      <c r="AS23" s="4416"/>
      <c r="AT23" s="4013"/>
      <c r="AU23" s="4014"/>
      <c r="AV23" s="4015"/>
      <c r="AW23" s="4013"/>
      <c r="AX23" s="4014"/>
      <c r="AY23" s="4015"/>
      <c r="AZ23" s="4013"/>
      <c r="BA23" s="4014"/>
      <c r="BB23" s="4015"/>
      <c r="BC23" s="3939"/>
      <c r="BD23" s="3940"/>
      <c r="BE23" s="3941"/>
      <c r="BF23" s="3939"/>
      <c r="BG23" s="3940"/>
      <c r="BH23" s="4036"/>
      <c r="BI23" s="4429"/>
      <c r="BJ23" s="4430"/>
      <c r="BK23" s="4431"/>
      <c r="BL23" s="4008"/>
      <c r="BM23" s="4408"/>
      <c r="BN23" s="4409"/>
      <c r="BO23" s="4409"/>
      <c r="BP23" s="4409"/>
      <c r="BQ23" s="4409"/>
      <c r="BR23" s="4409"/>
      <c r="BS23" s="4409"/>
      <c r="BT23" s="4410"/>
    </row>
    <row r="24" spans="3:72" s="65" customFormat="1" ht="14.15" customHeight="1">
      <c r="C24" s="4248"/>
      <c r="D24" s="3780"/>
      <c r="E24" s="3781"/>
      <c r="F24" s="3782"/>
      <c r="G24" s="3759"/>
      <c r="H24" s="3760"/>
      <c r="I24" s="3760"/>
      <c r="J24" s="4397"/>
      <c r="K24" s="4398"/>
      <c r="L24" s="3757"/>
      <c r="M24" s="2460"/>
      <c r="N24" s="2460"/>
      <c r="O24" s="2460"/>
      <c r="P24" s="3758"/>
      <c r="Q24" s="3108"/>
      <c r="R24" s="3872"/>
      <c r="S24" s="4464"/>
      <c r="T24" s="4465"/>
      <c r="U24" s="4466"/>
      <c r="V24" s="3986"/>
      <c r="W24" s="3987"/>
      <c r="X24" s="3994"/>
      <c r="Y24" s="3995"/>
      <c r="Z24" s="1035"/>
      <c r="AA24" s="1036" t="s">
        <v>37</v>
      </c>
      <c r="AB24" s="1037"/>
      <c r="AC24" s="1036" t="s">
        <v>37</v>
      </c>
      <c r="AD24" s="1037"/>
      <c r="AE24" s="1036" t="s">
        <v>37</v>
      </c>
      <c r="AF24" s="1038" t="s">
        <v>36</v>
      </c>
      <c r="AG24" s="3981"/>
      <c r="AH24" s="3981"/>
      <c r="AI24" s="1039" t="s">
        <v>18</v>
      </c>
      <c r="AJ24" s="1040" t="s">
        <v>36</v>
      </c>
      <c r="AK24" s="3981"/>
      <c r="AL24" s="3981"/>
      <c r="AM24" s="1041" t="s">
        <v>18</v>
      </c>
      <c r="AN24" s="3824"/>
      <c r="AO24" s="3825"/>
      <c r="AP24" s="3826"/>
      <c r="AQ24" s="3824"/>
      <c r="AR24" s="3825"/>
      <c r="AS24" s="3826"/>
      <c r="AT24" s="4019"/>
      <c r="AU24" s="4020"/>
      <c r="AV24" s="4021"/>
      <c r="AW24" s="4019"/>
      <c r="AX24" s="4020"/>
      <c r="AY24" s="4021"/>
      <c r="AZ24" s="4019"/>
      <c r="BA24" s="4020"/>
      <c r="BB24" s="4021"/>
      <c r="BC24" s="3921"/>
      <c r="BD24" s="3922"/>
      <c r="BE24" s="4044"/>
      <c r="BF24" s="3921"/>
      <c r="BG24" s="3922"/>
      <c r="BH24" s="3923"/>
      <c r="BI24" s="4420"/>
      <c r="BJ24" s="4421"/>
      <c r="BK24" s="4422"/>
      <c r="BL24" s="4009"/>
      <c r="BM24" s="4423"/>
      <c r="BN24" s="4424"/>
      <c r="BO24" s="4424"/>
      <c r="BP24" s="4424"/>
      <c r="BQ24" s="4424"/>
      <c r="BR24" s="4424"/>
      <c r="BS24" s="4424"/>
      <c r="BT24" s="4425"/>
    </row>
    <row r="25" spans="3:72" s="65" customFormat="1" ht="14.15" customHeight="1">
      <c r="C25" s="4209">
        <v>5</v>
      </c>
      <c r="D25" s="3777"/>
      <c r="E25" s="3778"/>
      <c r="F25" s="3779"/>
      <c r="G25" s="3763"/>
      <c r="H25" s="3764"/>
      <c r="I25" s="3764"/>
      <c r="J25" s="3764"/>
      <c r="K25" s="3765"/>
      <c r="L25" s="3754"/>
      <c r="M25" s="3755"/>
      <c r="N25" s="3755"/>
      <c r="O25" s="3755"/>
      <c r="P25" s="3756"/>
      <c r="Q25" s="3102"/>
      <c r="R25" s="3870"/>
      <c r="S25" s="4386"/>
      <c r="T25" s="4387"/>
      <c r="U25" s="4388"/>
      <c r="V25" s="3982"/>
      <c r="W25" s="3983"/>
      <c r="X25" s="3988"/>
      <c r="Y25" s="3989"/>
      <c r="Z25" s="3992"/>
      <c r="AA25" s="3853" t="s">
        <v>131</v>
      </c>
      <c r="AB25" s="3855"/>
      <c r="AC25" s="3853" t="s">
        <v>131</v>
      </c>
      <c r="AD25" s="3102"/>
      <c r="AE25" s="3853" t="s">
        <v>131</v>
      </c>
      <c r="AF25" s="3864"/>
      <c r="AG25" s="3865"/>
      <c r="AH25" s="3865"/>
      <c r="AI25" s="4030"/>
      <c r="AJ25" s="4029"/>
      <c r="AK25" s="3865"/>
      <c r="AL25" s="3865"/>
      <c r="AM25" s="4030"/>
      <c r="AN25" s="4399"/>
      <c r="AO25" s="4400"/>
      <c r="AP25" s="4401"/>
      <c r="AQ25" s="4402"/>
      <c r="AR25" s="4403"/>
      <c r="AS25" s="4404"/>
      <c r="AT25" s="4033"/>
      <c r="AU25" s="4034"/>
      <c r="AV25" s="4035"/>
      <c r="AW25" s="4033"/>
      <c r="AX25" s="4034"/>
      <c r="AY25" s="4035"/>
      <c r="AZ25" s="4033"/>
      <c r="BA25" s="4034"/>
      <c r="BB25" s="4035"/>
      <c r="BC25" s="3918">
        <f>SUM(AN25:BB27)</f>
        <v>0</v>
      </c>
      <c r="BD25" s="3919"/>
      <c r="BE25" s="3938"/>
      <c r="BF25" s="3918">
        <f t="shared" ref="BF25" si="3">AJ25+BC25</f>
        <v>0</v>
      </c>
      <c r="BG25" s="3919"/>
      <c r="BH25" s="3920"/>
      <c r="BI25" s="4426"/>
      <c r="BJ25" s="4427"/>
      <c r="BK25" s="4428"/>
      <c r="BL25" s="4007"/>
      <c r="BM25" s="4417"/>
      <c r="BN25" s="4418"/>
      <c r="BO25" s="4418"/>
      <c r="BP25" s="4418"/>
      <c r="BQ25" s="4418"/>
      <c r="BR25" s="4418"/>
      <c r="BS25" s="4418"/>
      <c r="BT25" s="4419"/>
    </row>
    <row r="26" spans="3:72" s="65" customFormat="1" ht="14.15" customHeight="1">
      <c r="C26" s="4210"/>
      <c r="D26" s="3780"/>
      <c r="E26" s="3781"/>
      <c r="F26" s="3782"/>
      <c r="G26" s="3766"/>
      <c r="H26" s="3767"/>
      <c r="I26" s="3767"/>
      <c r="J26" s="3767"/>
      <c r="K26" s="3768"/>
      <c r="L26" s="4392"/>
      <c r="M26" s="2454"/>
      <c r="N26" s="2454"/>
      <c r="O26" s="2454"/>
      <c r="P26" s="4393"/>
      <c r="Q26" s="3105"/>
      <c r="R26" s="3871"/>
      <c r="S26" s="4386"/>
      <c r="T26" s="4387"/>
      <c r="U26" s="4388"/>
      <c r="V26" s="3984"/>
      <c r="W26" s="3985"/>
      <c r="X26" s="3990"/>
      <c r="Y26" s="3991"/>
      <c r="Z26" s="3993"/>
      <c r="AA26" s="3854"/>
      <c r="AB26" s="3856"/>
      <c r="AC26" s="3854"/>
      <c r="AD26" s="3105"/>
      <c r="AE26" s="3854"/>
      <c r="AF26" s="3866"/>
      <c r="AG26" s="3867"/>
      <c r="AH26" s="3867"/>
      <c r="AI26" s="4032"/>
      <c r="AJ26" s="4031"/>
      <c r="AK26" s="3867"/>
      <c r="AL26" s="3867"/>
      <c r="AM26" s="4032"/>
      <c r="AN26" s="4414"/>
      <c r="AO26" s="4415"/>
      <c r="AP26" s="4416"/>
      <c r="AQ26" s="4414"/>
      <c r="AR26" s="4415"/>
      <c r="AS26" s="4416"/>
      <c r="AT26" s="4013"/>
      <c r="AU26" s="4014"/>
      <c r="AV26" s="4015"/>
      <c r="AW26" s="4013"/>
      <c r="AX26" s="4014"/>
      <c r="AY26" s="4015"/>
      <c r="AZ26" s="4013"/>
      <c r="BA26" s="4014"/>
      <c r="BB26" s="4015"/>
      <c r="BC26" s="3939"/>
      <c r="BD26" s="3940"/>
      <c r="BE26" s="3941"/>
      <c r="BF26" s="3939"/>
      <c r="BG26" s="3940"/>
      <c r="BH26" s="4036"/>
      <c r="BI26" s="4429"/>
      <c r="BJ26" s="4430"/>
      <c r="BK26" s="4431"/>
      <c r="BL26" s="4008"/>
      <c r="BM26" s="4408"/>
      <c r="BN26" s="4409"/>
      <c r="BO26" s="4409"/>
      <c r="BP26" s="4409"/>
      <c r="BQ26" s="4409"/>
      <c r="BR26" s="4409"/>
      <c r="BS26" s="4409"/>
      <c r="BT26" s="4410"/>
    </row>
    <row r="27" spans="3:72" s="65" customFormat="1" ht="14.15" customHeight="1">
      <c r="C27" s="4248"/>
      <c r="D27" s="3780"/>
      <c r="E27" s="3781"/>
      <c r="F27" s="3782"/>
      <c r="G27" s="3759"/>
      <c r="H27" s="3760"/>
      <c r="I27" s="3760"/>
      <c r="J27" s="4397"/>
      <c r="K27" s="4398"/>
      <c r="L27" s="3757"/>
      <c r="M27" s="2460"/>
      <c r="N27" s="2460"/>
      <c r="O27" s="2460"/>
      <c r="P27" s="3758"/>
      <c r="Q27" s="3108"/>
      <c r="R27" s="3872"/>
      <c r="S27" s="4464"/>
      <c r="T27" s="4465"/>
      <c r="U27" s="4466"/>
      <c r="V27" s="3986"/>
      <c r="W27" s="3987"/>
      <c r="X27" s="3994"/>
      <c r="Y27" s="3995"/>
      <c r="Z27" s="1035"/>
      <c r="AA27" s="1036" t="s">
        <v>37</v>
      </c>
      <c r="AB27" s="1037"/>
      <c r="AC27" s="1036" t="s">
        <v>37</v>
      </c>
      <c r="AD27" s="1037"/>
      <c r="AE27" s="1036" t="s">
        <v>37</v>
      </c>
      <c r="AF27" s="1038" t="s">
        <v>36</v>
      </c>
      <c r="AG27" s="3981"/>
      <c r="AH27" s="3981"/>
      <c r="AI27" s="1039" t="s">
        <v>18</v>
      </c>
      <c r="AJ27" s="1040" t="s">
        <v>36</v>
      </c>
      <c r="AK27" s="3981"/>
      <c r="AL27" s="3981"/>
      <c r="AM27" s="1041" t="s">
        <v>18</v>
      </c>
      <c r="AN27" s="3824"/>
      <c r="AO27" s="3825"/>
      <c r="AP27" s="3826"/>
      <c r="AQ27" s="3824"/>
      <c r="AR27" s="3825"/>
      <c r="AS27" s="3826"/>
      <c r="AT27" s="4019"/>
      <c r="AU27" s="4020"/>
      <c r="AV27" s="4021"/>
      <c r="AW27" s="4019"/>
      <c r="AX27" s="4020"/>
      <c r="AY27" s="4021"/>
      <c r="AZ27" s="4019"/>
      <c r="BA27" s="4020"/>
      <c r="BB27" s="4021"/>
      <c r="BC27" s="3921"/>
      <c r="BD27" s="3922"/>
      <c r="BE27" s="4044"/>
      <c r="BF27" s="3921"/>
      <c r="BG27" s="3922"/>
      <c r="BH27" s="3923"/>
      <c r="BI27" s="4420"/>
      <c r="BJ27" s="4421"/>
      <c r="BK27" s="4422"/>
      <c r="BL27" s="4009"/>
      <c r="BM27" s="4423"/>
      <c r="BN27" s="4424"/>
      <c r="BO27" s="4424"/>
      <c r="BP27" s="4424"/>
      <c r="BQ27" s="4424"/>
      <c r="BR27" s="4424"/>
      <c r="BS27" s="4424"/>
      <c r="BT27" s="4425"/>
    </row>
    <row r="28" spans="3:72" s="65" customFormat="1" ht="14.15" customHeight="1">
      <c r="C28" s="4209">
        <v>6</v>
      </c>
      <c r="D28" s="3777"/>
      <c r="E28" s="3778"/>
      <c r="F28" s="3779"/>
      <c r="G28" s="3763"/>
      <c r="H28" s="3764"/>
      <c r="I28" s="3764"/>
      <c r="J28" s="3764"/>
      <c r="K28" s="3765"/>
      <c r="L28" s="3754"/>
      <c r="M28" s="3755"/>
      <c r="N28" s="3755"/>
      <c r="O28" s="3755"/>
      <c r="P28" s="3756"/>
      <c r="Q28" s="3102"/>
      <c r="R28" s="3870"/>
      <c r="S28" s="4386"/>
      <c r="T28" s="4387"/>
      <c r="U28" s="4388"/>
      <c r="V28" s="3982"/>
      <c r="W28" s="3983"/>
      <c r="X28" s="3988"/>
      <c r="Y28" s="3989"/>
      <c r="Z28" s="3992"/>
      <c r="AA28" s="3853" t="s">
        <v>131</v>
      </c>
      <c r="AB28" s="3855"/>
      <c r="AC28" s="3853" t="s">
        <v>131</v>
      </c>
      <c r="AD28" s="3102"/>
      <c r="AE28" s="3853" t="s">
        <v>131</v>
      </c>
      <c r="AF28" s="3864"/>
      <c r="AG28" s="3865"/>
      <c r="AH28" s="3865"/>
      <c r="AI28" s="4030"/>
      <c r="AJ28" s="4029"/>
      <c r="AK28" s="3865"/>
      <c r="AL28" s="3865"/>
      <c r="AM28" s="4030"/>
      <c r="AN28" s="4399"/>
      <c r="AO28" s="4400"/>
      <c r="AP28" s="4401"/>
      <c r="AQ28" s="4402"/>
      <c r="AR28" s="4403"/>
      <c r="AS28" s="4404"/>
      <c r="AT28" s="4033"/>
      <c r="AU28" s="4034"/>
      <c r="AV28" s="4035"/>
      <c r="AW28" s="4033"/>
      <c r="AX28" s="4034"/>
      <c r="AY28" s="4035"/>
      <c r="AZ28" s="4033"/>
      <c r="BA28" s="4034"/>
      <c r="BB28" s="4035"/>
      <c r="BC28" s="3918">
        <f>SUM(AN28:BB30)</f>
        <v>0</v>
      </c>
      <c r="BD28" s="3919"/>
      <c r="BE28" s="3938"/>
      <c r="BF28" s="3918">
        <f t="shared" ref="BF28" si="4">AJ28+BC28</f>
        <v>0</v>
      </c>
      <c r="BG28" s="3919"/>
      <c r="BH28" s="3920"/>
      <c r="BI28" s="4426"/>
      <c r="BJ28" s="4427"/>
      <c r="BK28" s="4428"/>
      <c r="BL28" s="4007"/>
      <c r="BM28" s="4417"/>
      <c r="BN28" s="4418"/>
      <c r="BO28" s="4418"/>
      <c r="BP28" s="4418"/>
      <c r="BQ28" s="4418"/>
      <c r="BR28" s="4418"/>
      <c r="BS28" s="4418"/>
      <c r="BT28" s="4419"/>
    </row>
    <row r="29" spans="3:72" s="65" customFormat="1" ht="14.15" customHeight="1">
      <c r="C29" s="4210"/>
      <c r="D29" s="3780"/>
      <c r="E29" s="3781"/>
      <c r="F29" s="3782"/>
      <c r="G29" s="3766"/>
      <c r="H29" s="3767"/>
      <c r="I29" s="3767"/>
      <c r="J29" s="3767"/>
      <c r="K29" s="3768"/>
      <c r="L29" s="4392"/>
      <c r="M29" s="2454"/>
      <c r="N29" s="2454"/>
      <c r="O29" s="2454"/>
      <c r="P29" s="4393"/>
      <c r="Q29" s="3105"/>
      <c r="R29" s="3871"/>
      <c r="S29" s="4386"/>
      <c r="T29" s="4387"/>
      <c r="U29" s="4388"/>
      <c r="V29" s="3984"/>
      <c r="W29" s="3985"/>
      <c r="X29" s="3990"/>
      <c r="Y29" s="3991"/>
      <c r="Z29" s="3993"/>
      <c r="AA29" s="3854"/>
      <c r="AB29" s="3856"/>
      <c r="AC29" s="3854"/>
      <c r="AD29" s="3105"/>
      <c r="AE29" s="3854"/>
      <c r="AF29" s="3866"/>
      <c r="AG29" s="3867"/>
      <c r="AH29" s="3867"/>
      <c r="AI29" s="4032"/>
      <c r="AJ29" s="4031"/>
      <c r="AK29" s="3867"/>
      <c r="AL29" s="3867"/>
      <c r="AM29" s="4032"/>
      <c r="AN29" s="4414"/>
      <c r="AO29" s="4415"/>
      <c r="AP29" s="4416"/>
      <c r="AQ29" s="4414"/>
      <c r="AR29" s="4415"/>
      <c r="AS29" s="4416"/>
      <c r="AT29" s="4013"/>
      <c r="AU29" s="4014"/>
      <c r="AV29" s="4015"/>
      <c r="AW29" s="4013"/>
      <c r="AX29" s="4014"/>
      <c r="AY29" s="4015"/>
      <c r="AZ29" s="4013"/>
      <c r="BA29" s="4014"/>
      <c r="BB29" s="4015"/>
      <c r="BC29" s="3939"/>
      <c r="BD29" s="3940"/>
      <c r="BE29" s="3941"/>
      <c r="BF29" s="3939"/>
      <c r="BG29" s="3940"/>
      <c r="BH29" s="4036"/>
      <c r="BI29" s="4429"/>
      <c r="BJ29" s="4430"/>
      <c r="BK29" s="4431"/>
      <c r="BL29" s="4008"/>
      <c r="BM29" s="4408"/>
      <c r="BN29" s="4409"/>
      <c r="BO29" s="4409"/>
      <c r="BP29" s="4409"/>
      <c r="BQ29" s="4409"/>
      <c r="BR29" s="4409"/>
      <c r="BS29" s="4409"/>
      <c r="BT29" s="4410"/>
    </row>
    <row r="30" spans="3:72" s="65" customFormat="1" ht="14.15" customHeight="1">
      <c r="C30" s="4248"/>
      <c r="D30" s="3783"/>
      <c r="E30" s="3784"/>
      <c r="F30" s="3785"/>
      <c r="G30" s="3759"/>
      <c r="H30" s="3760"/>
      <c r="I30" s="3760"/>
      <c r="J30" s="4397"/>
      <c r="K30" s="4398"/>
      <c r="L30" s="3757"/>
      <c r="M30" s="2460"/>
      <c r="N30" s="2460"/>
      <c r="O30" s="2460"/>
      <c r="P30" s="3758"/>
      <c r="Q30" s="3108"/>
      <c r="R30" s="3872"/>
      <c r="S30" s="4464"/>
      <c r="T30" s="4465"/>
      <c r="U30" s="4466"/>
      <c r="V30" s="3986"/>
      <c r="W30" s="3987"/>
      <c r="X30" s="3994"/>
      <c r="Y30" s="3995"/>
      <c r="Z30" s="1035"/>
      <c r="AA30" s="1036" t="s">
        <v>37</v>
      </c>
      <c r="AB30" s="1037"/>
      <c r="AC30" s="1036" t="s">
        <v>37</v>
      </c>
      <c r="AD30" s="1037"/>
      <c r="AE30" s="1036" t="s">
        <v>37</v>
      </c>
      <c r="AF30" s="1038" t="s">
        <v>36</v>
      </c>
      <c r="AG30" s="3981"/>
      <c r="AH30" s="3981"/>
      <c r="AI30" s="1039" t="s">
        <v>18</v>
      </c>
      <c r="AJ30" s="1040" t="s">
        <v>36</v>
      </c>
      <c r="AK30" s="3981"/>
      <c r="AL30" s="3981"/>
      <c r="AM30" s="1041" t="s">
        <v>18</v>
      </c>
      <c r="AN30" s="3824"/>
      <c r="AO30" s="3825"/>
      <c r="AP30" s="3826"/>
      <c r="AQ30" s="3824"/>
      <c r="AR30" s="3825"/>
      <c r="AS30" s="3826"/>
      <c r="AT30" s="4019"/>
      <c r="AU30" s="4020"/>
      <c r="AV30" s="4021"/>
      <c r="AW30" s="4019"/>
      <c r="AX30" s="4020"/>
      <c r="AY30" s="4021"/>
      <c r="AZ30" s="4019"/>
      <c r="BA30" s="4020"/>
      <c r="BB30" s="4021"/>
      <c r="BC30" s="3921"/>
      <c r="BD30" s="3922"/>
      <c r="BE30" s="4044"/>
      <c r="BF30" s="3921"/>
      <c r="BG30" s="3922"/>
      <c r="BH30" s="3923"/>
      <c r="BI30" s="4420"/>
      <c r="BJ30" s="4421"/>
      <c r="BK30" s="4422"/>
      <c r="BL30" s="4009"/>
      <c r="BM30" s="4423"/>
      <c r="BN30" s="4424"/>
      <c r="BO30" s="4424"/>
      <c r="BP30" s="4424"/>
      <c r="BQ30" s="4424"/>
      <c r="BR30" s="4424"/>
      <c r="BS30" s="4424"/>
      <c r="BT30" s="4425"/>
    </row>
    <row r="31" spans="3:72" s="65" customFormat="1" ht="14.15" customHeight="1">
      <c r="C31" s="4209">
        <v>7</v>
      </c>
      <c r="D31" s="3777"/>
      <c r="E31" s="3778"/>
      <c r="F31" s="3779"/>
      <c r="G31" s="3763"/>
      <c r="H31" s="3764"/>
      <c r="I31" s="3764"/>
      <c r="J31" s="3764"/>
      <c r="K31" s="3765"/>
      <c r="L31" s="3754"/>
      <c r="M31" s="3755"/>
      <c r="N31" s="3755"/>
      <c r="O31" s="3755"/>
      <c r="P31" s="3756"/>
      <c r="Q31" s="3102"/>
      <c r="R31" s="3870"/>
      <c r="S31" s="4383"/>
      <c r="T31" s="4384"/>
      <c r="U31" s="4385"/>
      <c r="V31" s="3982"/>
      <c r="W31" s="3983"/>
      <c r="X31" s="3988"/>
      <c r="Y31" s="3989"/>
      <c r="Z31" s="3992"/>
      <c r="AA31" s="3853" t="s">
        <v>131</v>
      </c>
      <c r="AB31" s="3855"/>
      <c r="AC31" s="3853" t="s">
        <v>131</v>
      </c>
      <c r="AD31" s="3102"/>
      <c r="AE31" s="4180" t="s">
        <v>131</v>
      </c>
      <c r="AF31" s="3864"/>
      <c r="AG31" s="3865"/>
      <c r="AH31" s="3865"/>
      <c r="AI31" s="4030"/>
      <c r="AJ31" s="4029"/>
      <c r="AK31" s="3865"/>
      <c r="AL31" s="3865"/>
      <c r="AM31" s="4030"/>
      <c r="AN31" s="4399"/>
      <c r="AO31" s="4400"/>
      <c r="AP31" s="4401"/>
      <c r="AQ31" s="4402"/>
      <c r="AR31" s="4403"/>
      <c r="AS31" s="4404"/>
      <c r="AT31" s="4033"/>
      <c r="AU31" s="4034"/>
      <c r="AV31" s="4035"/>
      <c r="AW31" s="4033"/>
      <c r="AX31" s="4034"/>
      <c r="AY31" s="4035"/>
      <c r="AZ31" s="4033"/>
      <c r="BA31" s="4034"/>
      <c r="BB31" s="4035"/>
      <c r="BC31" s="3918">
        <f>SUM(AN31:BB33)</f>
        <v>0</v>
      </c>
      <c r="BD31" s="3919"/>
      <c r="BE31" s="3938"/>
      <c r="BF31" s="3918">
        <f t="shared" ref="BF31" si="5">AJ31+BC31</f>
        <v>0</v>
      </c>
      <c r="BG31" s="3919"/>
      <c r="BH31" s="3920"/>
      <c r="BI31" s="4426"/>
      <c r="BJ31" s="4427"/>
      <c r="BK31" s="4428"/>
      <c r="BL31" s="4007"/>
      <c r="BM31" s="4417"/>
      <c r="BN31" s="4418"/>
      <c r="BO31" s="4418"/>
      <c r="BP31" s="4418"/>
      <c r="BQ31" s="4418"/>
      <c r="BR31" s="4418"/>
      <c r="BS31" s="4418"/>
      <c r="BT31" s="4419"/>
    </row>
    <row r="32" spans="3:72" s="65" customFormat="1" ht="14.15" customHeight="1">
      <c r="C32" s="4210"/>
      <c r="D32" s="3780"/>
      <c r="E32" s="3781"/>
      <c r="F32" s="3782"/>
      <c r="G32" s="3766"/>
      <c r="H32" s="3767"/>
      <c r="I32" s="3767"/>
      <c r="J32" s="3767"/>
      <c r="K32" s="3768"/>
      <c r="L32" s="4392"/>
      <c r="M32" s="2454"/>
      <c r="N32" s="2454"/>
      <c r="O32" s="2454"/>
      <c r="P32" s="4393"/>
      <c r="Q32" s="3105"/>
      <c r="R32" s="3871"/>
      <c r="S32" s="4386"/>
      <c r="T32" s="4387"/>
      <c r="U32" s="4388"/>
      <c r="V32" s="3984"/>
      <c r="W32" s="3985"/>
      <c r="X32" s="3990"/>
      <c r="Y32" s="3991"/>
      <c r="Z32" s="3993"/>
      <c r="AA32" s="3854"/>
      <c r="AB32" s="3856"/>
      <c r="AC32" s="3854"/>
      <c r="AD32" s="3105"/>
      <c r="AE32" s="4181"/>
      <c r="AF32" s="3866"/>
      <c r="AG32" s="3867"/>
      <c r="AH32" s="3867"/>
      <c r="AI32" s="4032"/>
      <c r="AJ32" s="4031"/>
      <c r="AK32" s="3867"/>
      <c r="AL32" s="3867"/>
      <c r="AM32" s="4032"/>
      <c r="AN32" s="4414"/>
      <c r="AO32" s="4415"/>
      <c r="AP32" s="4416"/>
      <c r="AQ32" s="4414"/>
      <c r="AR32" s="4415"/>
      <c r="AS32" s="4416"/>
      <c r="AT32" s="4013"/>
      <c r="AU32" s="4014"/>
      <c r="AV32" s="4015"/>
      <c r="AW32" s="4013"/>
      <c r="AX32" s="4014"/>
      <c r="AY32" s="4015"/>
      <c r="AZ32" s="4013"/>
      <c r="BA32" s="4014"/>
      <c r="BB32" s="4015"/>
      <c r="BC32" s="3939"/>
      <c r="BD32" s="3940"/>
      <c r="BE32" s="3941"/>
      <c r="BF32" s="3939"/>
      <c r="BG32" s="3940"/>
      <c r="BH32" s="4036"/>
      <c r="BI32" s="4429"/>
      <c r="BJ32" s="4430"/>
      <c r="BK32" s="4431"/>
      <c r="BL32" s="4008"/>
      <c r="BM32" s="4408"/>
      <c r="BN32" s="4409"/>
      <c r="BO32" s="4409"/>
      <c r="BP32" s="4409"/>
      <c r="BQ32" s="4409"/>
      <c r="BR32" s="4409"/>
      <c r="BS32" s="4409"/>
      <c r="BT32" s="4410"/>
    </row>
    <row r="33" spans="3:75" s="65" customFormat="1" ht="14.15" customHeight="1" thickBot="1">
      <c r="C33" s="4211"/>
      <c r="D33" s="3818"/>
      <c r="E33" s="3819"/>
      <c r="F33" s="3820"/>
      <c r="G33" s="3808"/>
      <c r="H33" s="3809"/>
      <c r="I33" s="3809"/>
      <c r="J33" s="4406"/>
      <c r="K33" s="4407"/>
      <c r="L33" s="4394"/>
      <c r="M33" s="2476"/>
      <c r="N33" s="2476"/>
      <c r="O33" s="2476"/>
      <c r="P33" s="4395"/>
      <c r="Q33" s="4396"/>
      <c r="R33" s="3980"/>
      <c r="S33" s="4389"/>
      <c r="T33" s="4390"/>
      <c r="U33" s="4391"/>
      <c r="V33" s="4005"/>
      <c r="W33" s="4006"/>
      <c r="X33" s="3948"/>
      <c r="Y33" s="3949"/>
      <c r="Z33" s="1043"/>
      <c r="AA33" s="1044" t="s">
        <v>37</v>
      </c>
      <c r="AB33" s="772"/>
      <c r="AC33" s="1044" t="s">
        <v>37</v>
      </c>
      <c r="AD33" s="772"/>
      <c r="AE33" s="1045" t="s">
        <v>37</v>
      </c>
      <c r="AF33" s="1046" t="s">
        <v>36</v>
      </c>
      <c r="AG33" s="3950"/>
      <c r="AH33" s="3950"/>
      <c r="AI33" s="1047" t="s">
        <v>18</v>
      </c>
      <c r="AJ33" s="1048" t="s">
        <v>36</v>
      </c>
      <c r="AK33" s="3950"/>
      <c r="AL33" s="3950"/>
      <c r="AM33" s="1049" t="s">
        <v>18</v>
      </c>
      <c r="AN33" s="3945"/>
      <c r="AO33" s="3946"/>
      <c r="AP33" s="3947"/>
      <c r="AQ33" s="3945"/>
      <c r="AR33" s="3946"/>
      <c r="AS33" s="3947"/>
      <c r="AT33" s="3996"/>
      <c r="AU33" s="3997"/>
      <c r="AV33" s="3998"/>
      <c r="AW33" s="3996"/>
      <c r="AX33" s="3997"/>
      <c r="AY33" s="3998"/>
      <c r="AZ33" s="3996"/>
      <c r="BA33" s="3997"/>
      <c r="BB33" s="3998"/>
      <c r="BC33" s="3942"/>
      <c r="BD33" s="3943"/>
      <c r="BE33" s="3944"/>
      <c r="BF33" s="3942"/>
      <c r="BG33" s="3943"/>
      <c r="BH33" s="4037"/>
      <c r="BI33" s="4435"/>
      <c r="BJ33" s="4436"/>
      <c r="BK33" s="4437"/>
      <c r="BL33" s="4028"/>
      <c r="BM33" s="4438"/>
      <c r="BN33" s="4439"/>
      <c r="BO33" s="4439"/>
      <c r="BP33" s="4439"/>
      <c r="BQ33" s="4439"/>
      <c r="BR33" s="4439"/>
      <c r="BS33" s="4439"/>
      <c r="BT33" s="4440"/>
    </row>
    <row r="34" spans="3:75" ht="7" customHeight="1">
      <c r="C34" s="6"/>
      <c r="D34" s="6"/>
      <c r="E34" s="6"/>
      <c r="F34" s="6"/>
      <c r="G34" s="6"/>
      <c r="H34" s="6"/>
      <c r="I34" s="6"/>
      <c r="J34" s="6"/>
      <c r="K34" s="6"/>
      <c r="L34" s="6"/>
      <c r="M34" s="6"/>
      <c r="N34" s="6"/>
      <c r="O34" s="6"/>
      <c r="P34" s="6"/>
      <c r="Q34" s="6"/>
      <c r="R34" s="6"/>
      <c r="S34" s="6"/>
      <c r="T34" s="6"/>
      <c r="U34" s="6"/>
      <c r="V34" s="1050"/>
      <c r="W34" s="1050"/>
      <c r="X34" s="601"/>
      <c r="Y34" s="601"/>
      <c r="Z34" s="276"/>
      <c r="AA34" s="1053"/>
      <c r="AB34" s="602"/>
      <c r="AC34" s="1053"/>
      <c r="AD34" s="6"/>
      <c r="AE34" s="6"/>
      <c r="AF34" s="6"/>
      <c r="AG34" s="6"/>
      <c r="AH34" s="6"/>
      <c r="AI34" s="6"/>
      <c r="AJ34" s="81"/>
      <c r="AK34" s="81"/>
      <c r="AL34" s="265"/>
      <c r="AM34" s="6"/>
      <c r="AN34" s="6"/>
      <c r="AO34" s="6"/>
      <c r="AP34" s="6"/>
      <c r="AQ34" s="6"/>
      <c r="AR34" s="6"/>
      <c r="AS34" s="6"/>
      <c r="AT34" s="6"/>
      <c r="AU34" s="6"/>
      <c r="AV34" s="6"/>
      <c r="AW34" s="6"/>
      <c r="AX34" s="6"/>
      <c r="AY34" s="6"/>
      <c r="AZ34" s="6"/>
      <c r="BA34" s="6"/>
      <c r="BB34" s="6"/>
      <c r="BC34" s="6"/>
      <c r="BD34" s="81"/>
      <c r="BE34" s="81"/>
      <c r="BF34" s="81"/>
      <c r="BG34" s="265"/>
      <c r="BH34" s="6"/>
      <c r="BI34" s="81"/>
      <c r="BJ34" s="81"/>
      <c r="BK34" s="6"/>
      <c r="BL34" s="81"/>
      <c r="BM34" s="1066"/>
      <c r="BN34" s="1066"/>
      <c r="BO34" s="1066"/>
      <c r="BP34" s="1066"/>
      <c r="BQ34" s="1066"/>
      <c r="BR34" s="1066"/>
      <c r="BS34" s="1067"/>
      <c r="BT34" s="1067"/>
      <c r="BU34" s="5"/>
    </row>
    <row r="35" spans="3:75" ht="14.15" customHeight="1">
      <c r="C35" s="6" t="s">
        <v>406</v>
      </c>
      <c r="D35" s="6"/>
      <c r="E35" s="6"/>
      <c r="F35" s="6"/>
      <c r="G35" s="6"/>
      <c r="H35" s="6"/>
      <c r="I35" s="6"/>
      <c r="J35" s="6"/>
      <c r="K35" s="6"/>
      <c r="L35" s="6"/>
      <c r="M35" s="6"/>
      <c r="N35" s="6"/>
      <c r="O35" s="6"/>
      <c r="P35" s="6"/>
      <c r="Q35" s="6"/>
      <c r="R35" s="6"/>
      <c r="S35" s="6"/>
      <c r="T35" s="6"/>
      <c r="U35" s="6"/>
      <c r="V35" s="1050"/>
      <c r="W35" s="1050"/>
      <c r="X35" s="601"/>
      <c r="Y35" s="601"/>
      <c r="Z35" s="276"/>
      <c r="AA35" s="1053"/>
      <c r="AB35" s="602"/>
      <c r="AC35" s="1053"/>
      <c r="AD35" s="1318"/>
      <c r="AE35" s="1318"/>
      <c r="AF35" s="1318"/>
      <c r="AG35" s="1318"/>
      <c r="AH35" s="1318"/>
      <c r="AI35" s="1318"/>
      <c r="AJ35" s="1318"/>
      <c r="AK35" s="1318"/>
      <c r="AL35" s="1397"/>
      <c r="AM35" s="1318"/>
      <c r="AN35" s="6"/>
      <c r="AO35" s="6"/>
      <c r="AP35" s="6"/>
      <c r="AQ35" s="6"/>
      <c r="AR35" s="6"/>
      <c r="AS35" s="6"/>
      <c r="AT35" s="6"/>
      <c r="AU35" s="6"/>
      <c r="AV35" s="6"/>
      <c r="AW35" s="6"/>
      <c r="AX35" s="6"/>
      <c r="AY35" s="6"/>
      <c r="AZ35" s="6"/>
      <c r="BA35" s="6"/>
      <c r="BB35" s="6"/>
      <c r="BC35" s="6"/>
      <c r="BD35" s="6"/>
      <c r="BE35" s="6"/>
      <c r="BF35" s="6"/>
      <c r="BG35" s="265"/>
      <c r="BH35" s="6"/>
      <c r="BI35" s="6"/>
      <c r="BJ35" s="6"/>
      <c r="BK35" s="6"/>
      <c r="BL35" s="6"/>
      <c r="BM35" s="1066"/>
      <c r="BN35" s="1066"/>
      <c r="BO35" s="1066"/>
      <c r="BP35" s="1066"/>
      <c r="BQ35" s="1066"/>
      <c r="BR35" s="1066"/>
      <c r="BS35" s="1066"/>
      <c r="BT35" s="1066"/>
      <c r="BU35" s="5"/>
    </row>
    <row r="36" spans="3:75" s="65" customFormat="1" ht="14.15" customHeight="1">
      <c r="C36" s="1395"/>
      <c r="D36" s="114"/>
      <c r="E36" s="114"/>
      <c r="F36" s="1393"/>
      <c r="G36" s="114"/>
      <c r="H36" s="114"/>
      <c r="I36" s="114"/>
      <c r="J36" s="114"/>
      <c r="K36" s="1069"/>
      <c r="L36" s="114"/>
      <c r="M36" s="114"/>
      <c r="N36" s="114"/>
      <c r="O36" s="114"/>
      <c r="P36" s="1393"/>
      <c r="Q36" s="114"/>
      <c r="R36" s="1070"/>
      <c r="S36" s="114"/>
      <c r="T36" s="114"/>
      <c r="U36" s="114"/>
      <c r="V36" s="1071"/>
      <c r="W36" s="1071"/>
      <c r="X36" s="1072"/>
      <c r="Y36" s="1072"/>
      <c r="Z36" s="207"/>
      <c r="AA36" s="1059"/>
      <c r="AB36" s="207"/>
      <c r="AC36" s="1059"/>
      <c r="AD36" s="115"/>
      <c r="AE36" s="1095"/>
      <c r="AF36" s="4563"/>
      <c r="AG36" s="4564"/>
      <c r="AH36" s="4564"/>
      <c r="AI36" s="4565"/>
      <c r="AJ36" s="4569"/>
      <c r="AK36" s="4564"/>
      <c r="AL36" s="4564"/>
      <c r="AM36" s="4565"/>
      <c r="AN36" s="114"/>
      <c r="AO36" s="114"/>
      <c r="AP36" s="114"/>
      <c r="AQ36" s="114"/>
      <c r="AR36" s="114"/>
      <c r="AS36" s="114"/>
      <c r="AT36" s="114"/>
      <c r="AU36" s="114"/>
      <c r="AV36" s="114"/>
      <c r="AW36" s="1068"/>
      <c r="AX36" s="114"/>
      <c r="AY36" s="1069"/>
      <c r="AZ36" s="114"/>
      <c r="BA36" s="114"/>
      <c r="BB36" s="114"/>
      <c r="BC36" s="1068"/>
      <c r="BD36" s="931"/>
      <c r="BE36" s="1073"/>
      <c r="BF36" s="931"/>
      <c r="BG36" s="114"/>
      <c r="BH36" s="114"/>
      <c r="BI36" s="4571"/>
      <c r="BJ36" s="4572"/>
      <c r="BK36" s="4573"/>
      <c r="BL36" s="1074"/>
      <c r="BM36" s="1075"/>
      <c r="BN36" s="1076"/>
      <c r="BO36" s="1076"/>
      <c r="BP36" s="1076"/>
      <c r="BQ36" s="1076"/>
      <c r="BR36" s="1076"/>
      <c r="BS36" s="1076"/>
      <c r="BT36" s="1077"/>
    </row>
    <row r="37" spans="3:75" s="65" customFormat="1" ht="14.15" customHeight="1">
      <c r="C37" s="1396"/>
      <c r="D37" s="1078"/>
      <c r="E37" s="1078"/>
      <c r="F37" s="1394"/>
      <c r="G37" s="1078"/>
      <c r="H37" s="1078"/>
      <c r="I37" s="1078"/>
      <c r="J37" s="1078"/>
      <c r="K37" s="1079"/>
      <c r="L37" s="1078"/>
      <c r="M37" s="1078"/>
      <c r="N37" s="1078"/>
      <c r="O37" s="1078"/>
      <c r="P37" s="1394"/>
      <c r="Q37" s="1078"/>
      <c r="R37" s="1080"/>
      <c r="S37" s="1078"/>
      <c r="T37" s="1078"/>
      <c r="U37" s="1078"/>
      <c r="V37" s="1078"/>
      <c r="W37" s="1078"/>
      <c r="X37" s="1078"/>
      <c r="Y37" s="1078"/>
      <c r="Z37" s="1037"/>
      <c r="AA37" s="1078"/>
      <c r="AB37" s="1078"/>
      <c r="AC37" s="1078"/>
      <c r="AD37" s="1398"/>
      <c r="AE37" s="1399"/>
      <c r="AF37" s="4566"/>
      <c r="AG37" s="4567"/>
      <c r="AH37" s="4567"/>
      <c r="AI37" s="4568"/>
      <c r="AJ37" s="4570"/>
      <c r="AK37" s="4567"/>
      <c r="AL37" s="4567"/>
      <c r="AM37" s="4568"/>
      <c r="AN37" s="1078"/>
      <c r="AO37" s="1078"/>
      <c r="AP37" s="1078"/>
      <c r="AQ37" s="1078"/>
      <c r="AR37" s="1078"/>
      <c r="AS37" s="1078"/>
      <c r="AT37" s="1078"/>
      <c r="AU37" s="1078"/>
      <c r="AV37" s="1078"/>
      <c r="AW37" s="277"/>
      <c r="AX37" s="1078"/>
      <c r="AY37" s="1079"/>
      <c r="AZ37" s="1078"/>
      <c r="BA37" s="1078"/>
      <c r="BB37" s="1078"/>
      <c r="BC37" s="277"/>
      <c r="BD37" s="1078"/>
      <c r="BE37" s="1079"/>
      <c r="BF37" s="1078"/>
      <c r="BG37" s="1078"/>
      <c r="BH37" s="1078"/>
      <c r="BI37" s="4574"/>
      <c r="BJ37" s="4575"/>
      <c r="BK37" s="4576"/>
      <c r="BL37" s="1081"/>
      <c r="BM37" s="1082"/>
      <c r="BN37" s="1083"/>
      <c r="BO37" s="1083"/>
      <c r="BP37" s="1083"/>
      <c r="BQ37" s="1083"/>
      <c r="BR37" s="1083"/>
      <c r="BS37" s="1083"/>
      <c r="BT37" s="1084"/>
    </row>
    <row r="38" spans="3:75" s="65" customFormat="1" ht="12" customHeight="1">
      <c r="C38" s="65" t="s">
        <v>123</v>
      </c>
      <c r="G38" s="344"/>
      <c r="H38" s="344"/>
      <c r="I38" s="344"/>
      <c r="J38" s="1063" t="s">
        <v>1089</v>
      </c>
      <c r="K38" s="217" t="s">
        <v>1462</v>
      </c>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338"/>
      <c r="BJ38" s="338"/>
      <c r="BK38" s="338"/>
      <c r="BL38" s="338"/>
      <c r="BM38" s="338"/>
      <c r="BN38" s="1085"/>
      <c r="BO38" s="1085"/>
      <c r="BP38" s="1085"/>
      <c r="BQ38" s="1085"/>
      <c r="BR38" s="1085"/>
      <c r="BS38" s="1085"/>
      <c r="BT38" s="1085"/>
      <c r="BU38" s="1085"/>
    </row>
    <row r="39" spans="3:75" s="65" customFormat="1" ht="12" customHeight="1">
      <c r="J39" s="1063" t="s">
        <v>132</v>
      </c>
      <c r="K39" s="2401" t="s">
        <v>1632</v>
      </c>
      <c r="L39" s="240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c r="AS39" s="2401"/>
      <c r="AT39" s="2401"/>
      <c r="AU39" s="2401"/>
      <c r="AV39" s="2401"/>
      <c r="AW39" s="2401"/>
      <c r="AX39" s="2401"/>
      <c r="AY39" s="2401"/>
      <c r="AZ39" s="2401"/>
      <c r="BA39" s="2401"/>
      <c r="BB39" s="2401"/>
      <c r="BC39" s="2401"/>
      <c r="BD39" s="2401"/>
      <c r="BE39" s="2401"/>
      <c r="BF39" s="2401"/>
      <c r="BG39" s="2401"/>
      <c r="BH39" s="2401"/>
      <c r="BI39" s="2401"/>
      <c r="BJ39" s="2401"/>
      <c r="BK39" s="2401"/>
      <c r="BL39" s="2401"/>
      <c r="BM39" s="2401"/>
      <c r="BN39" s="2401"/>
      <c r="BO39" s="2401"/>
      <c r="BP39" s="2401"/>
      <c r="BQ39" s="2401"/>
      <c r="BR39" s="2401"/>
      <c r="BS39" s="2401"/>
      <c r="BT39" s="2401"/>
      <c r="BU39" s="2401"/>
    </row>
    <row r="40" spans="3:75" s="65" customFormat="1" ht="12" customHeight="1">
      <c r="J40" s="1063"/>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c r="BD40" s="2401"/>
      <c r="BE40" s="2401"/>
      <c r="BF40" s="2401"/>
      <c r="BG40" s="2401"/>
      <c r="BH40" s="2401"/>
      <c r="BI40" s="2401"/>
      <c r="BJ40" s="2401"/>
      <c r="BK40" s="2401"/>
      <c r="BL40" s="2401"/>
      <c r="BM40" s="2401"/>
      <c r="BN40" s="2401"/>
      <c r="BO40" s="2401"/>
      <c r="BP40" s="2401"/>
      <c r="BQ40" s="2401"/>
      <c r="BR40" s="2401"/>
      <c r="BS40" s="2401"/>
      <c r="BT40" s="2401"/>
      <c r="BU40" s="2401"/>
    </row>
    <row r="41" spans="3:75" s="65" customFormat="1" ht="12" customHeight="1">
      <c r="J41" s="1063" t="s">
        <v>133</v>
      </c>
      <c r="K41" s="2401" t="s">
        <v>1633</v>
      </c>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c r="AS41" s="2401"/>
      <c r="AT41" s="2401"/>
      <c r="AU41" s="2401"/>
      <c r="AV41" s="2401"/>
      <c r="AW41" s="2401"/>
      <c r="AX41" s="2401"/>
      <c r="AY41" s="2401"/>
      <c r="AZ41" s="2401"/>
      <c r="BA41" s="2401"/>
      <c r="BB41" s="2401"/>
      <c r="BC41" s="2401"/>
      <c r="BD41" s="2401"/>
      <c r="BE41" s="2401"/>
      <c r="BF41" s="2401"/>
      <c r="BG41" s="2401"/>
      <c r="BH41" s="2401"/>
      <c r="BI41" s="2401"/>
      <c r="BJ41" s="2401"/>
      <c r="BK41" s="2401"/>
      <c r="BL41" s="2401"/>
      <c r="BM41" s="2401"/>
      <c r="BN41" s="2401"/>
      <c r="BO41" s="2401"/>
      <c r="BP41" s="2401"/>
      <c r="BQ41" s="2401"/>
      <c r="BR41" s="2401"/>
      <c r="BS41" s="2401"/>
      <c r="BT41" s="2401"/>
      <c r="BU41" s="2401"/>
    </row>
    <row r="42" spans="3:75" s="65" customFormat="1" ht="12" customHeight="1">
      <c r="J42" s="1063" t="s">
        <v>1524</v>
      </c>
      <c r="K42" s="3590" t="s">
        <v>2294</v>
      </c>
      <c r="L42" s="3590"/>
      <c r="M42" s="3590"/>
      <c r="N42" s="3590"/>
      <c r="O42" s="3590"/>
      <c r="P42" s="3590"/>
      <c r="Q42" s="3590"/>
      <c r="R42" s="3590"/>
      <c r="S42" s="3590"/>
      <c r="T42" s="3590"/>
      <c r="U42" s="3590"/>
      <c r="V42" s="3590"/>
      <c r="W42" s="3590"/>
      <c r="X42" s="3590"/>
      <c r="Y42" s="3590"/>
      <c r="Z42" s="3590"/>
      <c r="AA42" s="3590"/>
      <c r="AB42" s="3590"/>
      <c r="AC42" s="3590"/>
      <c r="AD42" s="3590"/>
      <c r="AE42" s="3590"/>
      <c r="AF42" s="3590"/>
      <c r="AG42" s="3590"/>
      <c r="AH42" s="3590"/>
      <c r="AI42" s="3590"/>
      <c r="AJ42" s="3590"/>
      <c r="AK42" s="3590"/>
      <c r="AL42" s="3590"/>
      <c r="AM42" s="3590"/>
      <c r="AN42" s="3590"/>
      <c r="AO42" s="3590"/>
      <c r="AP42" s="3590"/>
      <c r="AQ42" s="3590"/>
      <c r="AR42" s="3590"/>
      <c r="AS42" s="3590"/>
      <c r="AT42" s="3590"/>
      <c r="AU42" s="3590"/>
      <c r="AV42" s="3590"/>
      <c r="AW42" s="3590"/>
      <c r="AX42" s="3590"/>
      <c r="AY42" s="3590"/>
      <c r="AZ42" s="3590"/>
      <c r="BA42" s="3590"/>
      <c r="BB42" s="3590"/>
      <c r="BC42" s="3590"/>
      <c r="BD42" s="3590"/>
      <c r="BE42" s="3590"/>
      <c r="BF42" s="3590"/>
      <c r="BG42" s="3590"/>
      <c r="BH42" s="3590"/>
      <c r="BI42" s="3590"/>
      <c r="BJ42" s="3590"/>
      <c r="BK42" s="3590"/>
      <c r="BL42" s="3590"/>
      <c r="BM42" s="3590"/>
      <c r="BN42" s="3590"/>
      <c r="BO42" s="3590"/>
      <c r="BP42" s="3590"/>
      <c r="BQ42" s="3590"/>
      <c r="BR42" s="3590"/>
      <c r="BS42" s="3590"/>
      <c r="BT42" s="3590"/>
      <c r="BU42" s="3590"/>
      <c r="BV42" s="3590"/>
      <c r="BW42" s="3590"/>
    </row>
    <row r="43" spans="3:75" s="65" customFormat="1" ht="12" customHeight="1">
      <c r="J43" s="1577"/>
      <c r="K43" s="4460"/>
      <c r="L43" s="4460"/>
      <c r="M43" s="4460"/>
      <c r="N43" s="4460"/>
      <c r="O43" s="4460"/>
      <c r="P43" s="4460"/>
      <c r="Q43" s="4460"/>
      <c r="R43" s="4460"/>
      <c r="S43" s="4460"/>
      <c r="T43" s="4460"/>
      <c r="U43" s="4460"/>
      <c r="V43" s="4460"/>
      <c r="W43" s="4460"/>
      <c r="X43" s="4460"/>
      <c r="Y43" s="4460"/>
      <c r="Z43" s="4460"/>
      <c r="AA43" s="4460"/>
      <c r="AB43" s="4460"/>
      <c r="AC43" s="4460"/>
      <c r="AD43" s="4460"/>
      <c r="AE43" s="4460"/>
      <c r="AF43" s="4460"/>
      <c r="AG43" s="4460"/>
      <c r="AH43" s="4460"/>
      <c r="AI43" s="4460"/>
      <c r="AJ43" s="4460"/>
      <c r="AK43" s="4460"/>
      <c r="AL43" s="4460"/>
      <c r="AM43" s="4460"/>
      <c r="AN43" s="4460"/>
      <c r="AO43" s="4460"/>
      <c r="AP43" s="4460"/>
      <c r="AQ43" s="4460"/>
      <c r="AR43" s="4460"/>
      <c r="AS43" s="4460"/>
      <c r="AT43" s="4460"/>
      <c r="AU43" s="4460"/>
      <c r="AV43" s="4460"/>
      <c r="AW43" s="4460"/>
      <c r="AX43" s="4460"/>
      <c r="AY43" s="4460"/>
      <c r="AZ43" s="4460"/>
      <c r="BA43" s="4460"/>
      <c r="BB43" s="4460"/>
      <c r="BC43" s="4460"/>
      <c r="BD43" s="4460"/>
      <c r="BE43" s="4460"/>
      <c r="BF43" s="4460"/>
      <c r="BG43" s="4460"/>
      <c r="BH43" s="4460"/>
      <c r="BI43" s="4460"/>
      <c r="BJ43" s="4460"/>
      <c r="BK43" s="4460"/>
      <c r="BL43" s="4460"/>
      <c r="BM43" s="4460"/>
      <c r="BN43" s="604"/>
      <c r="BO43" s="604"/>
      <c r="BP43" s="604"/>
      <c r="BQ43" s="604"/>
      <c r="BR43" s="604"/>
      <c r="BS43" s="604"/>
      <c r="BT43" s="604"/>
      <c r="BU43" s="604"/>
    </row>
    <row r="44" spans="3:75" s="65" customFormat="1" ht="12" customHeight="1">
      <c r="J44" s="1063"/>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604"/>
      <c r="BG44" s="604"/>
      <c r="BH44" s="604"/>
      <c r="BI44" s="604"/>
      <c r="BJ44" s="604"/>
      <c r="BK44" s="604"/>
      <c r="BL44" s="604"/>
      <c r="BM44" s="604"/>
      <c r="BN44" s="604"/>
      <c r="BO44" s="604"/>
      <c r="BP44" s="604"/>
      <c r="BQ44" s="604"/>
      <c r="BR44" s="604"/>
      <c r="BS44" s="604"/>
      <c r="BT44" s="604"/>
      <c r="BU44" s="604"/>
    </row>
    <row r="45" spans="3:75" ht="14.15" customHeight="1">
      <c r="C45" s="2394" t="s">
        <v>1580</v>
      </c>
      <c r="D45" s="2394"/>
      <c r="E45" s="2394"/>
      <c r="F45" s="4577"/>
      <c r="G45" s="2417"/>
      <c r="H45" s="2417"/>
      <c r="I45" s="2417"/>
      <c r="J45" s="2417"/>
      <c r="K45" s="2417"/>
      <c r="L45" s="2417"/>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c r="AS45" s="2417"/>
      <c r="AT45" s="2417"/>
      <c r="AU45" s="2417"/>
      <c r="AV45" s="2417"/>
      <c r="AW45" s="2417"/>
      <c r="AX45" s="2417"/>
      <c r="AY45" s="2417"/>
      <c r="AZ45" s="2417"/>
      <c r="BA45" s="2417"/>
      <c r="BB45" s="2417"/>
      <c r="BC45" s="2417"/>
      <c r="BD45" s="2417"/>
      <c r="BE45" s="2417"/>
      <c r="BF45" s="2417"/>
      <c r="BG45" s="2417"/>
      <c r="BH45" s="2417"/>
      <c r="BI45" s="2417"/>
      <c r="BJ45" s="2417"/>
      <c r="BK45" s="2417"/>
      <c r="BL45" s="2417"/>
      <c r="BM45" s="2417"/>
      <c r="BN45" s="2417"/>
      <c r="BO45" s="2417"/>
      <c r="BP45" s="2417"/>
      <c r="BQ45" s="2417"/>
      <c r="BR45" s="2417"/>
      <c r="BS45" s="2417"/>
      <c r="BT45" s="2417"/>
      <c r="BU45" s="2417"/>
    </row>
    <row r="46" spans="3:75" ht="14.15" customHeight="1" thickBot="1">
      <c r="C46" s="233" t="s">
        <v>2295</v>
      </c>
      <c r="D46" s="233"/>
      <c r="E46" s="233"/>
      <c r="F46" s="233"/>
      <c r="G46" s="233"/>
      <c r="H46" s="233"/>
      <c r="I46" s="233"/>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BF46" s="4487" t="s">
        <v>995</v>
      </c>
      <c r="BG46" s="4487"/>
      <c r="BH46" s="4487"/>
      <c r="BI46" s="4487"/>
      <c r="BJ46" s="4487"/>
      <c r="BK46" s="4487"/>
      <c r="BL46" s="4487"/>
      <c r="BM46" s="4486"/>
      <c r="BN46" s="4486"/>
      <c r="BO46" s="4485" t="s">
        <v>996</v>
      </c>
      <c r="BP46" s="4485"/>
      <c r="BQ46" s="4485"/>
      <c r="BR46" s="4485"/>
      <c r="BS46" s="4485"/>
      <c r="BT46" s="4485"/>
    </row>
    <row r="47" spans="3:75" s="65" customFormat="1" ht="13" customHeight="1">
      <c r="C47" s="4134" t="s">
        <v>834</v>
      </c>
      <c r="D47" s="3843" t="s">
        <v>1873</v>
      </c>
      <c r="E47" s="3844"/>
      <c r="F47" s="3845"/>
      <c r="G47" s="3798" t="s">
        <v>59</v>
      </c>
      <c r="H47" s="3799"/>
      <c r="I47" s="3799"/>
      <c r="J47" s="3799"/>
      <c r="K47" s="3800"/>
      <c r="L47" s="3880" t="s">
        <v>56</v>
      </c>
      <c r="M47" s="3881"/>
      <c r="N47" s="3881"/>
      <c r="O47" s="3881"/>
      <c r="P47" s="3882"/>
      <c r="Q47" s="3875" t="s">
        <v>833</v>
      </c>
      <c r="R47" s="3875" t="s">
        <v>60</v>
      </c>
      <c r="S47" s="3843" t="s">
        <v>61</v>
      </c>
      <c r="T47" s="3844"/>
      <c r="U47" s="3845"/>
      <c r="V47" s="4115" t="s">
        <v>829</v>
      </c>
      <c r="W47" s="4116"/>
      <c r="X47" s="3880" t="s">
        <v>832</v>
      </c>
      <c r="Y47" s="3881"/>
      <c r="Z47" s="3881"/>
      <c r="AA47" s="3881"/>
      <c r="AB47" s="3881"/>
      <c r="AC47" s="3881"/>
      <c r="AD47" s="3881"/>
      <c r="AE47" s="4122"/>
      <c r="AF47" s="4121" t="s">
        <v>972</v>
      </c>
      <c r="AG47" s="3881"/>
      <c r="AH47" s="3881"/>
      <c r="AI47" s="3881"/>
      <c r="AJ47" s="3881"/>
      <c r="AK47" s="3881"/>
      <c r="AL47" s="3881"/>
      <c r="AM47" s="3881"/>
      <c r="AN47" s="3881"/>
      <c r="AO47" s="3881"/>
      <c r="AP47" s="3881"/>
      <c r="AQ47" s="3881"/>
      <c r="AR47" s="3881"/>
      <c r="AS47" s="3881"/>
      <c r="AT47" s="3881"/>
      <c r="AU47" s="3881"/>
      <c r="AV47" s="3881"/>
      <c r="AW47" s="3881"/>
      <c r="AX47" s="3881"/>
      <c r="AY47" s="3881"/>
      <c r="AZ47" s="3881"/>
      <c r="BA47" s="3881"/>
      <c r="BB47" s="3881"/>
      <c r="BC47" s="3881"/>
      <c r="BD47" s="3881"/>
      <c r="BE47" s="3881"/>
      <c r="BF47" s="3881"/>
      <c r="BG47" s="3881"/>
      <c r="BH47" s="4122"/>
      <c r="BI47" s="4125" t="s">
        <v>401</v>
      </c>
      <c r="BJ47" s="4126"/>
      <c r="BK47" s="4166"/>
      <c r="BL47" s="4077" t="s">
        <v>66</v>
      </c>
      <c r="BM47" s="4479" t="s">
        <v>53</v>
      </c>
      <c r="BN47" s="4480"/>
      <c r="BO47" s="4480"/>
      <c r="BP47" s="4480"/>
      <c r="BQ47" s="4480"/>
      <c r="BR47" s="4480"/>
      <c r="BS47" s="4480"/>
      <c r="BT47" s="4481"/>
    </row>
    <row r="48" spans="3:75" s="65" customFormat="1" ht="13" customHeight="1">
      <c r="C48" s="4135"/>
      <c r="D48" s="3846"/>
      <c r="E48" s="3847"/>
      <c r="F48" s="3848"/>
      <c r="G48" s="3801"/>
      <c r="H48" s="3802"/>
      <c r="I48" s="3802"/>
      <c r="J48" s="3802"/>
      <c r="K48" s="3803"/>
      <c r="L48" s="3105"/>
      <c r="M48" s="3106"/>
      <c r="N48" s="3106"/>
      <c r="O48" s="3106"/>
      <c r="P48" s="3107"/>
      <c r="Q48" s="3876"/>
      <c r="R48" s="3876"/>
      <c r="S48" s="3846"/>
      <c r="T48" s="3847"/>
      <c r="U48" s="3848"/>
      <c r="V48" s="4117"/>
      <c r="W48" s="4118"/>
      <c r="X48" s="3108"/>
      <c r="Y48" s="3109"/>
      <c r="Z48" s="3109"/>
      <c r="AA48" s="3109"/>
      <c r="AB48" s="3109"/>
      <c r="AC48" s="3109"/>
      <c r="AD48" s="3109"/>
      <c r="AE48" s="4124"/>
      <c r="AF48" s="4123"/>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c r="BA48" s="3109"/>
      <c r="BB48" s="3109"/>
      <c r="BC48" s="3109"/>
      <c r="BD48" s="3109"/>
      <c r="BE48" s="3109"/>
      <c r="BF48" s="3109"/>
      <c r="BG48" s="3109"/>
      <c r="BH48" s="4124"/>
      <c r="BI48" s="4167"/>
      <c r="BJ48" s="4168"/>
      <c r="BK48" s="4169"/>
      <c r="BL48" s="4500"/>
      <c r="BM48" s="4482"/>
      <c r="BN48" s="4483"/>
      <c r="BO48" s="4483"/>
      <c r="BP48" s="4483"/>
      <c r="BQ48" s="4483"/>
      <c r="BR48" s="4483"/>
      <c r="BS48" s="4483"/>
      <c r="BT48" s="4484"/>
    </row>
    <row r="49" spans="3:72" s="65" customFormat="1" ht="15" customHeight="1">
      <c r="C49" s="4135"/>
      <c r="D49" s="3846"/>
      <c r="E49" s="3847"/>
      <c r="F49" s="3848"/>
      <c r="G49" s="3801"/>
      <c r="H49" s="3802"/>
      <c r="I49" s="3802"/>
      <c r="J49" s="3802"/>
      <c r="K49" s="3803"/>
      <c r="L49" s="3105"/>
      <c r="M49" s="3106"/>
      <c r="N49" s="3106"/>
      <c r="O49" s="3106"/>
      <c r="P49" s="3107"/>
      <c r="Q49" s="3876"/>
      <c r="R49" s="3876"/>
      <c r="S49" s="3846"/>
      <c r="T49" s="3847"/>
      <c r="U49" s="3848"/>
      <c r="V49" s="4117"/>
      <c r="W49" s="4118"/>
      <c r="X49" s="4083" t="s">
        <v>63</v>
      </c>
      <c r="Y49" s="4084"/>
      <c r="Z49" s="4084"/>
      <c r="AA49" s="4085"/>
      <c r="AB49" s="4086" t="s">
        <v>1629</v>
      </c>
      <c r="AC49" s="4087"/>
      <c r="AD49" s="3753" t="s">
        <v>130</v>
      </c>
      <c r="AE49" s="4494"/>
      <c r="AF49" s="4095" t="s">
        <v>1247</v>
      </c>
      <c r="AG49" s="3421"/>
      <c r="AH49" s="3421"/>
      <c r="AI49" s="3421"/>
      <c r="AJ49" s="3421"/>
      <c r="AK49" s="3421"/>
      <c r="AL49" s="3421"/>
      <c r="AM49" s="3422"/>
      <c r="AN49" s="3420" t="s">
        <v>417</v>
      </c>
      <c r="AO49" s="3421"/>
      <c r="AP49" s="3421"/>
      <c r="AQ49" s="3421"/>
      <c r="AR49" s="3421"/>
      <c r="AS49" s="3421"/>
      <c r="AT49" s="3421"/>
      <c r="AU49" s="3421"/>
      <c r="AV49" s="3421"/>
      <c r="AW49" s="3421"/>
      <c r="AX49" s="3421"/>
      <c r="AY49" s="3421"/>
      <c r="AZ49" s="3421"/>
      <c r="BA49" s="3421"/>
      <c r="BB49" s="3421"/>
      <c r="BC49" s="3421"/>
      <c r="BD49" s="3421"/>
      <c r="BE49" s="3422"/>
      <c r="BF49" s="2384" t="s">
        <v>194</v>
      </c>
      <c r="BG49" s="2267"/>
      <c r="BH49" s="4096"/>
      <c r="BI49" s="4441" t="s">
        <v>402</v>
      </c>
      <c r="BJ49" s="4442"/>
      <c r="BK49" s="4443"/>
      <c r="BL49" s="4500"/>
      <c r="BM49" s="4104" t="s">
        <v>2293</v>
      </c>
      <c r="BN49" s="4105"/>
      <c r="BO49" s="4105"/>
      <c r="BP49" s="4105"/>
      <c r="BQ49" s="4105"/>
      <c r="BR49" s="4105"/>
      <c r="BS49" s="4105"/>
      <c r="BT49" s="4106"/>
    </row>
    <row r="50" spans="3:72" s="65" customFormat="1" ht="15" customHeight="1">
      <c r="C50" s="4135"/>
      <c r="D50" s="3846"/>
      <c r="E50" s="3847"/>
      <c r="F50" s="3848"/>
      <c r="G50" s="3833" t="s">
        <v>408</v>
      </c>
      <c r="H50" s="3834"/>
      <c r="I50" s="3834"/>
      <c r="J50" s="3804" t="s">
        <v>831</v>
      </c>
      <c r="K50" s="3805"/>
      <c r="L50" s="3105"/>
      <c r="M50" s="3106"/>
      <c r="N50" s="3106"/>
      <c r="O50" s="3106"/>
      <c r="P50" s="3107"/>
      <c r="Q50" s="3876"/>
      <c r="R50" s="3876"/>
      <c r="S50" s="3846"/>
      <c r="T50" s="3847"/>
      <c r="U50" s="3848"/>
      <c r="V50" s="4117"/>
      <c r="W50" s="4118"/>
      <c r="X50" s="3753" t="s">
        <v>1635</v>
      </c>
      <c r="Y50" s="3869"/>
      <c r="Z50" s="3753" t="s">
        <v>830</v>
      </c>
      <c r="AA50" s="3869"/>
      <c r="AB50" s="4088"/>
      <c r="AC50" s="4089"/>
      <c r="AD50" s="3846"/>
      <c r="AE50" s="4495"/>
      <c r="AF50" s="4405" t="s">
        <v>145</v>
      </c>
      <c r="AG50" s="3755"/>
      <c r="AH50" s="3755"/>
      <c r="AI50" s="3756"/>
      <c r="AJ50" s="3754" t="s">
        <v>416</v>
      </c>
      <c r="AK50" s="3755"/>
      <c r="AL50" s="3755"/>
      <c r="AM50" s="3756"/>
      <c r="AN50" s="4402" t="s">
        <v>1523</v>
      </c>
      <c r="AO50" s="4403"/>
      <c r="AP50" s="4404"/>
      <c r="AQ50" s="4402" t="s">
        <v>1500</v>
      </c>
      <c r="AR50" s="4403"/>
      <c r="AS50" s="4404"/>
      <c r="AT50" s="4074" t="s">
        <v>395</v>
      </c>
      <c r="AU50" s="4075"/>
      <c r="AV50" s="4076"/>
      <c r="AW50" s="4074" t="s">
        <v>397</v>
      </c>
      <c r="AX50" s="4075"/>
      <c r="AY50" s="4076"/>
      <c r="AZ50" s="4074" t="s">
        <v>326</v>
      </c>
      <c r="BA50" s="4075"/>
      <c r="BB50" s="4076"/>
      <c r="BC50" s="3753" t="s">
        <v>399</v>
      </c>
      <c r="BD50" s="3868"/>
      <c r="BE50" s="3869"/>
      <c r="BF50" s="2374"/>
      <c r="BG50" s="2375"/>
      <c r="BH50" s="4097"/>
      <c r="BI50" s="4444"/>
      <c r="BJ50" s="4445"/>
      <c r="BK50" s="4446"/>
      <c r="BL50" s="4500"/>
      <c r="BM50" s="4107"/>
      <c r="BN50" s="4108"/>
      <c r="BO50" s="4108"/>
      <c r="BP50" s="4108"/>
      <c r="BQ50" s="4108"/>
      <c r="BR50" s="4108"/>
      <c r="BS50" s="4108"/>
      <c r="BT50" s="4109"/>
    </row>
    <row r="51" spans="3:72" s="65" customFormat="1" ht="15" customHeight="1">
      <c r="C51" s="4135"/>
      <c r="D51" s="3846"/>
      <c r="E51" s="3847"/>
      <c r="F51" s="3848"/>
      <c r="G51" s="3833"/>
      <c r="H51" s="3834"/>
      <c r="I51" s="3834"/>
      <c r="J51" s="3804"/>
      <c r="K51" s="3805"/>
      <c r="L51" s="3105"/>
      <c r="M51" s="3106"/>
      <c r="N51" s="3106"/>
      <c r="O51" s="3106"/>
      <c r="P51" s="3107"/>
      <c r="Q51" s="3876"/>
      <c r="R51" s="3876"/>
      <c r="S51" s="3846"/>
      <c r="T51" s="3847"/>
      <c r="U51" s="3848"/>
      <c r="V51" s="4117"/>
      <c r="W51" s="4118"/>
      <c r="X51" s="3846"/>
      <c r="Y51" s="3848"/>
      <c r="Z51" s="3846"/>
      <c r="AA51" s="3848"/>
      <c r="AB51" s="4088"/>
      <c r="AC51" s="4089"/>
      <c r="AD51" s="3846"/>
      <c r="AE51" s="4495"/>
      <c r="AF51" s="4473"/>
      <c r="AG51" s="4474"/>
      <c r="AH51" s="4474"/>
      <c r="AI51" s="4475"/>
      <c r="AJ51" s="4492" t="s">
        <v>999</v>
      </c>
      <c r="AK51" s="4474"/>
      <c r="AL51" s="4474"/>
      <c r="AM51" s="4475"/>
      <c r="AN51" s="4414" t="s">
        <v>827</v>
      </c>
      <c r="AO51" s="4415"/>
      <c r="AP51" s="4416"/>
      <c r="AQ51" s="4414" t="s">
        <v>1501</v>
      </c>
      <c r="AR51" s="4415"/>
      <c r="AS51" s="4416"/>
      <c r="AT51" s="4068" t="s">
        <v>413</v>
      </c>
      <c r="AU51" s="4069"/>
      <c r="AV51" s="4070"/>
      <c r="AW51" s="4071" t="s">
        <v>394</v>
      </c>
      <c r="AX51" s="4072"/>
      <c r="AY51" s="4073"/>
      <c r="AZ51" s="4068" t="s">
        <v>398</v>
      </c>
      <c r="BA51" s="4069"/>
      <c r="BB51" s="4070"/>
      <c r="BC51" s="3846"/>
      <c r="BD51" s="3847"/>
      <c r="BE51" s="3848"/>
      <c r="BF51" s="2374"/>
      <c r="BG51" s="2375"/>
      <c r="BH51" s="4097"/>
      <c r="BI51" s="4101" t="s">
        <v>403</v>
      </c>
      <c r="BJ51" s="4102"/>
      <c r="BK51" s="4103"/>
      <c r="BL51" s="4500"/>
      <c r="BM51" s="4107"/>
      <c r="BN51" s="4108"/>
      <c r="BO51" s="4108"/>
      <c r="BP51" s="4108"/>
      <c r="BQ51" s="4108"/>
      <c r="BR51" s="4108"/>
      <c r="BS51" s="4108"/>
      <c r="BT51" s="4109"/>
    </row>
    <row r="52" spans="3:72" s="65" customFormat="1" ht="15" customHeight="1" thickBot="1">
      <c r="C52" s="4136"/>
      <c r="D52" s="3849"/>
      <c r="E52" s="3850"/>
      <c r="F52" s="3851"/>
      <c r="G52" s="3835"/>
      <c r="H52" s="3836"/>
      <c r="I52" s="3836"/>
      <c r="J52" s="3806"/>
      <c r="K52" s="3807"/>
      <c r="L52" s="3417"/>
      <c r="M52" s="3418"/>
      <c r="N52" s="3418"/>
      <c r="O52" s="3418"/>
      <c r="P52" s="3419"/>
      <c r="Q52" s="3877"/>
      <c r="R52" s="3877"/>
      <c r="S52" s="3849"/>
      <c r="T52" s="3850"/>
      <c r="U52" s="3851"/>
      <c r="V52" s="4119"/>
      <c r="W52" s="4120"/>
      <c r="X52" s="3849"/>
      <c r="Y52" s="3851"/>
      <c r="Z52" s="3849"/>
      <c r="AA52" s="3851"/>
      <c r="AB52" s="4090"/>
      <c r="AC52" s="4091"/>
      <c r="AD52" s="3849"/>
      <c r="AE52" s="4496"/>
      <c r="AF52" s="1031" t="s">
        <v>36</v>
      </c>
      <c r="AG52" s="4055" t="s">
        <v>423</v>
      </c>
      <c r="AH52" s="4055"/>
      <c r="AI52" s="1032" t="s">
        <v>18</v>
      </c>
      <c r="AJ52" s="1033" t="s">
        <v>36</v>
      </c>
      <c r="AK52" s="4055" t="s">
        <v>423</v>
      </c>
      <c r="AL52" s="4055"/>
      <c r="AM52" s="1034" t="s">
        <v>18</v>
      </c>
      <c r="AN52" s="4056"/>
      <c r="AO52" s="4057"/>
      <c r="AP52" s="4058"/>
      <c r="AQ52" s="4056" t="s">
        <v>1674</v>
      </c>
      <c r="AR52" s="4057"/>
      <c r="AS52" s="4058"/>
      <c r="AT52" s="4059" t="s">
        <v>396</v>
      </c>
      <c r="AU52" s="4060"/>
      <c r="AV52" s="4061"/>
      <c r="AW52" s="4062" t="s">
        <v>64</v>
      </c>
      <c r="AX52" s="4063"/>
      <c r="AY52" s="4064"/>
      <c r="AZ52" s="4062" t="s">
        <v>65</v>
      </c>
      <c r="BA52" s="4063"/>
      <c r="BB52" s="4064"/>
      <c r="BC52" s="3417"/>
      <c r="BD52" s="3418"/>
      <c r="BE52" s="3419"/>
      <c r="BF52" s="4131" t="s">
        <v>415</v>
      </c>
      <c r="BG52" s="4132"/>
      <c r="BH52" s="4133"/>
      <c r="BI52" s="4447"/>
      <c r="BJ52" s="4448"/>
      <c r="BK52" s="4449"/>
      <c r="BL52" s="4501"/>
      <c r="BM52" s="4110"/>
      <c r="BN52" s="4111"/>
      <c r="BO52" s="4111"/>
      <c r="BP52" s="4111"/>
      <c r="BQ52" s="4111"/>
      <c r="BR52" s="4111"/>
      <c r="BS52" s="4111"/>
      <c r="BT52" s="4112"/>
    </row>
    <row r="53" spans="3:72" s="65" customFormat="1" ht="14.15" customHeight="1" thickTop="1">
      <c r="C53" s="4210">
        <v>8</v>
      </c>
      <c r="D53" s="3777"/>
      <c r="E53" s="3778"/>
      <c r="F53" s="3779"/>
      <c r="G53" s="3763"/>
      <c r="H53" s="3764"/>
      <c r="I53" s="3764"/>
      <c r="J53" s="3764"/>
      <c r="K53" s="3765"/>
      <c r="L53" s="3754"/>
      <c r="M53" s="3755"/>
      <c r="N53" s="3755"/>
      <c r="O53" s="3755"/>
      <c r="P53" s="3756"/>
      <c r="Q53" s="3102"/>
      <c r="R53" s="3870"/>
      <c r="S53" s="4386"/>
      <c r="T53" s="4387"/>
      <c r="U53" s="4388"/>
      <c r="V53" s="3982"/>
      <c r="W53" s="3983"/>
      <c r="X53" s="3988"/>
      <c r="Y53" s="3989"/>
      <c r="Z53" s="3992"/>
      <c r="AA53" s="3853" t="s">
        <v>131</v>
      </c>
      <c r="AB53" s="3855"/>
      <c r="AC53" s="3853" t="s">
        <v>131</v>
      </c>
      <c r="AD53" s="3102"/>
      <c r="AE53" s="3853" t="s">
        <v>131</v>
      </c>
      <c r="AF53" s="4578"/>
      <c r="AG53" s="4498"/>
      <c r="AH53" s="4498"/>
      <c r="AI53" s="4499"/>
      <c r="AJ53" s="4497"/>
      <c r="AK53" s="4498"/>
      <c r="AL53" s="4498"/>
      <c r="AM53" s="4499"/>
      <c r="AN53" s="4454"/>
      <c r="AO53" s="4455"/>
      <c r="AP53" s="4456"/>
      <c r="AQ53" s="4457"/>
      <c r="AR53" s="4458"/>
      <c r="AS53" s="4459"/>
      <c r="AT53" s="4411"/>
      <c r="AU53" s="4412"/>
      <c r="AV53" s="4413"/>
      <c r="AW53" s="4411"/>
      <c r="AX53" s="4412"/>
      <c r="AY53" s="4413"/>
      <c r="AZ53" s="4411"/>
      <c r="BA53" s="4412"/>
      <c r="BB53" s="4413"/>
      <c r="BC53" s="4450">
        <f>SUM(AN53:BB55)</f>
        <v>0</v>
      </c>
      <c r="BD53" s="4451"/>
      <c r="BE53" s="4491"/>
      <c r="BF53" s="4450" t="str">
        <f>IF(AJ53+BC53=0,"",AJ53+BC53)</f>
        <v/>
      </c>
      <c r="BG53" s="4451"/>
      <c r="BH53" s="4452"/>
      <c r="BI53" s="4467"/>
      <c r="BJ53" s="4468"/>
      <c r="BK53" s="4469"/>
      <c r="BL53" s="4453"/>
      <c r="BM53" s="4476"/>
      <c r="BN53" s="4477"/>
      <c r="BO53" s="4477"/>
      <c r="BP53" s="4477"/>
      <c r="BQ53" s="4477"/>
      <c r="BR53" s="4477"/>
      <c r="BS53" s="4477"/>
      <c r="BT53" s="4478"/>
    </row>
    <row r="54" spans="3:72" s="65" customFormat="1" ht="14.15" customHeight="1">
      <c r="C54" s="4210"/>
      <c r="D54" s="3780"/>
      <c r="E54" s="3781"/>
      <c r="F54" s="3782"/>
      <c r="G54" s="3766"/>
      <c r="H54" s="3767"/>
      <c r="I54" s="3767"/>
      <c r="J54" s="3767"/>
      <c r="K54" s="3768"/>
      <c r="L54" s="4392"/>
      <c r="M54" s="2454"/>
      <c r="N54" s="2454"/>
      <c r="O54" s="2454"/>
      <c r="P54" s="4393"/>
      <c r="Q54" s="3105"/>
      <c r="R54" s="3871"/>
      <c r="S54" s="4386"/>
      <c r="T54" s="4387"/>
      <c r="U54" s="4388"/>
      <c r="V54" s="3984"/>
      <c r="W54" s="3985"/>
      <c r="X54" s="3990"/>
      <c r="Y54" s="3991"/>
      <c r="Z54" s="3993"/>
      <c r="AA54" s="3854"/>
      <c r="AB54" s="3856"/>
      <c r="AC54" s="3854"/>
      <c r="AD54" s="3105"/>
      <c r="AE54" s="3854"/>
      <c r="AF54" s="3866"/>
      <c r="AG54" s="3867"/>
      <c r="AH54" s="3867"/>
      <c r="AI54" s="4032"/>
      <c r="AJ54" s="4031"/>
      <c r="AK54" s="3867"/>
      <c r="AL54" s="3867"/>
      <c r="AM54" s="4032"/>
      <c r="AN54" s="4414"/>
      <c r="AO54" s="4415"/>
      <c r="AP54" s="4416"/>
      <c r="AQ54" s="4414"/>
      <c r="AR54" s="4415"/>
      <c r="AS54" s="4416"/>
      <c r="AT54" s="4013"/>
      <c r="AU54" s="4014"/>
      <c r="AV54" s="4015"/>
      <c r="AW54" s="4013"/>
      <c r="AX54" s="4014"/>
      <c r="AY54" s="4015"/>
      <c r="AZ54" s="4013"/>
      <c r="BA54" s="4014"/>
      <c r="BB54" s="4015"/>
      <c r="BC54" s="3939"/>
      <c r="BD54" s="3940"/>
      <c r="BE54" s="3941"/>
      <c r="BF54" s="3939"/>
      <c r="BG54" s="3940"/>
      <c r="BH54" s="4036"/>
      <c r="BI54" s="4429"/>
      <c r="BJ54" s="4430"/>
      <c r="BK54" s="4431"/>
      <c r="BL54" s="4008"/>
      <c r="BM54" s="4408"/>
      <c r="BN54" s="4409"/>
      <c r="BO54" s="4409"/>
      <c r="BP54" s="4409"/>
      <c r="BQ54" s="4409"/>
      <c r="BR54" s="4409"/>
      <c r="BS54" s="4409"/>
      <c r="BT54" s="4410"/>
    </row>
    <row r="55" spans="3:72" s="65" customFormat="1" ht="14.15" customHeight="1">
      <c r="C55" s="4248"/>
      <c r="D55" s="3783"/>
      <c r="E55" s="3784"/>
      <c r="F55" s="3785"/>
      <c r="G55" s="3759"/>
      <c r="H55" s="3760"/>
      <c r="I55" s="3760"/>
      <c r="J55" s="4397"/>
      <c r="K55" s="4398"/>
      <c r="L55" s="3757"/>
      <c r="M55" s="2460"/>
      <c r="N55" s="2460"/>
      <c r="O55" s="2460"/>
      <c r="P55" s="3758"/>
      <c r="Q55" s="3108"/>
      <c r="R55" s="3872"/>
      <c r="S55" s="4464"/>
      <c r="T55" s="4465"/>
      <c r="U55" s="4466"/>
      <c r="V55" s="3986"/>
      <c r="W55" s="3987"/>
      <c r="X55" s="3994"/>
      <c r="Y55" s="3995"/>
      <c r="Z55" s="1035"/>
      <c r="AA55" s="1036" t="s">
        <v>37</v>
      </c>
      <c r="AB55" s="1037"/>
      <c r="AC55" s="1036" t="s">
        <v>37</v>
      </c>
      <c r="AD55" s="1037"/>
      <c r="AE55" s="1036" t="s">
        <v>37</v>
      </c>
      <c r="AF55" s="1038" t="s">
        <v>36</v>
      </c>
      <c r="AG55" s="3981"/>
      <c r="AH55" s="3981"/>
      <c r="AI55" s="1039" t="s">
        <v>18</v>
      </c>
      <c r="AJ55" s="1040" t="s">
        <v>36</v>
      </c>
      <c r="AK55" s="3981"/>
      <c r="AL55" s="3981"/>
      <c r="AM55" s="1041" t="s">
        <v>18</v>
      </c>
      <c r="AN55" s="3824"/>
      <c r="AO55" s="3825"/>
      <c r="AP55" s="3826"/>
      <c r="AQ55" s="3824"/>
      <c r="AR55" s="3825"/>
      <c r="AS55" s="3826"/>
      <c r="AT55" s="4019"/>
      <c r="AU55" s="4020"/>
      <c r="AV55" s="4021"/>
      <c r="AW55" s="4019"/>
      <c r="AX55" s="4020"/>
      <c r="AY55" s="4021"/>
      <c r="AZ55" s="4019"/>
      <c r="BA55" s="4020"/>
      <c r="BB55" s="4021"/>
      <c r="BC55" s="3921"/>
      <c r="BD55" s="3922"/>
      <c r="BE55" s="4044"/>
      <c r="BF55" s="3921"/>
      <c r="BG55" s="3922"/>
      <c r="BH55" s="3923"/>
      <c r="BI55" s="4420"/>
      <c r="BJ55" s="4421"/>
      <c r="BK55" s="4422"/>
      <c r="BL55" s="4009"/>
      <c r="BM55" s="4423"/>
      <c r="BN55" s="4424"/>
      <c r="BO55" s="4424"/>
      <c r="BP55" s="4424"/>
      <c r="BQ55" s="4424"/>
      <c r="BR55" s="4424"/>
      <c r="BS55" s="4424"/>
      <c r="BT55" s="4425"/>
    </row>
    <row r="56" spans="3:72" s="65" customFormat="1" ht="14.15" customHeight="1">
      <c r="C56" s="4209">
        <v>9</v>
      </c>
      <c r="D56" s="3777"/>
      <c r="E56" s="3778"/>
      <c r="F56" s="3779"/>
      <c r="G56" s="3763"/>
      <c r="H56" s="3764"/>
      <c r="I56" s="3764"/>
      <c r="J56" s="3764"/>
      <c r="K56" s="3765"/>
      <c r="L56" s="3754"/>
      <c r="M56" s="3755"/>
      <c r="N56" s="3755"/>
      <c r="O56" s="3755"/>
      <c r="P56" s="3756"/>
      <c r="Q56" s="3102"/>
      <c r="R56" s="3870"/>
      <c r="S56" s="4386"/>
      <c r="T56" s="4387"/>
      <c r="U56" s="4388"/>
      <c r="V56" s="3982"/>
      <c r="W56" s="3983"/>
      <c r="X56" s="3988"/>
      <c r="Y56" s="3989"/>
      <c r="Z56" s="3992"/>
      <c r="AA56" s="3853" t="s">
        <v>131</v>
      </c>
      <c r="AB56" s="3855"/>
      <c r="AC56" s="3853" t="s">
        <v>131</v>
      </c>
      <c r="AD56" s="3102"/>
      <c r="AE56" s="3853" t="s">
        <v>131</v>
      </c>
      <c r="AF56" s="3864"/>
      <c r="AG56" s="3865"/>
      <c r="AH56" s="3865"/>
      <c r="AI56" s="4030"/>
      <c r="AJ56" s="4029"/>
      <c r="AK56" s="3865"/>
      <c r="AL56" s="3865"/>
      <c r="AM56" s="4030"/>
      <c r="AN56" s="4399"/>
      <c r="AO56" s="4400"/>
      <c r="AP56" s="4401"/>
      <c r="AQ56" s="4402"/>
      <c r="AR56" s="4403"/>
      <c r="AS56" s="4404"/>
      <c r="AT56" s="4033"/>
      <c r="AU56" s="4034"/>
      <c r="AV56" s="4035"/>
      <c r="AW56" s="4033"/>
      <c r="AX56" s="4034"/>
      <c r="AY56" s="4035"/>
      <c r="AZ56" s="4033"/>
      <c r="BA56" s="4034"/>
      <c r="BB56" s="4035"/>
      <c r="BC56" s="3918">
        <f>SUM(AN56:BB58)</f>
        <v>0</v>
      </c>
      <c r="BD56" s="3919"/>
      <c r="BE56" s="3938"/>
      <c r="BF56" s="3918" t="str">
        <f>IF(AJ56+BC56=0,"",AJ56+BC56)</f>
        <v/>
      </c>
      <c r="BG56" s="3919"/>
      <c r="BH56" s="3920"/>
      <c r="BI56" s="4426"/>
      <c r="BJ56" s="4427"/>
      <c r="BK56" s="4428"/>
      <c r="BL56" s="4007"/>
      <c r="BM56" s="4417"/>
      <c r="BN56" s="4418"/>
      <c r="BO56" s="4418"/>
      <c r="BP56" s="4418"/>
      <c r="BQ56" s="4418"/>
      <c r="BR56" s="4418"/>
      <c r="BS56" s="4418"/>
      <c r="BT56" s="4419"/>
    </row>
    <row r="57" spans="3:72" s="65" customFormat="1" ht="14.15" customHeight="1">
      <c r="C57" s="4210"/>
      <c r="D57" s="3780"/>
      <c r="E57" s="3781"/>
      <c r="F57" s="3782"/>
      <c r="G57" s="3766"/>
      <c r="H57" s="3767"/>
      <c r="I57" s="3767"/>
      <c r="J57" s="3767"/>
      <c r="K57" s="3768"/>
      <c r="L57" s="4392"/>
      <c r="M57" s="2454"/>
      <c r="N57" s="2454"/>
      <c r="O57" s="2454"/>
      <c r="P57" s="4393"/>
      <c r="Q57" s="3105"/>
      <c r="R57" s="3871"/>
      <c r="S57" s="4386"/>
      <c r="T57" s="4387"/>
      <c r="U57" s="4388"/>
      <c r="V57" s="3984"/>
      <c r="W57" s="3985"/>
      <c r="X57" s="3990"/>
      <c r="Y57" s="3991"/>
      <c r="Z57" s="3993"/>
      <c r="AA57" s="3854"/>
      <c r="AB57" s="3856"/>
      <c r="AC57" s="3854"/>
      <c r="AD57" s="3105"/>
      <c r="AE57" s="3854"/>
      <c r="AF57" s="3866"/>
      <c r="AG57" s="3867"/>
      <c r="AH57" s="3867"/>
      <c r="AI57" s="4032"/>
      <c r="AJ57" s="4031"/>
      <c r="AK57" s="3867"/>
      <c r="AL57" s="3867"/>
      <c r="AM57" s="4032"/>
      <c r="AN57" s="4414"/>
      <c r="AO57" s="4415"/>
      <c r="AP57" s="4416"/>
      <c r="AQ57" s="4414"/>
      <c r="AR57" s="4415"/>
      <c r="AS57" s="4416"/>
      <c r="AT57" s="4013"/>
      <c r="AU57" s="4014"/>
      <c r="AV57" s="4015"/>
      <c r="AW57" s="4013"/>
      <c r="AX57" s="4014"/>
      <c r="AY57" s="4015"/>
      <c r="AZ57" s="4013"/>
      <c r="BA57" s="4014"/>
      <c r="BB57" s="4015"/>
      <c r="BC57" s="3939"/>
      <c r="BD57" s="3940"/>
      <c r="BE57" s="3941"/>
      <c r="BF57" s="3939"/>
      <c r="BG57" s="3940"/>
      <c r="BH57" s="4036"/>
      <c r="BI57" s="4429"/>
      <c r="BJ57" s="4430"/>
      <c r="BK57" s="4431"/>
      <c r="BL57" s="4008"/>
      <c r="BM57" s="4408"/>
      <c r="BN57" s="4409"/>
      <c r="BO57" s="4409"/>
      <c r="BP57" s="4409"/>
      <c r="BQ57" s="4409"/>
      <c r="BR57" s="4409"/>
      <c r="BS57" s="4409"/>
      <c r="BT57" s="4410"/>
    </row>
    <row r="58" spans="3:72" s="65" customFormat="1" ht="14.15" customHeight="1">
      <c r="C58" s="4248"/>
      <c r="D58" s="3783"/>
      <c r="E58" s="3784"/>
      <c r="F58" s="3785"/>
      <c r="G58" s="3759"/>
      <c r="H58" s="3760"/>
      <c r="I58" s="3760"/>
      <c r="J58" s="4397"/>
      <c r="K58" s="4398"/>
      <c r="L58" s="3757"/>
      <c r="M58" s="2460"/>
      <c r="N58" s="2460"/>
      <c r="O58" s="2460"/>
      <c r="P58" s="3758"/>
      <c r="Q58" s="3108"/>
      <c r="R58" s="3872"/>
      <c r="S58" s="4464"/>
      <c r="T58" s="4465"/>
      <c r="U58" s="4466"/>
      <c r="V58" s="3986"/>
      <c r="W58" s="3987"/>
      <c r="X58" s="3994"/>
      <c r="Y58" s="3995"/>
      <c r="Z58" s="1035"/>
      <c r="AA58" s="1036" t="s">
        <v>37</v>
      </c>
      <c r="AB58" s="1037"/>
      <c r="AC58" s="1036" t="s">
        <v>37</v>
      </c>
      <c r="AD58" s="1037"/>
      <c r="AE58" s="1036" t="s">
        <v>37</v>
      </c>
      <c r="AF58" s="1038" t="s">
        <v>36</v>
      </c>
      <c r="AG58" s="3981"/>
      <c r="AH58" s="3981"/>
      <c r="AI58" s="1039" t="s">
        <v>18</v>
      </c>
      <c r="AJ58" s="1040" t="s">
        <v>36</v>
      </c>
      <c r="AK58" s="3981"/>
      <c r="AL58" s="3981"/>
      <c r="AM58" s="1041" t="s">
        <v>18</v>
      </c>
      <c r="AN58" s="3824"/>
      <c r="AO58" s="3825"/>
      <c r="AP58" s="3826"/>
      <c r="AQ58" s="3824"/>
      <c r="AR58" s="3825"/>
      <c r="AS58" s="3826"/>
      <c r="AT58" s="4019"/>
      <c r="AU58" s="4020"/>
      <c r="AV58" s="4021"/>
      <c r="AW58" s="4019"/>
      <c r="AX58" s="4020"/>
      <c r="AY58" s="4021"/>
      <c r="AZ58" s="4019"/>
      <c r="BA58" s="4020"/>
      <c r="BB58" s="4021"/>
      <c r="BC58" s="3921"/>
      <c r="BD58" s="3922"/>
      <c r="BE58" s="4044"/>
      <c r="BF58" s="3921"/>
      <c r="BG58" s="3922"/>
      <c r="BH58" s="3923"/>
      <c r="BI58" s="4420"/>
      <c r="BJ58" s="4421"/>
      <c r="BK58" s="4422"/>
      <c r="BL58" s="4009"/>
      <c r="BM58" s="4423"/>
      <c r="BN58" s="4424"/>
      <c r="BO58" s="4424"/>
      <c r="BP58" s="4424"/>
      <c r="BQ58" s="4424"/>
      <c r="BR58" s="4424"/>
      <c r="BS58" s="4424"/>
      <c r="BT58" s="4425"/>
    </row>
    <row r="59" spans="3:72" s="65" customFormat="1" ht="14.15" customHeight="1">
      <c r="C59" s="4209">
        <v>10</v>
      </c>
      <c r="D59" s="3780"/>
      <c r="E59" s="3781"/>
      <c r="F59" s="3782"/>
      <c r="G59" s="3763"/>
      <c r="H59" s="3764"/>
      <c r="I59" s="3764"/>
      <c r="J59" s="3764"/>
      <c r="K59" s="3765"/>
      <c r="L59" s="3754"/>
      <c r="M59" s="3755"/>
      <c r="N59" s="3755"/>
      <c r="O59" s="3755"/>
      <c r="P59" s="3756"/>
      <c r="Q59" s="3102"/>
      <c r="R59" s="3870"/>
      <c r="S59" s="4386"/>
      <c r="T59" s="4387"/>
      <c r="U59" s="4388"/>
      <c r="V59" s="3982"/>
      <c r="W59" s="3983"/>
      <c r="X59" s="3988"/>
      <c r="Y59" s="3989"/>
      <c r="Z59" s="3992"/>
      <c r="AA59" s="3853" t="s">
        <v>131</v>
      </c>
      <c r="AB59" s="3855"/>
      <c r="AC59" s="3853" t="s">
        <v>131</v>
      </c>
      <c r="AD59" s="3102"/>
      <c r="AE59" s="3853" t="s">
        <v>131</v>
      </c>
      <c r="AF59" s="3864"/>
      <c r="AG59" s="3865"/>
      <c r="AH59" s="3865"/>
      <c r="AI59" s="4030"/>
      <c r="AJ59" s="4029"/>
      <c r="AK59" s="3865"/>
      <c r="AL59" s="3865"/>
      <c r="AM59" s="4030"/>
      <c r="AN59" s="4399"/>
      <c r="AO59" s="4400"/>
      <c r="AP59" s="4401"/>
      <c r="AQ59" s="4402"/>
      <c r="AR59" s="4403"/>
      <c r="AS59" s="4404"/>
      <c r="AT59" s="4033"/>
      <c r="AU59" s="4034"/>
      <c r="AV59" s="4035"/>
      <c r="AW59" s="4033"/>
      <c r="AX59" s="4034"/>
      <c r="AY59" s="4035"/>
      <c r="AZ59" s="4033"/>
      <c r="BA59" s="4034"/>
      <c r="BB59" s="4035"/>
      <c r="BC59" s="3918">
        <f>SUM(AN59:BB61)</f>
        <v>0</v>
      </c>
      <c r="BD59" s="3919"/>
      <c r="BE59" s="3938"/>
      <c r="BF59" s="3918" t="str">
        <f>IF(AJ59+BC59=0,"",AJ59+BC59)</f>
        <v/>
      </c>
      <c r="BG59" s="3919"/>
      <c r="BH59" s="3920"/>
      <c r="BI59" s="4426"/>
      <c r="BJ59" s="4427"/>
      <c r="BK59" s="4428"/>
      <c r="BL59" s="4007"/>
      <c r="BM59" s="4417"/>
      <c r="BN59" s="4418"/>
      <c r="BO59" s="4418"/>
      <c r="BP59" s="4418"/>
      <c r="BQ59" s="4418"/>
      <c r="BR59" s="4418"/>
      <c r="BS59" s="4418"/>
      <c r="BT59" s="4419"/>
    </row>
    <row r="60" spans="3:72" s="65" customFormat="1" ht="14.15" customHeight="1">
      <c r="C60" s="4210"/>
      <c r="D60" s="3780"/>
      <c r="E60" s="3781"/>
      <c r="F60" s="3782"/>
      <c r="G60" s="3766"/>
      <c r="H60" s="3767"/>
      <c r="I60" s="3767"/>
      <c r="J60" s="3767"/>
      <c r="K60" s="3768"/>
      <c r="L60" s="4392"/>
      <c r="M60" s="2454"/>
      <c r="N60" s="2454"/>
      <c r="O60" s="2454"/>
      <c r="P60" s="4393"/>
      <c r="Q60" s="3105"/>
      <c r="R60" s="3871"/>
      <c r="S60" s="4386"/>
      <c r="T60" s="4387"/>
      <c r="U60" s="4388"/>
      <c r="V60" s="3984"/>
      <c r="W60" s="3985"/>
      <c r="X60" s="3990"/>
      <c r="Y60" s="3991"/>
      <c r="Z60" s="3993"/>
      <c r="AA60" s="3854"/>
      <c r="AB60" s="3856"/>
      <c r="AC60" s="3854"/>
      <c r="AD60" s="3105"/>
      <c r="AE60" s="3854"/>
      <c r="AF60" s="3866"/>
      <c r="AG60" s="3867"/>
      <c r="AH60" s="3867"/>
      <c r="AI60" s="4032"/>
      <c r="AJ60" s="4031"/>
      <c r="AK60" s="3867"/>
      <c r="AL60" s="3867"/>
      <c r="AM60" s="4032"/>
      <c r="AN60" s="4414"/>
      <c r="AO60" s="4415"/>
      <c r="AP60" s="4416"/>
      <c r="AQ60" s="4414"/>
      <c r="AR60" s="4415"/>
      <c r="AS60" s="4416"/>
      <c r="AT60" s="4013"/>
      <c r="AU60" s="4014"/>
      <c r="AV60" s="4015"/>
      <c r="AW60" s="4013"/>
      <c r="AX60" s="4014"/>
      <c r="AY60" s="4015"/>
      <c r="AZ60" s="4013"/>
      <c r="BA60" s="4014"/>
      <c r="BB60" s="4015"/>
      <c r="BC60" s="3939"/>
      <c r="BD60" s="3940"/>
      <c r="BE60" s="3941"/>
      <c r="BF60" s="3939"/>
      <c r="BG60" s="3940"/>
      <c r="BH60" s="4036"/>
      <c r="BI60" s="4429"/>
      <c r="BJ60" s="4430"/>
      <c r="BK60" s="4431"/>
      <c r="BL60" s="4008"/>
      <c r="BM60" s="4408"/>
      <c r="BN60" s="4409"/>
      <c r="BO60" s="4409"/>
      <c r="BP60" s="4409"/>
      <c r="BQ60" s="4409"/>
      <c r="BR60" s="4409"/>
      <c r="BS60" s="4409"/>
      <c r="BT60" s="4410"/>
    </row>
    <row r="61" spans="3:72" s="65" customFormat="1" ht="14.15" customHeight="1">
      <c r="C61" s="4248"/>
      <c r="D61" s="3780"/>
      <c r="E61" s="3781"/>
      <c r="F61" s="3782"/>
      <c r="G61" s="3759"/>
      <c r="H61" s="3760"/>
      <c r="I61" s="3760"/>
      <c r="J61" s="4397"/>
      <c r="K61" s="4398"/>
      <c r="L61" s="3757"/>
      <c r="M61" s="2460"/>
      <c r="N61" s="2460"/>
      <c r="O61" s="2460"/>
      <c r="P61" s="3758"/>
      <c r="Q61" s="3108"/>
      <c r="R61" s="3872"/>
      <c r="S61" s="4464"/>
      <c r="T61" s="4465"/>
      <c r="U61" s="4466"/>
      <c r="V61" s="3986"/>
      <c r="W61" s="3987"/>
      <c r="X61" s="3994"/>
      <c r="Y61" s="3995"/>
      <c r="Z61" s="1035"/>
      <c r="AA61" s="1036" t="s">
        <v>37</v>
      </c>
      <c r="AB61" s="1037"/>
      <c r="AC61" s="1036" t="s">
        <v>37</v>
      </c>
      <c r="AD61" s="1037"/>
      <c r="AE61" s="1036" t="s">
        <v>37</v>
      </c>
      <c r="AF61" s="1038" t="s">
        <v>36</v>
      </c>
      <c r="AG61" s="3981"/>
      <c r="AH61" s="3981"/>
      <c r="AI61" s="1039" t="s">
        <v>18</v>
      </c>
      <c r="AJ61" s="1040" t="s">
        <v>36</v>
      </c>
      <c r="AK61" s="3981"/>
      <c r="AL61" s="3981"/>
      <c r="AM61" s="1041" t="s">
        <v>18</v>
      </c>
      <c r="AN61" s="3824"/>
      <c r="AO61" s="3825"/>
      <c r="AP61" s="3826"/>
      <c r="AQ61" s="3824"/>
      <c r="AR61" s="3825"/>
      <c r="AS61" s="3826"/>
      <c r="AT61" s="4019"/>
      <c r="AU61" s="4020"/>
      <c r="AV61" s="4021"/>
      <c r="AW61" s="4019"/>
      <c r="AX61" s="4020"/>
      <c r="AY61" s="4021"/>
      <c r="AZ61" s="4019"/>
      <c r="BA61" s="4020"/>
      <c r="BB61" s="4021"/>
      <c r="BC61" s="3921"/>
      <c r="BD61" s="3922"/>
      <c r="BE61" s="4044"/>
      <c r="BF61" s="3921"/>
      <c r="BG61" s="3922"/>
      <c r="BH61" s="3923"/>
      <c r="BI61" s="4420"/>
      <c r="BJ61" s="4421"/>
      <c r="BK61" s="4422"/>
      <c r="BL61" s="4009"/>
      <c r="BM61" s="4423"/>
      <c r="BN61" s="4424"/>
      <c r="BO61" s="4424"/>
      <c r="BP61" s="4424"/>
      <c r="BQ61" s="4424"/>
      <c r="BR61" s="4424"/>
      <c r="BS61" s="4424"/>
      <c r="BT61" s="4425"/>
    </row>
    <row r="62" spans="3:72" s="65" customFormat="1" ht="14.15" customHeight="1">
      <c r="C62" s="4209">
        <v>11</v>
      </c>
      <c r="D62" s="3777"/>
      <c r="E62" s="3778"/>
      <c r="F62" s="3779"/>
      <c r="G62" s="3763"/>
      <c r="H62" s="3764"/>
      <c r="I62" s="3764"/>
      <c r="J62" s="3764"/>
      <c r="K62" s="3765"/>
      <c r="L62" s="3754"/>
      <c r="M62" s="3755"/>
      <c r="N62" s="3755"/>
      <c r="O62" s="3755"/>
      <c r="P62" s="3756"/>
      <c r="Q62" s="3102"/>
      <c r="R62" s="3870"/>
      <c r="S62" s="4386"/>
      <c r="T62" s="4387"/>
      <c r="U62" s="4388"/>
      <c r="V62" s="3982"/>
      <c r="W62" s="3983"/>
      <c r="X62" s="3988"/>
      <c r="Y62" s="3989"/>
      <c r="Z62" s="3992"/>
      <c r="AA62" s="3853" t="s">
        <v>131</v>
      </c>
      <c r="AB62" s="3855"/>
      <c r="AC62" s="3853" t="s">
        <v>131</v>
      </c>
      <c r="AD62" s="3102"/>
      <c r="AE62" s="3853" t="s">
        <v>131</v>
      </c>
      <c r="AF62" s="3864"/>
      <c r="AG62" s="3865"/>
      <c r="AH62" s="3865"/>
      <c r="AI62" s="4030"/>
      <c r="AJ62" s="4029"/>
      <c r="AK62" s="3865"/>
      <c r="AL62" s="3865"/>
      <c r="AM62" s="4030"/>
      <c r="AN62" s="4399"/>
      <c r="AO62" s="4400"/>
      <c r="AP62" s="4401"/>
      <c r="AQ62" s="4402"/>
      <c r="AR62" s="4403"/>
      <c r="AS62" s="4404"/>
      <c r="AT62" s="4033"/>
      <c r="AU62" s="4034"/>
      <c r="AV62" s="4035"/>
      <c r="AW62" s="4033"/>
      <c r="AX62" s="4034"/>
      <c r="AY62" s="4035"/>
      <c r="AZ62" s="4033"/>
      <c r="BA62" s="4034"/>
      <c r="BB62" s="4035"/>
      <c r="BC62" s="3918">
        <f>SUM(AN62:BB64)</f>
        <v>0</v>
      </c>
      <c r="BD62" s="3919"/>
      <c r="BE62" s="3938"/>
      <c r="BF62" s="3918" t="str">
        <f>IF(AJ62+BC62=0,"",AJ62+BC62)</f>
        <v/>
      </c>
      <c r="BG62" s="3919"/>
      <c r="BH62" s="3920"/>
      <c r="BI62" s="4426"/>
      <c r="BJ62" s="4427"/>
      <c r="BK62" s="4428"/>
      <c r="BL62" s="4007"/>
      <c r="BM62" s="4417"/>
      <c r="BN62" s="4418"/>
      <c r="BO62" s="4418"/>
      <c r="BP62" s="4418"/>
      <c r="BQ62" s="4418"/>
      <c r="BR62" s="4418"/>
      <c r="BS62" s="4418"/>
      <c r="BT62" s="4419"/>
    </row>
    <row r="63" spans="3:72" s="65" customFormat="1" ht="14.15" customHeight="1">
      <c r="C63" s="4210"/>
      <c r="D63" s="3780"/>
      <c r="E63" s="3781"/>
      <c r="F63" s="3782"/>
      <c r="G63" s="3766"/>
      <c r="H63" s="3767"/>
      <c r="I63" s="3767"/>
      <c r="J63" s="3767"/>
      <c r="K63" s="3768"/>
      <c r="L63" s="4392"/>
      <c r="M63" s="2454"/>
      <c r="N63" s="2454"/>
      <c r="O63" s="2454"/>
      <c r="P63" s="4393"/>
      <c r="Q63" s="3105"/>
      <c r="R63" s="3871"/>
      <c r="S63" s="4386"/>
      <c r="T63" s="4387"/>
      <c r="U63" s="4388"/>
      <c r="V63" s="3984"/>
      <c r="W63" s="3985"/>
      <c r="X63" s="3990"/>
      <c r="Y63" s="3991"/>
      <c r="Z63" s="3993"/>
      <c r="AA63" s="3854"/>
      <c r="AB63" s="3856"/>
      <c r="AC63" s="3854"/>
      <c r="AD63" s="3105"/>
      <c r="AE63" s="3854"/>
      <c r="AF63" s="3866"/>
      <c r="AG63" s="3867"/>
      <c r="AH63" s="3867"/>
      <c r="AI63" s="4032"/>
      <c r="AJ63" s="4031"/>
      <c r="AK63" s="3867"/>
      <c r="AL63" s="3867"/>
      <c r="AM63" s="4032"/>
      <c r="AN63" s="4414"/>
      <c r="AO63" s="4415"/>
      <c r="AP63" s="4416"/>
      <c r="AQ63" s="4414"/>
      <c r="AR63" s="4415"/>
      <c r="AS63" s="4416"/>
      <c r="AT63" s="4013"/>
      <c r="AU63" s="4014"/>
      <c r="AV63" s="4015"/>
      <c r="AW63" s="4013"/>
      <c r="AX63" s="4014"/>
      <c r="AY63" s="4015"/>
      <c r="AZ63" s="4013"/>
      <c r="BA63" s="4014"/>
      <c r="BB63" s="4015"/>
      <c r="BC63" s="3939"/>
      <c r="BD63" s="3940"/>
      <c r="BE63" s="3941"/>
      <c r="BF63" s="3939"/>
      <c r="BG63" s="3940"/>
      <c r="BH63" s="4036"/>
      <c r="BI63" s="4429"/>
      <c r="BJ63" s="4430"/>
      <c r="BK63" s="4431"/>
      <c r="BL63" s="4008"/>
      <c r="BM63" s="4408"/>
      <c r="BN63" s="4409"/>
      <c r="BO63" s="4409"/>
      <c r="BP63" s="4409"/>
      <c r="BQ63" s="4409"/>
      <c r="BR63" s="4409"/>
      <c r="BS63" s="4409"/>
      <c r="BT63" s="4410"/>
    </row>
    <row r="64" spans="3:72" s="65" customFormat="1" ht="14.15" customHeight="1">
      <c r="C64" s="4248"/>
      <c r="D64" s="3780"/>
      <c r="E64" s="3781"/>
      <c r="F64" s="3782"/>
      <c r="G64" s="3759"/>
      <c r="H64" s="3760"/>
      <c r="I64" s="3760"/>
      <c r="J64" s="4397"/>
      <c r="K64" s="4398"/>
      <c r="L64" s="3757"/>
      <c r="M64" s="2460"/>
      <c r="N64" s="2460"/>
      <c r="O64" s="2460"/>
      <c r="P64" s="3758"/>
      <c r="Q64" s="3108"/>
      <c r="R64" s="3872"/>
      <c r="S64" s="4464"/>
      <c r="T64" s="4465"/>
      <c r="U64" s="4466"/>
      <c r="V64" s="3986"/>
      <c r="W64" s="3987"/>
      <c r="X64" s="3994"/>
      <c r="Y64" s="3995"/>
      <c r="Z64" s="1035"/>
      <c r="AA64" s="1036" t="s">
        <v>37</v>
      </c>
      <c r="AB64" s="1037"/>
      <c r="AC64" s="1036" t="s">
        <v>37</v>
      </c>
      <c r="AD64" s="1037"/>
      <c r="AE64" s="1036" t="s">
        <v>37</v>
      </c>
      <c r="AF64" s="1038" t="s">
        <v>36</v>
      </c>
      <c r="AG64" s="3981"/>
      <c r="AH64" s="3981"/>
      <c r="AI64" s="1039" t="s">
        <v>18</v>
      </c>
      <c r="AJ64" s="1040" t="s">
        <v>36</v>
      </c>
      <c r="AK64" s="3981"/>
      <c r="AL64" s="3981"/>
      <c r="AM64" s="1041" t="s">
        <v>18</v>
      </c>
      <c r="AN64" s="3824"/>
      <c r="AO64" s="3825"/>
      <c r="AP64" s="3826"/>
      <c r="AQ64" s="3824"/>
      <c r="AR64" s="3825"/>
      <c r="AS64" s="3826"/>
      <c r="AT64" s="4019"/>
      <c r="AU64" s="4020"/>
      <c r="AV64" s="4021"/>
      <c r="AW64" s="4019"/>
      <c r="AX64" s="4020"/>
      <c r="AY64" s="4021"/>
      <c r="AZ64" s="4019"/>
      <c r="BA64" s="4020"/>
      <c r="BB64" s="4021"/>
      <c r="BC64" s="3921"/>
      <c r="BD64" s="3922"/>
      <c r="BE64" s="4044"/>
      <c r="BF64" s="3921"/>
      <c r="BG64" s="3922"/>
      <c r="BH64" s="3923"/>
      <c r="BI64" s="4420"/>
      <c r="BJ64" s="4421"/>
      <c r="BK64" s="4422"/>
      <c r="BL64" s="4009"/>
      <c r="BM64" s="4423"/>
      <c r="BN64" s="4424"/>
      <c r="BO64" s="4424"/>
      <c r="BP64" s="4424"/>
      <c r="BQ64" s="4424"/>
      <c r="BR64" s="4424"/>
      <c r="BS64" s="4424"/>
      <c r="BT64" s="4425"/>
    </row>
    <row r="65" spans="3:72" s="65" customFormat="1" ht="14.15" customHeight="1">
      <c r="C65" s="4209">
        <v>12</v>
      </c>
      <c r="D65" s="3777"/>
      <c r="E65" s="3778"/>
      <c r="F65" s="3779"/>
      <c r="G65" s="3763"/>
      <c r="H65" s="3764"/>
      <c r="I65" s="3764"/>
      <c r="J65" s="3764"/>
      <c r="K65" s="3765"/>
      <c r="L65" s="3754"/>
      <c r="M65" s="3755"/>
      <c r="N65" s="3755"/>
      <c r="O65" s="3755"/>
      <c r="P65" s="3756"/>
      <c r="Q65" s="3102"/>
      <c r="R65" s="3870"/>
      <c r="S65" s="4386"/>
      <c r="T65" s="4387"/>
      <c r="U65" s="4388"/>
      <c r="V65" s="3982"/>
      <c r="W65" s="3983"/>
      <c r="X65" s="3988"/>
      <c r="Y65" s="3989"/>
      <c r="Z65" s="3992"/>
      <c r="AA65" s="3853" t="s">
        <v>131</v>
      </c>
      <c r="AB65" s="3855"/>
      <c r="AC65" s="3853" t="s">
        <v>131</v>
      </c>
      <c r="AD65" s="3102"/>
      <c r="AE65" s="3853" t="s">
        <v>131</v>
      </c>
      <c r="AF65" s="3864"/>
      <c r="AG65" s="3865"/>
      <c r="AH65" s="3865"/>
      <c r="AI65" s="4030"/>
      <c r="AJ65" s="4029"/>
      <c r="AK65" s="3865"/>
      <c r="AL65" s="3865"/>
      <c r="AM65" s="4030"/>
      <c r="AN65" s="4399"/>
      <c r="AO65" s="4400"/>
      <c r="AP65" s="4401"/>
      <c r="AQ65" s="4402"/>
      <c r="AR65" s="4403"/>
      <c r="AS65" s="4404"/>
      <c r="AT65" s="4033"/>
      <c r="AU65" s="4034"/>
      <c r="AV65" s="4035"/>
      <c r="AW65" s="4033"/>
      <c r="AX65" s="4034"/>
      <c r="AY65" s="4035"/>
      <c r="AZ65" s="4033"/>
      <c r="BA65" s="4034"/>
      <c r="BB65" s="4035"/>
      <c r="BC65" s="3918">
        <f>SUM(AN65:BB67)</f>
        <v>0</v>
      </c>
      <c r="BD65" s="3919"/>
      <c r="BE65" s="3938"/>
      <c r="BF65" s="3918" t="str">
        <f>IF(AJ65+BC65=0,"",AJ65+BC65)</f>
        <v/>
      </c>
      <c r="BG65" s="3919"/>
      <c r="BH65" s="3920"/>
      <c r="BI65" s="4426"/>
      <c r="BJ65" s="4427"/>
      <c r="BK65" s="4428"/>
      <c r="BL65" s="4007"/>
      <c r="BM65" s="4417"/>
      <c r="BN65" s="4418"/>
      <c r="BO65" s="4418"/>
      <c r="BP65" s="4418"/>
      <c r="BQ65" s="4418"/>
      <c r="BR65" s="4418"/>
      <c r="BS65" s="4418"/>
      <c r="BT65" s="4419"/>
    </row>
    <row r="66" spans="3:72" s="65" customFormat="1" ht="14.15" customHeight="1">
      <c r="C66" s="4210"/>
      <c r="D66" s="3780"/>
      <c r="E66" s="3781"/>
      <c r="F66" s="3782"/>
      <c r="G66" s="3766"/>
      <c r="H66" s="3767"/>
      <c r="I66" s="3767"/>
      <c r="J66" s="3767"/>
      <c r="K66" s="3768"/>
      <c r="L66" s="4392"/>
      <c r="M66" s="2454"/>
      <c r="N66" s="2454"/>
      <c r="O66" s="2454"/>
      <c r="P66" s="4393"/>
      <c r="Q66" s="3105"/>
      <c r="R66" s="3871"/>
      <c r="S66" s="4386"/>
      <c r="T66" s="4387"/>
      <c r="U66" s="4388"/>
      <c r="V66" s="3984"/>
      <c r="W66" s="3985"/>
      <c r="X66" s="3990"/>
      <c r="Y66" s="3991"/>
      <c r="Z66" s="3993"/>
      <c r="AA66" s="3854"/>
      <c r="AB66" s="3856"/>
      <c r="AC66" s="3854"/>
      <c r="AD66" s="3105"/>
      <c r="AE66" s="3854"/>
      <c r="AF66" s="3866"/>
      <c r="AG66" s="3867"/>
      <c r="AH66" s="3867"/>
      <c r="AI66" s="4032"/>
      <c r="AJ66" s="4031"/>
      <c r="AK66" s="3867"/>
      <c r="AL66" s="3867"/>
      <c r="AM66" s="4032"/>
      <c r="AN66" s="4414"/>
      <c r="AO66" s="4415"/>
      <c r="AP66" s="4416"/>
      <c r="AQ66" s="4414"/>
      <c r="AR66" s="4415"/>
      <c r="AS66" s="4416"/>
      <c r="AT66" s="4013"/>
      <c r="AU66" s="4014"/>
      <c r="AV66" s="4015"/>
      <c r="AW66" s="4013"/>
      <c r="AX66" s="4014"/>
      <c r="AY66" s="4015"/>
      <c r="AZ66" s="4013"/>
      <c r="BA66" s="4014"/>
      <c r="BB66" s="4015"/>
      <c r="BC66" s="3939"/>
      <c r="BD66" s="3940"/>
      <c r="BE66" s="3941"/>
      <c r="BF66" s="3939"/>
      <c r="BG66" s="3940"/>
      <c r="BH66" s="4036"/>
      <c r="BI66" s="4429"/>
      <c r="BJ66" s="4430"/>
      <c r="BK66" s="4431"/>
      <c r="BL66" s="4008"/>
      <c r="BM66" s="4408"/>
      <c r="BN66" s="4409"/>
      <c r="BO66" s="4409"/>
      <c r="BP66" s="4409"/>
      <c r="BQ66" s="4409"/>
      <c r="BR66" s="4409"/>
      <c r="BS66" s="4409"/>
      <c r="BT66" s="4410"/>
    </row>
    <row r="67" spans="3:72" s="65" customFormat="1" ht="14.15" customHeight="1">
      <c r="C67" s="4248"/>
      <c r="D67" s="3780"/>
      <c r="E67" s="3781"/>
      <c r="F67" s="3782"/>
      <c r="G67" s="3759"/>
      <c r="H67" s="3760"/>
      <c r="I67" s="3760"/>
      <c r="J67" s="4397"/>
      <c r="K67" s="4398"/>
      <c r="L67" s="3757"/>
      <c r="M67" s="2460"/>
      <c r="N67" s="2460"/>
      <c r="O67" s="2460"/>
      <c r="P67" s="3758"/>
      <c r="Q67" s="3108"/>
      <c r="R67" s="3872"/>
      <c r="S67" s="4464"/>
      <c r="T67" s="4465"/>
      <c r="U67" s="4466"/>
      <c r="V67" s="3986"/>
      <c r="W67" s="3987"/>
      <c r="X67" s="3994"/>
      <c r="Y67" s="3995"/>
      <c r="Z67" s="1035"/>
      <c r="AA67" s="1036" t="s">
        <v>37</v>
      </c>
      <c r="AB67" s="1037"/>
      <c r="AC67" s="1036" t="s">
        <v>37</v>
      </c>
      <c r="AD67" s="1037"/>
      <c r="AE67" s="1036" t="s">
        <v>37</v>
      </c>
      <c r="AF67" s="1038" t="s">
        <v>36</v>
      </c>
      <c r="AG67" s="3981"/>
      <c r="AH67" s="3981"/>
      <c r="AI67" s="1039" t="s">
        <v>18</v>
      </c>
      <c r="AJ67" s="1040" t="s">
        <v>36</v>
      </c>
      <c r="AK67" s="3981"/>
      <c r="AL67" s="3981"/>
      <c r="AM67" s="1041" t="s">
        <v>18</v>
      </c>
      <c r="AN67" s="3824"/>
      <c r="AO67" s="3825"/>
      <c r="AP67" s="3826"/>
      <c r="AQ67" s="3824"/>
      <c r="AR67" s="3825"/>
      <c r="AS67" s="3826"/>
      <c r="AT67" s="4019"/>
      <c r="AU67" s="4020"/>
      <c r="AV67" s="4021"/>
      <c r="AW67" s="4019"/>
      <c r="AX67" s="4020"/>
      <c r="AY67" s="4021"/>
      <c r="AZ67" s="4019"/>
      <c r="BA67" s="4020"/>
      <c r="BB67" s="4021"/>
      <c r="BC67" s="3921"/>
      <c r="BD67" s="3922"/>
      <c r="BE67" s="4044"/>
      <c r="BF67" s="3921"/>
      <c r="BG67" s="3922"/>
      <c r="BH67" s="3923"/>
      <c r="BI67" s="4420"/>
      <c r="BJ67" s="4421"/>
      <c r="BK67" s="4422"/>
      <c r="BL67" s="4009"/>
      <c r="BM67" s="4423"/>
      <c r="BN67" s="4424"/>
      <c r="BO67" s="4424"/>
      <c r="BP67" s="4424"/>
      <c r="BQ67" s="4424"/>
      <c r="BR67" s="4424"/>
      <c r="BS67" s="4424"/>
      <c r="BT67" s="4425"/>
    </row>
    <row r="68" spans="3:72" s="65" customFormat="1" ht="14.15" customHeight="1">
      <c r="C68" s="4209">
        <v>13</v>
      </c>
      <c r="D68" s="3777"/>
      <c r="E68" s="3778"/>
      <c r="F68" s="3779"/>
      <c r="G68" s="3763"/>
      <c r="H68" s="3764"/>
      <c r="I68" s="3764"/>
      <c r="J68" s="3764"/>
      <c r="K68" s="3765"/>
      <c r="L68" s="3754"/>
      <c r="M68" s="3755"/>
      <c r="N68" s="3755"/>
      <c r="O68" s="3755"/>
      <c r="P68" s="3756"/>
      <c r="Q68" s="3102"/>
      <c r="R68" s="3870"/>
      <c r="S68" s="4386"/>
      <c r="T68" s="4387"/>
      <c r="U68" s="4388"/>
      <c r="V68" s="3982"/>
      <c r="W68" s="3983"/>
      <c r="X68" s="3988"/>
      <c r="Y68" s="3989"/>
      <c r="Z68" s="3992"/>
      <c r="AA68" s="3853" t="s">
        <v>131</v>
      </c>
      <c r="AB68" s="3855"/>
      <c r="AC68" s="3853" t="s">
        <v>131</v>
      </c>
      <c r="AD68" s="3102"/>
      <c r="AE68" s="3853" t="s">
        <v>131</v>
      </c>
      <c r="AF68" s="3864"/>
      <c r="AG68" s="3865"/>
      <c r="AH68" s="3865"/>
      <c r="AI68" s="4030"/>
      <c r="AJ68" s="4029"/>
      <c r="AK68" s="3865"/>
      <c r="AL68" s="3865"/>
      <c r="AM68" s="4030"/>
      <c r="AN68" s="4399"/>
      <c r="AO68" s="4400"/>
      <c r="AP68" s="4401"/>
      <c r="AQ68" s="4402"/>
      <c r="AR68" s="4403"/>
      <c r="AS68" s="4404"/>
      <c r="AT68" s="4033"/>
      <c r="AU68" s="4034"/>
      <c r="AV68" s="4035"/>
      <c r="AW68" s="4033"/>
      <c r="AX68" s="4034"/>
      <c r="AY68" s="4035"/>
      <c r="AZ68" s="4033"/>
      <c r="BA68" s="4034"/>
      <c r="BB68" s="4035"/>
      <c r="BC68" s="3918">
        <f>SUM(AN68:BB70)</f>
        <v>0</v>
      </c>
      <c r="BD68" s="3919"/>
      <c r="BE68" s="3938"/>
      <c r="BF68" s="3918" t="str">
        <f>IF(AJ68+BC68=0,"",AJ68+BC68)</f>
        <v/>
      </c>
      <c r="BG68" s="3919"/>
      <c r="BH68" s="3920"/>
      <c r="BI68" s="4426"/>
      <c r="BJ68" s="4427"/>
      <c r="BK68" s="4428"/>
      <c r="BL68" s="4007"/>
      <c r="BM68" s="4417"/>
      <c r="BN68" s="4418"/>
      <c r="BO68" s="4418"/>
      <c r="BP68" s="4418"/>
      <c r="BQ68" s="4418"/>
      <c r="BR68" s="4418"/>
      <c r="BS68" s="4418"/>
      <c r="BT68" s="4419"/>
    </row>
    <row r="69" spans="3:72" s="65" customFormat="1" ht="14.15" customHeight="1">
      <c r="C69" s="4210"/>
      <c r="D69" s="3780"/>
      <c r="E69" s="3781"/>
      <c r="F69" s="3782"/>
      <c r="G69" s="3766"/>
      <c r="H69" s="3767"/>
      <c r="I69" s="3767"/>
      <c r="J69" s="3767"/>
      <c r="K69" s="3768"/>
      <c r="L69" s="4392"/>
      <c r="M69" s="2454"/>
      <c r="N69" s="2454"/>
      <c r="O69" s="2454"/>
      <c r="P69" s="4393"/>
      <c r="Q69" s="3105"/>
      <c r="R69" s="3871"/>
      <c r="S69" s="4386"/>
      <c r="T69" s="4387"/>
      <c r="U69" s="4388"/>
      <c r="V69" s="3984"/>
      <c r="W69" s="3985"/>
      <c r="X69" s="3990"/>
      <c r="Y69" s="3991"/>
      <c r="Z69" s="3993"/>
      <c r="AA69" s="3854"/>
      <c r="AB69" s="3856"/>
      <c r="AC69" s="3854"/>
      <c r="AD69" s="3105"/>
      <c r="AE69" s="3854"/>
      <c r="AF69" s="3866"/>
      <c r="AG69" s="3867"/>
      <c r="AH69" s="3867"/>
      <c r="AI69" s="4032"/>
      <c r="AJ69" s="4031"/>
      <c r="AK69" s="3867"/>
      <c r="AL69" s="3867"/>
      <c r="AM69" s="4032"/>
      <c r="AN69" s="4414"/>
      <c r="AO69" s="4415"/>
      <c r="AP69" s="4416"/>
      <c r="AQ69" s="4414"/>
      <c r="AR69" s="4415"/>
      <c r="AS69" s="4416"/>
      <c r="AT69" s="4013"/>
      <c r="AU69" s="4014"/>
      <c r="AV69" s="4015"/>
      <c r="AW69" s="4013"/>
      <c r="AX69" s="4014"/>
      <c r="AY69" s="4015"/>
      <c r="AZ69" s="4013"/>
      <c r="BA69" s="4014"/>
      <c r="BB69" s="4015"/>
      <c r="BC69" s="3939"/>
      <c r="BD69" s="3940"/>
      <c r="BE69" s="3941"/>
      <c r="BF69" s="3939"/>
      <c r="BG69" s="3940"/>
      <c r="BH69" s="4036"/>
      <c r="BI69" s="4429"/>
      <c r="BJ69" s="4430"/>
      <c r="BK69" s="4431"/>
      <c r="BL69" s="4008"/>
      <c r="BM69" s="4408"/>
      <c r="BN69" s="4409"/>
      <c r="BO69" s="4409"/>
      <c r="BP69" s="4409"/>
      <c r="BQ69" s="4409"/>
      <c r="BR69" s="4409"/>
      <c r="BS69" s="4409"/>
      <c r="BT69" s="4410"/>
    </row>
    <row r="70" spans="3:72" s="65" customFormat="1" ht="14.15" customHeight="1">
      <c r="C70" s="4248"/>
      <c r="D70" s="3783"/>
      <c r="E70" s="3784"/>
      <c r="F70" s="3785"/>
      <c r="G70" s="3759"/>
      <c r="H70" s="3760"/>
      <c r="I70" s="3760"/>
      <c r="J70" s="4397"/>
      <c r="K70" s="4398"/>
      <c r="L70" s="3757"/>
      <c r="M70" s="2460"/>
      <c r="N70" s="2460"/>
      <c r="O70" s="2460"/>
      <c r="P70" s="3758"/>
      <c r="Q70" s="3108"/>
      <c r="R70" s="3872"/>
      <c r="S70" s="4464"/>
      <c r="T70" s="4465"/>
      <c r="U70" s="4466"/>
      <c r="V70" s="3986"/>
      <c r="W70" s="3987"/>
      <c r="X70" s="3994"/>
      <c r="Y70" s="3995"/>
      <c r="Z70" s="1035"/>
      <c r="AA70" s="1036" t="s">
        <v>37</v>
      </c>
      <c r="AB70" s="1037"/>
      <c r="AC70" s="1036" t="s">
        <v>37</v>
      </c>
      <c r="AD70" s="1037"/>
      <c r="AE70" s="1036" t="s">
        <v>37</v>
      </c>
      <c r="AF70" s="1038" t="s">
        <v>36</v>
      </c>
      <c r="AG70" s="3981"/>
      <c r="AH70" s="3981"/>
      <c r="AI70" s="1039" t="s">
        <v>18</v>
      </c>
      <c r="AJ70" s="1040" t="s">
        <v>36</v>
      </c>
      <c r="AK70" s="3981"/>
      <c r="AL70" s="3981"/>
      <c r="AM70" s="1041" t="s">
        <v>18</v>
      </c>
      <c r="AN70" s="3824"/>
      <c r="AO70" s="3825"/>
      <c r="AP70" s="3826"/>
      <c r="AQ70" s="3824"/>
      <c r="AR70" s="3825"/>
      <c r="AS70" s="3826"/>
      <c r="AT70" s="4019"/>
      <c r="AU70" s="4020"/>
      <c r="AV70" s="4021"/>
      <c r="AW70" s="4019"/>
      <c r="AX70" s="4020"/>
      <c r="AY70" s="4021"/>
      <c r="AZ70" s="4019"/>
      <c r="BA70" s="4020"/>
      <c r="BB70" s="4021"/>
      <c r="BC70" s="3921"/>
      <c r="BD70" s="3922"/>
      <c r="BE70" s="4044"/>
      <c r="BF70" s="3921"/>
      <c r="BG70" s="3922"/>
      <c r="BH70" s="3923"/>
      <c r="BI70" s="4420"/>
      <c r="BJ70" s="4421"/>
      <c r="BK70" s="4422"/>
      <c r="BL70" s="4009"/>
      <c r="BM70" s="4423"/>
      <c r="BN70" s="4424"/>
      <c r="BO70" s="4424"/>
      <c r="BP70" s="4424"/>
      <c r="BQ70" s="4424"/>
      <c r="BR70" s="4424"/>
      <c r="BS70" s="4424"/>
      <c r="BT70" s="4425"/>
    </row>
    <row r="71" spans="3:72" s="65" customFormat="1" ht="14.15" customHeight="1">
      <c r="C71" s="4209">
        <v>14</v>
      </c>
      <c r="D71" s="3777"/>
      <c r="E71" s="3778"/>
      <c r="F71" s="3779"/>
      <c r="G71" s="3763"/>
      <c r="H71" s="3764"/>
      <c r="I71" s="3764"/>
      <c r="J71" s="3764"/>
      <c r="K71" s="3765"/>
      <c r="L71" s="3754"/>
      <c r="M71" s="3755"/>
      <c r="N71" s="3755"/>
      <c r="O71" s="3755"/>
      <c r="P71" s="3756"/>
      <c r="Q71" s="3102"/>
      <c r="R71" s="3870"/>
      <c r="S71" s="4386"/>
      <c r="T71" s="4387"/>
      <c r="U71" s="4388"/>
      <c r="V71" s="3982"/>
      <c r="W71" s="3983"/>
      <c r="X71" s="3988"/>
      <c r="Y71" s="3989"/>
      <c r="Z71" s="3992"/>
      <c r="AA71" s="3853" t="s">
        <v>131</v>
      </c>
      <c r="AB71" s="3855"/>
      <c r="AC71" s="3853" t="s">
        <v>131</v>
      </c>
      <c r="AD71" s="3102"/>
      <c r="AE71" s="3853" t="s">
        <v>131</v>
      </c>
      <c r="AF71" s="3864"/>
      <c r="AG71" s="3865"/>
      <c r="AH71" s="3865"/>
      <c r="AI71" s="4030"/>
      <c r="AJ71" s="4029"/>
      <c r="AK71" s="3865"/>
      <c r="AL71" s="3865"/>
      <c r="AM71" s="4030"/>
      <c r="AN71" s="4399"/>
      <c r="AO71" s="4400"/>
      <c r="AP71" s="4401"/>
      <c r="AQ71" s="4402"/>
      <c r="AR71" s="4403"/>
      <c r="AS71" s="4404"/>
      <c r="AT71" s="4033"/>
      <c r="AU71" s="4034"/>
      <c r="AV71" s="4035"/>
      <c r="AW71" s="4033"/>
      <c r="AX71" s="4034"/>
      <c r="AY71" s="4035"/>
      <c r="AZ71" s="4033"/>
      <c r="BA71" s="4034"/>
      <c r="BB71" s="4035"/>
      <c r="BC71" s="3918">
        <f>SUM(AN71:BB73)</f>
        <v>0</v>
      </c>
      <c r="BD71" s="3919"/>
      <c r="BE71" s="3938"/>
      <c r="BF71" s="3918" t="str">
        <f>IF(AJ71+BC71=0,"",AJ71+BC71)</f>
        <v/>
      </c>
      <c r="BG71" s="3919"/>
      <c r="BH71" s="3920"/>
      <c r="BI71" s="4426"/>
      <c r="BJ71" s="4427"/>
      <c r="BK71" s="4428"/>
      <c r="BL71" s="4007"/>
      <c r="BM71" s="4417"/>
      <c r="BN71" s="4418"/>
      <c r="BO71" s="4418"/>
      <c r="BP71" s="4418"/>
      <c r="BQ71" s="4418"/>
      <c r="BR71" s="4418"/>
      <c r="BS71" s="4418"/>
      <c r="BT71" s="4419"/>
    </row>
    <row r="72" spans="3:72" s="65" customFormat="1" ht="14.15" customHeight="1">
      <c r="C72" s="4210"/>
      <c r="D72" s="3780"/>
      <c r="E72" s="3781"/>
      <c r="F72" s="3782"/>
      <c r="G72" s="3766"/>
      <c r="H72" s="3767"/>
      <c r="I72" s="3767"/>
      <c r="J72" s="3767"/>
      <c r="K72" s="3768"/>
      <c r="L72" s="4392"/>
      <c r="M72" s="2454"/>
      <c r="N72" s="2454"/>
      <c r="O72" s="2454"/>
      <c r="P72" s="4393"/>
      <c r="Q72" s="3105"/>
      <c r="R72" s="3871"/>
      <c r="S72" s="4386"/>
      <c r="T72" s="4387"/>
      <c r="U72" s="4388"/>
      <c r="V72" s="3984"/>
      <c r="W72" s="3985"/>
      <c r="X72" s="3990"/>
      <c r="Y72" s="3991"/>
      <c r="Z72" s="3993"/>
      <c r="AA72" s="3854"/>
      <c r="AB72" s="3856"/>
      <c r="AC72" s="3854"/>
      <c r="AD72" s="3105"/>
      <c r="AE72" s="3854"/>
      <c r="AF72" s="3866"/>
      <c r="AG72" s="3867"/>
      <c r="AH72" s="3867"/>
      <c r="AI72" s="4032"/>
      <c r="AJ72" s="4031"/>
      <c r="AK72" s="3867"/>
      <c r="AL72" s="3867"/>
      <c r="AM72" s="4032"/>
      <c r="AN72" s="4414"/>
      <c r="AO72" s="4415"/>
      <c r="AP72" s="4416"/>
      <c r="AQ72" s="4414"/>
      <c r="AR72" s="4415"/>
      <c r="AS72" s="4416"/>
      <c r="AT72" s="4013"/>
      <c r="AU72" s="4014"/>
      <c r="AV72" s="4015"/>
      <c r="AW72" s="4013"/>
      <c r="AX72" s="4014"/>
      <c r="AY72" s="4015"/>
      <c r="AZ72" s="4013"/>
      <c r="BA72" s="4014"/>
      <c r="BB72" s="4015"/>
      <c r="BC72" s="3939"/>
      <c r="BD72" s="3940"/>
      <c r="BE72" s="3941"/>
      <c r="BF72" s="3939"/>
      <c r="BG72" s="3940"/>
      <c r="BH72" s="4036"/>
      <c r="BI72" s="4429"/>
      <c r="BJ72" s="4430"/>
      <c r="BK72" s="4431"/>
      <c r="BL72" s="4008"/>
      <c r="BM72" s="4408"/>
      <c r="BN72" s="4409"/>
      <c r="BO72" s="4409"/>
      <c r="BP72" s="4409"/>
      <c r="BQ72" s="4409"/>
      <c r="BR72" s="4409"/>
      <c r="BS72" s="4409"/>
      <c r="BT72" s="4410"/>
    </row>
    <row r="73" spans="3:72" s="65" customFormat="1" ht="14.15" customHeight="1">
      <c r="C73" s="4248"/>
      <c r="D73" s="3783"/>
      <c r="E73" s="3784"/>
      <c r="F73" s="3785"/>
      <c r="G73" s="3759"/>
      <c r="H73" s="3760"/>
      <c r="I73" s="3760"/>
      <c r="J73" s="4397"/>
      <c r="K73" s="4398"/>
      <c r="L73" s="3757"/>
      <c r="M73" s="2460"/>
      <c r="N73" s="2460"/>
      <c r="O73" s="2460"/>
      <c r="P73" s="3758"/>
      <c r="Q73" s="3108"/>
      <c r="R73" s="3872"/>
      <c r="S73" s="4464"/>
      <c r="T73" s="4465"/>
      <c r="U73" s="4466"/>
      <c r="V73" s="3986"/>
      <c r="W73" s="3987"/>
      <c r="X73" s="3994"/>
      <c r="Y73" s="3995"/>
      <c r="Z73" s="1035"/>
      <c r="AA73" s="1036" t="s">
        <v>37</v>
      </c>
      <c r="AB73" s="1037"/>
      <c r="AC73" s="1036" t="s">
        <v>37</v>
      </c>
      <c r="AD73" s="1037"/>
      <c r="AE73" s="1036" t="s">
        <v>37</v>
      </c>
      <c r="AF73" s="1038" t="s">
        <v>36</v>
      </c>
      <c r="AG73" s="3981"/>
      <c r="AH73" s="3981"/>
      <c r="AI73" s="1039" t="s">
        <v>18</v>
      </c>
      <c r="AJ73" s="1040" t="s">
        <v>36</v>
      </c>
      <c r="AK73" s="3981"/>
      <c r="AL73" s="3981"/>
      <c r="AM73" s="1041" t="s">
        <v>18</v>
      </c>
      <c r="AN73" s="3824"/>
      <c r="AO73" s="3825"/>
      <c r="AP73" s="3826"/>
      <c r="AQ73" s="3824"/>
      <c r="AR73" s="3825"/>
      <c r="AS73" s="3826"/>
      <c r="AT73" s="4019"/>
      <c r="AU73" s="4020"/>
      <c r="AV73" s="4021"/>
      <c r="AW73" s="4019"/>
      <c r="AX73" s="4020"/>
      <c r="AY73" s="4021"/>
      <c r="AZ73" s="4019"/>
      <c r="BA73" s="4020"/>
      <c r="BB73" s="4021"/>
      <c r="BC73" s="3921"/>
      <c r="BD73" s="3922"/>
      <c r="BE73" s="4044"/>
      <c r="BF73" s="3921"/>
      <c r="BG73" s="3922"/>
      <c r="BH73" s="3923"/>
      <c r="BI73" s="4420"/>
      <c r="BJ73" s="4421"/>
      <c r="BK73" s="4422"/>
      <c r="BL73" s="4009"/>
      <c r="BM73" s="4423"/>
      <c r="BN73" s="4424"/>
      <c r="BO73" s="4424"/>
      <c r="BP73" s="4424"/>
      <c r="BQ73" s="4424"/>
      <c r="BR73" s="4424"/>
      <c r="BS73" s="4424"/>
      <c r="BT73" s="4425"/>
    </row>
    <row r="74" spans="3:72" s="65" customFormat="1" ht="14.15" customHeight="1">
      <c r="C74" s="4209">
        <v>15</v>
      </c>
      <c r="D74" s="3777"/>
      <c r="E74" s="3778"/>
      <c r="F74" s="3779"/>
      <c r="G74" s="3763"/>
      <c r="H74" s="3764"/>
      <c r="I74" s="3764"/>
      <c r="J74" s="3764"/>
      <c r="K74" s="3765"/>
      <c r="L74" s="3754"/>
      <c r="M74" s="3755"/>
      <c r="N74" s="3755"/>
      <c r="O74" s="3755"/>
      <c r="P74" s="3756"/>
      <c r="Q74" s="3102"/>
      <c r="R74" s="3870"/>
      <c r="S74" s="4383"/>
      <c r="T74" s="4384"/>
      <c r="U74" s="4385"/>
      <c r="V74" s="3982"/>
      <c r="W74" s="3983"/>
      <c r="X74" s="3988"/>
      <c r="Y74" s="3989"/>
      <c r="Z74" s="3992"/>
      <c r="AA74" s="3853" t="s">
        <v>131</v>
      </c>
      <c r="AB74" s="3855"/>
      <c r="AC74" s="3853" t="s">
        <v>131</v>
      </c>
      <c r="AD74" s="3102"/>
      <c r="AE74" s="3853" t="s">
        <v>131</v>
      </c>
      <c r="AF74" s="3864"/>
      <c r="AG74" s="3865"/>
      <c r="AH74" s="3865"/>
      <c r="AI74" s="4030"/>
      <c r="AJ74" s="4029"/>
      <c r="AK74" s="3865"/>
      <c r="AL74" s="3865"/>
      <c r="AM74" s="4030"/>
      <c r="AN74" s="4399"/>
      <c r="AO74" s="4400"/>
      <c r="AP74" s="4401"/>
      <c r="AQ74" s="4402"/>
      <c r="AR74" s="4403"/>
      <c r="AS74" s="4404"/>
      <c r="AT74" s="4033"/>
      <c r="AU74" s="4034"/>
      <c r="AV74" s="4035"/>
      <c r="AW74" s="4033"/>
      <c r="AX74" s="4034"/>
      <c r="AY74" s="4035"/>
      <c r="AZ74" s="4033"/>
      <c r="BA74" s="4034"/>
      <c r="BB74" s="4035"/>
      <c r="BC74" s="3918">
        <f>SUM(AN74:BB76)</f>
        <v>0</v>
      </c>
      <c r="BD74" s="3919"/>
      <c r="BE74" s="3938"/>
      <c r="BF74" s="3918" t="str">
        <f>IF(AJ74+BC74=0,"",AJ74+BC74)</f>
        <v/>
      </c>
      <c r="BG74" s="3919"/>
      <c r="BH74" s="3920"/>
      <c r="BI74" s="4426"/>
      <c r="BJ74" s="4427"/>
      <c r="BK74" s="4428"/>
      <c r="BL74" s="4007"/>
      <c r="BM74" s="4417"/>
      <c r="BN74" s="4418"/>
      <c r="BO74" s="4418"/>
      <c r="BP74" s="4418"/>
      <c r="BQ74" s="4418"/>
      <c r="BR74" s="4418"/>
      <c r="BS74" s="4418"/>
      <c r="BT74" s="4419"/>
    </row>
    <row r="75" spans="3:72" s="65" customFormat="1" ht="14.15" customHeight="1">
      <c r="C75" s="4210"/>
      <c r="D75" s="3780"/>
      <c r="E75" s="3781"/>
      <c r="F75" s="3782"/>
      <c r="G75" s="3766"/>
      <c r="H75" s="3767"/>
      <c r="I75" s="3767"/>
      <c r="J75" s="3767"/>
      <c r="K75" s="3768"/>
      <c r="L75" s="4392"/>
      <c r="M75" s="2454"/>
      <c r="N75" s="2454"/>
      <c r="O75" s="2454"/>
      <c r="P75" s="4393"/>
      <c r="Q75" s="3105"/>
      <c r="R75" s="3871"/>
      <c r="S75" s="4386"/>
      <c r="T75" s="4387"/>
      <c r="U75" s="4388"/>
      <c r="V75" s="3984"/>
      <c r="W75" s="3985"/>
      <c r="X75" s="3990"/>
      <c r="Y75" s="3991"/>
      <c r="Z75" s="3993"/>
      <c r="AA75" s="3854"/>
      <c r="AB75" s="3856"/>
      <c r="AC75" s="3854"/>
      <c r="AD75" s="3105"/>
      <c r="AE75" s="3854"/>
      <c r="AF75" s="3866"/>
      <c r="AG75" s="3867"/>
      <c r="AH75" s="3867"/>
      <c r="AI75" s="4032"/>
      <c r="AJ75" s="4031"/>
      <c r="AK75" s="3867"/>
      <c r="AL75" s="3867"/>
      <c r="AM75" s="4032"/>
      <c r="AN75" s="4414"/>
      <c r="AO75" s="4415"/>
      <c r="AP75" s="4416"/>
      <c r="AQ75" s="4414"/>
      <c r="AR75" s="4415"/>
      <c r="AS75" s="4416"/>
      <c r="AT75" s="4013"/>
      <c r="AU75" s="4014"/>
      <c r="AV75" s="4015"/>
      <c r="AW75" s="4013"/>
      <c r="AX75" s="4014"/>
      <c r="AY75" s="4015"/>
      <c r="AZ75" s="4013"/>
      <c r="BA75" s="4014"/>
      <c r="BB75" s="4015"/>
      <c r="BC75" s="3939"/>
      <c r="BD75" s="3940"/>
      <c r="BE75" s="3941"/>
      <c r="BF75" s="3939"/>
      <c r="BG75" s="3940"/>
      <c r="BH75" s="4036"/>
      <c r="BI75" s="4429"/>
      <c r="BJ75" s="4430"/>
      <c r="BK75" s="4431"/>
      <c r="BL75" s="4008"/>
      <c r="BM75" s="4408"/>
      <c r="BN75" s="4409"/>
      <c r="BO75" s="4409"/>
      <c r="BP75" s="4409"/>
      <c r="BQ75" s="4409"/>
      <c r="BR75" s="4409"/>
      <c r="BS75" s="4409"/>
      <c r="BT75" s="4410"/>
    </row>
    <row r="76" spans="3:72" s="65" customFormat="1" ht="14.15" customHeight="1">
      <c r="C76" s="4248"/>
      <c r="D76" s="3783"/>
      <c r="E76" s="3784"/>
      <c r="F76" s="3785"/>
      <c r="G76" s="3759"/>
      <c r="H76" s="3760"/>
      <c r="I76" s="3760"/>
      <c r="J76" s="4397"/>
      <c r="K76" s="4398"/>
      <c r="L76" s="3757"/>
      <c r="M76" s="2460"/>
      <c r="N76" s="2460"/>
      <c r="O76" s="2460"/>
      <c r="P76" s="3758"/>
      <c r="Q76" s="3108"/>
      <c r="R76" s="3872"/>
      <c r="S76" s="4464"/>
      <c r="T76" s="4465"/>
      <c r="U76" s="4466"/>
      <c r="V76" s="3986"/>
      <c r="W76" s="3987"/>
      <c r="X76" s="3994"/>
      <c r="Y76" s="3995"/>
      <c r="Z76" s="1035"/>
      <c r="AA76" s="1036" t="s">
        <v>37</v>
      </c>
      <c r="AB76" s="1037"/>
      <c r="AC76" s="1036" t="s">
        <v>37</v>
      </c>
      <c r="AD76" s="1037"/>
      <c r="AE76" s="1036" t="s">
        <v>37</v>
      </c>
      <c r="AF76" s="1038" t="s">
        <v>36</v>
      </c>
      <c r="AG76" s="3981"/>
      <c r="AH76" s="3981"/>
      <c r="AI76" s="1039" t="s">
        <v>18</v>
      </c>
      <c r="AJ76" s="1040" t="s">
        <v>36</v>
      </c>
      <c r="AK76" s="3981"/>
      <c r="AL76" s="3981"/>
      <c r="AM76" s="1041" t="s">
        <v>18</v>
      </c>
      <c r="AN76" s="3824"/>
      <c r="AO76" s="3825"/>
      <c r="AP76" s="3826"/>
      <c r="AQ76" s="3824"/>
      <c r="AR76" s="3825"/>
      <c r="AS76" s="3826"/>
      <c r="AT76" s="4019"/>
      <c r="AU76" s="4020"/>
      <c r="AV76" s="4021"/>
      <c r="AW76" s="4019"/>
      <c r="AX76" s="4020"/>
      <c r="AY76" s="4021"/>
      <c r="AZ76" s="4019"/>
      <c r="BA76" s="4020"/>
      <c r="BB76" s="4021"/>
      <c r="BC76" s="3921"/>
      <c r="BD76" s="3922"/>
      <c r="BE76" s="4044"/>
      <c r="BF76" s="3921"/>
      <c r="BG76" s="3922"/>
      <c r="BH76" s="3923"/>
      <c r="BI76" s="4420"/>
      <c r="BJ76" s="4421"/>
      <c r="BK76" s="4422"/>
      <c r="BL76" s="4009"/>
      <c r="BM76" s="4423"/>
      <c r="BN76" s="4424"/>
      <c r="BO76" s="4424"/>
      <c r="BP76" s="4424"/>
      <c r="BQ76" s="4424"/>
      <c r="BR76" s="4424"/>
      <c r="BS76" s="4424"/>
      <c r="BT76" s="4425"/>
    </row>
    <row r="77" spans="3:72" s="65" customFormat="1" ht="14.15" customHeight="1">
      <c r="C77" s="4209">
        <v>16</v>
      </c>
      <c r="D77" s="3777"/>
      <c r="E77" s="3778"/>
      <c r="F77" s="3779"/>
      <c r="G77" s="3763"/>
      <c r="H77" s="3764"/>
      <c r="I77" s="3764"/>
      <c r="J77" s="3764"/>
      <c r="K77" s="3765"/>
      <c r="L77" s="3754"/>
      <c r="M77" s="3755"/>
      <c r="N77" s="3755"/>
      <c r="O77" s="3755"/>
      <c r="P77" s="3756"/>
      <c r="Q77" s="3102"/>
      <c r="R77" s="3870"/>
      <c r="S77" s="4386"/>
      <c r="T77" s="4387"/>
      <c r="U77" s="4388"/>
      <c r="V77" s="3982"/>
      <c r="W77" s="3983"/>
      <c r="X77" s="3988"/>
      <c r="Y77" s="3989"/>
      <c r="Z77" s="3992"/>
      <c r="AA77" s="3853" t="s">
        <v>131</v>
      </c>
      <c r="AB77" s="3855"/>
      <c r="AC77" s="3853" t="s">
        <v>131</v>
      </c>
      <c r="AD77" s="3102"/>
      <c r="AE77" s="3853" t="s">
        <v>131</v>
      </c>
      <c r="AF77" s="3864"/>
      <c r="AG77" s="3865"/>
      <c r="AH77" s="3865"/>
      <c r="AI77" s="4030"/>
      <c r="AJ77" s="4029"/>
      <c r="AK77" s="3865"/>
      <c r="AL77" s="3865"/>
      <c r="AM77" s="4030"/>
      <c r="AN77" s="4399"/>
      <c r="AO77" s="4400"/>
      <c r="AP77" s="4401"/>
      <c r="AQ77" s="4402"/>
      <c r="AR77" s="4403"/>
      <c r="AS77" s="4404"/>
      <c r="AT77" s="4033"/>
      <c r="AU77" s="4034"/>
      <c r="AV77" s="4035"/>
      <c r="AW77" s="4033"/>
      <c r="AX77" s="4034"/>
      <c r="AY77" s="4035"/>
      <c r="AZ77" s="4033"/>
      <c r="BA77" s="4034"/>
      <c r="BB77" s="4035"/>
      <c r="BC77" s="3918">
        <f>SUM(AN77:BB79)</f>
        <v>0</v>
      </c>
      <c r="BD77" s="3919"/>
      <c r="BE77" s="3938"/>
      <c r="BF77" s="3918" t="str">
        <f>IF(AJ77+BC77=0,"",AJ77+BC77)</f>
        <v/>
      </c>
      <c r="BG77" s="3919"/>
      <c r="BH77" s="3920"/>
      <c r="BI77" s="4426"/>
      <c r="BJ77" s="4427"/>
      <c r="BK77" s="4428"/>
      <c r="BL77" s="4007"/>
      <c r="BM77" s="4417"/>
      <c r="BN77" s="4418"/>
      <c r="BO77" s="4418"/>
      <c r="BP77" s="4418"/>
      <c r="BQ77" s="4418"/>
      <c r="BR77" s="4418"/>
      <c r="BS77" s="4418"/>
      <c r="BT77" s="4419"/>
    </row>
    <row r="78" spans="3:72" s="65" customFormat="1" ht="14.15" customHeight="1">
      <c r="C78" s="4210"/>
      <c r="D78" s="3780"/>
      <c r="E78" s="3781"/>
      <c r="F78" s="3782"/>
      <c r="G78" s="3766"/>
      <c r="H78" s="3767"/>
      <c r="I78" s="3767"/>
      <c r="J78" s="3767"/>
      <c r="K78" s="3768"/>
      <c r="L78" s="4392"/>
      <c r="M78" s="2454"/>
      <c r="N78" s="2454"/>
      <c r="O78" s="2454"/>
      <c r="P78" s="4393"/>
      <c r="Q78" s="3105"/>
      <c r="R78" s="3871"/>
      <c r="S78" s="4386"/>
      <c r="T78" s="4387"/>
      <c r="U78" s="4388"/>
      <c r="V78" s="3984"/>
      <c r="W78" s="3985"/>
      <c r="X78" s="3990"/>
      <c r="Y78" s="3991"/>
      <c r="Z78" s="3993"/>
      <c r="AA78" s="3854"/>
      <c r="AB78" s="3856"/>
      <c r="AC78" s="3854"/>
      <c r="AD78" s="3105"/>
      <c r="AE78" s="3854"/>
      <c r="AF78" s="3866"/>
      <c r="AG78" s="3867"/>
      <c r="AH78" s="3867"/>
      <c r="AI78" s="4032"/>
      <c r="AJ78" s="4031"/>
      <c r="AK78" s="3867"/>
      <c r="AL78" s="3867"/>
      <c r="AM78" s="4032"/>
      <c r="AN78" s="4414"/>
      <c r="AO78" s="4415"/>
      <c r="AP78" s="4416"/>
      <c r="AQ78" s="4414"/>
      <c r="AR78" s="4415"/>
      <c r="AS78" s="4416"/>
      <c r="AT78" s="4013"/>
      <c r="AU78" s="4014"/>
      <c r="AV78" s="4015"/>
      <c r="AW78" s="4013"/>
      <c r="AX78" s="4014"/>
      <c r="AY78" s="4015"/>
      <c r="AZ78" s="4013"/>
      <c r="BA78" s="4014"/>
      <c r="BB78" s="4015"/>
      <c r="BC78" s="3939"/>
      <c r="BD78" s="3940"/>
      <c r="BE78" s="3941"/>
      <c r="BF78" s="3939"/>
      <c r="BG78" s="3940"/>
      <c r="BH78" s="4036"/>
      <c r="BI78" s="4429"/>
      <c r="BJ78" s="4430"/>
      <c r="BK78" s="4431"/>
      <c r="BL78" s="4008"/>
      <c r="BM78" s="4408"/>
      <c r="BN78" s="4409"/>
      <c r="BO78" s="4409"/>
      <c r="BP78" s="4409"/>
      <c r="BQ78" s="4409"/>
      <c r="BR78" s="4409"/>
      <c r="BS78" s="4409"/>
      <c r="BT78" s="4410"/>
    </row>
    <row r="79" spans="3:72" s="65" customFormat="1" ht="14.15" customHeight="1">
      <c r="C79" s="4248"/>
      <c r="D79" s="3783"/>
      <c r="E79" s="3784"/>
      <c r="F79" s="3785"/>
      <c r="G79" s="3759"/>
      <c r="H79" s="3760"/>
      <c r="I79" s="3760"/>
      <c r="J79" s="4397"/>
      <c r="K79" s="4398"/>
      <c r="L79" s="3757"/>
      <c r="M79" s="2460"/>
      <c r="N79" s="2460"/>
      <c r="O79" s="2460"/>
      <c r="P79" s="3758"/>
      <c r="Q79" s="3108"/>
      <c r="R79" s="3872"/>
      <c r="S79" s="4464"/>
      <c r="T79" s="4465"/>
      <c r="U79" s="4466"/>
      <c r="V79" s="3986"/>
      <c r="W79" s="3987"/>
      <c r="X79" s="3994"/>
      <c r="Y79" s="3995"/>
      <c r="Z79" s="1035"/>
      <c r="AA79" s="1036" t="s">
        <v>37</v>
      </c>
      <c r="AB79" s="1037"/>
      <c r="AC79" s="1036" t="s">
        <v>37</v>
      </c>
      <c r="AD79" s="1037"/>
      <c r="AE79" s="1036" t="s">
        <v>37</v>
      </c>
      <c r="AF79" s="1038" t="s">
        <v>36</v>
      </c>
      <c r="AG79" s="3981"/>
      <c r="AH79" s="3981"/>
      <c r="AI79" s="1039" t="s">
        <v>18</v>
      </c>
      <c r="AJ79" s="1040" t="s">
        <v>36</v>
      </c>
      <c r="AK79" s="3981"/>
      <c r="AL79" s="3981"/>
      <c r="AM79" s="1041" t="s">
        <v>18</v>
      </c>
      <c r="AN79" s="3824"/>
      <c r="AO79" s="3825"/>
      <c r="AP79" s="3826"/>
      <c r="AQ79" s="3824"/>
      <c r="AR79" s="3825"/>
      <c r="AS79" s="3826"/>
      <c r="AT79" s="4019"/>
      <c r="AU79" s="4020"/>
      <c r="AV79" s="4021"/>
      <c r="AW79" s="4019"/>
      <c r="AX79" s="4020"/>
      <c r="AY79" s="4021"/>
      <c r="AZ79" s="4019"/>
      <c r="BA79" s="4020"/>
      <c r="BB79" s="4021"/>
      <c r="BC79" s="3921"/>
      <c r="BD79" s="3922"/>
      <c r="BE79" s="4044"/>
      <c r="BF79" s="3921"/>
      <c r="BG79" s="3922"/>
      <c r="BH79" s="3923"/>
      <c r="BI79" s="4420"/>
      <c r="BJ79" s="4421"/>
      <c r="BK79" s="4422"/>
      <c r="BL79" s="4009"/>
      <c r="BM79" s="4423"/>
      <c r="BN79" s="4424"/>
      <c r="BO79" s="4424"/>
      <c r="BP79" s="4424"/>
      <c r="BQ79" s="4424"/>
      <c r="BR79" s="4424"/>
      <c r="BS79" s="4424"/>
      <c r="BT79" s="4425"/>
    </row>
    <row r="80" spans="3:72" s="65" customFormat="1" ht="14.15" customHeight="1">
      <c r="C80" s="4209">
        <v>17</v>
      </c>
      <c r="D80" s="3777"/>
      <c r="E80" s="3778"/>
      <c r="F80" s="3779"/>
      <c r="G80" s="3763"/>
      <c r="H80" s="3764"/>
      <c r="I80" s="3764"/>
      <c r="J80" s="3764"/>
      <c r="K80" s="3765"/>
      <c r="L80" s="3754"/>
      <c r="M80" s="3755"/>
      <c r="N80" s="3755"/>
      <c r="O80" s="3755"/>
      <c r="P80" s="3756"/>
      <c r="Q80" s="3102"/>
      <c r="R80" s="3870"/>
      <c r="S80" s="4386"/>
      <c r="T80" s="4387"/>
      <c r="U80" s="4388"/>
      <c r="V80" s="3982"/>
      <c r="W80" s="3983"/>
      <c r="X80" s="3988"/>
      <c r="Y80" s="3989"/>
      <c r="Z80" s="3992"/>
      <c r="AA80" s="3853" t="s">
        <v>131</v>
      </c>
      <c r="AB80" s="3855"/>
      <c r="AC80" s="3853" t="s">
        <v>131</v>
      </c>
      <c r="AD80" s="3102"/>
      <c r="AE80" s="3853" t="s">
        <v>131</v>
      </c>
      <c r="AF80" s="3864"/>
      <c r="AG80" s="3865"/>
      <c r="AH80" s="3865"/>
      <c r="AI80" s="4030"/>
      <c r="AJ80" s="4029"/>
      <c r="AK80" s="3865"/>
      <c r="AL80" s="3865"/>
      <c r="AM80" s="4030"/>
      <c r="AN80" s="4399"/>
      <c r="AO80" s="4400"/>
      <c r="AP80" s="4401"/>
      <c r="AQ80" s="4402"/>
      <c r="AR80" s="4403"/>
      <c r="AS80" s="4404"/>
      <c r="AT80" s="4033"/>
      <c r="AU80" s="4034"/>
      <c r="AV80" s="4035"/>
      <c r="AW80" s="4033"/>
      <c r="AX80" s="4034"/>
      <c r="AY80" s="4035"/>
      <c r="AZ80" s="4033"/>
      <c r="BA80" s="4034"/>
      <c r="BB80" s="4035"/>
      <c r="BC80" s="3918">
        <f>SUM(AN80:BB82)</f>
        <v>0</v>
      </c>
      <c r="BD80" s="3919"/>
      <c r="BE80" s="3938"/>
      <c r="BF80" s="3918" t="str">
        <f>IF(AJ80+BC80=0,"",AJ80+BC80)</f>
        <v/>
      </c>
      <c r="BG80" s="3919"/>
      <c r="BH80" s="3920"/>
      <c r="BI80" s="4426"/>
      <c r="BJ80" s="4427"/>
      <c r="BK80" s="4428"/>
      <c r="BL80" s="4007"/>
      <c r="BM80" s="4417"/>
      <c r="BN80" s="4418"/>
      <c r="BO80" s="4418"/>
      <c r="BP80" s="4418"/>
      <c r="BQ80" s="4418"/>
      <c r="BR80" s="4418"/>
      <c r="BS80" s="4418"/>
      <c r="BT80" s="4419"/>
    </row>
    <row r="81" spans="3:75" s="65" customFormat="1" ht="14.15" customHeight="1">
      <c r="C81" s="4210"/>
      <c r="D81" s="3780"/>
      <c r="E81" s="3781"/>
      <c r="F81" s="3782"/>
      <c r="G81" s="3766"/>
      <c r="H81" s="3767"/>
      <c r="I81" s="3767"/>
      <c r="J81" s="3767"/>
      <c r="K81" s="3768"/>
      <c r="L81" s="4392"/>
      <c r="M81" s="2454"/>
      <c r="N81" s="2454"/>
      <c r="O81" s="2454"/>
      <c r="P81" s="4393"/>
      <c r="Q81" s="3105"/>
      <c r="R81" s="3871"/>
      <c r="S81" s="4386"/>
      <c r="T81" s="4387"/>
      <c r="U81" s="4388"/>
      <c r="V81" s="3984"/>
      <c r="W81" s="3985"/>
      <c r="X81" s="3990"/>
      <c r="Y81" s="3991"/>
      <c r="Z81" s="3993"/>
      <c r="AA81" s="3854"/>
      <c r="AB81" s="3856"/>
      <c r="AC81" s="3854"/>
      <c r="AD81" s="3105"/>
      <c r="AE81" s="3854"/>
      <c r="AF81" s="3866"/>
      <c r="AG81" s="3867"/>
      <c r="AH81" s="3867"/>
      <c r="AI81" s="4032"/>
      <c r="AJ81" s="4031"/>
      <c r="AK81" s="3867"/>
      <c r="AL81" s="3867"/>
      <c r="AM81" s="4032"/>
      <c r="AN81" s="4414"/>
      <c r="AO81" s="4415"/>
      <c r="AP81" s="4416"/>
      <c r="AQ81" s="4414"/>
      <c r="AR81" s="4415"/>
      <c r="AS81" s="4416"/>
      <c r="AT81" s="4013"/>
      <c r="AU81" s="4014"/>
      <c r="AV81" s="4015"/>
      <c r="AW81" s="4013"/>
      <c r="AX81" s="4014"/>
      <c r="AY81" s="4015"/>
      <c r="AZ81" s="4013"/>
      <c r="BA81" s="4014"/>
      <c r="BB81" s="4015"/>
      <c r="BC81" s="3939"/>
      <c r="BD81" s="3940"/>
      <c r="BE81" s="3941"/>
      <c r="BF81" s="3939"/>
      <c r="BG81" s="3940"/>
      <c r="BH81" s="4036"/>
      <c r="BI81" s="4429"/>
      <c r="BJ81" s="4430"/>
      <c r="BK81" s="4431"/>
      <c r="BL81" s="4008"/>
      <c r="BM81" s="4408"/>
      <c r="BN81" s="4409"/>
      <c r="BO81" s="4409"/>
      <c r="BP81" s="4409"/>
      <c r="BQ81" s="4409"/>
      <c r="BR81" s="4409"/>
      <c r="BS81" s="4409"/>
      <c r="BT81" s="4410"/>
    </row>
    <row r="82" spans="3:75" s="65" customFormat="1" ht="14.15" customHeight="1" thickBot="1">
      <c r="C82" s="4211"/>
      <c r="D82" s="3818"/>
      <c r="E82" s="3819"/>
      <c r="F82" s="3820"/>
      <c r="G82" s="3808"/>
      <c r="H82" s="3809"/>
      <c r="I82" s="3809"/>
      <c r="J82" s="4406"/>
      <c r="K82" s="4407"/>
      <c r="L82" s="4394"/>
      <c r="M82" s="2476"/>
      <c r="N82" s="2476"/>
      <c r="O82" s="2476"/>
      <c r="P82" s="4395"/>
      <c r="Q82" s="4396"/>
      <c r="R82" s="3980"/>
      <c r="S82" s="4389"/>
      <c r="T82" s="4390"/>
      <c r="U82" s="4391"/>
      <c r="V82" s="4005"/>
      <c r="W82" s="4006"/>
      <c r="X82" s="3948"/>
      <c r="Y82" s="3949"/>
      <c r="Z82" s="1043"/>
      <c r="AA82" s="1044" t="s">
        <v>37</v>
      </c>
      <c r="AB82" s="772"/>
      <c r="AC82" s="1044" t="s">
        <v>37</v>
      </c>
      <c r="AD82" s="772"/>
      <c r="AE82" s="1044" t="s">
        <v>37</v>
      </c>
      <c r="AF82" s="1046" t="s">
        <v>36</v>
      </c>
      <c r="AG82" s="3950"/>
      <c r="AH82" s="3950"/>
      <c r="AI82" s="1047" t="s">
        <v>18</v>
      </c>
      <c r="AJ82" s="1048" t="s">
        <v>36</v>
      </c>
      <c r="AK82" s="3950"/>
      <c r="AL82" s="3950"/>
      <c r="AM82" s="1049" t="s">
        <v>18</v>
      </c>
      <c r="AN82" s="3945"/>
      <c r="AO82" s="3946"/>
      <c r="AP82" s="3947"/>
      <c r="AQ82" s="3945"/>
      <c r="AR82" s="3946"/>
      <c r="AS82" s="3947"/>
      <c r="AT82" s="3996"/>
      <c r="AU82" s="3997"/>
      <c r="AV82" s="3998"/>
      <c r="AW82" s="3996"/>
      <c r="AX82" s="3997"/>
      <c r="AY82" s="3998"/>
      <c r="AZ82" s="3996"/>
      <c r="BA82" s="3997"/>
      <c r="BB82" s="3998"/>
      <c r="BC82" s="3942"/>
      <c r="BD82" s="3943"/>
      <c r="BE82" s="3944"/>
      <c r="BF82" s="3942"/>
      <c r="BG82" s="3943"/>
      <c r="BH82" s="4037"/>
      <c r="BI82" s="4435"/>
      <c r="BJ82" s="4436"/>
      <c r="BK82" s="4437"/>
      <c r="BL82" s="4028"/>
      <c r="BM82" s="4438"/>
      <c r="BN82" s="4439"/>
      <c r="BO82" s="4439"/>
      <c r="BP82" s="4439"/>
      <c r="BQ82" s="4439"/>
      <c r="BR82" s="4439"/>
      <c r="BS82" s="4439"/>
      <c r="BT82" s="4440"/>
    </row>
    <row r="83" spans="3:75" ht="6" customHeight="1"/>
    <row r="84" spans="3:75" s="65" customFormat="1" ht="12" customHeight="1">
      <c r="C84" s="65" t="s">
        <v>123</v>
      </c>
      <c r="G84" s="344"/>
      <c r="H84" s="344"/>
      <c r="I84" s="344"/>
      <c r="J84" s="1063" t="s">
        <v>124</v>
      </c>
      <c r="K84" s="217" t="s">
        <v>1462</v>
      </c>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338"/>
      <c r="BJ84" s="338"/>
      <c r="BK84" s="338"/>
      <c r="BL84" s="338"/>
      <c r="BM84" s="338"/>
      <c r="BN84" s="1085"/>
      <c r="BO84" s="1085"/>
      <c r="BP84" s="1085"/>
      <c r="BQ84" s="1085"/>
      <c r="BR84" s="1085"/>
      <c r="BS84" s="1085"/>
      <c r="BT84" s="1085"/>
      <c r="BU84" s="1085"/>
    </row>
    <row r="85" spans="3:75" s="65" customFormat="1" ht="12" customHeight="1">
      <c r="J85" s="1063" t="s">
        <v>132</v>
      </c>
      <c r="K85" s="2401" t="s">
        <v>1632</v>
      </c>
      <c r="L85" s="2401"/>
      <c r="M85" s="2401"/>
      <c r="N85" s="2401"/>
      <c r="O85" s="2401"/>
      <c r="P85" s="2401"/>
      <c r="Q85" s="2401"/>
      <c r="R85" s="2401"/>
      <c r="S85" s="2401"/>
      <c r="T85" s="2401"/>
      <c r="U85" s="2401"/>
      <c r="V85" s="2401"/>
      <c r="W85" s="2401"/>
      <c r="X85" s="2401"/>
      <c r="Y85" s="2401"/>
      <c r="Z85" s="2401"/>
      <c r="AA85" s="2401"/>
      <c r="AB85" s="2401"/>
      <c r="AC85" s="2401"/>
      <c r="AD85" s="2401"/>
      <c r="AE85" s="2401"/>
      <c r="AF85" s="2401"/>
      <c r="AG85" s="2401"/>
      <c r="AH85" s="2401"/>
      <c r="AI85" s="2401"/>
      <c r="AJ85" s="2401"/>
      <c r="AK85" s="2401"/>
      <c r="AL85" s="2401"/>
      <c r="AM85" s="2401"/>
      <c r="AN85" s="2401"/>
      <c r="AO85" s="2401"/>
      <c r="AP85" s="2401"/>
      <c r="AQ85" s="2401"/>
      <c r="AR85" s="2401"/>
      <c r="AS85" s="2401"/>
      <c r="AT85" s="2401"/>
      <c r="AU85" s="2401"/>
      <c r="AV85" s="2401"/>
      <c r="AW85" s="2401"/>
      <c r="AX85" s="2401"/>
      <c r="AY85" s="2401"/>
      <c r="AZ85" s="2401"/>
      <c r="BA85" s="2401"/>
      <c r="BB85" s="2401"/>
      <c r="BC85" s="2401"/>
      <c r="BD85" s="2401"/>
      <c r="BE85" s="2401"/>
      <c r="BF85" s="2401"/>
      <c r="BG85" s="2401"/>
      <c r="BH85" s="2401"/>
      <c r="BI85" s="2401"/>
      <c r="BJ85" s="2401"/>
      <c r="BK85" s="2401"/>
      <c r="BL85" s="2401"/>
      <c r="BM85" s="2401"/>
      <c r="BN85" s="2401"/>
      <c r="BO85" s="2401"/>
      <c r="BP85" s="2401"/>
      <c r="BQ85" s="2401"/>
      <c r="BR85" s="2401"/>
      <c r="BS85" s="2401"/>
      <c r="BT85" s="2401"/>
      <c r="BU85" s="2401"/>
    </row>
    <row r="86" spans="3:75" s="65" customFormat="1" ht="12" customHeight="1">
      <c r="J86" s="1063"/>
      <c r="K86" s="2401"/>
      <c r="L86" s="2401"/>
      <c r="M86" s="2401"/>
      <c r="N86" s="2401"/>
      <c r="O86" s="2401"/>
      <c r="P86" s="2401"/>
      <c r="Q86" s="2401"/>
      <c r="R86" s="2401"/>
      <c r="S86" s="2401"/>
      <c r="T86" s="2401"/>
      <c r="U86" s="2401"/>
      <c r="V86" s="2401"/>
      <c r="W86" s="2401"/>
      <c r="X86" s="2401"/>
      <c r="Y86" s="2401"/>
      <c r="Z86" s="2401"/>
      <c r="AA86" s="2401"/>
      <c r="AB86" s="2401"/>
      <c r="AC86" s="2401"/>
      <c r="AD86" s="2401"/>
      <c r="AE86" s="2401"/>
      <c r="AF86" s="2401"/>
      <c r="AG86" s="2401"/>
      <c r="AH86" s="2401"/>
      <c r="AI86" s="2401"/>
      <c r="AJ86" s="2401"/>
      <c r="AK86" s="2401"/>
      <c r="AL86" s="2401"/>
      <c r="AM86" s="2401"/>
      <c r="AN86" s="2401"/>
      <c r="AO86" s="2401"/>
      <c r="AP86" s="2401"/>
      <c r="AQ86" s="2401"/>
      <c r="AR86" s="2401"/>
      <c r="AS86" s="2401"/>
      <c r="AT86" s="2401"/>
      <c r="AU86" s="2401"/>
      <c r="AV86" s="2401"/>
      <c r="AW86" s="2401"/>
      <c r="AX86" s="2401"/>
      <c r="AY86" s="2401"/>
      <c r="AZ86" s="2401"/>
      <c r="BA86" s="2401"/>
      <c r="BB86" s="2401"/>
      <c r="BC86" s="2401"/>
      <c r="BD86" s="2401"/>
      <c r="BE86" s="2401"/>
      <c r="BF86" s="2401"/>
      <c r="BG86" s="2401"/>
      <c r="BH86" s="2401"/>
      <c r="BI86" s="2401"/>
      <c r="BJ86" s="2401"/>
      <c r="BK86" s="2401"/>
      <c r="BL86" s="2401"/>
      <c r="BM86" s="2401"/>
      <c r="BN86" s="2401"/>
      <c r="BO86" s="2401"/>
      <c r="BP86" s="2401"/>
      <c r="BQ86" s="2401"/>
      <c r="BR86" s="2401"/>
      <c r="BS86" s="2401"/>
      <c r="BT86" s="2401"/>
      <c r="BU86" s="2401"/>
    </row>
    <row r="87" spans="3:75" s="65" customFormat="1" ht="12" customHeight="1">
      <c r="J87" s="1063" t="s">
        <v>133</v>
      </c>
      <c r="K87" s="2401" t="s">
        <v>1633</v>
      </c>
      <c r="L87" s="2401"/>
      <c r="M87" s="2401"/>
      <c r="N87" s="2401"/>
      <c r="O87" s="2401"/>
      <c r="P87" s="2401"/>
      <c r="Q87" s="2401"/>
      <c r="R87" s="2401"/>
      <c r="S87" s="2401"/>
      <c r="T87" s="2401"/>
      <c r="U87" s="2401"/>
      <c r="V87" s="2401"/>
      <c r="W87" s="2401"/>
      <c r="X87" s="2401"/>
      <c r="Y87" s="2401"/>
      <c r="Z87" s="2401"/>
      <c r="AA87" s="2401"/>
      <c r="AB87" s="2401"/>
      <c r="AC87" s="2401"/>
      <c r="AD87" s="2401"/>
      <c r="AE87" s="2401"/>
      <c r="AF87" s="2401"/>
      <c r="AG87" s="2401"/>
      <c r="AH87" s="2401"/>
      <c r="AI87" s="2401"/>
      <c r="AJ87" s="2401"/>
      <c r="AK87" s="2401"/>
      <c r="AL87" s="2401"/>
      <c r="AM87" s="2401"/>
      <c r="AN87" s="2401"/>
      <c r="AO87" s="2401"/>
      <c r="AP87" s="2401"/>
      <c r="AQ87" s="2401"/>
      <c r="AR87" s="2401"/>
      <c r="AS87" s="2401"/>
      <c r="AT87" s="2401"/>
      <c r="AU87" s="2401"/>
      <c r="AV87" s="2401"/>
      <c r="AW87" s="2401"/>
      <c r="AX87" s="2401"/>
      <c r="AY87" s="2401"/>
      <c r="AZ87" s="2401"/>
      <c r="BA87" s="2401"/>
      <c r="BB87" s="2401"/>
      <c r="BC87" s="2401"/>
      <c r="BD87" s="2401"/>
      <c r="BE87" s="2401"/>
      <c r="BF87" s="2401"/>
      <c r="BG87" s="2401"/>
      <c r="BH87" s="2401"/>
      <c r="BI87" s="2401"/>
      <c r="BJ87" s="2401"/>
      <c r="BK87" s="2401"/>
      <c r="BL87" s="2401"/>
      <c r="BM87" s="2401"/>
      <c r="BN87" s="2401"/>
      <c r="BO87" s="2401"/>
      <c r="BP87" s="2401"/>
      <c r="BQ87" s="2401"/>
      <c r="BR87" s="2401"/>
      <c r="BS87" s="2401"/>
      <c r="BT87" s="2401"/>
      <c r="BU87" s="2401"/>
    </row>
    <row r="88" spans="3:75" s="65" customFormat="1" ht="12" customHeight="1">
      <c r="J88" s="1063" t="s">
        <v>1524</v>
      </c>
      <c r="K88" s="3590" t="s">
        <v>2294</v>
      </c>
      <c r="L88" s="3590"/>
      <c r="M88" s="3590"/>
      <c r="N88" s="3590"/>
      <c r="O88" s="3590"/>
      <c r="P88" s="3590"/>
      <c r="Q88" s="3590"/>
      <c r="R88" s="3590"/>
      <c r="S88" s="3590"/>
      <c r="T88" s="3590"/>
      <c r="U88" s="3590"/>
      <c r="V88" s="3590"/>
      <c r="W88" s="3590"/>
      <c r="X88" s="3590"/>
      <c r="Y88" s="3590"/>
      <c r="Z88" s="3590"/>
      <c r="AA88" s="3590"/>
      <c r="AB88" s="3590"/>
      <c r="AC88" s="3590"/>
      <c r="AD88" s="3590"/>
      <c r="AE88" s="3590"/>
      <c r="AF88" s="3590"/>
      <c r="AG88" s="3590"/>
      <c r="AH88" s="3590"/>
      <c r="AI88" s="3590"/>
      <c r="AJ88" s="3590"/>
      <c r="AK88" s="3590"/>
      <c r="AL88" s="3590"/>
      <c r="AM88" s="3590"/>
      <c r="AN88" s="3590"/>
      <c r="AO88" s="3590"/>
      <c r="AP88" s="3590"/>
      <c r="AQ88" s="3590"/>
      <c r="AR88" s="3590"/>
      <c r="AS88" s="3590"/>
      <c r="AT88" s="3590"/>
      <c r="AU88" s="3590"/>
      <c r="AV88" s="3590"/>
      <c r="AW88" s="3590"/>
      <c r="AX88" s="3590"/>
      <c r="AY88" s="3590"/>
      <c r="AZ88" s="3590"/>
      <c r="BA88" s="3590"/>
      <c r="BB88" s="3590"/>
      <c r="BC88" s="3590"/>
      <c r="BD88" s="3590"/>
      <c r="BE88" s="3590"/>
      <c r="BF88" s="3590"/>
      <c r="BG88" s="3590"/>
      <c r="BH88" s="3590"/>
      <c r="BI88" s="3590"/>
      <c r="BJ88" s="3590"/>
      <c r="BK88" s="3590"/>
      <c r="BL88" s="3590"/>
      <c r="BM88" s="3590"/>
      <c r="BN88" s="3590"/>
      <c r="BO88" s="3590"/>
      <c r="BP88" s="3590"/>
      <c r="BQ88" s="3590"/>
      <c r="BR88" s="3590"/>
      <c r="BS88" s="3590"/>
      <c r="BT88" s="3590"/>
      <c r="BU88" s="3590"/>
      <c r="BV88" s="3590"/>
      <c r="BW88" s="3590"/>
    </row>
    <row r="89" spans="3:75">
      <c r="J89" s="1577"/>
      <c r="K89" s="4460"/>
      <c r="L89" s="4460"/>
      <c r="M89" s="4460"/>
      <c r="N89" s="4460"/>
      <c r="O89" s="4460"/>
      <c r="P89" s="4460"/>
      <c r="Q89" s="4460"/>
      <c r="R89" s="4460"/>
      <c r="S89" s="4460"/>
      <c r="T89" s="4460"/>
      <c r="U89" s="4460"/>
      <c r="V89" s="4460"/>
      <c r="W89" s="4460"/>
      <c r="X89" s="4460"/>
      <c r="Y89" s="4460"/>
      <c r="Z89" s="4460"/>
      <c r="AA89" s="4460"/>
      <c r="AB89" s="4460"/>
      <c r="AC89" s="4460"/>
      <c r="AD89" s="4460"/>
      <c r="AE89" s="4460"/>
      <c r="AF89" s="4460"/>
      <c r="AG89" s="4460"/>
      <c r="AH89" s="4460"/>
      <c r="AI89" s="4460"/>
      <c r="AJ89" s="4460"/>
      <c r="AK89" s="4460"/>
      <c r="AL89" s="4460"/>
      <c r="AM89" s="4460"/>
      <c r="AN89" s="4460"/>
      <c r="AO89" s="4460"/>
      <c r="AP89" s="4460"/>
      <c r="AQ89" s="4460"/>
      <c r="AR89" s="4460"/>
      <c r="AS89" s="4460"/>
      <c r="AT89" s="4460"/>
      <c r="AU89" s="4460"/>
      <c r="AV89" s="4460"/>
      <c r="AW89" s="4460"/>
      <c r="AX89" s="4460"/>
      <c r="AY89" s="4460"/>
      <c r="AZ89" s="4460"/>
      <c r="BA89" s="4460"/>
      <c r="BB89" s="4460"/>
      <c r="BC89" s="4460"/>
      <c r="BD89" s="4460"/>
      <c r="BE89" s="4460"/>
      <c r="BF89" s="4460"/>
      <c r="BG89" s="4460"/>
      <c r="BH89" s="4460"/>
      <c r="BI89" s="4460"/>
      <c r="BJ89" s="4460"/>
      <c r="BK89" s="4460"/>
      <c r="BL89" s="4460"/>
      <c r="BM89" s="4460"/>
      <c r="BN89" s="604"/>
      <c r="BO89" s="604"/>
      <c r="BP89" s="604"/>
      <c r="BQ89" s="604"/>
      <c r="BR89" s="604"/>
      <c r="BS89" s="604"/>
      <c r="BT89" s="604"/>
      <c r="BU89" s="604"/>
    </row>
    <row r="90" spans="3:75" ht="14.15" customHeight="1">
      <c r="C90" s="2394" t="s">
        <v>1579</v>
      </c>
      <c r="D90" s="2394"/>
      <c r="E90" s="2394"/>
      <c r="F90" s="2394"/>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7"/>
      <c r="AK90" s="2417"/>
      <c r="AL90" s="2417"/>
      <c r="AM90" s="2417"/>
      <c r="AN90" s="2417"/>
      <c r="AO90" s="2417"/>
      <c r="AP90" s="2417"/>
      <c r="AQ90" s="2417"/>
      <c r="AR90" s="2417"/>
      <c r="AS90" s="2417"/>
      <c r="AT90" s="2417"/>
      <c r="AU90" s="2417"/>
      <c r="AV90" s="2417"/>
      <c r="AW90" s="2417"/>
      <c r="AX90" s="2417"/>
      <c r="AY90" s="2417"/>
      <c r="AZ90" s="2417"/>
      <c r="BA90" s="2417"/>
      <c r="BB90" s="2417"/>
      <c r="BC90" s="2417"/>
      <c r="BD90" s="2417"/>
      <c r="BE90" s="2417"/>
      <c r="BF90" s="2417"/>
      <c r="BG90" s="2417"/>
      <c r="BH90" s="2417"/>
      <c r="BI90" s="2417"/>
      <c r="BJ90" s="2417"/>
      <c r="BK90" s="2417"/>
      <c r="BL90" s="2417"/>
      <c r="BM90" s="2417"/>
      <c r="BN90" s="2417"/>
      <c r="BO90" s="2417"/>
      <c r="BP90" s="2417"/>
      <c r="BQ90" s="2417"/>
      <c r="BR90" s="2417"/>
      <c r="BS90" s="2417"/>
      <c r="BT90" s="2417"/>
      <c r="BU90" s="2417"/>
    </row>
    <row r="91" spans="3:75" ht="14.15" customHeight="1" thickBot="1">
      <c r="C91" s="233" t="s">
        <v>2295</v>
      </c>
      <c r="D91" s="233"/>
      <c r="E91" s="233"/>
      <c r="F91" s="233"/>
      <c r="G91" s="233"/>
      <c r="H91" s="233"/>
      <c r="I91" s="233"/>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BF91" s="4487" t="s">
        <v>995</v>
      </c>
      <c r="BG91" s="4487"/>
      <c r="BH91" s="4487"/>
      <c r="BI91" s="4487"/>
      <c r="BJ91" s="4487"/>
      <c r="BK91" s="4487"/>
      <c r="BL91" s="4487"/>
      <c r="BM91" s="4486"/>
      <c r="BN91" s="4486"/>
      <c r="BO91" s="4485" t="s">
        <v>996</v>
      </c>
      <c r="BP91" s="4485"/>
      <c r="BQ91" s="4485"/>
      <c r="BR91" s="4485"/>
      <c r="BS91" s="4485"/>
      <c r="BT91" s="4485"/>
    </row>
    <row r="92" spans="3:75" s="65" customFormat="1" ht="12.75" customHeight="1">
      <c r="C92" s="4134" t="s">
        <v>834</v>
      </c>
      <c r="D92" s="3843" t="s">
        <v>1873</v>
      </c>
      <c r="E92" s="3844"/>
      <c r="F92" s="3845"/>
      <c r="G92" s="3798" t="s">
        <v>59</v>
      </c>
      <c r="H92" s="3799"/>
      <c r="I92" s="3799"/>
      <c r="J92" s="3799"/>
      <c r="K92" s="3800"/>
      <c r="L92" s="3880" t="s">
        <v>56</v>
      </c>
      <c r="M92" s="3881"/>
      <c r="N92" s="3881"/>
      <c r="O92" s="3881"/>
      <c r="P92" s="3882"/>
      <c r="Q92" s="3875" t="s">
        <v>833</v>
      </c>
      <c r="R92" s="3875" t="s">
        <v>60</v>
      </c>
      <c r="S92" s="3843" t="s">
        <v>61</v>
      </c>
      <c r="T92" s="3844"/>
      <c r="U92" s="3845"/>
      <c r="V92" s="4115" t="s">
        <v>829</v>
      </c>
      <c r="W92" s="4116"/>
      <c r="X92" s="3880" t="s">
        <v>832</v>
      </c>
      <c r="Y92" s="3881"/>
      <c r="Z92" s="3881"/>
      <c r="AA92" s="3881"/>
      <c r="AB92" s="3881"/>
      <c r="AC92" s="3881"/>
      <c r="AD92" s="3881"/>
      <c r="AE92" s="4122"/>
      <c r="AF92" s="4121" t="s">
        <v>972</v>
      </c>
      <c r="AG92" s="3881"/>
      <c r="AH92" s="3881"/>
      <c r="AI92" s="3881"/>
      <c r="AJ92" s="3881"/>
      <c r="AK92" s="3881"/>
      <c r="AL92" s="3881"/>
      <c r="AM92" s="3881"/>
      <c r="AN92" s="3881"/>
      <c r="AO92" s="3881"/>
      <c r="AP92" s="3881"/>
      <c r="AQ92" s="3881"/>
      <c r="AR92" s="3881"/>
      <c r="AS92" s="3881"/>
      <c r="AT92" s="3881"/>
      <c r="AU92" s="3881"/>
      <c r="AV92" s="3881"/>
      <c r="AW92" s="3881"/>
      <c r="AX92" s="3881"/>
      <c r="AY92" s="3881"/>
      <c r="AZ92" s="3881"/>
      <c r="BA92" s="3881"/>
      <c r="BB92" s="3881"/>
      <c r="BC92" s="3881"/>
      <c r="BD92" s="3881"/>
      <c r="BE92" s="3881"/>
      <c r="BF92" s="3881"/>
      <c r="BG92" s="3881"/>
      <c r="BH92" s="4122"/>
      <c r="BI92" s="4125" t="s">
        <v>401</v>
      </c>
      <c r="BJ92" s="4126"/>
      <c r="BK92" s="4166"/>
      <c r="BL92" s="4077" t="s">
        <v>66</v>
      </c>
      <c r="BM92" s="4479" t="s">
        <v>53</v>
      </c>
      <c r="BN92" s="4480"/>
      <c r="BO92" s="4480"/>
      <c r="BP92" s="4480"/>
      <c r="BQ92" s="4480"/>
      <c r="BR92" s="4480"/>
      <c r="BS92" s="4480"/>
      <c r="BT92" s="4481"/>
    </row>
    <row r="93" spans="3:75" s="65" customFormat="1" ht="13" customHeight="1">
      <c r="C93" s="4135"/>
      <c r="D93" s="3846"/>
      <c r="E93" s="3847"/>
      <c r="F93" s="3848"/>
      <c r="G93" s="3801"/>
      <c r="H93" s="3802"/>
      <c r="I93" s="3802"/>
      <c r="J93" s="3802"/>
      <c r="K93" s="3803"/>
      <c r="L93" s="3105"/>
      <c r="M93" s="3106"/>
      <c r="N93" s="3106"/>
      <c r="O93" s="3106"/>
      <c r="P93" s="3107"/>
      <c r="Q93" s="3876"/>
      <c r="R93" s="3876"/>
      <c r="S93" s="3846"/>
      <c r="T93" s="3847"/>
      <c r="U93" s="3848"/>
      <c r="V93" s="4117"/>
      <c r="W93" s="4118"/>
      <c r="X93" s="3108"/>
      <c r="Y93" s="3109"/>
      <c r="Z93" s="3109"/>
      <c r="AA93" s="3109"/>
      <c r="AB93" s="3109"/>
      <c r="AC93" s="3109"/>
      <c r="AD93" s="3109"/>
      <c r="AE93" s="4124"/>
      <c r="AF93" s="4123"/>
      <c r="AG93" s="3109"/>
      <c r="AH93" s="3109"/>
      <c r="AI93" s="3109"/>
      <c r="AJ93" s="3109"/>
      <c r="AK93" s="3109"/>
      <c r="AL93" s="3109"/>
      <c r="AM93" s="3109"/>
      <c r="AN93" s="3109"/>
      <c r="AO93" s="3109"/>
      <c r="AP93" s="3109"/>
      <c r="AQ93" s="3109"/>
      <c r="AR93" s="3109"/>
      <c r="AS93" s="3109"/>
      <c r="AT93" s="3109"/>
      <c r="AU93" s="3109"/>
      <c r="AV93" s="3109"/>
      <c r="AW93" s="3109"/>
      <c r="AX93" s="3109"/>
      <c r="AY93" s="3109"/>
      <c r="AZ93" s="3109"/>
      <c r="BA93" s="3109"/>
      <c r="BB93" s="3109"/>
      <c r="BC93" s="3109"/>
      <c r="BD93" s="3109"/>
      <c r="BE93" s="3109"/>
      <c r="BF93" s="3109"/>
      <c r="BG93" s="3109"/>
      <c r="BH93" s="4124"/>
      <c r="BI93" s="4167"/>
      <c r="BJ93" s="4168"/>
      <c r="BK93" s="4169"/>
      <c r="BL93" s="4500"/>
      <c r="BM93" s="4482"/>
      <c r="BN93" s="4483"/>
      <c r="BO93" s="4483"/>
      <c r="BP93" s="4483"/>
      <c r="BQ93" s="4483"/>
      <c r="BR93" s="4483"/>
      <c r="BS93" s="4483"/>
      <c r="BT93" s="4484"/>
    </row>
    <row r="94" spans="3:75" s="65" customFormat="1" ht="15" customHeight="1">
      <c r="C94" s="4135"/>
      <c r="D94" s="3846"/>
      <c r="E94" s="3847"/>
      <c r="F94" s="3848"/>
      <c r="G94" s="3801"/>
      <c r="H94" s="3802"/>
      <c r="I94" s="3802"/>
      <c r="J94" s="3802"/>
      <c r="K94" s="3803"/>
      <c r="L94" s="3105"/>
      <c r="M94" s="3106"/>
      <c r="N94" s="3106"/>
      <c r="O94" s="3106"/>
      <c r="P94" s="3107"/>
      <c r="Q94" s="3876"/>
      <c r="R94" s="3876"/>
      <c r="S94" s="3846"/>
      <c r="T94" s="3847"/>
      <c r="U94" s="3848"/>
      <c r="V94" s="4117"/>
      <c r="W94" s="4118"/>
      <c r="X94" s="4083" t="s">
        <v>63</v>
      </c>
      <c r="Y94" s="4084"/>
      <c r="Z94" s="4084"/>
      <c r="AA94" s="4085"/>
      <c r="AB94" s="4086" t="s">
        <v>1629</v>
      </c>
      <c r="AC94" s="4087"/>
      <c r="AD94" s="3753" t="s">
        <v>130</v>
      </c>
      <c r="AE94" s="4494"/>
      <c r="AF94" s="4095" t="s">
        <v>1247</v>
      </c>
      <c r="AG94" s="3421"/>
      <c r="AH94" s="3421"/>
      <c r="AI94" s="3421"/>
      <c r="AJ94" s="3421"/>
      <c r="AK94" s="3421"/>
      <c r="AL94" s="3421"/>
      <c r="AM94" s="3422"/>
      <c r="AN94" s="3420" t="s">
        <v>417</v>
      </c>
      <c r="AO94" s="3421"/>
      <c r="AP94" s="3421"/>
      <c r="AQ94" s="3421"/>
      <c r="AR94" s="3421"/>
      <c r="AS94" s="3421"/>
      <c r="AT94" s="3421"/>
      <c r="AU94" s="3421"/>
      <c r="AV94" s="3421"/>
      <c r="AW94" s="3421"/>
      <c r="AX94" s="3421"/>
      <c r="AY94" s="3421"/>
      <c r="AZ94" s="3421"/>
      <c r="BA94" s="3421"/>
      <c r="BB94" s="3421"/>
      <c r="BC94" s="3421"/>
      <c r="BD94" s="3421"/>
      <c r="BE94" s="3422"/>
      <c r="BF94" s="2384" t="s">
        <v>194</v>
      </c>
      <c r="BG94" s="2267"/>
      <c r="BH94" s="4096"/>
      <c r="BI94" s="4441" t="s">
        <v>402</v>
      </c>
      <c r="BJ94" s="4442"/>
      <c r="BK94" s="4443"/>
      <c r="BL94" s="4500"/>
      <c r="BM94" s="4104" t="s">
        <v>2293</v>
      </c>
      <c r="BN94" s="4105"/>
      <c r="BO94" s="4105"/>
      <c r="BP94" s="4105"/>
      <c r="BQ94" s="4105"/>
      <c r="BR94" s="4105"/>
      <c r="BS94" s="4105"/>
      <c r="BT94" s="4106"/>
    </row>
    <row r="95" spans="3:75" s="65" customFormat="1" ht="15" customHeight="1">
      <c r="C95" s="4135"/>
      <c r="D95" s="3846"/>
      <c r="E95" s="3847"/>
      <c r="F95" s="3848"/>
      <c r="G95" s="3833" t="s">
        <v>408</v>
      </c>
      <c r="H95" s="3834"/>
      <c r="I95" s="3834"/>
      <c r="J95" s="3804" t="s">
        <v>831</v>
      </c>
      <c r="K95" s="3805"/>
      <c r="L95" s="3105"/>
      <c r="M95" s="3106"/>
      <c r="N95" s="3106"/>
      <c r="O95" s="3106"/>
      <c r="P95" s="3107"/>
      <c r="Q95" s="3876"/>
      <c r="R95" s="3876"/>
      <c r="S95" s="3846"/>
      <c r="T95" s="3847"/>
      <c r="U95" s="3848"/>
      <c r="V95" s="4117"/>
      <c r="W95" s="4118"/>
      <c r="X95" s="3753" t="s">
        <v>1635</v>
      </c>
      <c r="Y95" s="3869"/>
      <c r="Z95" s="3753" t="s">
        <v>830</v>
      </c>
      <c r="AA95" s="3869"/>
      <c r="AB95" s="4088"/>
      <c r="AC95" s="4089"/>
      <c r="AD95" s="3846"/>
      <c r="AE95" s="4495"/>
      <c r="AF95" s="4405" t="s">
        <v>145</v>
      </c>
      <c r="AG95" s="3755"/>
      <c r="AH95" s="3755"/>
      <c r="AI95" s="3756"/>
      <c r="AJ95" s="3754" t="s">
        <v>416</v>
      </c>
      <c r="AK95" s="3755"/>
      <c r="AL95" s="3755"/>
      <c r="AM95" s="3756"/>
      <c r="AN95" s="4402" t="s">
        <v>1523</v>
      </c>
      <c r="AO95" s="4403"/>
      <c r="AP95" s="4404"/>
      <c r="AQ95" s="4402" t="s">
        <v>1500</v>
      </c>
      <c r="AR95" s="4403"/>
      <c r="AS95" s="4404"/>
      <c r="AT95" s="4074" t="s">
        <v>395</v>
      </c>
      <c r="AU95" s="4075"/>
      <c r="AV95" s="4076"/>
      <c r="AW95" s="4074" t="s">
        <v>397</v>
      </c>
      <c r="AX95" s="4075"/>
      <c r="AY95" s="4076"/>
      <c r="AZ95" s="4074" t="s">
        <v>326</v>
      </c>
      <c r="BA95" s="4075"/>
      <c r="BB95" s="4076"/>
      <c r="BC95" s="3753" t="s">
        <v>399</v>
      </c>
      <c r="BD95" s="3868"/>
      <c r="BE95" s="3869"/>
      <c r="BF95" s="2374"/>
      <c r="BG95" s="2375"/>
      <c r="BH95" s="4097"/>
      <c r="BI95" s="4444"/>
      <c r="BJ95" s="4445"/>
      <c r="BK95" s="4446"/>
      <c r="BL95" s="4500"/>
      <c r="BM95" s="4107"/>
      <c r="BN95" s="4108"/>
      <c r="BO95" s="4108"/>
      <c r="BP95" s="4108"/>
      <c r="BQ95" s="4108"/>
      <c r="BR95" s="4108"/>
      <c r="BS95" s="4108"/>
      <c r="BT95" s="4109"/>
    </row>
    <row r="96" spans="3:75" s="65" customFormat="1" ht="15" customHeight="1">
      <c r="C96" s="4135"/>
      <c r="D96" s="3846"/>
      <c r="E96" s="3847"/>
      <c r="F96" s="3848"/>
      <c r="G96" s="3833"/>
      <c r="H96" s="3834"/>
      <c r="I96" s="3834"/>
      <c r="J96" s="3804"/>
      <c r="K96" s="3805"/>
      <c r="L96" s="3105"/>
      <c r="M96" s="3106"/>
      <c r="N96" s="3106"/>
      <c r="O96" s="3106"/>
      <c r="P96" s="3107"/>
      <c r="Q96" s="3876"/>
      <c r="R96" s="3876"/>
      <c r="S96" s="3846"/>
      <c r="T96" s="3847"/>
      <c r="U96" s="3848"/>
      <c r="V96" s="4117"/>
      <c r="W96" s="4118"/>
      <c r="X96" s="3846"/>
      <c r="Y96" s="3848"/>
      <c r="Z96" s="3846"/>
      <c r="AA96" s="3848"/>
      <c r="AB96" s="4088"/>
      <c r="AC96" s="4089"/>
      <c r="AD96" s="3846"/>
      <c r="AE96" s="4495"/>
      <c r="AF96" s="4473"/>
      <c r="AG96" s="4474"/>
      <c r="AH96" s="4474"/>
      <c r="AI96" s="4475"/>
      <c r="AJ96" s="4492" t="s">
        <v>999</v>
      </c>
      <c r="AK96" s="4474"/>
      <c r="AL96" s="4474"/>
      <c r="AM96" s="4475"/>
      <c r="AN96" s="4414" t="s">
        <v>827</v>
      </c>
      <c r="AO96" s="4415"/>
      <c r="AP96" s="4416"/>
      <c r="AQ96" s="4414" t="s">
        <v>1501</v>
      </c>
      <c r="AR96" s="4415"/>
      <c r="AS96" s="4416"/>
      <c r="AT96" s="4068" t="s">
        <v>413</v>
      </c>
      <c r="AU96" s="4069"/>
      <c r="AV96" s="4070"/>
      <c r="AW96" s="4071" t="s">
        <v>394</v>
      </c>
      <c r="AX96" s="4072"/>
      <c r="AY96" s="4073"/>
      <c r="AZ96" s="4068" t="s">
        <v>398</v>
      </c>
      <c r="BA96" s="4069"/>
      <c r="BB96" s="4070"/>
      <c r="BC96" s="3846"/>
      <c r="BD96" s="3847"/>
      <c r="BE96" s="3848"/>
      <c r="BF96" s="2374"/>
      <c r="BG96" s="2375"/>
      <c r="BH96" s="4097"/>
      <c r="BI96" s="4101" t="s">
        <v>403</v>
      </c>
      <c r="BJ96" s="4102"/>
      <c r="BK96" s="4103"/>
      <c r="BL96" s="4500"/>
      <c r="BM96" s="4107"/>
      <c r="BN96" s="4108"/>
      <c r="BO96" s="4108"/>
      <c r="BP96" s="4108"/>
      <c r="BQ96" s="4108"/>
      <c r="BR96" s="4108"/>
      <c r="BS96" s="4108"/>
      <c r="BT96" s="4109"/>
    </row>
    <row r="97" spans="3:72" s="65" customFormat="1" ht="15" customHeight="1" thickBot="1">
      <c r="C97" s="4136"/>
      <c r="D97" s="3849"/>
      <c r="E97" s="3850"/>
      <c r="F97" s="3851"/>
      <c r="G97" s="3835"/>
      <c r="H97" s="3836"/>
      <c r="I97" s="3836"/>
      <c r="J97" s="3806"/>
      <c r="K97" s="3807"/>
      <c r="L97" s="3417"/>
      <c r="M97" s="3418"/>
      <c r="N97" s="3418"/>
      <c r="O97" s="3418"/>
      <c r="P97" s="3419"/>
      <c r="Q97" s="3877"/>
      <c r="R97" s="3877"/>
      <c r="S97" s="3849"/>
      <c r="T97" s="3850"/>
      <c r="U97" s="3851"/>
      <c r="V97" s="4119"/>
      <c r="W97" s="4120"/>
      <c r="X97" s="3849"/>
      <c r="Y97" s="3851"/>
      <c r="Z97" s="3849"/>
      <c r="AA97" s="3851"/>
      <c r="AB97" s="4090"/>
      <c r="AC97" s="4091"/>
      <c r="AD97" s="3849"/>
      <c r="AE97" s="4496"/>
      <c r="AF97" s="1031" t="s">
        <v>36</v>
      </c>
      <c r="AG97" s="4055" t="s">
        <v>423</v>
      </c>
      <c r="AH97" s="4055"/>
      <c r="AI97" s="1032" t="s">
        <v>18</v>
      </c>
      <c r="AJ97" s="1033" t="s">
        <v>36</v>
      </c>
      <c r="AK97" s="4055" t="s">
        <v>423</v>
      </c>
      <c r="AL97" s="4055"/>
      <c r="AM97" s="1034" t="s">
        <v>18</v>
      </c>
      <c r="AN97" s="4056"/>
      <c r="AO97" s="4057"/>
      <c r="AP97" s="4058"/>
      <c r="AQ97" s="4056" t="s">
        <v>1674</v>
      </c>
      <c r="AR97" s="4057"/>
      <c r="AS97" s="4058"/>
      <c r="AT97" s="4059" t="s">
        <v>396</v>
      </c>
      <c r="AU97" s="4060"/>
      <c r="AV97" s="4061"/>
      <c r="AW97" s="4062" t="s">
        <v>64</v>
      </c>
      <c r="AX97" s="4063"/>
      <c r="AY97" s="4064"/>
      <c r="AZ97" s="4062" t="s">
        <v>65</v>
      </c>
      <c r="BA97" s="4063"/>
      <c r="BB97" s="4064"/>
      <c r="BC97" s="3417"/>
      <c r="BD97" s="3418"/>
      <c r="BE97" s="3419"/>
      <c r="BF97" s="4131" t="s">
        <v>415</v>
      </c>
      <c r="BG97" s="4132"/>
      <c r="BH97" s="4133"/>
      <c r="BI97" s="4447"/>
      <c r="BJ97" s="4448"/>
      <c r="BK97" s="4449"/>
      <c r="BL97" s="4501"/>
      <c r="BM97" s="4110"/>
      <c r="BN97" s="4111"/>
      <c r="BO97" s="4111"/>
      <c r="BP97" s="4111"/>
      <c r="BQ97" s="4111"/>
      <c r="BR97" s="4111"/>
      <c r="BS97" s="4111"/>
      <c r="BT97" s="4112"/>
    </row>
    <row r="98" spans="3:72" s="65" customFormat="1" ht="14.15" customHeight="1" thickTop="1">
      <c r="C98" s="4210">
        <v>18</v>
      </c>
      <c r="D98" s="3777"/>
      <c r="E98" s="3778"/>
      <c r="F98" s="3779"/>
      <c r="G98" s="3763"/>
      <c r="H98" s="3764"/>
      <c r="I98" s="3764"/>
      <c r="J98" s="3764"/>
      <c r="K98" s="3765"/>
      <c r="L98" s="3754"/>
      <c r="M98" s="3755"/>
      <c r="N98" s="3755"/>
      <c r="O98" s="3755"/>
      <c r="P98" s="3756"/>
      <c r="Q98" s="3102"/>
      <c r="R98" s="3870"/>
      <c r="S98" s="4386"/>
      <c r="T98" s="4387"/>
      <c r="U98" s="4388"/>
      <c r="V98" s="3982"/>
      <c r="W98" s="3983"/>
      <c r="X98" s="3988"/>
      <c r="Y98" s="3989"/>
      <c r="Z98" s="3992"/>
      <c r="AA98" s="3853" t="s">
        <v>131</v>
      </c>
      <c r="AB98" s="3855"/>
      <c r="AC98" s="3853" t="s">
        <v>131</v>
      </c>
      <c r="AD98" s="3102"/>
      <c r="AE98" s="3853" t="s">
        <v>131</v>
      </c>
      <c r="AF98" s="4578"/>
      <c r="AG98" s="4498"/>
      <c r="AH98" s="4498"/>
      <c r="AI98" s="4499"/>
      <c r="AJ98" s="4497"/>
      <c r="AK98" s="4498"/>
      <c r="AL98" s="4498"/>
      <c r="AM98" s="4499"/>
      <c r="AN98" s="4454"/>
      <c r="AO98" s="4455"/>
      <c r="AP98" s="4456"/>
      <c r="AQ98" s="4457"/>
      <c r="AR98" s="4458"/>
      <c r="AS98" s="4459"/>
      <c r="AT98" s="4411"/>
      <c r="AU98" s="4412"/>
      <c r="AV98" s="4413"/>
      <c r="AW98" s="4411"/>
      <c r="AX98" s="4412"/>
      <c r="AY98" s="4413"/>
      <c r="AZ98" s="4411"/>
      <c r="BA98" s="4412"/>
      <c r="BB98" s="4413"/>
      <c r="BC98" s="4450">
        <f>SUM(AN98:BB100)</f>
        <v>0</v>
      </c>
      <c r="BD98" s="4451"/>
      <c r="BE98" s="4491"/>
      <c r="BF98" s="4450" t="str">
        <f>IF(AJ98+BC98=0,"",AJ98+BC98)</f>
        <v/>
      </c>
      <c r="BG98" s="4451"/>
      <c r="BH98" s="4452"/>
      <c r="BI98" s="4467"/>
      <c r="BJ98" s="4468"/>
      <c r="BK98" s="4469"/>
      <c r="BL98" s="4453"/>
      <c r="BM98" s="4476"/>
      <c r="BN98" s="4477"/>
      <c r="BO98" s="4477"/>
      <c r="BP98" s="4477"/>
      <c r="BQ98" s="4477"/>
      <c r="BR98" s="4477"/>
      <c r="BS98" s="4477"/>
      <c r="BT98" s="4478"/>
    </row>
    <row r="99" spans="3:72" s="65" customFormat="1" ht="14.15" customHeight="1">
      <c r="C99" s="4210"/>
      <c r="D99" s="3780"/>
      <c r="E99" s="3781"/>
      <c r="F99" s="3782"/>
      <c r="G99" s="3766"/>
      <c r="H99" s="3767"/>
      <c r="I99" s="3767"/>
      <c r="J99" s="3767"/>
      <c r="K99" s="3768"/>
      <c r="L99" s="4392"/>
      <c r="M99" s="2454"/>
      <c r="N99" s="2454"/>
      <c r="O99" s="2454"/>
      <c r="P99" s="4393"/>
      <c r="Q99" s="3105"/>
      <c r="R99" s="3871"/>
      <c r="S99" s="4386"/>
      <c r="T99" s="4387"/>
      <c r="U99" s="4388"/>
      <c r="V99" s="3984"/>
      <c r="W99" s="3985"/>
      <c r="X99" s="3990"/>
      <c r="Y99" s="3991"/>
      <c r="Z99" s="3993"/>
      <c r="AA99" s="3854"/>
      <c r="AB99" s="3856"/>
      <c r="AC99" s="3854"/>
      <c r="AD99" s="3105"/>
      <c r="AE99" s="3854"/>
      <c r="AF99" s="3866"/>
      <c r="AG99" s="3867"/>
      <c r="AH99" s="3867"/>
      <c r="AI99" s="4032"/>
      <c r="AJ99" s="4031"/>
      <c r="AK99" s="3867"/>
      <c r="AL99" s="3867"/>
      <c r="AM99" s="4032"/>
      <c r="AN99" s="4414"/>
      <c r="AO99" s="4415"/>
      <c r="AP99" s="4416"/>
      <c r="AQ99" s="4414"/>
      <c r="AR99" s="4415"/>
      <c r="AS99" s="4416"/>
      <c r="AT99" s="4013"/>
      <c r="AU99" s="4014"/>
      <c r="AV99" s="4015"/>
      <c r="AW99" s="4013"/>
      <c r="AX99" s="4014"/>
      <c r="AY99" s="4015"/>
      <c r="AZ99" s="4013"/>
      <c r="BA99" s="4014"/>
      <c r="BB99" s="4015"/>
      <c r="BC99" s="3939"/>
      <c r="BD99" s="3940"/>
      <c r="BE99" s="3941"/>
      <c r="BF99" s="3939"/>
      <c r="BG99" s="3940"/>
      <c r="BH99" s="4036"/>
      <c r="BI99" s="4429"/>
      <c r="BJ99" s="4430"/>
      <c r="BK99" s="4431"/>
      <c r="BL99" s="4008"/>
      <c r="BM99" s="4408"/>
      <c r="BN99" s="4409"/>
      <c r="BO99" s="4409"/>
      <c r="BP99" s="4409"/>
      <c r="BQ99" s="4409"/>
      <c r="BR99" s="4409"/>
      <c r="BS99" s="4409"/>
      <c r="BT99" s="4410"/>
    </row>
    <row r="100" spans="3:72" s="65" customFormat="1" ht="14.15" customHeight="1">
      <c r="C100" s="4248"/>
      <c r="D100" s="3783"/>
      <c r="E100" s="3784"/>
      <c r="F100" s="3785"/>
      <c r="G100" s="3759"/>
      <c r="H100" s="3760"/>
      <c r="I100" s="3760"/>
      <c r="J100" s="4397"/>
      <c r="K100" s="4398"/>
      <c r="L100" s="3757"/>
      <c r="M100" s="2460"/>
      <c r="N100" s="2460"/>
      <c r="O100" s="2460"/>
      <c r="P100" s="3758"/>
      <c r="Q100" s="3108"/>
      <c r="R100" s="3872"/>
      <c r="S100" s="4464"/>
      <c r="T100" s="4465"/>
      <c r="U100" s="4466"/>
      <c r="V100" s="3986"/>
      <c r="W100" s="3987"/>
      <c r="X100" s="3994"/>
      <c r="Y100" s="3995"/>
      <c r="Z100" s="1035"/>
      <c r="AA100" s="1036" t="s">
        <v>37</v>
      </c>
      <c r="AB100" s="1037"/>
      <c r="AC100" s="1036" t="s">
        <v>37</v>
      </c>
      <c r="AD100" s="1037"/>
      <c r="AE100" s="1036" t="s">
        <v>37</v>
      </c>
      <c r="AF100" s="1038" t="s">
        <v>36</v>
      </c>
      <c r="AG100" s="3981"/>
      <c r="AH100" s="3981"/>
      <c r="AI100" s="1039" t="s">
        <v>18</v>
      </c>
      <c r="AJ100" s="1040" t="s">
        <v>36</v>
      </c>
      <c r="AK100" s="3981"/>
      <c r="AL100" s="3981"/>
      <c r="AM100" s="1041" t="s">
        <v>18</v>
      </c>
      <c r="AN100" s="3824"/>
      <c r="AO100" s="3825"/>
      <c r="AP100" s="3826"/>
      <c r="AQ100" s="3824"/>
      <c r="AR100" s="3825"/>
      <c r="AS100" s="3826"/>
      <c r="AT100" s="4019"/>
      <c r="AU100" s="4020"/>
      <c r="AV100" s="4021"/>
      <c r="AW100" s="4019"/>
      <c r="AX100" s="4020"/>
      <c r="AY100" s="4021"/>
      <c r="AZ100" s="4019"/>
      <c r="BA100" s="4020"/>
      <c r="BB100" s="4021"/>
      <c r="BC100" s="3921"/>
      <c r="BD100" s="3922"/>
      <c r="BE100" s="4044"/>
      <c r="BF100" s="3921"/>
      <c r="BG100" s="3922"/>
      <c r="BH100" s="3923"/>
      <c r="BI100" s="4420"/>
      <c r="BJ100" s="4421"/>
      <c r="BK100" s="4422"/>
      <c r="BL100" s="4009"/>
      <c r="BM100" s="4423"/>
      <c r="BN100" s="4424"/>
      <c r="BO100" s="4424"/>
      <c r="BP100" s="4424"/>
      <c r="BQ100" s="4424"/>
      <c r="BR100" s="4424"/>
      <c r="BS100" s="4424"/>
      <c r="BT100" s="4425"/>
    </row>
    <row r="101" spans="3:72" s="65" customFormat="1" ht="14.15" customHeight="1">
      <c r="C101" s="4209">
        <v>19</v>
      </c>
      <c r="D101" s="3777"/>
      <c r="E101" s="3778"/>
      <c r="F101" s="3779"/>
      <c r="G101" s="3763"/>
      <c r="H101" s="3764"/>
      <c r="I101" s="3764"/>
      <c r="J101" s="3764"/>
      <c r="K101" s="3765"/>
      <c r="L101" s="3754"/>
      <c r="M101" s="3755"/>
      <c r="N101" s="3755"/>
      <c r="O101" s="3755"/>
      <c r="P101" s="3756"/>
      <c r="Q101" s="3102"/>
      <c r="R101" s="3870"/>
      <c r="S101" s="4386"/>
      <c r="T101" s="4387"/>
      <c r="U101" s="4388"/>
      <c r="V101" s="3982"/>
      <c r="W101" s="3983"/>
      <c r="X101" s="3988"/>
      <c r="Y101" s="3989"/>
      <c r="Z101" s="3992"/>
      <c r="AA101" s="3853" t="s">
        <v>131</v>
      </c>
      <c r="AB101" s="3855"/>
      <c r="AC101" s="3853" t="s">
        <v>131</v>
      </c>
      <c r="AD101" s="3102"/>
      <c r="AE101" s="3853" t="s">
        <v>131</v>
      </c>
      <c r="AF101" s="3864"/>
      <c r="AG101" s="3865"/>
      <c r="AH101" s="3865"/>
      <c r="AI101" s="4030"/>
      <c r="AJ101" s="4029"/>
      <c r="AK101" s="3865"/>
      <c r="AL101" s="3865"/>
      <c r="AM101" s="4030"/>
      <c r="AN101" s="4399"/>
      <c r="AO101" s="4400"/>
      <c r="AP101" s="4401"/>
      <c r="AQ101" s="4402"/>
      <c r="AR101" s="4403"/>
      <c r="AS101" s="4404"/>
      <c r="AT101" s="4033"/>
      <c r="AU101" s="4034"/>
      <c r="AV101" s="4035"/>
      <c r="AW101" s="4033"/>
      <c r="AX101" s="4034"/>
      <c r="AY101" s="4035"/>
      <c r="AZ101" s="4033"/>
      <c r="BA101" s="4034"/>
      <c r="BB101" s="4035"/>
      <c r="BC101" s="3918">
        <f>SUM(AN101:BB103)</f>
        <v>0</v>
      </c>
      <c r="BD101" s="3919"/>
      <c r="BE101" s="3938"/>
      <c r="BF101" s="3918" t="str">
        <f>IF(AJ101+BC101=0,"",AJ101+BC101)</f>
        <v/>
      </c>
      <c r="BG101" s="3919"/>
      <c r="BH101" s="3920"/>
      <c r="BI101" s="4426"/>
      <c r="BJ101" s="4427"/>
      <c r="BK101" s="4428"/>
      <c r="BL101" s="4007"/>
      <c r="BM101" s="4417"/>
      <c r="BN101" s="4418"/>
      <c r="BO101" s="4418"/>
      <c r="BP101" s="4418"/>
      <c r="BQ101" s="4418"/>
      <c r="BR101" s="4418"/>
      <c r="BS101" s="4418"/>
      <c r="BT101" s="4419"/>
    </row>
    <row r="102" spans="3:72" s="65" customFormat="1" ht="14.15" customHeight="1">
      <c r="C102" s="4210"/>
      <c r="D102" s="3780"/>
      <c r="E102" s="3781"/>
      <c r="F102" s="3782"/>
      <c r="G102" s="3766"/>
      <c r="H102" s="3767"/>
      <c r="I102" s="3767"/>
      <c r="J102" s="3767"/>
      <c r="K102" s="3768"/>
      <c r="L102" s="4392"/>
      <c r="M102" s="2454"/>
      <c r="N102" s="2454"/>
      <c r="O102" s="2454"/>
      <c r="P102" s="4393"/>
      <c r="Q102" s="3105"/>
      <c r="R102" s="3871"/>
      <c r="S102" s="4386"/>
      <c r="T102" s="4387"/>
      <c r="U102" s="4388"/>
      <c r="V102" s="3984"/>
      <c r="W102" s="3985"/>
      <c r="X102" s="3990"/>
      <c r="Y102" s="3991"/>
      <c r="Z102" s="3993"/>
      <c r="AA102" s="3854"/>
      <c r="AB102" s="3856"/>
      <c r="AC102" s="3854"/>
      <c r="AD102" s="3105"/>
      <c r="AE102" s="3854"/>
      <c r="AF102" s="3866"/>
      <c r="AG102" s="3867"/>
      <c r="AH102" s="3867"/>
      <c r="AI102" s="4032"/>
      <c r="AJ102" s="4031"/>
      <c r="AK102" s="3867"/>
      <c r="AL102" s="3867"/>
      <c r="AM102" s="4032"/>
      <c r="AN102" s="4414"/>
      <c r="AO102" s="4415"/>
      <c r="AP102" s="4416"/>
      <c r="AQ102" s="4414"/>
      <c r="AR102" s="4415"/>
      <c r="AS102" s="4416"/>
      <c r="AT102" s="4013"/>
      <c r="AU102" s="4014"/>
      <c r="AV102" s="4015"/>
      <c r="AW102" s="4013"/>
      <c r="AX102" s="4014"/>
      <c r="AY102" s="4015"/>
      <c r="AZ102" s="4013"/>
      <c r="BA102" s="4014"/>
      <c r="BB102" s="4015"/>
      <c r="BC102" s="3939"/>
      <c r="BD102" s="3940"/>
      <c r="BE102" s="3941"/>
      <c r="BF102" s="3939"/>
      <c r="BG102" s="3940"/>
      <c r="BH102" s="4036"/>
      <c r="BI102" s="4429"/>
      <c r="BJ102" s="4430"/>
      <c r="BK102" s="4431"/>
      <c r="BL102" s="4008"/>
      <c r="BM102" s="4408"/>
      <c r="BN102" s="4409"/>
      <c r="BO102" s="4409"/>
      <c r="BP102" s="4409"/>
      <c r="BQ102" s="4409"/>
      <c r="BR102" s="4409"/>
      <c r="BS102" s="4409"/>
      <c r="BT102" s="4410"/>
    </row>
    <row r="103" spans="3:72" s="65" customFormat="1" ht="14.15" customHeight="1">
      <c r="C103" s="4248"/>
      <c r="D103" s="3783"/>
      <c r="E103" s="3784"/>
      <c r="F103" s="3785"/>
      <c r="G103" s="3759"/>
      <c r="H103" s="3760"/>
      <c r="I103" s="3760"/>
      <c r="J103" s="4397"/>
      <c r="K103" s="4398"/>
      <c r="L103" s="3757"/>
      <c r="M103" s="2460"/>
      <c r="N103" s="2460"/>
      <c r="O103" s="2460"/>
      <c r="P103" s="3758"/>
      <c r="Q103" s="3108"/>
      <c r="R103" s="3872"/>
      <c r="S103" s="4464"/>
      <c r="T103" s="4465"/>
      <c r="U103" s="4466"/>
      <c r="V103" s="3986"/>
      <c r="W103" s="3987"/>
      <c r="X103" s="3994"/>
      <c r="Y103" s="3995"/>
      <c r="Z103" s="1035"/>
      <c r="AA103" s="1036" t="s">
        <v>37</v>
      </c>
      <c r="AB103" s="1037"/>
      <c r="AC103" s="1036" t="s">
        <v>37</v>
      </c>
      <c r="AD103" s="1037"/>
      <c r="AE103" s="1036" t="s">
        <v>37</v>
      </c>
      <c r="AF103" s="1038" t="s">
        <v>36</v>
      </c>
      <c r="AG103" s="3981"/>
      <c r="AH103" s="3981"/>
      <c r="AI103" s="1039" t="s">
        <v>18</v>
      </c>
      <c r="AJ103" s="1040" t="s">
        <v>36</v>
      </c>
      <c r="AK103" s="3981"/>
      <c r="AL103" s="3981"/>
      <c r="AM103" s="1041" t="s">
        <v>18</v>
      </c>
      <c r="AN103" s="3824"/>
      <c r="AO103" s="3825"/>
      <c r="AP103" s="3826"/>
      <c r="AQ103" s="3824"/>
      <c r="AR103" s="3825"/>
      <c r="AS103" s="3826"/>
      <c r="AT103" s="4019"/>
      <c r="AU103" s="4020"/>
      <c r="AV103" s="4021"/>
      <c r="AW103" s="4019"/>
      <c r="AX103" s="4020"/>
      <c r="AY103" s="4021"/>
      <c r="AZ103" s="4019"/>
      <c r="BA103" s="4020"/>
      <c r="BB103" s="4021"/>
      <c r="BC103" s="3921"/>
      <c r="BD103" s="3922"/>
      <c r="BE103" s="4044"/>
      <c r="BF103" s="3921"/>
      <c r="BG103" s="3922"/>
      <c r="BH103" s="3923"/>
      <c r="BI103" s="4420"/>
      <c r="BJ103" s="4421"/>
      <c r="BK103" s="4422"/>
      <c r="BL103" s="4009"/>
      <c r="BM103" s="4423"/>
      <c r="BN103" s="4424"/>
      <c r="BO103" s="4424"/>
      <c r="BP103" s="4424"/>
      <c r="BQ103" s="4424"/>
      <c r="BR103" s="4424"/>
      <c r="BS103" s="4424"/>
      <c r="BT103" s="4425"/>
    </row>
    <row r="104" spans="3:72" s="65" customFormat="1" ht="14.15" customHeight="1">
      <c r="C104" s="4209">
        <v>20</v>
      </c>
      <c r="D104" s="3780"/>
      <c r="E104" s="3781"/>
      <c r="F104" s="3782"/>
      <c r="G104" s="3763"/>
      <c r="H104" s="3764"/>
      <c r="I104" s="3764"/>
      <c r="J104" s="3764"/>
      <c r="K104" s="3765"/>
      <c r="L104" s="3754"/>
      <c r="M104" s="3755"/>
      <c r="N104" s="3755"/>
      <c r="O104" s="3755"/>
      <c r="P104" s="3756"/>
      <c r="Q104" s="3102"/>
      <c r="R104" s="3870"/>
      <c r="S104" s="4386"/>
      <c r="T104" s="4387"/>
      <c r="U104" s="4388"/>
      <c r="V104" s="3982"/>
      <c r="W104" s="3983"/>
      <c r="X104" s="3988"/>
      <c r="Y104" s="3989"/>
      <c r="Z104" s="3992"/>
      <c r="AA104" s="3853" t="s">
        <v>131</v>
      </c>
      <c r="AB104" s="3855"/>
      <c r="AC104" s="3853" t="s">
        <v>131</v>
      </c>
      <c r="AD104" s="3102"/>
      <c r="AE104" s="3853" t="s">
        <v>131</v>
      </c>
      <c r="AF104" s="3864"/>
      <c r="AG104" s="3865"/>
      <c r="AH104" s="3865"/>
      <c r="AI104" s="4030"/>
      <c r="AJ104" s="4029"/>
      <c r="AK104" s="3865"/>
      <c r="AL104" s="3865"/>
      <c r="AM104" s="4030"/>
      <c r="AN104" s="4399"/>
      <c r="AO104" s="4400"/>
      <c r="AP104" s="4401"/>
      <c r="AQ104" s="4402"/>
      <c r="AR104" s="4403"/>
      <c r="AS104" s="4404"/>
      <c r="AT104" s="4033"/>
      <c r="AU104" s="4034"/>
      <c r="AV104" s="4035"/>
      <c r="AW104" s="4033"/>
      <c r="AX104" s="4034"/>
      <c r="AY104" s="4035"/>
      <c r="AZ104" s="4033"/>
      <c r="BA104" s="4034"/>
      <c r="BB104" s="4035"/>
      <c r="BC104" s="3918">
        <f>SUM(AN104:BB106)</f>
        <v>0</v>
      </c>
      <c r="BD104" s="3919"/>
      <c r="BE104" s="3938"/>
      <c r="BF104" s="3918" t="str">
        <f>IF(AJ104+BC104=0,"",AJ104+BC104)</f>
        <v/>
      </c>
      <c r="BG104" s="3919"/>
      <c r="BH104" s="3920"/>
      <c r="BI104" s="4426"/>
      <c r="BJ104" s="4427"/>
      <c r="BK104" s="4428"/>
      <c r="BL104" s="4007"/>
      <c r="BM104" s="4417"/>
      <c r="BN104" s="4418"/>
      <c r="BO104" s="4418"/>
      <c r="BP104" s="4418"/>
      <c r="BQ104" s="4418"/>
      <c r="BR104" s="4418"/>
      <c r="BS104" s="4418"/>
      <c r="BT104" s="4419"/>
    </row>
    <row r="105" spans="3:72" s="65" customFormat="1" ht="14.15" customHeight="1">
      <c r="C105" s="4210"/>
      <c r="D105" s="3780"/>
      <c r="E105" s="3781"/>
      <c r="F105" s="3782"/>
      <c r="G105" s="3766"/>
      <c r="H105" s="3767"/>
      <c r="I105" s="3767"/>
      <c r="J105" s="3767"/>
      <c r="K105" s="3768"/>
      <c r="L105" s="4392"/>
      <c r="M105" s="2454"/>
      <c r="N105" s="2454"/>
      <c r="O105" s="2454"/>
      <c r="P105" s="4393"/>
      <c r="Q105" s="3105"/>
      <c r="R105" s="3871"/>
      <c r="S105" s="4386"/>
      <c r="T105" s="4387"/>
      <c r="U105" s="4388"/>
      <c r="V105" s="3984"/>
      <c r="W105" s="3985"/>
      <c r="X105" s="3990"/>
      <c r="Y105" s="3991"/>
      <c r="Z105" s="3993"/>
      <c r="AA105" s="3854"/>
      <c r="AB105" s="3856"/>
      <c r="AC105" s="3854"/>
      <c r="AD105" s="3105"/>
      <c r="AE105" s="3854"/>
      <c r="AF105" s="3866"/>
      <c r="AG105" s="3867"/>
      <c r="AH105" s="3867"/>
      <c r="AI105" s="4032"/>
      <c r="AJ105" s="4031"/>
      <c r="AK105" s="3867"/>
      <c r="AL105" s="3867"/>
      <c r="AM105" s="4032"/>
      <c r="AN105" s="4414"/>
      <c r="AO105" s="4415"/>
      <c r="AP105" s="4416"/>
      <c r="AQ105" s="4414"/>
      <c r="AR105" s="4415"/>
      <c r="AS105" s="4416"/>
      <c r="AT105" s="4013"/>
      <c r="AU105" s="4014"/>
      <c r="AV105" s="4015"/>
      <c r="AW105" s="4013"/>
      <c r="AX105" s="4014"/>
      <c r="AY105" s="4015"/>
      <c r="AZ105" s="4013"/>
      <c r="BA105" s="4014"/>
      <c r="BB105" s="4015"/>
      <c r="BC105" s="3939"/>
      <c r="BD105" s="3940"/>
      <c r="BE105" s="3941"/>
      <c r="BF105" s="3939"/>
      <c r="BG105" s="3940"/>
      <c r="BH105" s="4036"/>
      <c r="BI105" s="4429"/>
      <c r="BJ105" s="4430"/>
      <c r="BK105" s="4431"/>
      <c r="BL105" s="4008"/>
      <c r="BM105" s="4408"/>
      <c r="BN105" s="4409"/>
      <c r="BO105" s="4409"/>
      <c r="BP105" s="4409"/>
      <c r="BQ105" s="4409"/>
      <c r="BR105" s="4409"/>
      <c r="BS105" s="4409"/>
      <c r="BT105" s="4410"/>
    </row>
    <row r="106" spans="3:72" s="65" customFormat="1" ht="14.15" customHeight="1">
      <c r="C106" s="4248"/>
      <c r="D106" s="3780"/>
      <c r="E106" s="3781"/>
      <c r="F106" s="3782"/>
      <c r="G106" s="3759"/>
      <c r="H106" s="3760"/>
      <c r="I106" s="3760"/>
      <c r="J106" s="4397"/>
      <c r="K106" s="4398"/>
      <c r="L106" s="3757"/>
      <c r="M106" s="2460"/>
      <c r="N106" s="2460"/>
      <c r="O106" s="2460"/>
      <c r="P106" s="3758"/>
      <c r="Q106" s="3108"/>
      <c r="R106" s="3872"/>
      <c r="S106" s="4464"/>
      <c r="T106" s="4465"/>
      <c r="U106" s="4466"/>
      <c r="V106" s="3986"/>
      <c r="W106" s="3987"/>
      <c r="X106" s="3994"/>
      <c r="Y106" s="3995"/>
      <c r="Z106" s="1035"/>
      <c r="AA106" s="1036" t="s">
        <v>37</v>
      </c>
      <c r="AB106" s="1037"/>
      <c r="AC106" s="1036" t="s">
        <v>37</v>
      </c>
      <c r="AD106" s="1037"/>
      <c r="AE106" s="1036" t="s">
        <v>37</v>
      </c>
      <c r="AF106" s="1038" t="s">
        <v>36</v>
      </c>
      <c r="AG106" s="3981"/>
      <c r="AH106" s="3981"/>
      <c r="AI106" s="1039" t="s">
        <v>18</v>
      </c>
      <c r="AJ106" s="1040" t="s">
        <v>36</v>
      </c>
      <c r="AK106" s="3981"/>
      <c r="AL106" s="3981"/>
      <c r="AM106" s="1041" t="s">
        <v>18</v>
      </c>
      <c r="AN106" s="3824"/>
      <c r="AO106" s="3825"/>
      <c r="AP106" s="3826"/>
      <c r="AQ106" s="3824"/>
      <c r="AR106" s="3825"/>
      <c r="AS106" s="3826"/>
      <c r="AT106" s="4019"/>
      <c r="AU106" s="4020"/>
      <c r="AV106" s="4021"/>
      <c r="AW106" s="4019"/>
      <c r="AX106" s="4020"/>
      <c r="AY106" s="4021"/>
      <c r="AZ106" s="4019"/>
      <c r="BA106" s="4020"/>
      <c r="BB106" s="4021"/>
      <c r="BC106" s="3921"/>
      <c r="BD106" s="3922"/>
      <c r="BE106" s="4044"/>
      <c r="BF106" s="3921"/>
      <c r="BG106" s="3922"/>
      <c r="BH106" s="3923"/>
      <c r="BI106" s="4420"/>
      <c r="BJ106" s="4421"/>
      <c r="BK106" s="4422"/>
      <c r="BL106" s="4009"/>
      <c r="BM106" s="4423"/>
      <c r="BN106" s="4424"/>
      <c r="BO106" s="4424"/>
      <c r="BP106" s="4424"/>
      <c r="BQ106" s="4424"/>
      <c r="BR106" s="4424"/>
      <c r="BS106" s="4424"/>
      <c r="BT106" s="4425"/>
    </row>
    <row r="107" spans="3:72" s="65" customFormat="1" ht="14.15" customHeight="1">
      <c r="C107" s="4209">
        <v>21</v>
      </c>
      <c r="D107" s="3777"/>
      <c r="E107" s="3778"/>
      <c r="F107" s="3779"/>
      <c r="G107" s="3763"/>
      <c r="H107" s="3764"/>
      <c r="I107" s="3764"/>
      <c r="J107" s="3764"/>
      <c r="K107" s="3765"/>
      <c r="L107" s="3754"/>
      <c r="M107" s="3755"/>
      <c r="N107" s="3755"/>
      <c r="O107" s="3755"/>
      <c r="P107" s="3756"/>
      <c r="Q107" s="3102"/>
      <c r="R107" s="3870"/>
      <c r="S107" s="4386"/>
      <c r="T107" s="4387"/>
      <c r="U107" s="4388"/>
      <c r="V107" s="3982"/>
      <c r="W107" s="3983"/>
      <c r="X107" s="3988"/>
      <c r="Y107" s="3989"/>
      <c r="Z107" s="3992"/>
      <c r="AA107" s="3853" t="s">
        <v>131</v>
      </c>
      <c r="AB107" s="3855"/>
      <c r="AC107" s="3853" t="s">
        <v>131</v>
      </c>
      <c r="AD107" s="3102"/>
      <c r="AE107" s="3853" t="s">
        <v>131</v>
      </c>
      <c r="AF107" s="3864"/>
      <c r="AG107" s="3865"/>
      <c r="AH107" s="3865"/>
      <c r="AI107" s="4030"/>
      <c r="AJ107" s="4029"/>
      <c r="AK107" s="3865"/>
      <c r="AL107" s="3865"/>
      <c r="AM107" s="4030"/>
      <c r="AN107" s="4399"/>
      <c r="AO107" s="4400"/>
      <c r="AP107" s="4401"/>
      <c r="AQ107" s="4402"/>
      <c r="AR107" s="4403"/>
      <c r="AS107" s="4404"/>
      <c r="AT107" s="4033"/>
      <c r="AU107" s="4034"/>
      <c r="AV107" s="4035"/>
      <c r="AW107" s="4033"/>
      <c r="AX107" s="4034"/>
      <c r="AY107" s="4035"/>
      <c r="AZ107" s="4033"/>
      <c r="BA107" s="4034"/>
      <c r="BB107" s="4035"/>
      <c r="BC107" s="3918">
        <f>SUM(AN107:BB109)</f>
        <v>0</v>
      </c>
      <c r="BD107" s="3919"/>
      <c r="BE107" s="3938"/>
      <c r="BF107" s="3918" t="str">
        <f>IF(AJ107+BC107=0,"",AJ107+BC107)</f>
        <v/>
      </c>
      <c r="BG107" s="3919"/>
      <c r="BH107" s="3920"/>
      <c r="BI107" s="4426"/>
      <c r="BJ107" s="4427"/>
      <c r="BK107" s="4428"/>
      <c r="BL107" s="4007"/>
      <c r="BM107" s="4417"/>
      <c r="BN107" s="4418"/>
      <c r="BO107" s="4418"/>
      <c r="BP107" s="4418"/>
      <c r="BQ107" s="4418"/>
      <c r="BR107" s="4418"/>
      <c r="BS107" s="4418"/>
      <c r="BT107" s="4419"/>
    </row>
    <row r="108" spans="3:72" s="65" customFormat="1" ht="14.15" customHeight="1">
      <c r="C108" s="4210"/>
      <c r="D108" s="3780"/>
      <c r="E108" s="3781"/>
      <c r="F108" s="3782"/>
      <c r="G108" s="3766"/>
      <c r="H108" s="3767"/>
      <c r="I108" s="3767"/>
      <c r="J108" s="3767"/>
      <c r="K108" s="3768"/>
      <c r="L108" s="4392"/>
      <c r="M108" s="2454"/>
      <c r="N108" s="2454"/>
      <c r="O108" s="2454"/>
      <c r="P108" s="4393"/>
      <c r="Q108" s="3105"/>
      <c r="R108" s="3871"/>
      <c r="S108" s="4386"/>
      <c r="T108" s="4387"/>
      <c r="U108" s="4388"/>
      <c r="V108" s="3984"/>
      <c r="W108" s="3985"/>
      <c r="X108" s="3990"/>
      <c r="Y108" s="3991"/>
      <c r="Z108" s="3993"/>
      <c r="AA108" s="3854"/>
      <c r="AB108" s="3856"/>
      <c r="AC108" s="3854"/>
      <c r="AD108" s="3105"/>
      <c r="AE108" s="3854"/>
      <c r="AF108" s="3866"/>
      <c r="AG108" s="3867"/>
      <c r="AH108" s="3867"/>
      <c r="AI108" s="4032"/>
      <c r="AJ108" s="4031"/>
      <c r="AK108" s="3867"/>
      <c r="AL108" s="3867"/>
      <c r="AM108" s="4032"/>
      <c r="AN108" s="4414"/>
      <c r="AO108" s="4415"/>
      <c r="AP108" s="4416"/>
      <c r="AQ108" s="4414"/>
      <c r="AR108" s="4415"/>
      <c r="AS108" s="4416"/>
      <c r="AT108" s="4013"/>
      <c r="AU108" s="4014"/>
      <c r="AV108" s="4015"/>
      <c r="AW108" s="4013"/>
      <c r="AX108" s="4014"/>
      <c r="AY108" s="4015"/>
      <c r="AZ108" s="4013"/>
      <c r="BA108" s="4014"/>
      <c r="BB108" s="4015"/>
      <c r="BC108" s="3939"/>
      <c r="BD108" s="3940"/>
      <c r="BE108" s="3941"/>
      <c r="BF108" s="3939"/>
      <c r="BG108" s="3940"/>
      <c r="BH108" s="4036"/>
      <c r="BI108" s="4429"/>
      <c r="BJ108" s="4430"/>
      <c r="BK108" s="4431"/>
      <c r="BL108" s="4008"/>
      <c r="BM108" s="4408"/>
      <c r="BN108" s="4409"/>
      <c r="BO108" s="4409"/>
      <c r="BP108" s="4409"/>
      <c r="BQ108" s="4409"/>
      <c r="BR108" s="4409"/>
      <c r="BS108" s="4409"/>
      <c r="BT108" s="4410"/>
    </row>
    <row r="109" spans="3:72" s="65" customFormat="1" ht="14.15" customHeight="1">
      <c r="C109" s="4248"/>
      <c r="D109" s="3780"/>
      <c r="E109" s="3781"/>
      <c r="F109" s="3782"/>
      <c r="G109" s="3759"/>
      <c r="H109" s="3760"/>
      <c r="I109" s="3760"/>
      <c r="J109" s="4397"/>
      <c r="K109" s="4398"/>
      <c r="L109" s="3757"/>
      <c r="M109" s="2460"/>
      <c r="N109" s="2460"/>
      <c r="O109" s="2460"/>
      <c r="P109" s="3758"/>
      <c r="Q109" s="3108"/>
      <c r="R109" s="3872"/>
      <c r="S109" s="4464"/>
      <c r="T109" s="4465"/>
      <c r="U109" s="4466"/>
      <c r="V109" s="3986"/>
      <c r="W109" s="3987"/>
      <c r="X109" s="3994"/>
      <c r="Y109" s="3995"/>
      <c r="Z109" s="1035"/>
      <c r="AA109" s="1036" t="s">
        <v>37</v>
      </c>
      <c r="AB109" s="1037"/>
      <c r="AC109" s="1036" t="s">
        <v>37</v>
      </c>
      <c r="AD109" s="1037"/>
      <c r="AE109" s="1036" t="s">
        <v>37</v>
      </c>
      <c r="AF109" s="1038" t="s">
        <v>36</v>
      </c>
      <c r="AG109" s="3981"/>
      <c r="AH109" s="3981"/>
      <c r="AI109" s="1039" t="s">
        <v>18</v>
      </c>
      <c r="AJ109" s="1040" t="s">
        <v>36</v>
      </c>
      <c r="AK109" s="3981"/>
      <c r="AL109" s="3981"/>
      <c r="AM109" s="1041" t="s">
        <v>18</v>
      </c>
      <c r="AN109" s="3824"/>
      <c r="AO109" s="3825"/>
      <c r="AP109" s="3826"/>
      <c r="AQ109" s="3824"/>
      <c r="AR109" s="3825"/>
      <c r="AS109" s="3826"/>
      <c r="AT109" s="4019"/>
      <c r="AU109" s="4020"/>
      <c r="AV109" s="4021"/>
      <c r="AW109" s="4019"/>
      <c r="AX109" s="4020"/>
      <c r="AY109" s="4021"/>
      <c r="AZ109" s="4019"/>
      <c r="BA109" s="4020"/>
      <c r="BB109" s="4021"/>
      <c r="BC109" s="3921"/>
      <c r="BD109" s="3922"/>
      <c r="BE109" s="4044"/>
      <c r="BF109" s="3921"/>
      <c r="BG109" s="3922"/>
      <c r="BH109" s="3923"/>
      <c r="BI109" s="4420"/>
      <c r="BJ109" s="4421"/>
      <c r="BK109" s="4422"/>
      <c r="BL109" s="4009"/>
      <c r="BM109" s="4423"/>
      <c r="BN109" s="4424"/>
      <c r="BO109" s="4424"/>
      <c r="BP109" s="4424"/>
      <c r="BQ109" s="4424"/>
      <c r="BR109" s="4424"/>
      <c r="BS109" s="4424"/>
      <c r="BT109" s="4425"/>
    </row>
    <row r="110" spans="3:72" s="65" customFormat="1" ht="14.15" customHeight="1">
      <c r="C110" s="4209">
        <v>22</v>
      </c>
      <c r="D110" s="3777"/>
      <c r="E110" s="3778"/>
      <c r="F110" s="3779"/>
      <c r="G110" s="3763"/>
      <c r="H110" s="3764"/>
      <c r="I110" s="3764"/>
      <c r="J110" s="3764"/>
      <c r="K110" s="3765"/>
      <c r="L110" s="3754"/>
      <c r="M110" s="3755"/>
      <c r="N110" s="3755"/>
      <c r="O110" s="3755"/>
      <c r="P110" s="3756"/>
      <c r="Q110" s="3102"/>
      <c r="R110" s="3870"/>
      <c r="S110" s="4386"/>
      <c r="T110" s="4387"/>
      <c r="U110" s="4388"/>
      <c r="V110" s="3982"/>
      <c r="W110" s="3983"/>
      <c r="X110" s="3988"/>
      <c r="Y110" s="3989"/>
      <c r="Z110" s="3992"/>
      <c r="AA110" s="3853" t="s">
        <v>131</v>
      </c>
      <c r="AB110" s="3855"/>
      <c r="AC110" s="3853" t="s">
        <v>131</v>
      </c>
      <c r="AD110" s="3102"/>
      <c r="AE110" s="3853" t="s">
        <v>131</v>
      </c>
      <c r="AF110" s="3864"/>
      <c r="AG110" s="3865"/>
      <c r="AH110" s="3865"/>
      <c r="AI110" s="4030"/>
      <c r="AJ110" s="4029"/>
      <c r="AK110" s="3865"/>
      <c r="AL110" s="3865"/>
      <c r="AM110" s="4030"/>
      <c r="AN110" s="4399"/>
      <c r="AO110" s="4400"/>
      <c r="AP110" s="4401"/>
      <c r="AQ110" s="4402"/>
      <c r="AR110" s="4403"/>
      <c r="AS110" s="4404"/>
      <c r="AT110" s="4033"/>
      <c r="AU110" s="4034"/>
      <c r="AV110" s="4035"/>
      <c r="AW110" s="4033"/>
      <c r="AX110" s="4034"/>
      <c r="AY110" s="4035"/>
      <c r="AZ110" s="4033"/>
      <c r="BA110" s="4034"/>
      <c r="BB110" s="4035"/>
      <c r="BC110" s="3918">
        <f>SUM(AN110:BB112)</f>
        <v>0</v>
      </c>
      <c r="BD110" s="3919"/>
      <c r="BE110" s="3938"/>
      <c r="BF110" s="3918" t="str">
        <f>IF(AJ110+BC110=0,"",AJ110+BC110)</f>
        <v/>
      </c>
      <c r="BG110" s="3919"/>
      <c r="BH110" s="3920"/>
      <c r="BI110" s="4426"/>
      <c r="BJ110" s="4427"/>
      <c r="BK110" s="4428"/>
      <c r="BL110" s="4007"/>
      <c r="BM110" s="4417"/>
      <c r="BN110" s="4418"/>
      <c r="BO110" s="4418"/>
      <c r="BP110" s="4418"/>
      <c r="BQ110" s="4418"/>
      <c r="BR110" s="4418"/>
      <c r="BS110" s="4418"/>
      <c r="BT110" s="4419"/>
    </row>
    <row r="111" spans="3:72" s="65" customFormat="1" ht="14.15" customHeight="1">
      <c r="C111" s="4210"/>
      <c r="D111" s="3780"/>
      <c r="E111" s="3781"/>
      <c r="F111" s="3782"/>
      <c r="G111" s="3766"/>
      <c r="H111" s="3767"/>
      <c r="I111" s="3767"/>
      <c r="J111" s="3767"/>
      <c r="K111" s="3768"/>
      <c r="L111" s="4392"/>
      <c r="M111" s="2454"/>
      <c r="N111" s="2454"/>
      <c r="O111" s="2454"/>
      <c r="P111" s="4393"/>
      <c r="Q111" s="3105"/>
      <c r="R111" s="3871"/>
      <c r="S111" s="4386"/>
      <c r="T111" s="4387"/>
      <c r="U111" s="4388"/>
      <c r="V111" s="3984"/>
      <c r="W111" s="3985"/>
      <c r="X111" s="3990"/>
      <c r="Y111" s="3991"/>
      <c r="Z111" s="3993"/>
      <c r="AA111" s="3854"/>
      <c r="AB111" s="3856"/>
      <c r="AC111" s="3854"/>
      <c r="AD111" s="3105"/>
      <c r="AE111" s="3854"/>
      <c r="AF111" s="3866"/>
      <c r="AG111" s="3867"/>
      <c r="AH111" s="3867"/>
      <c r="AI111" s="4032"/>
      <c r="AJ111" s="4031"/>
      <c r="AK111" s="3867"/>
      <c r="AL111" s="3867"/>
      <c r="AM111" s="4032"/>
      <c r="AN111" s="4414"/>
      <c r="AO111" s="4415"/>
      <c r="AP111" s="4416"/>
      <c r="AQ111" s="4414"/>
      <c r="AR111" s="4415"/>
      <c r="AS111" s="4416"/>
      <c r="AT111" s="4013"/>
      <c r="AU111" s="4014"/>
      <c r="AV111" s="4015"/>
      <c r="AW111" s="4013"/>
      <c r="AX111" s="4014"/>
      <c r="AY111" s="4015"/>
      <c r="AZ111" s="4013"/>
      <c r="BA111" s="4014"/>
      <c r="BB111" s="4015"/>
      <c r="BC111" s="3939"/>
      <c r="BD111" s="3940"/>
      <c r="BE111" s="3941"/>
      <c r="BF111" s="3939"/>
      <c r="BG111" s="3940"/>
      <c r="BH111" s="4036"/>
      <c r="BI111" s="4429"/>
      <c r="BJ111" s="4430"/>
      <c r="BK111" s="4431"/>
      <c r="BL111" s="4008"/>
      <c r="BM111" s="4408"/>
      <c r="BN111" s="4409"/>
      <c r="BO111" s="4409"/>
      <c r="BP111" s="4409"/>
      <c r="BQ111" s="4409"/>
      <c r="BR111" s="4409"/>
      <c r="BS111" s="4409"/>
      <c r="BT111" s="4410"/>
    </row>
    <row r="112" spans="3:72" s="65" customFormat="1" ht="14.15" customHeight="1">
      <c r="C112" s="4248"/>
      <c r="D112" s="3780"/>
      <c r="E112" s="3781"/>
      <c r="F112" s="3782"/>
      <c r="G112" s="3759"/>
      <c r="H112" s="3760"/>
      <c r="I112" s="3760"/>
      <c r="J112" s="4397"/>
      <c r="K112" s="4398"/>
      <c r="L112" s="3757"/>
      <c r="M112" s="2460"/>
      <c r="N112" s="2460"/>
      <c r="O112" s="2460"/>
      <c r="P112" s="3758"/>
      <c r="Q112" s="3108"/>
      <c r="R112" s="3872"/>
      <c r="S112" s="4464"/>
      <c r="T112" s="4465"/>
      <c r="U112" s="4466"/>
      <c r="V112" s="3986"/>
      <c r="W112" s="3987"/>
      <c r="X112" s="3994"/>
      <c r="Y112" s="3995"/>
      <c r="Z112" s="1035"/>
      <c r="AA112" s="1036" t="s">
        <v>37</v>
      </c>
      <c r="AB112" s="1037"/>
      <c r="AC112" s="1036" t="s">
        <v>37</v>
      </c>
      <c r="AD112" s="1037"/>
      <c r="AE112" s="1036" t="s">
        <v>37</v>
      </c>
      <c r="AF112" s="1038" t="s">
        <v>36</v>
      </c>
      <c r="AG112" s="3981"/>
      <c r="AH112" s="3981"/>
      <c r="AI112" s="1039" t="s">
        <v>18</v>
      </c>
      <c r="AJ112" s="1040" t="s">
        <v>36</v>
      </c>
      <c r="AK112" s="3981"/>
      <c r="AL112" s="3981"/>
      <c r="AM112" s="1041" t="s">
        <v>18</v>
      </c>
      <c r="AN112" s="3824"/>
      <c r="AO112" s="3825"/>
      <c r="AP112" s="3826"/>
      <c r="AQ112" s="3824"/>
      <c r="AR112" s="3825"/>
      <c r="AS112" s="3826"/>
      <c r="AT112" s="4019"/>
      <c r="AU112" s="4020"/>
      <c r="AV112" s="4021"/>
      <c r="AW112" s="4019"/>
      <c r="AX112" s="4020"/>
      <c r="AY112" s="4021"/>
      <c r="AZ112" s="4019"/>
      <c r="BA112" s="4020"/>
      <c r="BB112" s="4021"/>
      <c r="BC112" s="3921"/>
      <c r="BD112" s="3922"/>
      <c r="BE112" s="4044"/>
      <c r="BF112" s="3921"/>
      <c r="BG112" s="3922"/>
      <c r="BH112" s="3923"/>
      <c r="BI112" s="4420"/>
      <c r="BJ112" s="4421"/>
      <c r="BK112" s="4422"/>
      <c r="BL112" s="4009"/>
      <c r="BM112" s="4423"/>
      <c r="BN112" s="4424"/>
      <c r="BO112" s="4424"/>
      <c r="BP112" s="4424"/>
      <c r="BQ112" s="4424"/>
      <c r="BR112" s="4424"/>
      <c r="BS112" s="4424"/>
      <c r="BT112" s="4425"/>
    </row>
    <row r="113" spans="3:72" s="65" customFormat="1" ht="14.15" customHeight="1">
      <c r="C113" s="4209">
        <v>23</v>
      </c>
      <c r="D113" s="3777"/>
      <c r="E113" s="3778"/>
      <c r="F113" s="3779"/>
      <c r="G113" s="3763"/>
      <c r="H113" s="3764"/>
      <c r="I113" s="3764"/>
      <c r="J113" s="3764"/>
      <c r="K113" s="3765"/>
      <c r="L113" s="3754"/>
      <c r="M113" s="3755"/>
      <c r="N113" s="3755"/>
      <c r="O113" s="3755"/>
      <c r="P113" s="3756"/>
      <c r="Q113" s="3102"/>
      <c r="R113" s="3870"/>
      <c r="S113" s="4386"/>
      <c r="T113" s="4387"/>
      <c r="U113" s="4388"/>
      <c r="V113" s="3982"/>
      <c r="W113" s="3983"/>
      <c r="X113" s="3988"/>
      <c r="Y113" s="3989"/>
      <c r="Z113" s="3992"/>
      <c r="AA113" s="3853" t="s">
        <v>131</v>
      </c>
      <c r="AB113" s="3855"/>
      <c r="AC113" s="3853" t="s">
        <v>131</v>
      </c>
      <c r="AD113" s="3102"/>
      <c r="AE113" s="3853" t="s">
        <v>131</v>
      </c>
      <c r="AF113" s="3864"/>
      <c r="AG113" s="3865"/>
      <c r="AH113" s="3865"/>
      <c r="AI113" s="4030"/>
      <c r="AJ113" s="4029"/>
      <c r="AK113" s="3865"/>
      <c r="AL113" s="3865"/>
      <c r="AM113" s="4030"/>
      <c r="AN113" s="4399"/>
      <c r="AO113" s="4400"/>
      <c r="AP113" s="4401"/>
      <c r="AQ113" s="4402"/>
      <c r="AR113" s="4403"/>
      <c r="AS113" s="4404"/>
      <c r="AT113" s="4033"/>
      <c r="AU113" s="4034"/>
      <c r="AV113" s="4035"/>
      <c r="AW113" s="4033"/>
      <c r="AX113" s="4034"/>
      <c r="AY113" s="4035"/>
      <c r="AZ113" s="4033"/>
      <c r="BA113" s="4034"/>
      <c r="BB113" s="4035"/>
      <c r="BC113" s="3918">
        <f>SUM(AN113:BB115)</f>
        <v>0</v>
      </c>
      <c r="BD113" s="3919"/>
      <c r="BE113" s="3938"/>
      <c r="BF113" s="3918" t="str">
        <f>IF(AJ113+BC113=0,"",AJ113+BC113)</f>
        <v/>
      </c>
      <c r="BG113" s="3919"/>
      <c r="BH113" s="3920"/>
      <c r="BI113" s="4426"/>
      <c r="BJ113" s="4427"/>
      <c r="BK113" s="4428"/>
      <c r="BL113" s="4007"/>
      <c r="BM113" s="4417"/>
      <c r="BN113" s="4418"/>
      <c r="BO113" s="4418"/>
      <c r="BP113" s="4418"/>
      <c r="BQ113" s="4418"/>
      <c r="BR113" s="4418"/>
      <c r="BS113" s="4418"/>
      <c r="BT113" s="4419"/>
    </row>
    <row r="114" spans="3:72" s="65" customFormat="1" ht="14.15" customHeight="1">
      <c r="C114" s="4210"/>
      <c r="D114" s="3780"/>
      <c r="E114" s="3781"/>
      <c r="F114" s="3782"/>
      <c r="G114" s="3766"/>
      <c r="H114" s="3767"/>
      <c r="I114" s="3767"/>
      <c r="J114" s="3767"/>
      <c r="K114" s="3768"/>
      <c r="L114" s="4392"/>
      <c r="M114" s="2454"/>
      <c r="N114" s="2454"/>
      <c r="O114" s="2454"/>
      <c r="P114" s="4393"/>
      <c r="Q114" s="3105"/>
      <c r="R114" s="3871"/>
      <c r="S114" s="4386"/>
      <c r="T114" s="4387"/>
      <c r="U114" s="4388"/>
      <c r="V114" s="3984"/>
      <c r="W114" s="3985"/>
      <c r="X114" s="3990"/>
      <c r="Y114" s="3991"/>
      <c r="Z114" s="3993"/>
      <c r="AA114" s="3854"/>
      <c r="AB114" s="3856"/>
      <c r="AC114" s="3854"/>
      <c r="AD114" s="3105"/>
      <c r="AE114" s="3854"/>
      <c r="AF114" s="3866"/>
      <c r="AG114" s="3867"/>
      <c r="AH114" s="3867"/>
      <c r="AI114" s="4032"/>
      <c r="AJ114" s="4031"/>
      <c r="AK114" s="3867"/>
      <c r="AL114" s="3867"/>
      <c r="AM114" s="4032"/>
      <c r="AN114" s="4414"/>
      <c r="AO114" s="4415"/>
      <c r="AP114" s="4416"/>
      <c r="AQ114" s="4414"/>
      <c r="AR114" s="4415"/>
      <c r="AS114" s="4416"/>
      <c r="AT114" s="4013"/>
      <c r="AU114" s="4014"/>
      <c r="AV114" s="4015"/>
      <c r="AW114" s="4013"/>
      <c r="AX114" s="4014"/>
      <c r="AY114" s="4015"/>
      <c r="AZ114" s="4013"/>
      <c r="BA114" s="4014"/>
      <c r="BB114" s="4015"/>
      <c r="BC114" s="3939"/>
      <c r="BD114" s="3940"/>
      <c r="BE114" s="3941"/>
      <c r="BF114" s="3939"/>
      <c r="BG114" s="3940"/>
      <c r="BH114" s="4036"/>
      <c r="BI114" s="4429"/>
      <c r="BJ114" s="4430"/>
      <c r="BK114" s="4431"/>
      <c r="BL114" s="4008"/>
      <c r="BM114" s="4408"/>
      <c r="BN114" s="4409"/>
      <c r="BO114" s="4409"/>
      <c r="BP114" s="4409"/>
      <c r="BQ114" s="4409"/>
      <c r="BR114" s="4409"/>
      <c r="BS114" s="4409"/>
      <c r="BT114" s="4410"/>
    </row>
    <row r="115" spans="3:72" s="65" customFormat="1" ht="14.15" customHeight="1">
      <c r="C115" s="4248"/>
      <c r="D115" s="3783"/>
      <c r="E115" s="3784"/>
      <c r="F115" s="3785"/>
      <c r="G115" s="3759"/>
      <c r="H115" s="3760"/>
      <c r="I115" s="3760"/>
      <c r="J115" s="4397"/>
      <c r="K115" s="4398"/>
      <c r="L115" s="3757"/>
      <c r="M115" s="2460"/>
      <c r="N115" s="2460"/>
      <c r="O115" s="2460"/>
      <c r="P115" s="3758"/>
      <c r="Q115" s="3108"/>
      <c r="R115" s="3872"/>
      <c r="S115" s="4464"/>
      <c r="T115" s="4465"/>
      <c r="U115" s="4466"/>
      <c r="V115" s="3986"/>
      <c r="W115" s="3987"/>
      <c r="X115" s="3994"/>
      <c r="Y115" s="3995"/>
      <c r="Z115" s="1035"/>
      <c r="AA115" s="1036" t="s">
        <v>37</v>
      </c>
      <c r="AB115" s="1037"/>
      <c r="AC115" s="1036" t="s">
        <v>37</v>
      </c>
      <c r="AD115" s="1037"/>
      <c r="AE115" s="1036" t="s">
        <v>37</v>
      </c>
      <c r="AF115" s="1038" t="s">
        <v>36</v>
      </c>
      <c r="AG115" s="3981"/>
      <c r="AH115" s="3981"/>
      <c r="AI115" s="1039" t="s">
        <v>18</v>
      </c>
      <c r="AJ115" s="1040" t="s">
        <v>36</v>
      </c>
      <c r="AK115" s="3981"/>
      <c r="AL115" s="3981"/>
      <c r="AM115" s="1041" t="s">
        <v>18</v>
      </c>
      <c r="AN115" s="3824"/>
      <c r="AO115" s="3825"/>
      <c r="AP115" s="3826"/>
      <c r="AQ115" s="3824"/>
      <c r="AR115" s="3825"/>
      <c r="AS115" s="3826"/>
      <c r="AT115" s="4019"/>
      <c r="AU115" s="4020"/>
      <c r="AV115" s="4021"/>
      <c r="AW115" s="4019"/>
      <c r="AX115" s="4020"/>
      <c r="AY115" s="4021"/>
      <c r="AZ115" s="4019"/>
      <c r="BA115" s="4020"/>
      <c r="BB115" s="4021"/>
      <c r="BC115" s="3921"/>
      <c r="BD115" s="3922"/>
      <c r="BE115" s="4044"/>
      <c r="BF115" s="3921"/>
      <c r="BG115" s="3922"/>
      <c r="BH115" s="3923"/>
      <c r="BI115" s="4420"/>
      <c r="BJ115" s="4421"/>
      <c r="BK115" s="4422"/>
      <c r="BL115" s="4009"/>
      <c r="BM115" s="4423"/>
      <c r="BN115" s="4424"/>
      <c r="BO115" s="4424"/>
      <c r="BP115" s="4424"/>
      <c r="BQ115" s="4424"/>
      <c r="BR115" s="4424"/>
      <c r="BS115" s="4424"/>
      <c r="BT115" s="4425"/>
    </row>
    <row r="116" spans="3:72" s="65" customFormat="1" ht="14.15" customHeight="1">
      <c r="C116" s="4209">
        <v>24</v>
      </c>
      <c r="D116" s="3777"/>
      <c r="E116" s="3778"/>
      <c r="F116" s="3779"/>
      <c r="G116" s="3763"/>
      <c r="H116" s="3764"/>
      <c r="I116" s="3764"/>
      <c r="J116" s="3764"/>
      <c r="K116" s="3765"/>
      <c r="L116" s="1312"/>
      <c r="M116" s="597"/>
      <c r="N116" s="597"/>
      <c r="O116" s="597"/>
      <c r="P116" s="1313"/>
      <c r="Q116" s="876"/>
      <c r="R116" s="1375"/>
      <c r="S116" s="1368"/>
      <c r="T116" s="1369"/>
      <c r="U116" s="1370"/>
      <c r="V116" s="1385"/>
      <c r="W116" s="1386"/>
      <c r="X116" s="1314"/>
      <c r="Y116" s="1331"/>
      <c r="Z116" s="3992"/>
      <c r="AA116" s="3853" t="s">
        <v>131</v>
      </c>
      <c r="AB116" s="3855"/>
      <c r="AC116" s="3853" t="s">
        <v>131</v>
      </c>
      <c r="AD116" s="3102"/>
      <c r="AE116" s="3853" t="s">
        <v>131</v>
      </c>
      <c r="AF116" s="3864"/>
      <c r="AG116" s="3865"/>
      <c r="AH116" s="3865"/>
      <c r="AI116" s="4030"/>
      <c r="AJ116" s="4029"/>
      <c r="AK116" s="3865"/>
      <c r="AL116" s="3865"/>
      <c r="AM116" s="4030"/>
      <c r="AN116" s="4399"/>
      <c r="AO116" s="4400"/>
      <c r="AP116" s="4401"/>
      <c r="AQ116" s="4402"/>
      <c r="AR116" s="4403"/>
      <c r="AS116" s="4404"/>
      <c r="AT116" s="4033"/>
      <c r="AU116" s="4034"/>
      <c r="AV116" s="4035"/>
      <c r="AW116" s="4033"/>
      <c r="AX116" s="4034"/>
      <c r="AY116" s="4035"/>
      <c r="AZ116" s="4033"/>
      <c r="BA116" s="4034"/>
      <c r="BB116" s="4035"/>
      <c r="BC116" s="3918">
        <f>SUM(AN116:BB118)</f>
        <v>0</v>
      </c>
      <c r="BD116" s="3919"/>
      <c r="BE116" s="3938"/>
      <c r="BF116" s="3918" t="str">
        <f>IF(AJ116+BC116=0,"",AJ116+BC116)</f>
        <v/>
      </c>
      <c r="BG116" s="3919"/>
      <c r="BH116" s="3920"/>
      <c r="BI116" s="4426"/>
      <c r="BJ116" s="4427"/>
      <c r="BK116" s="4428"/>
      <c r="BL116" s="4007"/>
      <c r="BM116" s="4417"/>
      <c r="BN116" s="4418"/>
      <c r="BO116" s="4418"/>
      <c r="BP116" s="4418"/>
      <c r="BQ116" s="4418"/>
      <c r="BR116" s="4418"/>
      <c r="BS116" s="4418"/>
      <c r="BT116" s="4419"/>
    </row>
    <row r="117" spans="3:72" s="65" customFormat="1" ht="14.15" customHeight="1">
      <c r="C117" s="4210"/>
      <c r="D117" s="3780"/>
      <c r="E117" s="3781"/>
      <c r="F117" s="3782"/>
      <c r="G117" s="3766"/>
      <c r="H117" s="3767"/>
      <c r="I117" s="3767"/>
      <c r="J117" s="3767"/>
      <c r="K117" s="3768"/>
      <c r="L117" s="1312"/>
      <c r="M117" s="597"/>
      <c r="N117" s="597"/>
      <c r="O117" s="597"/>
      <c r="P117" s="1313"/>
      <c r="Q117" s="876"/>
      <c r="R117" s="1375"/>
      <c r="S117" s="1368"/>
      <c r="T117" s="1369"/>
      <c r="U117" s="1370"/>
      <c r="V117" s="1385"/>
      <c r="W117" s="1386"/>
      <c r="X117" s="1314"/>
      <c r="Y117" s="1331"/>
      <c r="Z117" s="3993"/>
      <c r="AA117" s="3854"/>
      <c r="AB117" s="3856"/>
      <c r="AC117" s="3854"/>
      <c r="AD117" s="3105"/>
      <c r="AE117" s="3854"/>
      <c r="AF117" s="3866"/>
      <c r="AG117" s="3867"/>
      <c r="AH117" s="3867"/>
      <c r="AI117" s="4032"/>
      <c r="AJ117" s="4031"/>
      <c r="AK117" s="3867"/>
      <c r="AL117" s="3867"/>
      <c r="AM117" s="4032"/>
      <c r="AN117" s="4414"/>
      <c r="AO117" s="4415"/>
      <c r="AP117" s="4416"/>
      <c r="AQ117" s="4414"/>
      <c r="AR117" s="4415"/>
      <c r="AS117" s="4416"/>
      <c r="AT117" s="4013"/>
      <c r="AU117" s="4014"/>
      <c r="AV117" s="4015"/>
      <c r="AW117" s="4013"/>
      <c r="AX117" s="4014"/>
      <c r="AY117" s="4015"/>
      <c r="AZ117" s="4013"/>
      <c r="BA117" s="4014"/>
      <c r="BB117" s="4015"/>
      <c r="BC117" s="3939"/>
      <c r="BD117" s="3940"/>
      <c r="BE117" s="3941"/>
      <c r="BF117" s="3939"/>
      <c r="BG117" s="3940"/>
      <c r="BH117" s="4036"/>
      <c r="BI117" s="4429"/>
      <c r="BJ117" s="4430"/>
      <c r="BK117" s="4431"/>
      <c r="BL117" s="4008"/>
      <c r="BM117" s="4408"/>
      <c r="BN117" s="4409"/>
      <c r="BO117" s="4409"/>
      <c r="BP117" s="4409"/>
      <c r="BQ117" s="4409"/>
      <c r="BR117" s="4409"/>
      <c r="BS117" s="4409"/>
      <c r="BT117" s="4410"/>
    </row>
    <row r="118" spans="3:72" s="65" customFormat="1" ht="14.15" customHeight="1">
      <c r="C118" s="4248"/>
      <c r="D118" s="3783"/>
      <c r="E118" s="3784"/>
      <c r="F118" s="3785"/>
      <c r="G118" s="3759"/>
      <c r="H118" s="3760"/>
      <c r="I118" s="3760"/>
      <c r="J118" s="4397"/>
      <c r="K118" s="4398"/>
      <c r="L118" s="1312"/>
      <c r="M118" s="597"/>
      <c r="N118" s="597"/>
      <c r="O118" s="597"/>
      <c r="P118" s="1313"/>
      <c r="Q118" s="876"/>
      <c r="R118" s="1375"/>
      <c r="S118" s="1368"/>
      <c r="T118" s="1369"/>
      <c r="U118" s="1370"/>
      <c r="V118" s="1385"/>
      <c r="W118" s="1386"/>
      <c r="X118" s="1314"/>
      <c r="Y118" s="1331"/>
      <c r="Z118" s="1035"/>
      <c r="AA118" s="1036" t="s">
        <v>37</v>
      </c>
      <c r="AB118" s="1037"/>
      <c r="AC118" s="1036" t="s">
        <v>37</v>
      </c>
      <c r="AD118" s="1037"/>
      <c r="AE118" s="1036" t="s">
        <v>37</v>
      </c>
      <c r="AF118" s="1038" t="s">
        <v>36</v>
      </c>
      <c r="AG118" s="3981"/>
      <c r="AH118" s="3981"/>
      <c r="AI118" s="1039" t="s">
        <v>18</v>
      </c>
      <c r="AJ118" s="1040" t="s">
        <v>36</v>
      </c>
      <c r="AK118" s="3981"/>
      <c r="AL118" s="3981"/>
      <c r="AM118" s="1041" t="s">
        <v>18</v>
      </c>
      <c r="AN118" s="3824"/>
      <c r="AO118" s="3825"/>
      <c r="AP118" s="3826"/>
      <c r="AQ118" s="3824"/>
      <c r="AR118" s="3825"/>
      <c r="AS118" s="3826"/>
      <c r="AT118" s="4019"/>
      <c r="AU118" s="4020"/>
      <c r="AV118" s="4021"/>
      <c r="AW118" s="4019"/>
      <c r="AX118" s="4020"/>
      <c r="AY118" s="4021"/>
      <c r="AZ118" s="4019"/>
      <c r="BA118" s="4020"/>
      <c r="BB118" s="4021"/>
      <c r="BC118" s="3921"/>
      <c r="BD118" s="3922"/>
      <c r="BE118" s="4044"/>
      <c r="BF118" s="3921"/>
      <c r="BG118" s="3922"/>
      <c r="BH118" s="3923"/>
      <c r="BI118" s="4420"/>
      <c r="BJ118" s="4421"/>
      <c r="BK118" s="4422"/>
      <c r="BL118" s="4009"/>
      <c r="BM118" s="4423"/>
      <c r="BN118" s="4424"/>
      <c r="BO118" s="4424"/>
      <c r="BP118" s="4424"/>
      <c r="BQ118" s="4424"/>
      <c r="BR118" s="4424"/>
      <c r="BS118" s="4424"/>
      <c r="BT118" s="4425"/>
    </row>
    <row r="119" spans="3:72" s="65" customFormat="1" ht="14.15" customHeight="1">
      <c r="C119" s="4209">
        <v>25</v>
      </c>
      <c r="D119" s="3777"/>
      <c r="E119" s="3778"/>
      <c r="F119" s="3779"/>
      <c r="G119" s="3763"/>
      <c r="H119" s="3764"/>
      <c r="I119" s="3764"/>
      <c r="J119" s="3764"/>
      <c r="K119" s="3765"/>
      <c r="L119" s="3754"/>
      <c r="M119" s="3755"/>
      <c r="N119" s="3755"/>
      <c r="O119" s="3755"/>
      <c r="P119" s="3756"/>
      <c r="Q119" s="3102"/>
      <c r="R119" s="3870"/>
      <c r="S119" s="4579"/>
      <c r="T119" s="4580"/>
      <c r="U119" s="4581"/>
      <c r="V119" s="3982"/>
      <c r="W119" s="3983"/>
      <c r="X119" s="3988"/>
      <c r="Y119" s="3989"/>
      <c r="Z119" s="3992"/>
      <c r="AA119" s="3853" t="s">
        <v>131</v>
      </c>
      <c r="AB119" s="3855"/>
      <c r="AC119" s="3853" t="s">
        <v>131</v>
      </c>
      <c r="AD119" s="3102"/>
      <c r="AE119" s="3853" t="s">
        <v>131</v>
      </c>
      <c r="AF119" s="3864"/>
      <c r="AG119" s="3865"/>
      <c r="AH119" s="3865"/>
      <c r="AI119" s="4030"/>
      <c r="AJ119" s="4029"/>
      <c r="AK119" s="3865"/>
      <c r="AL119" s="3865"/>
      <c r="AM119" s="4030"/>
      <c r="AN119" s="4399"/>
      <c r="AO119" s="4400"/>
      <c r="AP119" s="4401"/>
      <c r="AQ119" s="4402"/>
      <c r="AR119" s="4403"/>
      <c r="AS119" s="4404"/>
      <c r="AT119" s="4033"/>
      <c r="AU119" s="4034"/>
      <c r="AV119" s="4035"/>
      <c r="AW119" s="4033"/>
      <c r="AX119" s="4034"/>
      <c r="AY119" s="4035"/>
      <c r="AZ119" s="4033"/>
      <c r="BA119" s="4034"/>
      <c r="BB119" s="4035"/>
      <c r="BC119" s="3918">
        <f>SUM(AN119:BB121)</f>
        <v>0</v>
      </c>
      <c r="BD119" s="3919"/>
      <c r="BE119" s="3938"/>
      <c r="BF119" s="3918" t="str">
        <f>IF(AJ119+BC119=0,"",AJ119+BC119)</f>
        <v/>
      </c>
      <c r="BG119" s="3919"/>
      <c r="BH119" s="3920"/>
      <c r="BI119" s="4426"/>
      <c r="BJ119" s="4427"/>
      <c r="BK119" s="4428"/>
      <c r="BL119" s="4007"/>
      <c r="BM119" s="4417"/>
      <c r="BN119" s="4418"/>
      <c r="BO119" s="4418"/>
      <c r="BP119" s="4418"/>
      <c r="BQ119" s="4418"/>
      <c r="BR119" s="4418"/>
      <c r="BS119" s="4418"/>
      <c r="BT119" s="4419"/>
    </row>
    <row r="120" spans="3:72" s="65" customFormat="1" ht="14.15" customHeight="1">
      <c r="C120" s="4210"/>
      <c r="D120" s="3780"/>
      <c r="E120" s="3781"/>
      <c r="F120" s="3782"/>
      <c r="G120" s="3766"/>
      <c r="H120" s="3767"/>
      <c r="I120" s="3767"/>
      <c r="J120" s="3767"/>
      <c r="K120" s="3768"/>
      <c r="L120" s="4392"/>
      <c r="M120" s="2454"/>
      <c r="N120" s="2454"/>
      <c r="O120" s="2454"/>
      <c r="P120" s="4393"/>
      <c r="Q120" s="3105"/>
      <c r="R120" s="3871"/>
      <c r="S120" s="4386"/>
      <c r="T120" s="4387"/>
      <c r="U120" s="4388"/>
      <c r="V120" s="3984"/>
      <c r="W120" s="3985"/>
      <c r="X120" s="3990"/>
      <c r="Y120" s="3991"/>
      <c r="Z120" s="3993"/>
      <c r="AA120" s="3854"/>
      <c r="AB120" s="3856"/>
      <c r="AC120" s="3854"/>
      <c r="AD120" s="3105"/>
      <c r="AE120" s="3854"/>
      <c r="AF120" s="3866"/>
      <c r="AG120" s="3867"/>
      <c r="AH120" s="3867"/>
      <c r="AI120" s="4032"/>
      <c r="AJ120" s="4031"/>
      <c r="AK120" s="3867"/>
      <c r="AL120" s="3867"/>
      <c r="AM120" s="4032"/>
      <c r="AN120" s="4414"/>
      <c r="AO120" s="4415"/>
      <c r="AP120" s="4416"/>
      <c r="AQ120" s="4414"/>
      <c r="AR120" s="4415"/>
      <c r="AS120" s="4416"/>
      <c r="AT120" s="4013"/>
      <c r="AU120" s="4014"/>
      <c r="AV120" s="4015"/>
      <c r="AW120" s="4013"/>
      <c r="AX120" s="4014"/>
      <c r="AY120" s="4015"/>
      <c r="AZ120" s="4013"/>
      <c r="BA120" s="4014"/>
      <c r="BB120" s="4015"/>
      <c r="BC120" s="3939"/>
      <c r="BD120" s="3940"/>
      <c r="BE120" s="3941"/>
      <c r="BF120" s="3939"/>
      <c r="BG120" s="3940"/>
      <c r="BH120" s="4036"/>
      <c r="BI120" s="4429"/>
      <c r="BJ120" s="4430"/>
      <c r="BK120" s="4431"/>
      <c r="BL120" s="4008"/>
      <c r="BM120" s="4408"/>
      <c r="BN120" s="4409"/>
      <c r="BO120" s="4409"/>
      <c r="BP120" s="4409"/>
      <c r="BQ120" s="4409"/>
      <c r="BR120" s="4409"/>
      <c r="BS120" s="4409"/>
      <c r="BT120" s="4410"/>
    </row>
    <row r="121" spans="3:72" s="65" customFormat="1" ht="14.15" customHeight="1">
      <c r="C121" s="4248"/>
      <c r="D121" s="3783"/>
      <c r="E121" s="3784"/>
      <c r="F121" s="3785"/>
      <c r="G121" s="3759"/>
      <c r="H121" s="3760"/>
      <c r="I121" s="3760"/>
      <c r="J121" s="4397"/>
      <c r="K121" s="4398"/>
      <c r="L121" s="3757"/>
      <c r="M121" s="2460"/>
      <c r="N121" s="2460"/>
      <c r="O121" s="2460"/>
      <c r="P121" s="3758"/>
      <c r="Q121" s="3108"/>
      <c r="R121" s="3872"/>
      <c r="S121" s="4464"/>
      <c r="T121" s="4465"/>
      <c r="U121" s="4466"/>
      <c r="V121" s="3986"/>
      <c r="W121" s="3987"/>
      <c r="X121" s="3994"/>
      <c r="Y121" s="3995"/>
      <c r="Z121" s="1035"/>
      <c r="AA121" s="1036" t="s">
        <v>37</v>
      </c>
      <c r="AB121" s="1037"/>
      <c r="AC121" s="1036" t="s">
        <v>37</v>
      </c>
      <c r="AD121" s="1037"/>
      <c r="AE121" s="1036" t="s">
        <v>37</v>
      </c>
      <c r="AF121" s="1038" t="s">
        <v>36</v>
      </c>
      <c r="AG121" s="3981"/>
      <c r="AH121" s="3981"/>
      <c r="AI121" s="1039" t="s">
        <v>18</v>
      </c>
      <c r="AJ121" s="1040" t="s">
        <v>36</v>
      </c>
      <c r="AK121" s="3981"/>
      <c r="AL121" s="3981"/>
      <c r="AM121" s="1041" t="s">
        <v>18</v>
      </c>
      <c r="AN121" s="3824"/>
      <c r="AO121" s="3825"/>
      <c r="AP121" s="3826"/>
      <c r="AQ121" s="3824"/>
      <c r="AR121" s="3825"/>
      <c r="AS121" s="3826"/>
      <c r="AT121" s="4019"/>
      <c r="AU121" s="4020"/>
      <c r="AV121" s="4021"/>
      <c r="AW121" s="4019"/>
      <c r="AX121" s="4020"/>
      <c r="AY121" s="4021"/>
      <c r="AZ121" s="4019"/>
      <c r="BA121" s="4020"/>
      <c r="BB121" s="4021"/>
      <c r="BC121" s="3921"/>
      <c r="BD121" s="3922"/>
      <c r="BE121" s="4044"/>
      <c r="BF121" s="3921"/>
      <c r="BG121" s="3922"/>
      <c r="BH121" s="3923"/>
      <c r="BI121" s="4420"/>
      <c r="BJ121" s="4421"/>
      <c r="BK121" s="4422"/>
      <c r="BL121" s="4009"/>
      <c r="BM121" s="4423"/>
      <c r="BN121" s="4424"/>
      <c r="BO121" s="4424"/>
      <c r="BP121" s="4424"/>
      <c r="BQ121" s="4424"/>
      <c r="BR121" s="4424"/>
      <c r="BS121" s="4424"/>
      <c r="BT121" s="4425"/>
    </row>
    <row r="122" spans="3:72" s="65" customFormat="1" ht="14.15" customHeight="1">
      <c r="C122" s="4209">
        <v>26</v>
      </c>
      <c r="D122" s="3777"/>
      <c r="E122" s="3778"/>
      <c r="F122" s="3779"/>
      <c r="G122" s="3763"/>
      <c r="H122" s="3764"/>
      <c r="I122" s="3764"/>
      <c r="J122" s="3764"/>
      <c r="K122" s="3765"/>
      <c r="L122" s="3754"/>
      <c r="M122" s="3755"/>
      <c r="N122" s="3755"/>
      <c r="O122" s="3755"/>
      <c r="P122" s="3756"/>
      <c r="Q122" s="3102"/>
      <c r="R122" s="3870"/>
      <c r="S122" s="4383"/>
      <c r="T122" s="4384"/>
      <c r="U122" s="4385"/>
      <c r="V122" s="3982"/>
      <c r="W122" s="3983"/>
      <c r="X122" s="3988"/>
      <c r="Y122" s="3989"/>
      <c r="Z122" s="3992"/>
      <c r="AA122" s="3853" t="s">
        <v>131</v>
      </c>
      <c r="AB122" s="3855"/>
      <c r="AC122" s="3853" t="s">
        <v>131</v>
      </c>
      <c r="AD122" s="3102"/>
      <c r="AE122" s="3853" t="s">
        <v>131</v>
      </c>
      <c r="AF122" s="3864"/>
      <c r="AG122" s="3865"/>
      <c r="AH122" s="3865"/>
      <c r="AI122" s="4030"/>
      <c r="AJ122" s="4029"/>
      <c r="AK122" s="3865"/>
      <c r="AL122" s="3865"/>
      <c r="AM122" s="4030"/>
      <c r="AN122" s="4399"/>
      <c r="AO122" s="4400"/>
      <c r="AP122" s="4401"/>
      <c r="AQ122" s="4402"/>
      <c r="AR122" s="4403"/>
      <c r="AS122" s="4404"/>
      <c r="AT122" s="4033"/>
      <c r="AU122" s="4034"/>
      <c r="AV122" s="4035"/>
      <c r="AW122" s="4033"/>
      <c r="AX122" s="4034"/>
      <c r="AY122" s="4035"/>
      <c r="AZ122" s="4033"/>
      <c r="BA122" s="4034"/>
      <c r="BB122" s="4035"/>
      <c r="BC122" s="3918">
        <f>SUM(AN122:BB124)</f>
        <v>0</v>
      </c>
      <c r="BD122" s="3919"/>
      <c r="BE122" s="3938"/>
      <c r="BF122" s="3918" t="str">
        <f>IF(AJ122+BC122=0,"",AJ122+BC122)</f>
        <v/>
      </c>
      <c r="BG122" s="3919"/>
      <c r="BH122" s="3920"/>
      <c r="BI122" s="4426"/>
      <c r="BJ122" s="4427"/>
      <c r="BK122" s="4428"/>
      <c r="BL122" s="4007"/>
      <c r="BM122" s="4417"/>
      <c r="BN122" s="4418"/>
      <c r="BO122" s="4418"/>
      <c r="BP122" s="4418"/>
      <c r="BQ122" s="4418"/>
      <c r="BR122" s="4418"/>
      <c r="BS122" s="4418"/>
      <c r="BT122" s="4419"/>
    </row>
    <row r="123" spans="3:72" s="65" customFormat="1" ht="14.15" customHeight="1">
      <c r="C123" s="4210"/>
      <c r="D123" s="3780"/>
      <c r="E123" s="3781"/>
      <c r="F123" s="3782"/>
      <c r="G123" s="3766"/>
      <c r="H123" s="3767"/>
      <c r="I123" s="3767"/>
      <c r="J123" s="3767"/>
      <c r="K123" s="3768"/>
      <c r="L123" s="4392"/>
      <c r="M123" s="2454"/>
      <c r="N123" s="2454"/>
      <c r="O123" s="2454"/>
      <c r="P123" s="4393"/>
      <c r="Q123" s="3105"/>
      <c r="R123" s="3871"/>
      <c r="S123" s="4386"/>
      <c r="T123" s="4387"/>
      <c r="U123" s="4388"/>
      <c r="V123" s="3984"/>
      <c r="W123" s="3985"/>
      <c r="X123" s="3990"/>
      <c r="Y123" s="3991"/>
      <c r="Z123" s="3993"/>
      <c r="AA123" s="3854"/>
      <c r="AB123" s="3856"/>
      <c r="AC123" s="3854"/>
      <c r="AD123" s="3105"/>
      <c r="AE123" s="3854"/>
      <c r="AF123" s="3866"/>
      <c r="AG123" s="3867"/>
      <c r="AH123" s="3867"/>
      <c r="AI123" s="4032"/>
      <c r="AJ123" s="4031"/>
      <c r="AK123" s="3867"/>
      <c r="AL123" s="3867"/>
      <c r="AM123" s="4032"/>
      <c r="AN123" s="4414"/>
      <c r="AO123" s="4415"/>
      <c r="AP123" s="4416"/>
      <c r="AQ123" s="4414"/>
      <c r="AR123" s="4415"/>
      <c r="AS123" s="4416"/>
      <c r="AT123" s="4013"/>
      <c r="AU123" s="4014"/>
      <c r="AV123" s="4015"/>
      <c r="AW123" s="4013"/>
      <c r="AX123" s="4014"/>
      <c r="AY123" s="4015"/>
      <c r="AZ123" s="4013"/>
      <c r="BA123" s="4014"/>
      <c r="BB123" s="4015"/>
      <c r="BC123" s="3939"/>
      <c r="BD123" s="3940"/>
      <c r="BE123" s="3941"/>
      <c r="BF123" s="3939"/>
      <c r="BG123" s="3940"/>
      <c r="BH123" s="4036"/>
      <c r="BI123" s="4429"/>
      <c r="BJ123" s="4430"/>
      <c r="BK123" s="4431"/>
      <c r="BL123" s="4008"/>
      <c r="BM123" s="4408"/>
      <c r="BN123" s="4409"/>
      <c r="BO123" s="4409"/>
      <c r="BP123" s="4409"/>
      <c r="BQ123" s="4409"/>
      <c r="BR123" s="4409"/>
      <c r="BS123" s="4409"/>
      <c r="BT123" s="4410"/>
    </row>
    <row r="124" spans="3:72" s="65" customFormat="1" ht="14.15" customHeight="1">
      <c r="C124" s="4248"/>
      <c r="D124" s="3783"/>
      <c r="E124" s="3784"/>
      <c r="F124" s="3785"/>
      <c r="G124" s="3759"/>
      <c r="H124" s="3760"/>
      <c r="I124" s="3760"/>
      <c r="J124" s="4397"/>
      <c r="K124" s="4398"/>
      <c r="L124" s="3757"/>
      <c r="M124" s="2460"/>
      <c r="N124" s="2460"/>
      <c r="O124" s="2460"/>
      <c r="P124" s="3758"/>
      <c r="Q124" s="3108"/>
      <c r="R124" s="3872"/>
      <c r="S124" s="4464"/>
      <c r="T124" s="4465"/>
      <c r="U124" s="4466"/>
      <c r="V124" s="3986"/>
      <c r="W124" s="3987"/>
      <c r="X124" s="3994"/>
      <c r="Y124" s="3995"/>
      <c r="Z124" s="1035"/>
      <c r="AA124" s="1036" t="s">
        <v>37</v>
      </c>
      <c r="AB124" s="1037"/>
      <c r="AC124" s="1036" t="s">
        <v>37</v>
      </c>
      <c r="AD124" s="1037"/>
      <c r="AE124" s="1036" t="s">
        <v>37</v>
      </c>
      <c r="AF124" s="1038" t="s">
        <v>36</v>
      </c>
      <c r="AG124" s="3981"/>
      <c r="AH124" s="3981"/>
      <c r="AI124" s="1039" t="s">
        <v>18</v>
      </c>
      <c r="AJ124" s="1040" t="s">
        <v>36</v>
      </c>
      <c r="AK124" s="3981"/>
      <c r="AL124" s="3981"/>
      <c r="AM124" s="1041" t="s">
        <v>18</v>
      </c>
      <c r="AN124" s="3824"/>
      <c r="AO124" s="3825"/>
      <c r="AP124" s="3826"/>
      <c r="AQ124" s="3824"/>
      <c r="AR124" s="3825"/>
      <c r="AS124" s="3826"/>
      <c r="AT124" s="4019"/>
      <c r="AU124" s="4020"/>
      <c r="AV124" s="4021"/>
      <c r="AW124" s="4019"/>
      <c r="AX124" s="4020"/>
      <c r="AY124" s="4021"/>
      <c r="AZ124" s="4019"/>
      <c r="BA124" s="4020"/>
      <c r="BB124" s="4021"/>
      <c r="BC124" s="3921"/>
      <c r="BD124" s="3922"/>
      <c r="BE124" s="4044"/>
      <c r="BF124" s="3921"/>
      <c r="BG124" s="3922"/>
      <c r="BH124" s="3923"/>
      <c r="BI124" s="4420"/>
      <c r="BJ124" s="4421"/>
      <c r="BK124" s="4422"/>
      <c r="BL124" s="4009"/>
      <c r="BM124" s="4423"/>
      <c r="BN124" s="4424"/>
      <c r="BO124" s="4424"/>
      <c r="BP124" s="4424"/>
      <c r="BQ124" s="4424"/>
      <c r="BR124" s="4424"/>
      <c r="BS124" s="4424"/>
      <c r="BT124" s="4425"/>
    </row>
    <row r="125" spans="3:72" s="65" customFormat="1" ht="14.15" customHeight="1">
      <c r="C125" s="4209">
        <v>27</v>
      </c>
      <c r="D125" s="3777"/>
      <c r="E125" s="3778"/>
      <c r="F125" s="3779"/>
      <c r="G125" s="3763"/>
      <c r="H125" s="3764"/>
      <c r="I125" s="3764"/>
      <c r="J125" s="3764"/>
      <c r="K125" s="3765"/>
      <c r="L125" s="3754"/>
      <c r="M125" s="3755"/>
      <c r="N125" s="3755"/>
      <c r="O125" s="3755"/>
      <c r="P125" s="3756"/>
      <c r="Q125" s="3102"/>
      <c r="R125" s="3870"/>
      <c r="S125" s="4383"/>
      <c r="T125" s="4384"/>
      <c r="U125" s="4385"/>
      <c r="V125" s="3982"/>
      <c r="W125" s="3983"/>
      <c r="X125" s="3988"/>
      <c r="Y125" s="3989"/>
      <c r="Z125" s="3992"/>
      <c r="AA125" s="3853" t="s">
        <v>131</v>
      </c>
      <c r="AB125" s="3855"/>
      <c r="AC125" s="3853" t="s">
        <v>131</v>
      </c>
      <c r="AD125" s="3102"/>
      <c r="AE125" s="3853" t="s">
        <v>131</v>
      </c>
      <c r="AF125" s="3864"/>
      <c r="AG125" s="3865"/>
      <c r="AH125" s="3865"/>
      <c r="AI125" s="4030"/>
      <c r="AJ125" s="4029"/>
      <c r="AK125" s="3865"/>
      <c r="AL125" s="3865"/>
      <c r="AM125" s="4030"/>
      <c r="AN125" s="4399"/>
      <c r="AO125" s="4400"/>
      <c r="AP125" s="4401"/>
      <c r="AQ125" s="4402"/>
      <c r="AR125" s="4403"/>
      <c r="AS125" s="4404"/>
      <c r="AT125" s="4033"/>
      <c r="AU125" s="4034"/>
      <c r="AV125" s="4035"/>
      <c r="AW125" s="4033"/>
      <c r="AX125" s="4034"/>
      <c r="AY125" s="4035"/>
      <c r="AZ125" s="4033"/>
      <c r="BA125" s="4034"/>
      <c r="BB125" s="4035"/>
      <c r="BC125" s="3918">
        <f>SUM(AN125:BB127)</f>
        <v>0</v>
      </c>
      <c r="BD125" s="3919"/>
      <c r="BE125" s="3938"/>
      <c r="BF125" s="3918" t="str">
        <f>IF(AJ125+BC125=0,"",AJ125+BC125)</f>
        <v/>
      </c>
      <c r="BG125" s="3919"/>
      <c r="BH125" s="3920"/>
      <c r="BI125" s="4426"/>
      <c r="BJ125" s="4427"/>
      <c r="BK125" s="4428"/>
      <c r="BL125" s="4007"/>
      <c r="BM125" s="4417"/>
      <c r="BN125" s="4418"/>
      <c r="BO125" s="4418"/>
      <c r="BP125" s="4418"/>
      <c r="BQ125" s="4418"/>
      <c r="BR125" s="4418"/>
      <c r="BS125" s="4418"/>
      <c r="BT125" s="4419"/>
    </row>
    <row r="126" spans="3:72" s="65" customFormat="1" ht="14.15" customHeight="1">
      <c r="C126" s="4210"/>
      <c r="D126" s="3780"/>
      <c r="E126" s="3781"/>
      <c r="F126" s="3782"/>
      <c r="G126" s="3766"/>
      <c r="H126" s="3767"/>
      <c r="I126" s="3767"/>
      <c r="J126" s="3767"/>
      <c r="K126" s="3768"/>
      <c r="L126" s="4392"/>
      <c r="M126" s="2454"/>
      <c r="N126" s="2454"/>
      <c r="O126" s="2454"/>
      <c r="P126" s="4393"/>
      <c r="Q126" s="3105"/>
      <c r="R126" s="3871"/>
      <c r="S126" s="4386"/>
      <c r="T126" s="4387"/>
      <c r="U126" s="4388"/>
      <c r="V126" s="3984"/>
      <c r="W126" s="3985"/>
      <c r="X126" s="3990"/>
      <c r="Y126" s="3991"/>
      <c r="Z126" s="3993"/>
      <c r="AA126" s="3854"/>
      <c r="AB126" s="3856"/>
      <c r="AC126" s="3854"/>
      <c r="AD126" s="3105"/>
      <c r="AE126" s="3854"/>
      <c r="AF126" s="3866"/>
      <c r="AG126" s="3867"/>
      <c r="AH126" s="3867"/>
      <c r="AI126" s="4032"/>
      <c r="AJ126" s="4031"/>
      <c r="AK126" s="3867"/>
      <c r="AL126" s="3867"/>
      <c r="AM126" s="4032"/>
      <c r="AN126" s="4414"/>
      <c r="AO126" s="4415"/>
      <c r="AP126" s="4416"/>
      <c r="AQ126" s="4414"/>
      <c r="AR126" s="4415"/>
      <c r="AS126" s="4416"/>
      <c r="AT126" s="4013"/>
      <c r="AU126" s="4014"/>
      <c r="AV126" s="4015"/>
      <c r="AW126" s="4013"/>
      <c r="AX126" s="4014"/>
      <c r="AY126" s="4015"/>
      <c r="AZ126" s="4013"/>
      <c r="BA126" s="4014"/>
      <c r="BB126" s="4015"/>
      <c r="BC126" s="3939"/>
      <c r="BD126" s="3940"/>
      <c r="BE126" s="3941"/>
      <c r="BF126" s="3939"/>
      <c r="BG126" s="3940"/>
      <c r="BH126" s="4036"/>
      <c r="BI126" s="4429"/>
      <c r="BJ126" s="4430"/>
      <c r="BK126" s="4431"/>
      <c r="BL126" s="4008"/>
      <c r="BM126" s="4408"/>
      <c r="BN126" s="4409"/>
      <c r="BO126" s="4409"/>
      <c r="BP126" s="4409"/>
      <c r="BQ126" s="4409"/>
      <c r="BR126" s="4409"/>
      <c r="BS126" s="4409"/>
      <c r="BT126" s="4410"/>
    </row>
    <row r="127" spans="3:72" s="65" customFormat="1" ht="14.15" customHeight="1" thickBot="1">
      <c r="C127" s="4211"/>
      <c r="D127" s="3818"/>
      <c r="E127" s="3819"/>
      <c r="F127" s="3820"/>
      <c r="G127" s="3808"/>
      <c r="H127" s="3809"/>
      <c r="I127" s="3809"/>
      <c r="J127" s="4406"/>
      <c r="K127" s="4407"/>
      <c r="L127" s="4394"/>
      <c r="M127" s="2476"/>
      <c r="N127" s="2476"/>
      <c r="O127" s="2476"/>
      <c r="P127" s="4395"/>
      <c r="Q127" s="4396"/>
      <c r="R127" s="3980"/>
      <c r="S127" s="4389"/>
      <c r="T127" s="4390"/>
      <c r="U127" s="4391"/>
      <c r="V127" s="4005"/>
      <c r="W127" s="4006"/>
      <c r="X127" s="3948"/>
      <c r="Y127" s="3949"/>
      <c r="Z127" s="1043"/>
      <c r="AA127" s="1044" t="s">
        <v>37</v>
      </c>
      <c r="AB127" s="772"/>
      <c r="AC127" s="1044" t="s">
        <v>37</v>
      </c>
      <c r="AD127" s="772"/>
      <c r="AE127" s="1044" t="s">
        <v>37</v>
      </c>
      <c r="AF127" s="1046" t="s">
        <v>36</v>
      </c>
      <c r="AG127" s="3950"/>
      <c r="AH127" s="3950"/>
      <c r="AI127" s="1047" t="s">
        <v>18</v>
      </c>
      <c r="AJ127" s="1048" t="s">
        <v>36</v>
      </c>
      <c r="AK127" s="3950"/>
      <c r="AL127" s="3950"/>
      <c r="AM127" s="1049" t="s">
        <v>18</v>
      </c>
      <c r="AN127" s="3945"/>
      <c r="AO127" s="3946"/>
      <c r="AP127" s="3947"/>
      <c r="AQ127" s="3945"/>
      <c r="AR127" s="3946"/>
      <c r="AS127" s="3947"/>
      <c r="AT127" s="3996"/>
      <c r="AU127" s="3997"/>
      <c r="AV127" s="3998"/>
      <c r="AW127" s="3996"/>
      <c r="AX127" s="3997"/>
      <c r="AY127" s="3998"/>
      <c r="AZ127" s="3996"/>
      <c r="BA127" s="3997"/>
      <c r="BB127" s="3998"/>
      <c r="BC127" s="3942"/>
      <c r="BD127" s="3943"/>
      <c r="BE127" s="3944"/>
      <c r="BF127" s="3942"/>
      <c r="BG127" s="3943"/>
      <c r="BH127" s="4037"/>
      <c r="BI127" s="4435"/>
      <c r="BJ127" s="4436"/>
      <c r="BK127" s="4437"/>
      <c r="BL127" s="4028"/>
      <c r="BM127" s="4438"/>
      <c r="BN127" s="4439"/>
      <c r="BO127" s="4439"/>
      <c r="BP127" s="4439"/>
      <c r="BQ127" s="4439"/>
      <c r="BR127" s="4439"/>
      <c r="BS127" s="4439"/>
      <c r="BT127" s="4440"/>
    </row>
    <row r="128" spans="3:72" ht="6" customHeight="1"/>
    <row r="129" spans="3:75" s="65" customFormat="1" ht="12" customHeight="1">
      <c r="C129" s="65" t="s">
        <v>123</v>
      </c>
      <c r="G129" s="344"/>
      <c r="H129" s="344"/>
      <c r="I129" s="344"/>
      <c r="J129" s="1063" t="s">
        <v>124</v>
      </c>
      <c r="K129" s="217" t="s">
        <v>1462</v>
      </c>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338"/>
      <c r="BJ129" s="338"/>
      <c r="BK129" s="338"/>
      <c r="BL129" s="338"/>
      <c r="BM129" s="338"/>
      <c r="BN129" s="1085"/>
      <c r="BO129" s="1085"/>
      <c r="BP129" s="1085"/>
      <c r="BQ129" s="1085"/>
      <c r="BR129" s="1085"/>
      <c r="BS129" s="1085"/>
      <c r="BT129" s="1085"/>
      <c r="BU129" s="1085"/>
    </row>
    <row r="130" spans="3:75" s="65" customFormat="1" ht="12" customHeight="1">
      <c r="J130" s="1063" t="s">
        <v>132</v>
      </c>
      <c r="K130" s="2401" t="s">
        <v>1632</v>
      </c>
      <c r="L130" s="2401"/>
      <c r="M130" s="2401"/>
      <c r="N130" s="2401"/>
      <c r="O130" s="2401"/>
      <c r="P130" s="2401"/>
      <c r="Q130" s="2401"/>
      <c r="R130" s="2401"/>
      <c r="S130" s="2401"/>
      <c r="T130" s="2401"/>
      <c r="U130" s="2401"/>
      <c r="V130" s="2401"/>
      <c r="W130" s="2401"/>
      <c r="X130" s="2401"/>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1"/>
      <c r="BE130" s="2401"/>
      <c r="BF130" s="2401"/>
      <c r="BG130" s="2401"/>
      <c r="BH130" s="2401"/>
      <c r="BI130" s="2401"/>
      <c r="BJ130" s="2401"/>
      <c r="BK130" s="2401"/>
      <c r="BL130" s="2401"/>
      <c r="BM130" s="2401"/>
      <c r="BN130" s="2401"/>
      <c r="BO130" s="2401"/>
      <c r="BP130" s="2401"/>
      <c r="BQ130" s="2401"/>
      <c r="BR130" s="2401"/>
      <c r="BS130" s="2401"/>
      <c r="BT130" s="2401"/>
      <c r="BU130" s="2401"/>
    </row>
    <row r="131" spans="3:75" s="65" customFormat="1" ht="12" customHeight="1">
      <c r="J131" s="1063"/>
      <c r="K131" s="2401"/>
      <c r="L131" s="2401"/>
      <c r="M131" s="2401"/>
      <c r="N131" s="2401"/>
      <c r="O131" s="2401"/>
      <c r="P131" s="2401"/>
      <c r="Q131" s="2401"/>
      <c r="R131" s="2401"/>
      <c r="S131" s="2401"/>
      <c r="T131" s="2401"/>
      <c r="U131" s="2401"/>
      <c r="V131" s="2401"/>
      <c r="W131" s="2401"/>
      <c r="X131" s="2401"/>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1"/>
      <c r="BE131" s="2401"/>
      <c r="BF131" s="2401"/>
      <c r="BG131" s="2401"/>
      <c r="BH131" s="2401"/>
      <c r="BI131" s="2401"/>
      <c r="BJ131" s="2401"/>
      <c r="BK131" s="2401"/>
      <c r="BL131" s="2401"/>
      <c r="BM131" s="2401"/>
      <c r="BN131" s="2401"/>
      <c r="BO131" s="2401"/>
      <c r="BP131" s="2401"/>
      <c r="BQ131" s="2401"/>
      <c r="BR131" s="2401"/>
      <c r="BS131" s="2401"/>
      <c r="BT131" s="2401"/>
      <c r="BU131" s="2401"/>
    </row>
    <row r="132" spans="3:75" s="65" customFormat="1" ht="12" customHeight="1">
      <c r="J132" s="1063" t="s">
        <v>133</v>
      </c>
      <c r="K132" s="2401" t="s">
        <v>1633</v>
      </c>
      <c r="L132" s="2401"/>
      <c r="M132" s="2401"/>
      <c r="N132" s="2401"/>
      <c r="O132" s="2401"/>
      <c r="P132" s="2401"/>
      <c r="Q132" s="2401"/>
      <c r="R132" s="2401"/>
      <c r="S132" s="2401"/>
      <c r="T132" s="2401"/>
      <c r="U132" s="2401"/>
      <c r="V132" s="2401"/>
      <c r="W132" s="2401"/>
      <c r="X132" s="2401"/>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1"/>
      <c r="BE132" s="2401"/>
      <c r="BF132" s="2401"/>
      <c r="BG132" s="2401"/>
      <c r="BH132" s="2401"/>
      <c r="BI132" s="2401"/>
      <c r="BJ132" s="2401"/>
      <c r="BK132" s="2401"/>
      <c r="BL132" s="2401"/>
      <c r="BM132" s="2401"/>
      <c r="BN132" s="2401"/>
      <c r="BO132" s="2401"/>
      <c r="BP132" s="2401"/>
      <c r="BQ132" s="2401"/>
      <c r="BR132" s="2401"/>
      <c r="BS132" s="2401"/>
      <c r="BT132" s="2401"/>
      <c r="BU132" s="2401"/>
    </row>
    <row r="133" spans="3:75" s="65" customFormat="1" ht="12" customHeight="1">
      <c r="J133" s="1063" t="s">
        <v>1524</v>
      </c>
      <c r="K133" s="3590" t="s">
        <v>2294</v>
      </c>
      <c r="L133" s="3590"/>
      <c r="M133" s="3590"/>
      <c r="N133" s="3590"/>
      <c r="O133" s="3590"/>
      <c r="P133" s="3590"/>
      <c r="Q133" s="3590"/>
      <c r="R133" s="3590"/>
      <c r="S133" s="3590"/>
      <c r="T133" s="3590"/>
      <c r="U133" s="3590"/>
      <c r="V133" s="3590"/>
      <c r="W133" s="3590"/>
      <c r="X133" s="3590"/>
      <c r="Y133" s="3590"/>
      <c r="Z133" s="3590"/>
      <c r="AA133" s="3590"/>
      <c r="AB133" s="3590"/>
      <c r="AC133" s="3590"/>
      <c r="AD133" s="3590"/>
      <c r="AE133" s="3590"/>
      <c r="AF133" s="3590"/>
      <c r="AG133" s="3590"/>
      <c r="AH133" s="3590"/>
      <c r="AI133" s="3590"/>
      <c r="AJ133" s="3590"/>
      <c r="AK133" s="3590"/>
      <c r="AL133" s="3590"/>
      <c r="AM133" s="3590"/>
      <c r="AN133" s="3590"/>
      <c r="AO133" s="3590"/>
      <c r="AP133" s="3590"/>
      <c r="AQ133" s="3590"/>
      <c r="AR133" s="3590"/>
      <c r="AS133" s="3590"/>
      <c r="AT133" s="3590"/>
      <c r="AU133" s="3590"/>
      <c r="AV133" s="3590"/>
      <c r="AW133" s="3590"/>
      <c r="AX133" s="3590"/>
      <c r="AY133" s="3590"/>
      <c r="AZ133" s="3590"/>
      <c r="BA133" s="3590"/>
      <c r="BB133" s="3590"/>
      <c r="BC133" s="3590"/>
      <c r="BD133" s="3590"/>
      <c r="BE133" s="3590"/>
      <c r="BF133" s="3590"/>
      <c r="BG133" s="3590"/>
      <c r="BH133" s="3590"/>
      <c r="BI133" s="3590"/>
      <c r="BJ133" s="3590"/>
      <c r="BK133" s="3590"/>
      <c r="BL133" s="3590"/>
      <c r="BM133" s="3590"/>
      <c r="BN133" s="3590"/>
      <c r="BO133" s="3590"/>
      <c r="BP133" s="3590"/>
      <c r="BQ133" s="3590"/>
      <c r="BR133" s="3590"/>
      <c r="BS133" s="3590"/>
      <c r="BT133" s="3590"/>
      <c r="BU133" s="3590"/>
      <c r="BV133" s="3590"/>
      <c r="BW133" s="3590"/>
    </row>
    <row r="134" spans="3:75" s="65" customFormat="1" ht="12" customHeight="1">
      <c r="J134" s="1577"/>
      <c r="K134" s="4460"/>
      <c r="L134" s="4460"/>
      <c r="M134" s="4460"/>
      <c r="N134" s="4460"/>
      <c r="O134" s="4460"/>
      <c r="P134" s="4460"/>
      <c r="Q134" s="4460"/>
      <c r="R134" s="4460"/>
      <c r="S134" s="4460"/>
      <c r="T134" s="4460"/>
      <c r="U134" s="4460"/>
      <c r="V134" s="4460"/>
      <c r="W134" s="4460"/>
      <c r="X134" s="4460"/>
      <c r="Y134" s="4460"/>
      <c r="Z134" s="4460"/>
      <c r="AA134" s="4460"/>
      <c r="AB134" s="4460"/>
      <c r="AC134" s="4460"/>
      <c r="AD134" s="4460"/>
      <c r="AE134" s="4460"/>
      <c r="AF134" s="4460"/>
      <c r="AG134" s="4460"/>
      <c r="AH134" s="4460"/>
      <c r="AI134" s="4460"/>
      <c r="AJ134" s="4460"/>
      <c r="AK134" s="4460"/>
      <c r="AL134" s="4460"/>
      <c r="AM134" s="4460"/>
      <c r="AN134" s="4460"/>
      <c r="AO134" s="4460"/>
      <c r="AP134" s="4460"/>
      <c r="AQ134" s="4460"/>
      <c r="AR134" s="4460"/>
      <c r="AS134" s="4460"/>
      <c r="AT134" s="4460"/>
      <c r="AU134" s="4460"/>
      <c r="AV134" s="4460"/>
      <c r="AW134" s="4460"/>
      <c r="AX134" s="4460"/>
      <c r="AY134" s="4460"/>
      <c r="AZ134" s="4460"/>
      <c r="BA134" s="4460"/>
      <c r="BB134" s="4460"/>
      <c r="BC134" s="4460"/>
      <c r="BD134" s="4460"/>
      <c r="BE134" s="4460"/>
      <c r="BF134" s="4460"/>
      <c r="BG134" s="4460"/>
      <c r="BH134" s="4460"/>
      <c r="BI134" s="4460"/>
      <c r="BJ134" s="4460"/>
      <c r="BK134" s="4460"/>
      <c r="BL134" s="4460"/>
      <c r="BM134" s="4460"/>
      <c r="BN134" s="604"/>
      <c r="BO134" s="604"/>
      <c r="BP134" s="604"/>
      <c r="BQ134" s="604"/>
      <c r="BR134" s="604"/>
      <c r="BS134" s="604"/>
      <c r="BT134" s="604"/>
      <c r="BU134" s="604"/>
    </row>
    <row r="135" spans="3:75" ht="14.15" customHeight="1">
      <c r="C135" s="2394" t="s">
        <v>1581</v>
      </c>
      <c r="D135" s="2394"/>
      <c r="E135" s="2394"/>
      <c r="F135" s="2394"/>
      <c r="G135" s="2417"/>
      <c r="H135" s="2417"/>
      <c r="I135" s="4493"/>
      <c r="J135" s="2417"/>
      <c r="K135" s="2417"/>
      <c r="L135" s="2417"/>
      <c r="M135" s="2417"/>
      <c r="N135" s="2417"/>
      <c r="O135" s="2417"/>
      <c r="P135" s="2417"/>
      <c r="Q135" s="2417"/>
      <c r="R135" s="2417"/>
      <c r="S135" s="2417"/>
      <c r="T135" s="2417"/>
      <c r="U135" s="2417"/>
      <c r="V135" s="2417"/>
      <c r="W135" s="2417"/>
      <c r="X135" s="2417"/>
      <c r="Y135" s="2417"/>
      <c r="Z135" s="2417"/>
      <c r="AA135" s="2417"/>
      <c r="AB135" s="2417"/>
      <c r="AC135" s="2417"/>
      <c r="AD135" s="2417"/>
      <c r="AE135" s="2417"/>
      <c r="AF135" s="2417"/>
      <c r="AG135" s="2417"/>
      <c r="AH135" s="2417"/>
      <c r="AI135" s="2417"/>
      <c r="AJ135" s="2417"/>
      <c r="AK135" s="2417"/>
      <c r="AL135" s="2417"/>
      <c r="AM135" s="2417"/>
      <c r="AN135" s="2417"/>
      <c r="AO135" s="2417"/>
      <c r="AP135" s="2417"/>
      <c r="AQ135" s="2417"/>
      <c r="AR135" s="2417"/>
      <c r="AS135" s="2417"/>
      <c r="AT135" s="2417"/>
      <c r="AU135" s="2417"/>
      <c r="AV135" s="2417"/>
      <c r="AW135" s="2417"/>
      <c r="AX135" s="2417"/>
      <c r="AY135" s="2417"/>
      <c r="AZ135" s="2417"/>
      <c r="BA135" s="2417"/>
      <c r="BB135" s="2417"/>
      <c r="BC135" s="2417"/>
      <c r="BD135" s="2417"/>
      <c r="BE135" s="2417"/>
      <c r="BF135" s="2417"/>
      <c r="BG135" s="2417"/>
      <c r="BH135" s="2417"/>
      <c r="BI135" s="2417"/>
      <c r="BJ135" s="2417"/>
      <c r="BK135" s="2417"/>
      <c r="BL135" s="2417"/>
      <c r="BM135" s="2417"/>
      <c r="BN135" s="2417"/>
      <c r="BO135" s="2417"/>
      <c r="BP135" s="2417"/>
      <c r="BQ135" s="2417"/>
      <c r="BR135" s="2417"/>
      <c r="BS135" s="2417"/>
      <c r="BT135" s="2417"/>
      <c r="BU135" s="2417"/>
    </row>
    <row r="136" spans="3:75" ht="14.15" customHeight="1" thickBot="1">
      <c r="C136" s="233" t="s">
        <v>2295</v>
      </c>
      <c r="D136" s="233"/>
      <c r="E136" s="233"/>
      <c r="F136" s="233"/>
      <c r="G136" s="233"/>
      <c r="H136" s="233"/>
      <c r="I136" s="233"/>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c r="AM136" s="216"/>
      <c r="BF136" s="4487" t="s">
        <v>995</v>
      </c>
      <c r="BG136" s="4487"/>
      <c r="BH136" s="4487"/>
      <c r="BI136" s="4487"/>
      <c r="BJ136" s="4487"/>
      <c r="BK136" s="4487"/>
      <c r="BL136" s="4487"/>
      <c r="BM136" s="4486"/>
      <c r="BN136" s="4486"/>
      <c r="BO136" s="4485" t="s">
        <v>996</v>
      </c>
      <c r="BP136" s="4485"/>
      <c r="BQ136" s="4485"/>
      <c r="BR136" s="4485"/>
      <c r="BS136" s="4485"/>
      <c r="BT136" s="4485"/>
    </row>
    <row r="137" spans="3:75" s="65" customFormat="1" ht="13" customHeight="1">
      <c r="C137" s="4134" t="s">
        <v>834</v>
      </c>
      <c r="D137" s="3843" t="s">
        <v>1873</v>
      </c>
      <c r="E137" s="3844"/>
      <c r="F137" s="3845"/>
      <c r="G137" s="3798" t="s">
        <v>59</v>
      </c>
      <c r="H137" s="3799"/>
      <c r="I137" s="3799"/>
      <c r="J137" s="3799"/>
      <c r="K137" s="3800"/>
      <c r="L137" s="3880" t="s">
        <v>56</v>
      </c>
      <c r="M137" s="3881"/>
      <c r="N137" s="3881"/>
      <c r="O137" s="3881"/>
      <c r="P137" s="3882"/>
      <c r="Q137" s="3875" t="s">
        <v>833</v>
      </c>
      <c r="R137" s="3875" t="s">
        <v>60</v>
      </c>
      <c r="S137" s="3843" t="s">
        <v>61</v>
      </c>
      <c r="T137" s="3844"/>
      <c r="U137" s="3845"/>
      <c r="V137" s="4115" t="s">
        <v>829</v>
      </c>
      <c r="W137" s="4116"/>
      <c r="X137" s="3880" t="s">
        <v>832</v>
      </c>
      <c r="Y137" s="3881"/>
      <c r="Z137" s="3881"/>
      <c r="AA137" s="3881"/>
      <c r="AB137" s="3881"/>
      <c r="AC137" s="3881"/>
      <c r="AD137" s="3881"/>
      <c r="AE137" s="4122"/>
      <c r="AF137" s="4121" t="s">
        <v>972</v>
      </c>
      <c r="AG137" s="3881"/>
      <c r="AH137" s="3881"/>
      <c r="AI137" s="3881"/>
      <c r="AJ137" s="3881"/>
      <c r="AK137" s="3881"/>
      <c r="AL137" s="3881"/>
      <c r="AM137" s="3881"/>
      <c r="AN137" s="3881"/>
      <c r="AO137" s="3881"/>
      <c r="AP137" s="3881"/>
      <c r="AQ137" s="3881"/>
      <c r="AR137" s="3881"/>
      <c r="AS137" s="3881"/>
      <c r="AT137" s="3881"/>
      <c r="AU137" s="3881"/>
      <c r="AV137" s="3881"/>
      <c r="AW137" s="3881"/>
      <c r="AX137" s="3881"/>
      <c r="AY137" s="3881"/>
      <c r="AZ137" s="3881"/>
      <c r="BA137" s="3881"/>
      <c r="BB137" s="3881"/>
      <c r="BC137" s="3881"/>
      <c r="BD137" s="3881"/>
      <c r="BE137" s="3881"/>
      <c r="BF137" s="3881"/>
      <c r="BG137" s="3881"/>
      <c r="BH137" s="4122"/>
      <c r="BI137" s="4125" t="s">
        <v>401</v>
      </c>
      <c r="BJ137" s="4126"/>
      <c r="BK137" s="4166"/>
      <c r="BL137" s="4077" t="s">
        <v>66</v>
      </c>
      <c r="BM137" s="4479" t="s">
        <v>53</v>
      </c>
      <c r="BN137" s="4480"/>
      <c r="BO137" s="4480"/>
      <c r="BP137" s="4480"/>
      <c r="BQ137" s="4480"/>
      <c r="BR137" s="4480"/>
      <c r="BS137" s="4480"/>
      <c r="BT137" s="4481"/>
    </row>
    <row r="138" spans="3:75" s="65" customFormat="1" ht="11.25" customHeight="1">
      <c r="C138" s="4135"/>
      <c r="D138" s="3846"/>
      <c r="E138" s="3847"/>
      <c r="F138" s="3848"/>
      <c r="G138" s="3801"/>
      <c r="H138" s="3802"/>
      <c r="I138" s="3802"/>
      <c r="J138" s="3802"/>
      <c r="K138" s="3803"/>
      <c r="L138" s="3105"/>
      <c r="M138" s="3106"/>
      <c r="N138" s="3106"/>
      <c r="O138" s="3106"/>
      <c r="P138" s="3107"/>
      <c r="Q138" s="3876"/>
      <c r="R138" s="3876"/>
      <c r="S138" s="3846"/>
      <c r="T138" s="3847"/>
      <c r="U138" s="3848"/>
      <c r="V138" s="4117"/>
      <c r="W138" s="4118"/>
      <c r="X138" s="3108"/>
      <c r="Y138" s="3109"/>
      <c r="Z138" s="3109"/>
      <c r="AA138" s="3109"/>
      <c r="AB138" s="3109"/>
      <c r="AC138" s="3109"/>
      <c r="AD138" s="3109"/>
      <c r="AE138" s="4124"/>
      <c r="AF138" s="4123"/>
      <c r="AG138" s="3109"/>
      <c r="AH138" s="3109"/>
      <c r="AI138" s="3109"/>
      <c r="AJ138" s="3109"/>
      <c r="AK138" s="3109"/>
      <c r="AL138" s="3109"/>
      <c r="AM138" s="3109"/>
      <c r="AN138" s="3109"/>
      <c r="AO138" s="3109"/>
      <c r="AP138" s="3109"/>
      <c r="AQ138" s="3109"/>
      <c r="AR138" s="3109"/>
      <c r="AS138" s="3109"/>
      <c r="AT138" s="3109"/>
      <c r="AU138" s="3109"/>
      <c r="AV138" s="3109"/>
      <c r="AW138" s="3109"/>
      <c r="AX138" s="3109"/>
      <c r="AY138" s="3109"/>
      <c r="AZ138" s="3109"/>
      <c r="BA138" s="3109"/>
      <c r="BB138" s="3109"/>
      <c r="BC138" s="3109"/>
      <c r="BD138" s="3109"/>
      <c r="BE138" s="3109"/>
      <c r="BF138" s="3109"/>
      <c r="BG138" s="3109"/>
      <c r="BH138" s="4124"/>
      <c r="BI138" s="4167"/>
      <c r="BJ138" s="4168"/>
      <c r="BK138" s="4169"/>
      <c r="BL138" s="4500"/>
      <c r="BM138" s="4482"/>
      <c r="BN138" s="4483"/>
      <c r="BO138" s="4483"/>
      <c r="BP138" s="4483"/>
      <c r="BQ138" s="4483"/>
      <c r="BR138" s="4483"/>
      <c r="BS138" s="4483"/>
      <c r="BT138" s="4484"/>
    </row>
    <row r="139" spans="3:75" s="65" customFormat="1" ht="15" customHeight="1">
      <c r="C139" s="4135"/>
      <c r="D139" s="3846"/>
      <c r="E139" s="3847"/>
      <c r="F139" s="3848"/>
      <c r="G139" s="3801"/>
      <c r="H139" s="3802"/>
      <c r="I139" s="3802"/>
      <c r="J139" s="3802"/>
      <c r="K139" s="3803"/>
      <c r="L139" s="3105"/>
      <c r="M139" s="3106"/>
      <c r="N139" s="3106"/>
      <c r="O139" s="3106"/>
      <c r="P139" s="3107"/>
      <c r="Q139" s="3876"/>
      <c r="R139" s="3876"/>
      <c r="S139" s="3846"/>
      <c r="T139" s="3847"/>
      <c r="U139" s="3848"/>
      <c r="V139" s="4117"/>
      <c r="W139" s="4118"/>
      <c r="X139" s="4083" t="s">
        <v>63</v>
      </c>
      <c r="Y139" s="4084"/>
      <c r="Z139" s="4084"/>
      <c r="AA139" s="4085"/>
      <c r="AB139" s="4086" t="s">
        <v>1629</v>
      </c>
      <c r="AC139" s="4087"/>
      <c r="AD139" s="3753" t="s">
        <v>130</v>
      </c>
      <c r="AE139" s="4494"/>
      <c r="AF139" s="4095" t="s">
        <v>1247</v>
      </c>
      <c r="AG139" s="3421"/>
      <c r="AH139" s="3421"/>
      <c r="AI139" s="3421"/>
      <c r="AJ139" s="3421"/>
      <c r="AK139" s="3421"/>
      <c r="AL139" s="3421"/>
      <c r="AM139" s="3422"/>
      <c r="AN139" s="3420" t="s">
        <v>417</v>
      </c>
      <c r="AO139" s="3421"/>
      <c r="AP139" s="3421"/>
      <c r="AQ139" s="3421"/>
      <c r="AR139" s="3421"/>
      <c r="AS139" s="3421"/>
      <c r="AT139" s="3421"/>
      <c r="AU139" s="3421"/>
      <c r="AV139" s="3421"/>
      <c r="AW139" s="3421"/>
      <c r="AX139" s="3421"/>
      <c r="AY139" s="3421"/>
      <c r="AZ139" s="3421"/>
      <c r="BA139" s="3421"/>
      <c r="BB139" s="3421"/>
      <c r="BC139" s="3421"/>
      <c r="BD139" s="3421"/>
      <c r="BE139" s="3422"/>
      <c r="BF139" s="2384" t="s">
        <v>194</v>
      </c>
      <c r="BG139" s="2267"/>
      <c r="BH139" s="4096"/>
      <c r="BI139" s="4441" t="s">
        <v>402</v>
      </c>
      <c r="BJ139" s="4442"/>
      <c r="BK139" s="4443"/>
      <c r="BL139" s="4500"/>
      <c r="BM139" s="4104" t="s">
        <v>2293</v>
      </c>
      <c r="BN139" s="4105"/>
      <c r="BO139" s="4105"/>
      <c r="BP139" s="4105"/>
      <c r="BQ139" s="4105"/>
      <c r="BR139" s="4105"/>
      <c r="BS139" s="4105"/>
      <c r="BT139" s="4106"/>
    </row>
    <row r="140" spans="3:75" s="65" customFormat="1" ht="15" customHeight="1">
      <c r="C140" s="4135"/>
      <c r="D140" s="3846"/>
      <c r="E140" s="3847"/>
      <c r="F140" s="3848"/>
      <c r="G140" s="3833" t="s">
        <v>408</v>
      </c>
      <c r="H140" s="3834"/>
      <c r="I140" s="3834"/>
      <c r="J140" s="3804" t="s">
        <v>831</v>
      </c>
      <c r="K140" s="3805"/>
      <c r="L140" s="3105"/>
      <c r="M140" s="3106"/>
      <c r="N140" s="3106"/>
      <c r="O140" s="3106"/>
      <c r="P140" s="3107"/>
      <c r="Q140" s="3876"/>
      <c r="R140" s="3876"/>
      <c r="S140" s="3846"/>
      <c r="T140" s="3847"/>
      <c r="U140" s="3848"/>
      <c r="V140" s="4117"/>
      <c r="W140" s="4118"/>
      <c r="X140" s="3753" t="s">
        <v>1635</v>
      </c>
      <c r="Y140" s="3869"/>
      <c r="Z140" s="3753" t="s">
        <v>830</v>
      </c>
      <c r="AA140" s="3869"/>
      <c r="AB140" s="4088"/>
      <c r="AC140" s="4089"/>
      <c r="AD140" s="3846"/>
      <c r="AE140" s="4495"/>
      <c r="AF140" s="4405" t="s">
        <v>145</v>
      </c>
      <c r="AG140" s="3755"/>
      <c r="AH140" s="3755"/>
      <c r="AI140" s="3756"/>
      <c r="AJ140" s="3754" t="s">
        <v>416</v>
      </c>
      <c r="AK140" s="3755"/>
      <c r="AL140" s="3755"/>
      <c r="AM140" s="3756"/>
      <c r="AN140" s="4402" t="s">
        <v>1523</v>
      </c>
      <c r="AO140" s="4403"/>
      <c r="AP140" s="4404"/>
      <c r="AQ140" s="4402" t="s">
        <v>1500</v>
      </c>
      <c r="AR140" s="4403"/>
      <c r="AS140" s="4404"/>
      <c r="AT140" s="4074" t="s">
        <v>395</v>
      </c>
      <c r="AU140" s="4075"/>
      <c r="AV140" s="4076"/>
      <c r="AW140" s="4074" t="s">
        <v>397</v>
      </c>
      <c r="AX140" s="4075"/>
      <c r="AY140" s="4076"/>
      <c r="AZ140" s="4074" t="s">
        <v>326</v>
      </c>
      <c r="BA140" s="4075"/>
      <c r="BB140" s="4076"/>
      <c r="BC140" s="3753" t="s">
        <v>399</v>
      </c>
      <c r="BD140" s="3868"/>
      <c r="BE140" s="3869"/>
      <c r="BF140" s="2374"/>
      <c r="BG140" s="2375"/>
      <c r="BH140" s="4097"/>
      <c r="BI140" s="4444"/>
      <c r="BJ140" s="4445"/>
      <c r="BK140" s="4446"/>
      <c r="BL140" s="4500"/>
      <c r="BM140" s="4107"/>
      <c r="BN140" s="4108"/>
      <c r="BO140" s="4108"/>
      <c r="BP140" s="4108"/>
      <c r="BQ140" s="4108"/>
      <c r="BR140" s="4108"/>
      <c r="BS140" s="4108"/>
      <c r="BT140" s="4109"/>
    </row>
    <row r="141" spans="3:75" s="65" customFormat="1" ht="15" customHeight="1">
      <c r="C141" s="4135"/>
      <c r="D141" s="3846"/>
      <c r="E141" s="3847"/>
      <c r="F141" s="3848"/>
      <c r="G141" s="3833"/>
      <c r="H141" s="3834"/>
      <c r="I141" s="3834"/>
      <c r="J141" s="3804"/>
      <c r="K141" s="3805"/>
      <c r="L141" s="3105"/>
      <c r="M141" s="3106"/>
      <c r="N141" s="3106"/>
      <c r="O141" s="3106"/>
      <c r="P141" s="3107"/>
      <c r="Q141" s="3876"/>
      <c r="R141" s="3876"/>
      <c r="S141" s="3846"/>
      <c r="T141" s="3847"/>
      <c r="U141" s="3848"/>
      <c r="V141" s="4117"/>
      <c r="W141" s="4118"/>
      <c r="X141" s="3846"/>
      <c r="Y141" s="3848"/>
      <c r="Z141" s="3846"/>
      <c r="AA141" s="3848"/>
      <c r="AB141" s="4088"/>
      <c r="AC141" s="4089"/>
      <c r="AD141" s="3846"/>
      <c r="AE141" s="4495"/>
      <c r="AF141" s="4473"/>
      <c r="AG141" s="4474"/>
      <c r="AH141" s="4474"/>
      <c r="AI141" s="4475"/>
      <c r="AJ141" s="4492" t="s">
        <v>999</v>
      </c>
      <c r="AK141" s="4474"/>
      <c r="AL141" s="4474"/>
      <c r="AM141" s="4475"/>
      <c r="AN141" s="4414" t="s">
        <v>827</v>
      </c>
      <c r="AO141" s="4415"/>
      <c r="AP141" s="4416"/>
      <c r="AQ141" s="4414" t="s">
        <v>1501</v>
      </c>
      <c r="AR141" s="4415"/>
      <c r="AS141" s="4416"/>
      <c r="AT141" s="4068" t="s">
        <v>413</v>
      </c>
      <c r="AU141" s="4069"/>
      <c r="AV141" s="4070"/>
      <c r="AW141" s="4071" t="s">
        <v>394</v>
      </c>
      <c r="AX141" s="4072"/>
      <c r="AY141" s="4073"/>
      <c r="AZ141" s="4068" t="s">
        <v>398</v>
      </c>
      <c r="BA141" s="4069"/>
      <c r="BB141" s="4070"/>
      <c r="BC141" s="3846"/>
      <c r="BD141" s="3847"/>
      <c r="BE141" s="3848"/>
      <c r="BF141" s="2374"/>
      <c r="BG141" s="2375"/>
      <c r="BH141" s="4097"/>
      <c r="BI141" s="4101" t="s">
        <v>403</v>
      </c>
      <c r="BJ141" s="4102"/>
      <c r="BK141" s="4103"/>
      <c r="BL141" s="4500"/>
      <c r="BM141" s="4107"/>
      <c r="BN141" s="4108"/>
      <c r="BO141" s="4108"/>
      <c r="BP141" s="4108"/>
      <c r="BQ141" s="4108"/>
      <c r="BR141" s="4108"/>
      <c r="BS141" s="4108"/>
      <c r="BT141" s="4109"/>
    </row>
    <row r="142" spans="3:75" s="65" customFormat="1" ht="15" customHeight="1" thickBot="1">
      <c r="C142" s="4136"/>
      <c r="D142" s="3849"/>
      <c r="E142" s="3850"/>
      <c r="F142" s="3851"/>
      <c r="G142" s="3835"/>
      <c r="H142" s="3836"/>
      <c r="I142" s="3836"/>
      <c r="J142" s="3806"/>
      <c r="K142" s="3807"/>
      <c r="L142" s="3417"/>
      <c r="M142" s="3418"/>
      <c r="N142" s="3418"/>
      <c r="O142" s="3418"/>
      <c r="P142" s="3419"/>
      <c r="Q142" s="3877"/>
      <c r="R142" s="3877"/>
      <c r="S142" s="3849"/>
      <c r="T142" s="3850"/>
      <c r="U142" s="3851"/>
      <c r="V142" s="4119"/>
      <c r="W142" s="4120"/>
      <c r="X142" s="3849"/>
      <c r="Y142" s="3851"/>
      <c r="Z142" s="3849"/>
      <c r="AA142" s="3851"/>
      <c r="AB142" s="4090"/>
      <c r="AC142" s="4091"/>
      <c r="AD142" s="3849"/>
      <c r="AE142" s="4496"/>
      <c r="AF142" s="1031" t="s">
        <v>36</v>
      </c>
      <c r="AG142" s="4055" t="s">
        <v>423</v>
      </c>
      <c r="AH142" s="4055"/>
      <c r="AI142" s="1032" t="s">
        <v>18</v>
      </c>
      <c r="AJ142" s="1033" t="s">
        <v>36</v>
      </c>
      <c r="AK142" s="4055" t="s">
        <v>423</v>
      </c>
      <c r="AL142" s="4055"/>
      <c r="AM142" s="1034" t="s">
        <v>18</v>
      </c>
      <c r="AN142" s="4056"/>
      <c r="AO142" s="4057"/>
      <c r="AP142" s="4058"/>
      <c r="AQ142" s="4056" t="s">
        <v>1674</v>
      </c>
      <c r="AR142" s="4057"/>
      <c r="AS142" s="4058"/>
      <c r="AT142" s="4059" t="s">
        <v>396</v>
      </c>
      <c r="AU142" s="4060"/>
      <c r="AV142" s="4061"/>
      <c r="AW142" s="4062" t="s">
        <v>64</v>
      </c>
      <c r="AX142" s="4063"/>
      <c r="AY142" s="4064"/>
      <c r="AZ142" s="4062" t="s">
        <v>65</v>
      </c>
      <c r="BA142" s="4063"/>
      <c r="BB142" s="4064"/>
      <c r="BC142" s="3417"/>
      <c r="BD142" s="3418"/>
      <c r="BE142" s="3419"/>
      <c r="BF142" s="4131" t="s">
        <v>415</v>
      </c>
      <c r="BG142" s="4132"/>
      <c r="BH142" s="4133"/>
      <c r="BI142" s="4447"/>
      <c r="BJ142" s="4448"/>
      <c r="BK142" s="4449"/>
      <c r="BL142" s="4501"/>
      <c r="BM142" s="4110"/>
      <c r="BN142" s="4111"/>
      <c r="BO142" s="4111"/>
      <c r="BP142" s="4111"/>
      <c r="BQ142" s="4111"/>
      <c r="BR142" s="4111"/>
      <c r="BS142" s="4111"/>
      <c r="BT142" s="4112"/>
    </row>
    <row r="143" spans="3:75" s="65" customFormat="1" ht="14.15" customHeight="1" thickTop="1">
      <c r="C143" s="4209">
        <v>28</v>
      </c>
      <c r="D143" s="3777"/>
      <c r="E143" s="3778"/>
      <c r="F143" s="3779"/>
      <c r="G143" s="3763"/>
      <c r="H143" s="3764"/>
      <c r="I143" s="3764"/>
      <c r="J143" s="3764"/>
      <c r="K143" s="3765"/>
      <c r="L143" s="3754"/>
      <c r="M143" s="3755"/>
      <c r="N143" s="3755"/>
      <c r="O143" s="3755"/>
      <c r="P143" s="3756"/>
      <c r="Q143" s="3102"/>
      <c r="R143" s="3870"/>
      <c r="S143" s="4386"/>
      <c r="T143" s="4387"/>
      <c r="U143" s="4388"/>
      <c r="V143" s="3982"/>
      <c r="W143" s="3983"/>
      <c r="X143" s="3988"/>
      <c r="Y143" s="3989"/>
      <c r="Z143" s="3992"/>
      <c r="AA143" s="3853" t="s">
        <v>131</v>
      </c>
      <c r="AB143" s="3855"/>
      <c r="AC143" s="3853" t="s">
        <v>131</v>
      </c>
      <c r="AD143" s="3102"/>
      <c r="AE143" s="3853" t="s">
        <v>131</v>
      </c>
      <c r="AF143" s="4578"/>
      <c r="AG143" s="4498"/>
      <c r="AH143" s="4498"/>
      <c r="AI143" s="4499"/>
      <c r="AJ143" s="4497"/>
      <c r="AK143" s="4498"/>
      <c r="AL143" s="4498"/>
      <c r="AM143" s="4499"/>
      <c r="AN143" s="4454"/>
      <c r="AO143" s="4455"/>
      <c r="AP143" s="4456"/>
      <c r="AQ143" s="4457"/>
      <c r="AR143" s="4458"/>
      <c r="AS143" s="4459"/>
      <c r="AT143" s="4488"/>
      <c r="AU143" s="4489"/>
      <c r="AV143" s="4490"/>
      <c r="AW143" s="4488"/>
      <c r="AX143" s="4489"/>
      <c r="AY143" s="4490"/>
      <c r="AZ143" s="4488"/>
      <c r="BA143" s="4489"/>
      <c r="BB143" s="4490"/>
      <c r="BC143" s="4450">
        <f>SUM(AN143:BB145)</f>
        <v>0</v>
      </c>
      <c r="BD143" s="4451"/>
      <c r="BE143" s="4491"/>
      <c r="BF143" s="4450" t="str">
        <f>IF(AJ143+BC143=0,"",AJ143+BC143)</f>
        <v/>
      </c>
      <c r="BG143" s="4451"/>
      <c r="BH143" s="4452"/>
      <c r="BI143" s="4467"/>
      <c r="BJ143" s="4468"/>
      <c r="BK143" s="4469"/>
      <c r="BL143" s="4453"/>
      <c r="BM143" s="4476"/>
      <c r="BN143" s="4477"/>
      <c r="BO143" s="4477"/>
      <c r="BP143" s="4477"/>
      <c r="BQ143" s="4477"/>
      <c r="BR143" s="4477"/>
      <c r="BS143" s="4477"/>
      <c r="BT143" s="4478"/>
    </row>
    <row r="144" spans="3:75" s="65" customFormat="1" ht="14.15" customHeight="1">
      <c r="C144" s="4210"/>
      <c r="D144" s="3780"/>
      <c r="E144" s="3781"/>
      <c r="F144" s="3782"/>
      <c r="G144" s="3766"/>
      <c r="H144" s="3767"/>
      <c r="I144" s="3767"/>
      <c r="J144" s="3767"/>
      <c r="K144" s="3768"/>
      <c r="L144" s="4392"/>
      <c r="M144" s="2454"/>
      <c r="N144" s="2454"/>
      <c r="O144" s="2454"/>
      <c r="P144" s="4393"/>
      <c r="Q144" s="3105"/>
      <c r="R144" s="3871"/>
      <c r="S144" s="4386"/>
      <c r="T144" s="4387"/>
      <c r="U144" s="4388"/>
      <c r="V144" s="3984"/>
      <c r="W144" s="3985"/>
      <c r="X144" s="3990"/>
      <c r="Y144" s="3991"/>
      <c r="Z144" s="3993"/>
      <c r="AA144" s="3854"/>
      <c r="AB144" s="3856"/>
      <c r="AC144" s="3854"/>
      <c r="AD144" s="3105"/>
      <c r="AE144" s="3854"/>
      <c r="AF144" s="3866"/>
      <c r="AG144" s="3867"/>
      <c r="AH144" s="3867"/>
      <c r="AI144" s="4032"/>
      <c r="AJ144" s="4031"/>
      <c r="AK144" s="3867"/>
      <c r="AL144" s="3867"/>
      <c r="AM144" s="4032"/>
      <c r="AN144" s="4414"/>
      <c r="AO144" s="4415"/>
      <c r="AP144" s="4416"/>
      <c r="AQ144" s="4414"/>
      <c r="AR144" s="4415"/>
      <c r="AS144" s="4416"/>
      <c r="AT144" s="4432"/>
      <c r="AU144" s="4433"/>
      <c r="AV144" s="4434"/>
      <c r="AW144" s="4432"/>
      <c r="AX144" s="4433"/>
      <c r="AY144" s="4434"/>
      <c r="AZ144" s="4432"/>
      <c r="BA144" s="4433"/>
      <c r="BB144" s="4434"/>
      <c r="BC144" s="3939"/>
      <c r="BD144" s="3940"/>
      <c r="BE144" s="3941"/>
      <c r="BF144" s="3939"/>
      <c r="BG144" s="3940"/>
      <c r="BH144" s="4036"/>
      <c r="BI144" s="4429"/>
      <c r="BJ144" s="4430"/>
      <c r="BK144" s="4431"/>
      <c r="BL144" s="4008"/>
      <c r="BM144" s="4408"/>
      <c r="BN144" s="4409"/>
      <c r="BO144" s="4409"/>
      <c r="BP144" s="4409"/>
      <c r="BQ144" s="4409"/>
      <c r="BR144" s="4409"/>
      <c r="BS144" s="4409"/>
      <c r="BT144" s="4410"/>
    </row>
    <row r="145" spans="3:72" s="65" customFormat="1" ht="14.15" customHeight="1">
      <c r="C145" s="4248"/>
      <c r="D145" s="3783"/>
      <c r="E145" s="3784"/>
      <c r="F145" s="3785"/>
      <c r="G145" s="3759"/>
      <c r="H145" s="3760"/>
      <c r="I145" s="3760"/>
      <c r="J145" s="4397"/>
      <c r="K145" s="4398"/>
      <c r="L145" s="3757"/>
      <c r="M145" s="2460"/>
      <c r="N145" s="2460"/>
      <c r="O145" s="2460"/>
      <c r="P145" s="3758"/>
      <c r="Q145" s="3108"/>
      <c r="R145" s="3872"/>
      <c r="S145" s="4464"/>
      <c r="T145" s="4465"/>
      <c r="U145" s="4466"/>
      <c r="V145" s="3986"/>
      <c r="W145" s="3987"/>
      <c r="X145" s="3994"/>
      <c r="Y145" s="3995"/>
      <c r="Z145" s="1035"/>
      <c r="AA145" s="1036" t="s">
        <v>37</v>
      </c>
      <c r="AB145" s="1037"/>
      <c r="AC145" s="1036" t="s">
        <v>37</v>
      </c>
      <c r="AD145" s="1037"/>
      <c r="AE145" s="1036" t="s">
        <v>37</v>
      </c>
      <c r="AF145" s="1038" t="s">
        <v>36</v>
      </c>
      <c r="AG145" s="3981"/>
      <c r="AH145" s="3981"/>
      <c r="AI145" s="1039" t="s">
        <v>18</v>
      </c>
      <c r="AJ145" s="1040" t="s">
        <v>36</v>
      </c>
      <c r="AK145" s="3981"/>
      <c r="AL145" s="3981"/>
      <c r="AM145" s="1041" t="s">
        <v>18</v>
      </c>
      <c r="AN145" s="3824"/>
      <c r="AO145" s="3825"/>
      <c r="AP145" s="3826"/>
      <c r="AQ145" s="3824"/>
      <c r="AR145" s="3825"/>
      <c r="AS145" s="3826"/>
      <c r="AT145" s="3903"/>
      <c r="AU145" s="3904"/>
      <c r="AV145" s="3905"/>
      <c r="AW145" s="3903"/>
      <c r="AX145" s="3904"/>
      <c r="AY145" s="3905"/>
      <c r="AZ145" s="3903"/>
      <c r="BA145" s="3904"/>
      <c r="BB145" s="3905"/>
      <c r="BC145" s="3921"/>
      <c r="BD145" s="3922"/>
      <c r="BE145" s="4044"/>
      <c r="BF145" s="3921"/>
      <c r="BG145" s="3922"/>
      <c r="BH145" s="3923"/>
      <c r="BI145" s="4420"/>
      <c r="BJ145" s="4421"/>
      <c r="BK145" s="4422"/>
      <c r="BL145" s="4009"/>
      <c r="BM145" s="4423"/>
      <c r="BN145" s="4424"/>
      <c r="BO145" s="4424"/>
      <c r="BP145" s="4424"/>
      <c r="BQ145" s="4424"/>
      <c r="BR145" s="4424"/>
      <c r="BS145" s="4424"/>
      <c r="BT145" s="4425"/>
    </row>
    <row r="146" spans="3:72" s="65" customFormat="1" ht="14.15" customHeight="1">
      <c r="C146" s="4209">
        <v>29</v>
      </c>
      <c r="D146" s="3777"/>
      <c r="E146" s="3778"/>
      <c r="F146" s="3779"/>
      <c r="G146" s="3763"/>
      <c r="H146" s="3764"/>
      <c r="I146" s="3764"/>
      <c r="J146" s="3764"/>
      <c r="K146" s="3765"/>
      <c r="L146" s="3754"/>
      <c r="M146" s="3755"/>
      <c r="N146" s="3755"/>
      <c r="O146" s="3755"/>
      <c r="P146" s="3756"/>
      <c r="Q146" s="3102"/>
      <c r="R146" s="3870"/>
      <c r="S146" s="4386"/>
      <c r="T146" s="4387"/>
      <c r="U146" s="4388"/>
      <c r="V146" s="3982"/>
      <c r="W146" s="3983"/>
      <c r="X146" s="3988"/>
      <c r="Y146" s="3989"/>
      <c r="Z146" s="3992"/>
      <c r="AA146" s="3853" t="s">
        <v>131</v>
      </c>
      <c r="AB146" s="3855"/>
      <c r="AC146" s="3853" t="s">
        <v>131</v>
      </c>
      <c r="AD146" s="3102"/>
      <c r="AE146" s="3853" t="s">
        <v>131</v>
      </c>
      <c r="AF146" s="3864"/>
      <c r="AG146" s="3865"/>
      <c r="AH146" s="3865"/>
      <c r="AI146" s="4030"/>
      <c r="AJ146" s="4029"/>
      <c r="AK146" s="3865"/>
      <c r="AL146" s="3865"/>
      <c r="AM146" s="4030"/>
      <c r="AN146" s="4399"/>
      <c r="AO146" s="4400"/>
      <c r="AP146" s="4401"/>
      <c r="AQ146" s="4402"/>
      <c r="AR146" s="4403"/>
      <c r="AS146" s="4404"/>
      <c r="AT146" s="3915"/>
      <c r="AU146" s="3916"/>
      <c r="AV146" s="3917"/>
      <c r="AW146" s="3915"/>
      <c r="AX146" s="3916"/>
      <c r="AY146" s="3917"/>
      <c r="AZ146" s="3915"/>
      <c r="BA146" s="3916"/>
      <c r="BB146" s="3917"/>
      <c r="BC146" s="3918">
        <f>SUM(AN146:BB148)</f>
        <v>0</v>
      </c>
      <c r="BD146" s="3919"/>
      <c r="BE146" s="3938"/>
      <c r="BF146" s="3918" t="str">
        <f>IF(AJ146+BC146=0,"",AJ146+BC146)</f>
        <v/>
      </c>
      <c r="BG146" s="3919"/>
      <c r="BH146" s="3920"/>
      <c r="BI146" s="4426"/>
      <c r="BJ146" s="4427"/>
      <c r="BK146" s="4428"/>
      <c r="BL146" s="4007"/>
      <c r="BM146" s="4417"/>
      <c r="BN146" s="4418"/>
      <c r="BO146" s="4418"/>
      <c r="BP146" s="4418"/>
      <c r="BQ146" s="4418"/>
      <c r="BR146" s="4418"/>
      <c r="BS146" s="4418"/>
      <c r="BT146" s="4419"/>
    </row>
    <row r="147" spans="3:72" s="65" customFormat="1" ht="14.15" customHeight="1">
      <c r="C147" s="4210"/>
      <c r="D147" s="3780"/>
      <c r="E147" s="3781"/>
      <c r="F147" s="3782"/>
      <c r="G147" s="3766"/>
      <c r="H147" s="3767"/>
      <c r="I147" s="3767"/>
      <c r="J147" s="3767"/>
      <c r="K147" s="3768"/>
      <c r="L147" s="4392"/>
      <c r="M147" s="2454"/>
      <c r="N147" s="2454"/>
      <c r="O147" s="2454"/>
      <c r="P147" s="4393"/>
      <c r="Q147" s="3105"/>
      <c r="R147" s="3871"/>
      <c r="S147" s="4386"/>
      <c r="T147" s="4387"/>
      <c r="U147" s="4388"/>
      <c r="V147" s="3984"/>
      <c r="W147" s="3985"/>
      <c r="X147" s="3990"/>
      <c r="Y147" s="3991"/>
      <c r="Z147" s="3993"/>
      <c r="AA147" s="3854"/>
      <c r="AB147" s="3856"/>
      <c r="AC147" s="3854"/>
      <c r="AD147" s="3105"/>
      <c r="AE147" s="3854"/>
      <c r="AF147" s="3866"/>
      <c r="AG147" s="3867"/>
      <c r="AH147" s="3867"/>
      <c r="AI147" s="4032"/>
      <c r="AJ147" s="4031"/>
      <c r="AK147" s="3867"/>
      <c r="AL147" s="3867"/>
      <c r="AM147" s="4032"/>
      <c r="AN147" s="4414"/>
      <c r="AO147" s="4415"/>
      <c r="AP147" s="4416"/>
      <c r="AQ147" s="4414"/>
      <c r="AR147" s="4415"/>
      <c r="AS147" s="4416"/>
      <c r="AT147" s="4432"/>
      <c r="AU147" s="4433"/>
      <c r="AV147" s="4434"/>
      <c r="AW147" s="4432"/>
      <c r="AX147" s="4433"/>
      <c r="AY147" s="4434"/>
      <c r="AZ147" s="4432"/>
      <c r="BA147" s="4433"/>
      <c r="BB147" s="4434"/>
      <c r="BC147" s="3939"/>
      <c r="BD147" s="3940"/>
      <c r="BE147" s="3941"/>
      <c r="BF147" s="3939"/>
      <c r="BG147" s="3940"/>
      <c r="BH147" s="4036"/>
      <c r="BI147" s="4429"/>
      <c r="BJ147" s="4430"/>
      <c r="BK147" s="4431"/>
      <c r="BL147" s="4008"/>
      <c r="BM147" s="4408"/>
      <c r="BN147" s="4409"/>
      <c r="BO147" s="4409"/>
      <c r="BP147" s="4409"/>
      <c r="BQ147" s="4409"/>
      <c r="BR147" s="4409"/>
      <c r="BS147" s="4409"/>
      <c r="BT147" s="4410"/>
    </row>
    <row r="148" spans="3:72" s="65" customFormat="1" ht="14.15" customHeight="1">
      <c r="C148" s="4248"/>
      <c r="D148" s="3783"/>
      <c r="E148" s="3784"/>
      <c r="F148" s="3785"/>
      <c r="G148" s="3759"/>
      <c r="H148" s="3760"/>
      <c r="I148" s="3760"/>
      <c r="J148" s="4397"/>
      <c r="K148" s="4398"/>
      <c r="L148" s="3757"/>
      <c r="M148" s="2460"/>
      <c r="N148" s="2460"/>
      <c r="O148" s="2460"/>
      <c r="P148" s="3758"/>
      <c r="Q148" s="3108"/>
      <c r="R148" s="3872"/>
      <c r="S148" s="4464"/>
      <c r="T148" s="4465"/>
      <c r="U148" s="4466"/>
      <c r="V148" s="3986"/>
      <c r="W148" s="3987"/>
      <c r="X148" s="3994"/>
      <c r="Y148" s="3995"/>
      <c r="Z148" s="1035"/>
      <c r="AA148" s="1036" t="s">
        <v>37</v>
      </c>
      <c r="AB148" s="1037"/>
      <c r="AC148" s="1036" t="s">
        <v>37</v>
      </c>
      <c r="AD148" s="1037"/>
      <c r="AE148" s="1036" t="s">
        <v>37</v>
      </c>
      <c r="AF148" s="1038" t="s">
        <v>36</v>
      </c>
      <c r="AG148" s="3981"/>
      <c r="AH148" s="3981"/>
      <c r="AI148" s="1039" t="s">
        <v>18</v>
      </c>
      <c r="AJ148" s="1040" t="s">
        <v>36</v>
      </c>
      <c r="AK148" s="3981"/>
      <c r="AL148" s="3981"/>
      <c r="AM148" s="1041" t="s">
        <v>18</v>
      </c>
      <c r="AN148" s="3824"/>
      <c r="AO148" s="3825"/>
      <c r="AP148" s="3826"/>
      <c r="AQ148" s="3824"/>
      <c r="AR148" s="3825"/>
      <c r="AS148" s="3826"/>
      <c r="AT148" s="3903"/>
      <c r="AU148" s="3904"/>
      <c r="AV148" s="3905"/>
      <c r="AW148" s="3903"/>
      <c r="AX148" s="3904"/>
      <c r="AY148" s="3905"/>
      <c r="AZ148" s="3903"/>
      <c r="BA148" s="3904"/>
      <c r="BB148" s="3905"/>
      <c r="BC148" s="3921"/>
      <c r="BD148" s="3922"/>
      <c r="BE148" s="4044"/>
      <c r="BF148" s="3921"/>
      <c r="BG148" s="3922"/>
      <c r="BH148" s="3923"/>
      <c r="BI148" s="4420"/>
      <c r="BJ148" s="4421"/>
      <c r="BK148" s="4422"/>
      <c r="BL148" s="4009"/>
      <c r="BM148" s="4423"/>
      <c r="BN148" s="4424"/>
      <c r="BO148" s="4424"/>
      <c r="BP148" s="4424"/>
      <c r="BQ148" s="4424"/>
      <c r="BR148" s="4424"/>
      <c r="BS148" s="4424"/>
      <c r="BT148" s="4425"/>
    </row>
    <row r="149" spans="3:72" s="65" customFormat="1" ht="14.15" customHeight="1">
      <c r="C149" s="4209">
        <v>30</v>
      </c>
      <c r="D149" s="3777"/>
      <c r="E149" s="3778"/>
      <c r="F149" s="3779"/>
      <c r="G149" s="3763"/>
      <c r="H149" s="3764"/>
      <c r="I149" s="3764"/>
      <c r="J149" s="3764"/>
      <c r="K149" s="3765"/>
      <c r="L149" s="3754"/>
      <c r="M149" s="3755"/>
      <c r="N149" s="3755"/>
      <c r="O149" s="3755"/>
      <c r="P149" s="3756"/>
      <c r="Q149" s="3102"/>
      <c r="R149" s="3870"/>
      <c r="S149" s="4386"/>
      <c r="T149" s="4387"/>
      <c r="U149" s="4388"/>
      <c r="V149" s="3982"/>
      <c r="W149" s="3983"/>
      <c r="X149" s="3988"/>
      <c r="Y149" s="3989"/>
      <c r="Z149" s="3992"/>
      <c r="AA149" s="3853" t="s">
        <v>131</v>
      </c>
      <c r="AB149" s="3855"/>
      <c r="AC149" s="3853" t="s">
        <v>131</v>
      </c>
      <c r="AD149" s="3102"/>
      <c r="AE149" s="3853" t="s">
        <v>131</v>
      </c>
      <c r="AF149" s="3864"/>
      <c r="AG149" s="3865"/>
      <c r="AH149" s="3865"/>
      <c r="AI149" s="4030"/>
      <c r="AJ149" s="4029"/>
      <c r="AK149" s="3865"/>
      <c r="AL149" s="3865"/>
      <c r="AM149" s="4030"/>
      <c r="AN149" s="4399"/>
      <c r="AO149" s="4400"/>
      <c r="AP149" s="4401"/>
      <c r="AQ149" s="4402"/>
      <c r="AR149" s="4403"/>
      <c r="AS149" s="4404"/>
      <c r="AT149" s="3915"/>
      <c r="AU149" s="3916"/>
      <c r="AV149" s="3917"/>
      <c r="AW149" s="3915"/>
      <c r="AX149" s="3916"/>
      <c r="AY149" s="3917"/>
      <c r="AZ149" s="3915"/>
      <c r="BA149" s="3916"/>
      <c r="BB149" s="3917"/>
      <c r="BC149" s="3918">
        <f>SUM(AN149:BB151)</f>
        <v>0</v>
      </c>
      <c r="BD149" s="3919"/>
      <c r="BE149" s="3938"/>
      <c r="BF149" s="3918" t="str">
        <f>IF(AJ149+BC149=0,"",AJ149+BC149)</f>
        <v/>
      </c>
      <c r="BG149" s="3919"/>
      <c r="BH149" s="3920"/>
      <c r="BI149" s="4426"/>
      <c r="BJ149" s="4427"/>
      <c r="BK149" s="4428"/>
      <c r="BL149" s="4007"/>
      <c r="BM149" s="4417"/>
      <c r="BN149" s="4418"/>
      <c r="BO149" s="4418"/>
      <c r="BP149" s="4418"/>
      <c r="BQ149" s="4418"/>
      <c r="BR149" s="4418"/>
      <c r="BS149" s="4418"/>
      <c r="BT149" s="4419"/>
    </row>
    <row r="150" spans="3:72" s="65" customFormat="1" ht="14.15" customHeight="1">
      <c r="C150" s="4210"/>
      <c r="D150" s="3780"/>
      <c r="E150" s="3781"/>
      <c r="F150" s="3782"/>
      <c r="G150" s="3766"/>
      <c r="H150" s="3767"/>
      <c r="I150" s="3767"/>
      <c r="J150" s="3767"/>
      <c r="K150" s="3768"/>
      <c r="L150" s="4392"/>
      <c r="M150" s="2454"/>
      <c r="N150" s="2454"/>
      <c r="O150" s="2454"/>
      <c r="P150" s="4393"/>
      <c r="Q150" s="3105"/>
      <c r="R150" s="3871"/>
      <c r="S150" s="4386"/>
      <c r="T150" s="4387"/>
      <c r="U150" s="4388"/>
      <c r="V150" s="3984"/>
      <c r="W150" s="3985"/>
      <c r="X150" s="3990"/>
      <c r="Y150" s="3991"/>
      <c r="Z150" s="3993"/>
      <c r="AA150" s="3854"/>
      <c r="AB150" s="3856"/>
      <c r="AC150" s="3854"/>
      <c r="AD150" s="3105"/>
      <c r="AE150" s="3854"/>
      <c r="AF150" s="3866"/>
      <c r="AG150" s="3867"/>
      <c r="AH150" s="3867"/>
      <c r="AI150" s="4032"/>
      <c r="AJ150" s="4031"/>
      <c r="AK150" s="3867"/>
      <c r="AL150" s="3867"/>
      <c r="AM150" s="4032"/>
      <c r="AN150" s="4414"/>
      <c r="AO150" s="4415"/>
      <c r="AP150" s="4416"/>
      <c r="AQ150" s="4414"/>
      <c r="AR150" s="4415"/>
      <c r="AS150" s="4416"/>
      <c r="AT150" s="4432"/>
      <c r="AU150" s="4433"/>
      <c r="AV150" s="4434"/>
      <c r="AW150" s="4432"/>
      <c r="AX150" s="4433"/>
      <c r="AY150" s="4434"/>
      <c r="AZ150" s="4432"/>
      <c r="BA150" s="4433"/>
      <c r="BB150" s="4434"/>
      <c r="BC150" s="3939"/>
      <c r="BD150" s="3940"/>
      <c r="BE150" s="3941"/>
      <c r="BF150" s="3939"/>
      <c r="BG150" s="3940"/>
      <c r="BH150" s="4036"/>
      <c r="BI150" s="4429"/>
      <c r="BJ150" s="4430"/>
      <c r="BK150" s="4431"/>
      <c r="BL150" s="4008"/>
      <c r="BM150" s="4408"/>
      <c r="BN150" s="4409"/>
      <c r="BO150" s="4409"/>
      <c r="BP150" s="4409"/>
      <c r="BQ150" s="4409"/>
      <c r="BR150" s="4409"/>
      <c r="BS150" s="4409"/>
      <c r="BT150" s="4410"/>
    </row>
    <row r="151" spans="3:72" s="65" customFormat="1" ht="14.15" customHeight="1">
      <c r="C151" s="4248"/>
      <c r="D151" s="3783"/>
      <c r="E151" s="3784"/>
      <c r="F151" s="3785"/>
      <c r="G151" s="3759"/>
      <c r="H151" s="3760"/>
      <c r="I151" s="3760"/>
      <c r="J151" s="4397"/>
      <c r="K151" s="4398"/>
      <c r="L151" s="3757"/>
      <c r="M151" s="2460"/>
      <c r="N151" s="2460"/>
      <c r="O151" s="2460"/>
      <c r="P151" s="3758"/>
      <c r="Q151" s="3108"/>
      <c r="R151" s="3872"/>
      <c r="S151" s="4464"/>
      <c r="T151" s="4465"/>
      <c r="U151" s="4466"/>
      <c r="V151" s="3986"/>
      <c r="W151" s="3987"/>
      <c r="X151" s="3994"/>
      <c r="Y151" s="3995"/>
      <c r="Z151" s="1035"/>
      <c r="AA151" s="1036" t="s">
        <v>37</v>
      </c>
      <c r="AB151" s="1037"/>
      <c r="AC151" s="1036" t="s">
        <v>37</v>
      </c>
      <c r="AD151" s="1037"/>
      <c r="AE151" s="1036" t="s">
        <v>37</v>
      </c>
      <c r="AF151" s="1038" t="s">
        <v>36</v>
      </c>
      <c r="AG151" s="3981"/>
      <c r="AH151" s="3981"/>
      <c r="AI151" s="1039" t="s">
        <v>18</v>
      </c>
      <c r="AJ151" s="1040" t="s">
        <v>36</v>
      </c>
      <c r="AK151" s="3981"/>
      <c r="AL151" s="3981"/>
      <c r="AM151" s="1041" t="s">
        <v>18</v>
      </c>
      <c r="AN151" s="3824"/>
      <c r="AO151" s="3825"/>
      <c r="AP151" s="3826"/>
      <c r="AQ151" s="3824"/>
      <c r="AR151" s="3825"/>
      <c r="AS151" s="3826"/>
      <c r="AT151" s="3903"/>
      <c r="AU151" s="3904"/>
      <c r="AV151" s="3905"/>
      <c r="AW151" s="3903"/>
      <c r="AX151" s="3904"/>
      <c r="AY151" s="3905"/>
      <c r="AZ151" s="3903"/>
      <c r="BA151" s="3904"/>
      <c r="BB151" s="3905"/>
      <c r="BC151" s="3921"/>
      <c r="BD151" s="3922"/>
      <c r="BE151" s="4044"/>
      <c r="BF151" s="3921"/>
      <c r="BG151" s="3922"/>
      <c r="BH151" s="3923"/>
      <c r="BI151" s="4420"/>
      <c r="BJ151" s="4421"/>
      <c r="BK151" s="4422"/>
      <c r="BL151" s="4009"/>
      <c r="BM151" s="4423"/>
      <c r="BN151" s="4424"/>
      <c r="BO151" s="4424"/>
      <c r="BP151" s="4424"/>
      <c r="BQ151" s="4424"/>
      <c r="BR151" s="4424"/>
      <c r="BS151" s="4424"/>
      <c r="BT151" s="4425"/>
    </row>
    <row r="152" spans="3:72" s="65" customFormat="1" ht="14.15" customHeight="1">
      <c r="C152" s="4209">
        <v>31</v>
      </c>
      <c r="D152" s="3777"/>
      <c r="E152" s="3778"/>
      <c r="F152" s="3779"/>
      <c r="G152" s="3763"/>
      <c r="H152" s="3764"/>
      <c r="I152" s="3764"/>
      <c r="J152" s="3764"/>
      <c r="K152" s="3765"/>
      <c r="L152" s="3754"/>
      <c r="M152" s="3755"/>
      <c r="N152" s="3755"/>
      <c r="O152" s="3755"/>
      <c r="P152" s="3756"/>
      <c r="Q152" s="3102"/>
      <c r="R152" s="3870"/>
      <c r="S152" s="4386"/>
      <c r="T152" s="4387"/>
      <c r="U152" s="4388"/>
      <c r="V152" s="3982"/>
      <c r="W152" s="3983"/>
      <c r="X152" s="3988"/>
      <c r="Y152" s="3989"/>
      <c r="Z152" s="3992"/>
      <c r="AA152" s="3853" t="s">
        <v>131</v>
      </c>
      <c r="AB152" s="3855"/>
      <c r="AC152" s="3853" t="s">
        <v>131</v>
      </c>
      <c r="AD152" s="3102"/>
      <c r="AE152" s="3853" t="s">
        <v>131</v>
      </c>
      <c r="AF152" s="3864"/>
      <c r="AG152" s="3865"/>
      <c r="AH152" s="3865"/>
      <c r="AI152" s="4030"/>
      <c r="AJ152" s="4029"/>
      <c r="AK152" s="3865"/>
      <c r="AL152" s="3865"/>
      <c r="AM152" s="4030"/>
      <c r="AN152" s="4399"/>
      <c r="AO152" s="4400"/>
      <c r="AP152" s="4401"/>
      <c r="AQ152" s="4402"/>
      <c r="AR152" s="4403"/>
      <c r="AS152" s="4404"/>
      <c r="AT152" s="3915"/>
      <c r="AU152" s="3916"/>
      <c r="AV152" s="3917"/>
      <c r="AW152" s="3915"/>
      <c r="AX152" s="3916"/>
      <c r="AY152" s="3917"/>
      <c r="AZ152" s="3915"/>
      <c r="BA152" s="3916"/>
      <c r="BB152" s="3917"/>
      <c r="BC152" s="3918">
        <f>SUM(AN152:BB154)</f>
        <v>0</v>
      </c>
      <c r="BD152" s="3919"/>
      <c r="BE152" s="3938"/>
      <c r="BF152" s="3918" t="str">
        <f>IF(AJ152+BC152=0,"",AJ152+BC152)</f>
        <v/>
      </c>
      <c r="BG152" s="3919"/>
      <c r="BH152" s="3920"/>
      <c r="BI152" s="4426"/>
      <c r="BJ152" s="4427"/>
      <c r="BK152" s="4428"/>
      <c r="BL152" s="4007"/>
      <c r="BM152" s="4417"/>
      <c r="BN152" s="4418"/>
      <c r="BO152" s="4418"/>
      <c r="BP152" s="4418"/>
      <c r="BQ152" s="4418"/>
      <c r="BR152" s="4418"/>
      <c r="BS152" s="4418"/>
      <c r="BT152" s="4419"/>
    </row>
    <row r="153" spans="3:72" s="65" customFormat="1" ht="14.15" customHeight="1">
      <c r="C153" s="4210"/>
      <c r="D153" s="3780"/>
      <c r="E153" s="3781"/>
      <c r="F153" s="3782"/>
      <c r="G153" s="3766"/>
      <c r="H153" s="3767"/>
      <c r="I153" s="3767"/>
      <c r="J153" s="3767"/>
      <c r="K153" s="3768"/>
      <c r="L153" s="4392"/>
      <c r="M153" s="2454"/>
      <c r="N153" s="2454"/>
      <c r="O153" s="2454"/>
      <c r="P153" s="4393"/>
      <c r="Q153" s="3105"/>
      <c r="R153" s="3871"/>
      <c r="S153" s="4386"/>
      <c r="T153" s="4387"/>
      <c r="U153" s="4388"/>
      <c r="V153" s="3984"/>
      <c r="W153" s="3985"/>
      <c r="X153" s="3990"/>
      <c r="Y153" s="3991"/>
      <c r="Z153" s="3993"/>
      <c r="AA153" s="3854"/>
      <c r="AB153" s="3856"/>
      <c r="AC153" s="3854"/>
      <c r="AD153" s="3105"/>
      <c r="AE153" s="3854"/>
      <c r="AF153" s="3866"/>
      <c r="AG153" s="3867"/>
      <c r="AH153" s="3867"/>
      <c r="AI153" s="4032"/>
      <c r="AJ153" s="4031"/>
      <c r="AK153" s="3867"/>
      <c r="AL153" s="3867"/>
      <c r="AM153" s="4032"/>
      <c r="AN153" s="4414"/>
      <c r="AO153" s="4415"/>
      <c r="AP153" s="4416"/>
      <c r="AQ153" s="4414"/>
      <c r="AR153" s="4415"/>
      <c r="AS153" s="4416"/>
      <c r="AT153" s="4432"/>
      <c r="AU153" s="4433"/>
      <c r="AV153" s="4434"/>
      <c r="AW153" s="4432"/>
      <c r="AX153" s="4433"/>
      <c r="AY153" s="4434"/>
      <c r="AZ153" s="4432"/>
      <c r="BA153" s="4433"/>
      <c r="BB153" s="4434"/>
      <c r="BC153" s="3939"/>
      <c r="BD153" s="3940"/>
      <c r="BE153" s="3941"/>
      <c r="BF153" s="3939"/>
      <c r="BG153" s="3940"/>
      <c r="BH153" s="4036"/>
      <c r="BI153" s="4429"/>
      <c r="BJ153" s="4430"/>
      <c r="BK153" s="4431"/>
      <c r="BL153" s="4008"/>
      <c r="BM153" s="4408"/>
      <c r="BN153" s="4409"/>
      <c r="BO153" s="4409"/>
      <c r="BP153" s="4409"/>
      <c r="BQ153" s="4409"/>
      <c r="BR153" s="4409"/>
      <c r="BS153" s="4409"/>
      <c r="BT153" s="4410"/>
    </row>
    <row r="154" spans="3:72" s="65" customFormat="1" ht="14.15" customHeight="1">
      <c r="C154" s="4248"/>
      <c r="D154" s="3783"/>
      <c r="E154" s="3784"/>
      <c r="F154" s="3785"/>
      <c r="G154" s="3759"/>
      <c r="H154" s="3760"/>
      <c r="I154" s="3760"/>
      <c r="J154" s="4397"/>
      <c r="K154" s="4398"/>
      <c r="L154" s="3757"/>
      <c r="M154" s="2460"/>
      <c r="N154" s="2460"/>
      <c r="O154" s="2460"/>
      <c r="P154" s="3758"/>
      <c r="Q154" s="3108"/>
      <c r="R154" s="3872"/>
      <c r="S154" s="4464"/>
      <c r="T154" s="4465"/>
      <c r="U154" s="4466"/>
      <c r="V154" s="3986"/>
      <c r="W154" s="3987"/>
      <c r="X154" s="3994"/>
      <c r="Y154" s="3995"/>
      <c r="Z154" s="1035"/>
      <c r="AA154" s="1036" t="s">
        <v>37</v>
      </c>
      <c r="AB154" s="1037"/>
      <c r="AC154" s="1036" t="s">
        <v>37</v>
      </c>
      <c r="AD154" s="1037"/>
      <c r="AE154" s="1036" t="s">
        <v>37</v>
      </c>
      <c r="AF154" s="1038" t="s">
        <v>36</v>
      </c>
      <c r="AG154" s="3981"/>
      <c r="AH154" s="3981"/>
      <c r="AI154" s="1039" t="s">
        <v>18</v>
      </c>
      <c r="AJ154" s="1040" t="s">
        <v>36</v>
      </c>
      <c r="AK154" s="3981"/>
      <c r="AL154" s="3981"/>
      <c r="AM154" s="1041" t="s">
        <v>18</v>
      </c>
      <c r="AN154" s="3824"/>
      <c r="AO154" s="3825"/>
      <c r="AP154" s="3826"/>
      <c r="AQ154" s="3824"/>
      <c r="AR154" s="3825"/>
      <c r="AS154" s="3826"/>
      <c r="AT154" s="3903"/>
      <c r="AU154" s="3904"/>
      <c r="AV154" s="3905"/>
      <c r="AW154" s="3903"/>
      <c r="AX154" s="3904"/>
      <c r="AY154" s="3905"/>
      <c r="AZ154" s="3903"/>
      <c r="BA154" s="3904"/>
      <c r="BB154" s="3905"/>
      <c r="BC154" s="3921"/>
      <c r="BD154" s="3922"/>
      <c r="BE154" s="4044"/>
      <c r="BF154" s="3921"/>
      <c r="BG154" s="3922"/>
      <c r="BH154" s="3923"/>
      <c r="BI154" s="4420"/>
      <c r="BJ154" s="4421"/>
      <c r="BK154" s="4422"/>
      <c r="BL154" s="4009"/>
      <c r="BM154" s="4423"/>
      <c r="BN154" s="4424"/>
      <c r="BO154" s="4424"/>
      <c r="BP154" s="4424"/>
      <c r="BQ154" s="4424"/>
      <c r="BR154" s="4424"/>
      <c r="BS154" s="4424"/>
      <c r="BT154" s="4425"/>
    </row>
    <row r="155" spans="3:72" s="65" customFormat="1" ht="14.15" customHeight="1">
      <c r="C155" s="4209">
        <v>32</v>
      </c>
      <c r="D155" s="3777"/>
      <c r="E155" s="3778"/>
      <c r="F155" s="3779"/>
      <c r="G155" s="3763"/>
      <c r="H155" s="3764"/>
      <c r="I155" s="3764"/>
      <c r="J155" s="3764"/>
      <c r="K155" s="3765"/>
      <c r="L155" s="3754"/>
      <c r="M155" s="3755"/>
      <c r="N155" s="3755"/>
      <c r="O155" s="3755"/>
      <c r="P155" s="3756"/>
      <c r="Q155" s="3102"/>
      <c r="R155" s="3870"/>
      <c r="S155" s="4386"/>
      <c r="T155" s="4387"/>
      <c r="U155" s="4388"/>
      <c r="V155" s="3982"/>
      <c r="W155" s="3983"/>
      <c r="X155" s="3988"/>
      <c r="Y155" s="3989"/>
      <c r="Z155" s="3992"/>
      <c r="AA155" s="3853" t="s">
        <v>131</v>
      </c>
      <c r="AB155" s="3855"/>
      <c r="AC155" s="3853" t="s">
        <v>131</v>
      </c>
      <c r="AD155" s="3102"/>
      <c r="AE155" s="3853" t="s">
        <v>131</v>
      </c>
      <c r="AF155" s="3864"/>
      <c r="AG155" s="3865"/>
      <c r="AH155" s="3865"/>
      <c r="AI155" s="4030"/>
      <c r="AJ155" s="4029"/>
      <c r="AK155" s="3865"/>
      <c r="AL155" s="3865"/>
      <c r="AM155" s="4030"/>
      <c r="AN155" s="4399"/>
      <c r="AO155" s="4400"/>
      <c r="AP155" s="4401"/>
      <c r="AQ155" s="4402"/>
      <c r="AR155" s="4403"/>
      <c r="AS155" s="4404"/>
      <c r="AT155" s="3915"/>
      <c r="AU155" s="3916"/>
      <c r="AV155" s="3917"/>
      <c r="AW155" s="3915"/>
      <c r="AX155" s="3916"/>
      <c r="AY155" s="3917"/>
      <c r="AZ155" s="3915"/>
      <c r="BA155" s="3916"/>
      <c r="BB155" s="3917"/>
      <c r="BC155" s="3918">
        <f>SUM(AN155:BB157)</f>
        <v>0</v>
      </c>
      <c r="BD155" s="3919"/>
      <c r="BE155" s="3938"/>
      <c r="BF155" s="3918" t="str">
        <f>IF(AJ155+BC155=0,"",AJ155+BC155)</f>
        <v/>
      </c>
      <c r="BG155" s="3919"/>
      <c r="BH155" s="3920"/>
      <c r="BI155" s="4426"/>
      <c r="BJ155" s="4427"/>
      <c r="BK155" s="4428"/>
      <c r="BL155" s="4007"/>
      <c r="BM155" s="4417"/>
      <c r="BN155" s="4418"/>
      <c r="BO155" s="4418"/>
      <c r="BP155" s="4418"/>
      <c r="BQ155" s="4418"/>
      <c r="BR155" s="4418"/>
      <c r="BS155" s="4418"/>
      <c r="BT155" s="4419"/>
    </row>
    <row r="156" spans="3:72" s="65" customFormat="1" ht="14.15" customHeight="1">
      <c r="C156" s="4210"/>
      <c r="D156" s="3780"/>
      <c r="E156" s="3781"/>
      <c r="F156" s="3782"/>
      <c r="G156" s="3766"/>
      <c r="H156" s="3767"/>
      <c r="I156" s="3767"/>
      <c r="J156" s="3767"/>
      <c r="K156" s="3768"/>
      <c r="L156" s="4392"/>
      <c r="M156" s="2454"/>
      <c r="N156" s="2454"/>
      <c r="O156" s="2454"/>
      <c r="P156" s="4393"/>
      <c r="Q156" s="3105"/>
      <c r="R156" s="3871"/>
      <c r="S156" s="4386"/>
      <c r="T156" s="4387"/>
      <c r="U156" s="4388"/>
      <c r="V156" s="3984"/>
      <c r="W156" s="3985"/>
      <c r="X156" s="3990"/>
      <c r="Y156" s="3991"/>
      <c r="Z156" s="3993"/>
      <c r="AA156" s="3854"/>
      <c r="AB156" s="3856"/>
      <c r="AC156" s="3854"/>
      <c r="AD156" s="3105"/>
      <c r="AE156" s="3854"/>
      <c r="AF156" s="3866"/>
      <c r="AG156" s="3867"/>
      <c r="AH156" s="3867"/>
      <c r="AI156" s="4032"/>
      <c r="AJ156" s="4031"/>
      <c r="AK156" s="3867"/>
      <c r="AL156" s="3867"/>
      <c r="AM156" s="4032"/>
      <c r="AN156" s="4414"/>
      <c r="AO156" s="4415"/>
      <c r="AP156" s="4416"/>
      <c r="AQ156" s="4414"/>
      <c r="AR156" s="4415"/>
      <c r="AS156" s="4416"/>
      <c r="AT156" s="4432"/>
      <c r="AU156" s="4433"/>
      <c r="AV156" s="4434"/>
      <c r="AW156" s="4432"/>
      <c r="AX156" s="4433"/>
      <c r="AY156" s="4434"/>
      <c r="AZ156" s="4432"/>
      <c r="BA156" s="4433"/>
      <c r="BB156" s="4434"/>
      <c r="BC156" s="3939"/>
      <c r="BD156" s="3940"/>
      <c r="BE156" s="3941"/>
      <c r="BF156" s="3939"/>
      <c r="BG156" s="3940"/>
      <c r="BH156" s="4036"/>
      <c r="BI156" s="4429"/>
      <c r="BJ156" s="4430"/>
      <c r="BK156" s="4431"/>
      <c r="BL156" s="4008"/>
      <c r="BM156" s="4408"/>
      <c r="BN156" s="4409"/>
      <c r="BO156" s="4409"/>
      <c r="BP156" s="4409"/>
      <c r="BQ156" s="4409"/>
      <c r="BR156" s="4409"/>
      <c r="BS156" s="4409"/>
      <c r="BT156" s="4410"/>
    </row>
    <row r="157" spans="3:72" s="65" customFormat="1" ht="14.15" customHeight="1">
      <c r="C157" s="4248"/>
      <c r="D157" s="3783"/>
      <c r="E157" s="3784"/>
      <c r="F157" s="3785"/>
      <c r="G157" s="3759"/>
      <c r="H157" s="3760"/>
      <c r="I157" s="3760"/>
      <c r="J157" s="4397"/>
      <c r="K157" s="4398"/>
      <c r="L157" s="3757"/>
      <c r="M157" s="2460"/>
      <c r="N157" s="2460"/>
      <c r="O157" s="2460"/>
      <c r="P157" s="3758"/>
      <c r="Q157" s="3108"/>
      <c r="R157" s="3872"/>
      <c r="S157" s="4464"/>
      <c r="T157" s="4465"/>
      <c r="U157" s="4466"/>
      <c r="V157" s="3986"/>
      <c r="W157" s="3987"/>
      <c r="X157" s="3994"/>
      <c r="Y157" s="3995"/>
      <c r="Z157" s="1035"/>
      <c r="AA157" s="1036" t="s">
        <v>37</v>
      </c>
      <c r="AB157" s="1037"/>
      <c r="AC157" s="1036" t="s">
        <v>37</v>
      </c>
      <c r="AD157" s="1037"/>
      <c r="AE157" s="1036" t="s">
        <v>37</v>
      </c>
      <c r="AF157" s="1038" t="s">
        <v>36</v>
      </c>
      <c r="AG157" s="3981"/>
      <c r="AH157" s="3981"/>
      <c r="AI157" s="1039" t="s">
        <v>18</v>
      </c>
      <c r="AJ157" s="1040" t="s">
        <v>36</v>
      </c>
      <c r="AK157" s="3981"/>
      <c r="AL157" s="3981"/>
      <c r="AM157" s="1041" t="s">
        <v>18</v>
      </c>
      <c r="AN157" s="3824"/>
      <c r="AO157" s="3825"/>
      <c r="AP157" s="3826"/>
      <c r="AQ157" s="3824"/>
      <c r="AR157" s="3825"/>
      <c r="AS157" s="3826"/>
      <c r="AT157" s="3903"/>
      <c r="AU157" s="3904"/>
      <c r="AV157" s="3905"/>
      <c r="AW157" s="3903"/>
      <c r="AX157" s="3904"/>
      <c r="AY157" s="3905"/>
      <c r="AZ157" s="3903"/>
      <c r="BA157" s="3904"/>
      <c r="BB157" s="3905"/>
      <c r="BC157" s="3921"/>
      <c r="BD157" s="3922"/>
      <c r="BE157" s="4044"/>
      <c r="BF157" s="3921"/>
      <c r="BG157" s="3922"/>
      <c r="BH157" s="3923"/>
      <c r="BI157" s="4420"/>
      <c r="BJ157" s="4421"/>
      <c r="BK157" s="4422"/>
      <c r="BL157" s="4009"/>
      <c r="BM157" s="4423"/>
      <c r="BN157" s="4424"/>
      <c r="BO157" s="4424"/>
      <c r="BP157" s="4424"/>
      <c r="BQ157" s="4424"/>
      <c r="BR157" s="4424"/>
      <c r="BS157" s="4424"/>
      <c r="BT157" s="4425"/>
    </row>
    <row r="158" spans="3:72" s="65" customFormat="1" ht="14.15" customHeight="1">
      <c r="C158" s="4209">
        <v>33</v>
      </c>
      <c r="D158" s="3777"/>
      <c r="E158" s="3778"/>
      <c r="F158" s="3779"/>
      <c r="G158" s="3763"/>
      <c r="H158" s="3764"/>
      <c r="I158" s="3764"/>
      <c r="J158" s="3764"/>
      <c r="K158" s="3765"/>
      <c r="L158" s="3754"/>
      <c r="M158" s="3755"/>
      <c r="N158" s="3755"/>
      <c r="O158" s="3755"/>
      <c r="P158" s="3756"/>
      <c r="Q158" s="3102"/>
      <c r="R158" s="3870"/>
      <c r="S158" s="4386"/>
      <c r="T158" s="4387"/>
      <c r="U158" s="4388"/>
      <c r="V158" s="3982"/>
      <c r="W158" s="3983"/>
      <c r="X158" s="3988"/>
      <c r="Y158" s="3989"/>
      <c r="Z158" s="3992"/>
      <c r="AA158" s="3853" t="s">
        <v>131</v>
      </c>
      <c r="AB158" s="3855"/>
      <c r="AC158" s="3853" t="s">
        <v>131</v>
      </c>
      <c r="AD158" s="3102"/>
      <c r="AE158" s="3853" t="s">
        <v>131</v>
      </c>
      <c r="AF158" s="3864"/>
      <c r="AG158" s="3865"/>
      <c r="AH158" s="3865"/>
      <c r="AI158" s="4030"/>
      <c r="AJ158" s="4029"/>
      <c r="AK158" s="3865"/>
      <c r="AL158" s="3865"/>
      <c r="AM158" s="4030"/>
      <c r="AN158" s="4399"/>
      <c r="AO158" s="4400"/>
      <c r="AP158" s="4401"/>
      <c r="AQ158" s="4402"/>
      <c r="AR158" s="4403"/>
      <c r="AS158" s="4404"/>
      <c r="AT158" s="3915"/>
      <c r="AU158" s="3916"/>
      <c r="AV158" s="3917"/>
      <c r="AW158" s="3915"/>
      <c r="AX158" s="3916"/>
      <c r="AY158" s="3917"/>
      <c r="AZ158" s="3915"/>
      <c r="BA158" s="3916"/>
      <c r="BB158" s="3917"/>
      <c r="BC158" s="3918">
        <f>SUM(AN158:BB160)</f>
        <v>0</v>
      </c>
      <c r="BD158" s="3919"/>
      <c r="BE158" s="3938"/>
      <c r="BF158" s="3918" t="str">
        <f>IF(AJ158+BC158=0,"",AJ158+BC158)</f>
        <v/>
      </c>
      <c r="BG158" s="3919"/>
      <c r="BH158" s="3920"/>
      <c r="BI158" s="4426"/>
      <c r="BJ158" s="4427"/>
      <c r="BK158" s="4428"/>
      <c r="BL158" s="4007"/>
      <c r="BM158" s="4417"/>
      <c r="BN158" s="4418"/>
      <c r="BO158" s="4418"/>
      <c r="BP158" s="4418"/>
      <c r="BQ158" s="4418"/>
      <c r="BR158" s="4418"/>
      <c r="BS158" s="4418"/>
      <c r="BT158" s="4419"/>
    </row>
    <row r="159" spans="3:72" s="65" customFormat="1" ht="14.15" customHeight="1">
      <c r="C159" s="4210"/>
      <c r="D159" s="3780"/>
      <c r="E159" s="3781"/>
      <c r="F159" s="3782"/>
      <c r="G159" s="3766"/>
      <c r="H159" s="3767"/>
      <c r="I159" s="3767"/>
      <c r="J159" s="3767"/>
      <c r="K159" s="3768"/>
      <c r="L159" s="4392"/>
      <c r="M159" s="2454"/>
      <c r="N159" s="2454"/>
      <c r="O159" s="2454"/>
      <c r="P159" s="4393"/>
      <c r="Q159" s="3105"/>
      <c r="R159" s="3871"/>
      <c r="S159" s="4386"/>
      <c r="T159" s="4387"/>
      <c r="U159" s="4388"/>
      <c r="V159" s="3984"/>
      <c r="W159" s="3985"/>
      <c r="X159" s="3990"/>
      <c r="Y159" s="3991"/>
      <c r="Z159" s="3993"/>
      <c r="AA159" s="3854"/>
      <c r="AB159" s="3856"/>
      <c r="AC159" s="3854"/>
      <c r="AD159" s="3105"/>
      <c r="AE159" s="3854"/>
      <c r="AF159" s="3866"/>
      <c r="AG159" s="3867"/>
      <c r="AH159" s="3867"/>
      <c r="AI159" s="4032"/>
      <c r="AJ159" s="4031"/>
      <c r="AK159" s="3867"/>
      <c r="AL159" s="3867"/>
      <c r="AM159" s="4032"/>
      <c r="AN159" s="4414"/>
      <c r="AO159" s="4415"/>
      <c r="AP159" s="4416"/>
      <c r="AQ159" s="4414"/>
      <c r="AR159" s="4415"/>
      <c r="AS159" s="4416"/>
      <c r="AT159" s="4432"/>
      <c r="AU159" s="4433"/>
      <c r="AV159" s="4434"/>
      <c r="AW159" s="4432"/>
      <c r="AX159" s="4433"/>
      <c r="AY159" s="4434"/>
      <c r="AZ159" s="4432"/>
      <c r="BA159" s="4433"/>
      <c r="BB159" s="4434"/>
      <c r="BC159" s="3939"/>
      <c r="BD159" s="3940"/>
      <c r="BE159" s="3941"/>
      <c r="BF159" s="3939"/>
      <c r="BG159" s="3940"/>
      <c r="BH159" s="4036"/>
      <c r="BI159" s="4429"/>
      <c r="BJ159" s="4430"/>
      <c r="BK159" s="4431"/>
      <c r="BL159" s="4008"/>
      <c r="BM159" s="4408"/>
      <c r="BN159" s="4409"/>
      <c r="BO159" s="4409"/>
      <c r="BP159" s="4409"/>
      <c r="BQ159" s="4409"/>
      <c r="BR159" s="4409"/>
      <c r="BS159" s="4409"/>
      <c r="BT159" s="4410"/>
    </row>
    <row r="160" spans="3:72" s="65" customFormat="1" ht="14.15" customHeight="1">
      <c r="C160" s="4248"/>
      <c r="D160" s="3783"/>
      <c r="E160" s="3784"/>
      <c r="F160" s="3785"/>
      <c r="G160" s="3759"/>
      <c r="H160" s="3760"/>
      <c r="I160" s="3760"/>
      <c r="J160" s="4397"/>
      <c r="K160" s="4398"/>
      <c r="L160" s="3757"/>
      <c r="M160" s="2460"/>
      <c r="N160" s="2460"/>
      <c r="O160" s="2460"/>
      <c r="P160" s="3758"/>
      <c r="Q160" s="3108"/>
      <c r="R160" s="3872"/>
      <c r="S160" s="4464"/>
      <c r="T160" s="4465"/>
      <c r="U160" s="4466"/>
      <c r="V160" s="3986"/>
      <c r="W160" s="3987"/>
      <c r="X160" s="3994"/>
      <c r="Y160" s="3995"/>
      <c r="Z160" s="1035"/>
      <c r="AA160" s="1036" t="s">
        <v>37</v>
      </c>
      <c r="AB160" s="1037"/>
      <c r="AC160" s="1036" t="s">
        <v>37</v>
      </c>
      <c r="AD160" s="1037"/>
      <c r="AE160" s="1036" t="s">
        <v>37</v>
      </c>
      <c r="AF160" s="1038" t="s">
        <v>36</v>
      </c>
      <c r="AG160" s="3981"/>
      <c r="AH160" s="3981"/>
      <c r="AI160" s="1039" t="s">
        <v>18</v>
      </c>
      <c r="AJ160" s="1040" t="s">
        <v>36</v>
      </c>
      <c r="AK160" s="3981"/>
      <c r="AL160" s="3981"/>
      <c r="AM160" s="1041" t="s">
        <v>18</v>
      </c>
      <c r="AN160" s="3824"/>
      <c r="AO160" s="3825"/>
      <c r="AP160" s="3826"/>
      <c r="AQ160" s="3824"/>
      <c r="AR160" s="3825"/>
      <c r="AS160" s="3826"/>
      <c r="AT160" s="3903"/>
      <c r="AU160" s="3904"/>
      <c r="AV160" s="3905"/>
      <c r="AW160" s="3903"/>
      <c r="AX160" s="3904"/>
      <c r="AY160" s="3905"/>
      <c r="AZ160" s="3903"/>
      <c r="BA160" s="3904"/>
      <c r="BB160" s="3905"/>
      <c r="BC160" s="3921"/>
      <c r="BD160" s="3922"/>
      <c r="BE160" s="4044"/>
      <c r="BF160" s="3921"/>
      <c r="BG160" s="3922"/>
      <c r="BH160" s="3923"/>
      <c r="BI160" s="4420"/>
      <c r="BJ160" s="4421"/>
      <c r="BK160" s="4422"/>
      <c r="BL160" s="4009"/>
      <c r="BM160" s="4423"/>
      <c r="BN160" s="4424"/>
      <c r="BO160" s="4424"/>
      <c r="BP160" s="4424"/>
      <c r="BQ160" s="4424"/>
      <c r="BR160" s="4424"/>
      <c r="BS160" s="4424"/>
      <c r="BT160" s="4425"/>
    </row>
    <row r="161" spans="3:75" s="65" customFormat="1" ht="14.15" customHeight="1">
      <c r="C161" s="4209">
        <v>34</v>
      </c>
      <c r="D161" s="3777"/>
      <c r="E161" s="3778"/>
      <c r="F161" s="3779"/>
      <c r="G161" s="3763"/>
      <c r="H161" s="3764"/>
      <c r="I161" s="3764"/>
      <c r="J161" s="3764"/>
      <c r="K161" s="3765"/>
      <c r="L161" s="3754"/>
      <c r="M161" s="3755"/>
      <c r="N161" s="3755"/>
      <c r="O161" s="3755"/>
      <c r="P161" s="3756"/>
      <c r="Q161" s="3102"/>
      <c r="R161" s="3870"/>
      <c r="S161" s="4386"/>
      <c r="T161" s="4387"/>
      <c r="U161" s="4388"/>
      <c r="V161" s="3982"/>
      <c r="W161" s="3983"/>
      <c r="X161" s="3988"/>
      <c r="Y161" s="3989"/>
      <c r="Z161" s="3992"/>
      <c r="AA161" s="3853" t="s">
        <v>131</v>
      </c>
      <c r="AB161" s="3855"/>
      <c r="AC161" s="3853" t="s">
        <v>131</v>
      </c>
      <c r="AD161" s="3102"/>
      <c r="AE161" s="3853" t="s">
        <v>131</v>
      </c>
      <c r="AF161" s="3864"/>
      <c r="AG161" s="3865"/>
      <c r="AH161" s="3865"/>
      <c r="AI161" s="4030"/>
      <c r="AJ161" s="4029"/>
      <c r="AK161" s="3865"/>
      <c r="AL161" s="3865"/>
      <c r="AM161" s="4030"/>
      <c r="AN161" s="4399"/>
      <c r="AO161" s="4400"/>
      <c r="AP161" s="4401"/>
      <c r="AQ161" s="4402"/>
      <c r="AR161" s="4403"/>
      <c r="AS161" s="4404"/>
      <c r="AT161" s="3915"/>
      <c r="AU161" s="3916"/>
      <c r="AV161" s="3917"/>
      <c r="AW161" s="3915"/>
      <c r="AX161" s="3916"/>
      <c r="AY161" s="3917"/>
      <c r="AZ161" s="3915"/>
      <c r="BA161" s="3916"/>
      <c r="BB161" s="3917"/>
      <c r="BC161" s="3918">
        <f>SUM(AN161:BB163)</f>
        <v>0</v>
      </c>
      <c r="BD161" s="3919"/>
      <c r="BE161" s="3938"/>
      <c r="BF161" s="3918" t="str">
        <f>IF(AJ161+BC161=0,"",AJ161+BC161)</f>
        <v/>
      </c>
      <c r="BG161" s="3919"/>
      <c r="BH161" s="3920"/>
      <c r="BI161" s="4426"/>
      <c r="BJ161" s="4427"/>
      <c r="BK161" s="4428"/>
      <c r="BL161" s="4007"/>
      <c r="BM161" s="4417"/>
      <c r="BN161" s="4418"/>
      <c r="BO161" s="4418"/>
      <c r="BP161" s="4418"/>
      <c r="BQ161" s="4418"/>
      <c r="BR161" s="4418"/>
      <c r="BS161" s="4418"/>
      <c r="BT161" s="4419"/>
    </row>
    <row r="162" spans="3:75" s="65" customFormat="1" ht="14.15" customHeight="1">
      <c r="C162" s="4210"/>
      <c r="D162" s="3780"/>
      <c r="E162" s="3781"/>
      <c r="F162" s="3782"/>
      <c r="G162" s="3766"/>
      <c r="H162" s="3767"/>
      <c r="I162" s="3767"/>
      <c r="J162" s="3767"/>
      <c r="K162" s="3768"/>
      <c r="L162" s="4392"/>
      <c r="M162" s="2454"/>
      <c r="N162" s="2454"/>
      <c r="O162" s="2454"/>
      <c r="P162" s="4393"/>
      <c r="Q162" s="3105"/>
      <c r="R162" s="3871"/>
      <c r="S162" s="4386"/>
      <c r="T162" s="4387"/>
      <c r="U162" s="4388"/>
      <c r="V162" s="3984"/>
      <c r="W162" s="3985"/>
      <c r="X162" s="3990"/>
      <c r="Y162" s="3991"/>
      <c r="Z162" s="3993"/>
      <c r="AA162" s="3854"/>
      <c r="AB162" s="3856"/>
      <c r="AC162" s="3854"/>
      <c r="AD162" s="3105"/>
      <c r="AE162" s="3854"/>
      <c r="AF162" s="3866"/>
      <c r="AG162" s="3867"/>
      <c r="AH162" s="3867"/>
      <c r="AI162" s="4032"/>
      <c r="AJ162" s="4031"/>
      <c r="AK162" s="3867"/>
      <c r="AL162" s="3867"/>
      <c r="AM162" s="4032"/>
      <c r="AN162" s="4414"/>
      <c r="AO162" s="4415"/>
      <c r="AP162" s="4416"/>
      <c r="AQ162" s="4414"/>
      <c r="AR162" s="4415"/>
      <c r="AS162" s="4416"/>
      <c r="AT162" s="4432"/>
      <c r="AU162" s="4433"/>
      <c r="AV162" s="4434"/>
      <c r="AW162" s="4432"/>
      <c r="AX162" s="4433"/>
      <c r="AY162" s="4434"/>
      <c r="AZ162" s="4432"/>
      <c r="BA162" s="4433"/>
      <c r="BB162" s="4434"/>
      <c r="BC162" s="3939"/>
      <c r="BD162" s="3940"/>
      <c r="BE162" s="3941"/>
      <c r="BF162" s="3939"/>
      <c r="BG162" s="3940"/>
      <c r="BH162" s="4036"/>
      <c r="BI162" s="4429"/>
      <c r="BJ162" s="4430"/>
      <c r="BK162" s="4431"/>
      <c r="BL162" s="4008"/>
      <c r="BM162" s="4408"/>
      <c r="BN162" s="4409"/>
      <c r="BO162" s="4409"/>
      <c r="BP162" s="4409"/>
      <c r="BQ162" s="4409"/>
      <c r="BR162" s="4409"/>
      <c r="BS162" s="4409"/>
      <c r="BT162" s="4410"/>
    </row>
    <row r="163" spans="3:75" s="65" customFormat="1" ht="14.15" customHeight="1">
      <c r="C163" s="4248"/>
      <c r="D163" s="3783"/>
      <c r="E163" s="3784"/>
      <c r="F163" s="3785"/>
      <c r="G163" s="3759"/>
      <c r="H163" s="3760"/>
      <c r="I163" s="3760"/>
      <c r="J163" s="4397"/>
      <c r="K163" s="4398"/>
      <c r="L163" s="3757"/>
      <c r="M163" s="2460"/>
      <c r="N163" s="2460"/>
      <c r="O163" s="2460"/>
      <c r="P163" s="3758"/>
      <c r="Q163" s="3108"/>
      <c r="R163" s="3872"/>
      <c r="S163" s="4464"/>
      <c r="T163" s="4465"/>
      <c r="U163" s="4466"/>
      <c r="V163" s="3986"/>
      <c r="W163" s="3987"/>
      <c r="X163" s="3994"/>
      <c r="Y163" s="3995"/>
      <c r="Z163" s="1035"/>
      <c r="AA163" s="1036" t="s">
        <v>37</v>
      </c>
      <c r="AB163" s="1037"/>
      <c r="AC163" s="1036" t="s">
        <v>37</v>
      </c>
      <c r="AD163" s="1037"/>
      <c r="AE163" s="1036" t="s">
        <v>37</v>
      </c>
      <c r="AF163" s="1038" t="s">
        <v>36</v>
      </c>
      <c r="AG163" s="3981"/>
      <c r="AH163" s="3981"/>
      <c r="AI163" s="1039" t="s">
        <v>18</v>
      </c>
      <c r="AJ163" s="1040" t="s">
        <v>36</v>
      </c>
      <c r="AK163" s="3981"/>
      <c r="AL163" s="3981"/>
      <c r="AM163" s="1041" t="s">
        <v>18</v>
      </c>
      <c r="AN163" s="3824"/>
      <c r="AO163" s="3825"/>
      <c r="AP163" s="3826"/>
      <c r="AQ163" s="3824"/>
      <c r="AR163" s="3825"/>
      <c r="AS163" s="3826"/>
      <c r="AT163" s="3903"/>
      <c r="AU163" s="3904"/>
      <c r="AV163" s="3905"/>
      <c r="AW163" s="3903"/>
      <c r="AX163" s="3904"/>
      <c r="AY163" s="3905"/>
      <c r="AZ163" s="3903"/>
      <c r="BA163" s="3904"/>
      <c r="BB163" s="3905"/>
      <c r="BC163" s="3921"/>
      <c r="BD163" s="3922"/>
      <c r="BE163" s="4044"/>
      <c r="BF163" s="3921"/>
      <c r="BG163" s="3922"/>
      <c r="BH163" s="3923"/>
      <c r="BI163" s="4420"/>
      <c r="BJ163" s="4421"/>
      <c r="BK163" s="4422"/>
      <c r="BL163" s="4009"/>
      <c r="BM163" s="4423"/>
      <c r="BN163" s="4424"/>
      <c r="BO163" s="4424"/>
      <c r="BP163" s="4424"/>
      <c r="BQ163" s="4424"/>
      <c r="BR163" s="4424"/>
      <c r="BS163" s="4424"/>
      <c r="BT163" s="4425"/>
    </row>
    <row r="164" spans="3:75" s="65" customFormat="1" ht="14.15" customHeight="1">
      <c r="C164" s="4209">
        <v>35</v>
      </c>
      <c r="D164" s="3777"/>
      <c r="E164" s="3778"/>
      <c r="F164" s="3779"/>
      <c r="G164" s="3763"/>
      <c r="H164" s="3764"/>
      <c r="I164" s="3764"/>
      <c r="J164" s="3764"/>
      <c r="K164" s="3765"/>
      <c r="L164" s="3754"/>
      <c r="M164" s="3755"/>
      <c r="N164" s="3755"/>
      <c r="O164" s="3755"/>
      <c r="P164" s="3756"/>
      <c r="Q164" s="3102"/>
      <c r="R164" s="3870"/>
      <c r="S164" s="4383"/>
      <c r="T164" s="4384"/>
      <c r="U164" s="4385"/>
      <c r="V164" s="3982"/>
      <c r="W164" s="3983"/>
      <c r="X164" s="3988"/>
      <c r="Y164" s="3989"/>
      <c r="Z164" s="3992"/>
      <c r="AA164" s="3853" t="s">
        <v>131</v>
      </c>
      <c r="AB164" s="3855"/>
      <c r="AC164" s="3853" t="s">
        <v>131</v>
      </c>
      <c r="AD164" s="3102"/>
      <c r="AE164" s="3853" t="s">
        <v>131</v>
      </c>
      <c r="AF164" s="3864"/>
      <c r="AG164" s="3865"/>
      <c r="AH164" s="3865"/>
      <c r="AI164" s="4030"/>
      <c r="AJ164" s="4029"/>
      <c r="AK164" s="3865"/>
      <c r="AL164" s="3865"/>
      <c r="AM164" s="4030"/>
      <c r="AN164" s="4399"/>
      <c r="AO164" s="4400"/>
      <c r="AP164" s="4401"/>
      <c r="AQ164" s="4402"/>
      <c r="AR164" s="4403"/>
      <c r="AS164" s="4404"/>
      <c r="AT164" s="3915"/>
      <c r="AU164" s="3916"/>
      <c r="AV164" s="3917"/>
      <c r="AW164" s="3915"/>
      <c r="AX164" s="3916"/>
      <c r="AY164" s="3917"/>
      <c r="AZ164" s="3915"/>
      <c r="BA164" s="3916"/>
      <c r="BB164" s="3917"/>
      <c r="BC164" s="3918">
        <f>SUM(AN164:BB166)</f>
        <v>0</v>
      </c>
      <c r="BD164" s="3919"/>
      <c r="BE164" s="3938"/>
      <c r="BF164" s="3918" t="str">
        <f>IF(AJ164+BC164=0,"",AJ164+BC164)</f>
        <v/>
      </c>
      <c r="BG164" s="3919"/>
      <c r="BH164" s="3920"/>
      <c r="BI164" s="4426"/>
      <c r="BJ164" s="4427"/>
      <c r="BK164" s="4428"/>
      <c r="BL164" s="4007"/>
      <c r="BM164" s="4417"/>
      <c r="BN164" s="4418"/>
      <c r="BO164" s="4418"/>
      <c r="BP164" s="4418"/>
      <c r="BQ164" s="4418"/>
      <c r="BR164" s="4418"/>
      <c r="BS164" s="4418"/>
      <c r="BT164" s="4419"/>
    </row>
    <row r="165" spans="3:75" s="65" customFormat="1" ht="14.15" customHeight="1">
      <c r="C165" s="4210"/>
      <c r="D165" s="3780"/>
      <c r="E165" s="3781"/>
      <c r="F165" s="3782"/>
      <c r="G165" s="3766"/>
      <c r="H165" s="3767"/>
      <c r="I165" s="3767"/>
      <c r="J165" s="3767"/>
      <c r="K165" s="3768"/>
      <c r="L165" s="4392"/>
      <c r="M165" s="2454"/>
      <c r="N165" s="2454"/>
      <c r="O165" s="2454"/>
      <c r="P165" s="4393"/>
      <c r="Q165" s="3105"/>
      <c r="R165" s="3871"/>
      <c r="S165" s="4386"/>
      <c r="T165" s="4387"/>
      <c r="U165" s="4388"/>
      <c r="V165" s="3984"/>
      <c r="W165" s="3985"/>
      <c r="X165" s="3990"/>
      <c r="Y165" s="3991"/>
      <c r="Z165" s="3993"/>
      <c r="AA165" s="3854"/>
      <c r="AB165" s="3856"/>
      <c r="AC165" s="3854"/>
      <c r="AD165" s="3105"/>
      <c r="AE165" s="3854"/>
      <c r="AF165" s="3866"/>
      <c r="AG165" s="3867"/>
      <c r="AH165" s="3867"/>
      <c r="AI165" s="4032"/>
      <c r="AJ165" s="4031"/>
      <c r="AK165" s="3867"/>
      <c r="AL165" s="3867"/>
      <c r="AM165" s="4032"/>
      <c r="AN165" s="4414"/>
      <c r="AO165" s="4415"/>
      <c r="AP165" s="4416"/>
      <c r="AQ165" s="4414"/>
      <c r="AR165" s="4415"/>
      <c r="AS165" s="4416"/>
      <c r="AT165" s="4432"/>
      <c r="AU165" s="4433"/>
      <c r="AV165" s="4434"/>
      <c r="AW165" s="4432"/>
      <c r="AX165" s="4433"/>
      <c r="AY165" s="4434"/>
      <c r="AZ165" s="4432"/>
      <c r="BA165" s="4433"/>
      <c r="BB165" s="4434"/>
      <c r="BC165" s="3939"/>
      <c r="BD165" s="3940"/>
      <c r="BE165" s="3941"/>
      <c r="BF165" s="3939"/>
      <c r="BG165" s="3940"/>
      <c r="BH165" s="4036"/>
      <c r="BI165" s="4429"/>
      <c r="BJ165" s="4430"/>
      <c r="BK165" s="4431"/>
      <c r="BL165" s="4008"/>
      <c r="BM165" s="4408"/>
      <c r="BN165" s="4409"/>
      <c r="BO165" s="4409"/>
      <c r="BP165" s="4409"/>
      <c r="BQ165" s="4409"/>
      <c r="BR165" s="4409"/>
      <c r="BS165" s="4409"/>
      <c r="BT165" s="4410"/>
    </row>
    <row r="166" spans="3:75" s="65" customFormat="1" ht="14.15" customHeight="1">
      <c r="C166" s="4248"/>
      <c r="D166" s="3783"/>
      <c r="E166" s="3784"/>
      <c r="F166" s="3785"/>
      <c r="G166" s="3759"/>
      <c r="H166" s="3760"/>
      <c r="I166" s="3760"/>
      <c r="J166" s="4397"/>
      <c r="K166" s="4398"/>
      <c r="L166" s="3757"/>
      <c r="M166" s="2460"/>
      <c r="N166" s="2460"/>
      <c r="O166" s="2460"/>
      <c r="P166" s="3758"/>
      <c r="Q166" s="3108"/>
      <c r="R166" s="3872"/>
      <c r="S166" s="4464"/>
      <c r="T166" s="4465"/>
      <c r="U166" s="4466"/>
      <c r="V166" s="3986"/>
      <c r="W166" s="3987"/>
      <c r="X166" s="3994"/>
      <c r="Y166" s="3995"/>
      <c r="Z166" s="1035"/>
      <c r="AA166" s="1036" t="s">
        <v>37</v>
      </c>
      <c r="AB166" s="1037"/>
      <c r="AC166" s="1036" t="s">
        <v>37</v>
      </c>
      <c r="AD166" s="1037"/>
      <c r="AE166" s="1036" t="s">
        <v>37</v>
      </c>
      <c r="AF166" s="1038" t="s">
        <v>36</v>
      </c>
      <c r="AG166" s="3981"/>
      <c r="AH166" s="3981"/>
      <c r="AI166" s="1039" t="s">
        <v>18</v>
      </c>
      <c r="AJ166" s="1040" t="s">
        <v>36</v>
      </c>
      <c r="AK166" s="3981"/>
      <c r="AL166" s="3981"/>
      <c r="AM166" s="1041" t="s">
        <v>18</v>
      </c>
      <c r="AN166" s="3824"/>
      <c r="AO166" s="3825"/>
      <c r="AP166" s="3826"/>
      <c r="AQ166" s="3824"/>
      <c r="AR166" s="3825"/>
      <c r="AS166" s="3826"/>
      <c r="AT166" s="3903"/>
      <c r="AU166" s="3904"/>
      <c r="AV166" s="3905"/>
      <c r="AW166" s="3903"/>
      <c r="AX166" s="3904"/>
      <c r="AY166" s="3905"/>
      <c r="AZ166" s="3903"/>
      <c r="BA166" s="3904"/>
      <c r="BB166" s="3905"/>
      <c r="BC166" s="3921"/>
      <c r="BD166" s="3922"/>
      <c r="BE166" s="4044"/>
      <c r="BF166" s="3921"/>
      <c r="BG166" s="3922"/>
      <c r="BH166" s="3923"/>
      <c r="BI166" s="4420"/>
      <c r="BJ166" s="4421"/>
      <c r="BK166" s="4422"/>
      <c r="BL166" s="4009"/>
      <c r="BM166" s="4423"/>
      <c r="BN166" s="4424"/>
      <c r="BO166" s="4424"/>
      <c r="BP166" s="4424"/>
      <c r="BQ166" s="4424"/>
      <c r="BR166" s="4424"/>
      <c r="BS166" s="4424"/>
      <c r="BT166" s="4425"/>
    </row>
    <row r="167" spans="3:75" s="65" customFormat="1" ht="14.15" customHeight="1">
      <c r="C167" s="4209">
        <v>37</v>
      </c>
      <c r="D167" s="3777"/>
      <c r="E167" s="3778"/>
      <c r="F167" s="3779"/>
      <c r="G167" s="3763"/>
      <c r="H167" s="3764"/>
      <c r="I167" s="3764"/>
      <c r="J167" s="3764"/>
      <c r="K167" s="3765"/>
      <c r="L167" s="3754"/>
      <c r="M167" s="3755"/>
      <c r="N167" s="3755"/>
      <c r="O167" s="3755"/>
      <c r="P167" s="3756"/>
      <c r="Q167" s="3102"/>
      <c r="R167" s="3870"/>
      <c r="S167" s="4386"/>
      <c r="T167" s="4387"/>
      <c r="U167" s="4388"/>
      <c r="V167" s="3982"/>
      <c r="W167" s="3983"/>
      <c r="X167" s="3988"/>
      <c r="Y167" s="3989"/>
      <c r="Z167" s="3992"/>
      <c r="AA167" s="3853" t="s">
        <v>131</v>
      </c>
      <c r="AB167" s="3855"/>
      <c r="AC167" s="3853" t="s">
        <v>131</v>
      </c>
      <c r="AD167" s="3102"/>
      <c r="AE167" s="3853" t="s">
        <v>131</v>
      </c>
      <c r="AF167" s="3864"/>
      <c r="AG167" s="3865"/>
      <c r="AH167" s="3865"/>
      <c r="AI167" s="4030"/>
      <c r="AJ167" s="4029"/>
      <c r="AK167" s="3865"/>
      <c r="AL167" s="3865"/>
      <c r="AM167" s="4030"/>
      <c r="AN167" s="4399"/>
      <c r="AO167" s="4400"/>
      <c r="AP167" s="4401"/>
      <c r="AQ167" s="4402"/>
      <c r="AR167" s="4403"/>
      <c r="AS167" s="4404"/>
      <c r="AT167" s="3915"/>
      <c r="AU167" s="3916"/>
      <c r="AV167" s="3917"/>
      <c r="AW167" s="3915"/>
      <c r="AX167" s="3916"/>
      <c r="AY167" s="3917"/>
      <c r="AZ167" s="3915"/>
      <c r="BA167" s="3916"/>
      <c r="BB167" s="3917"/>
      <c r="BC167" s="3918">
        <f>SUM(AN167:BB169)</f>
        <v>0</v>
      </c>
      <c r="BD167" s="3919"/>
      <c r="BE167" s="3938"/>
      <c r="BF167" s="3918" t="str">
        <f>IF(AJ167+BC167=0,"",AJ167+BC167)</f>
        <v/>
      </c>
      <c r="BG167" s="3919"/>
      <c r="BH167" s="3920"/>
      <c r="BI167" s="4426"/>
      <c r="BJ167" s="4427"/>
      <c r="BK167" s="4428"/>
      <c r="BL167" s="4007"/>
      <c r="BM167" s="4417"/>
      <c r="BN167" s="4418"/>
      <c r="BO167" s="4418"/>
      <c r="BP167" s="4418"/>
      <c r="BQ167" s="4418"/>
      <c r="BR167" s="4418"/>
      <c r="BS167" s="4418"/>
      <c r="BT167" s="4419"/>
    </row>
    <row r="168" spans="3:75" s="65" customFormat="1" ht="14.15" customHeight="1">
      <c r="C168" s="4210"/>
      <c r="D168" s="3780"/>
      <c r="E168" s="3781"/>
      <c r="F168" s="3782"/>
      <c r="G168" s="3766"/>
      <c r="H168" s="3767"/>
      <c r="I168" s="3767"/>
      <c r="J168" s="3767"/>
      <c r="K168" s="3768"/>
      <c r="L168" s="4392"/>
      <c r="M168" s="2454"/>
      <c r="N168" s="2454"/>
      <c r="O168" s="2454"/>
      <c r="P168" s="4393"/>
      <c r="Q168" s="3105"/>
      <c r="R168" s="3871"/>
      <c r="S168" s="4386"/>
      <c r="T168" s="4387"/>
      <c r="U168" s="4388"/>
      <c r="V168" s="3984"/>
      <c r="W168" s="3985"/>
      <c r="X168" s="3990"/>
      <c r="Y168" s="3991"/>
      <c r="Z168" s="3993"/>
      <c r="AA168" s="3854"/>
      <c r="AB168" s="3856"/>
      <c r="AC168" s="3854"/>
      <c r="AD168" s="3105"/>
      <c r="AE168" s="3854"/>
      <c r="AF168" s="3866"/>
      <c r="AG168" s="3867"/>
      <c r="AH168" s="3867"/>
      <c r="AI168" s="4032"/>
      <c r="AJ168" s="4031"/>
      <c r="AK168" s="3867"/>
      <c r="AL168" s="3867"/>
      <c r="AM168" s="4032"/>
      <c r="AN168" s="4414"/>
      <c r="AO168" s="4415"/>
      <c r="AP168" s="4416"/>
      <c r="AQ168" s="4414"/>
      <c r="AR168" s="4415"/>
      <c r="AS168" s="4416"/>
      <c r="AT168" s="4432"/>
      <c r="AU168" s="4433"/>
      <c r="AV168" s="4434"/>
      <c r="AW168" s="4432"/>
      <c r="AX168" s="4433"/>
      <c r="AY168" s="4434"/>
      <c r="AZ168" s="4432"/>
      <c r="BA168" s="4433"/>
      <c r="BB168" s="4434"/>
      <c r="BC168" s="3939"/>
      <c r="BD168" s="3940"/>
      <c r="BE168" s="3941"/>
      <c r="BF168" s="3939"/>
      <c r="BG168" s="3940"/>
      <c r="BH168" s="4036"/>
      <c r="BI168" s="4429"/>
      <c r="BJ168" s="4430"/>
      <c r="BK168" s="4431"/>
      <c r="BL168" s="4008"/>
      <c r="BM168" s="4408"/>
      <c r="BN168" s="4409"/>
      <c r="BO168" s="4409"/>
      <c r="BP168" s="4409"/>
      <c r="BQ168" s="4409"/>
      <c r="BR168" s="4409"/>
      <c r="BS168" s="4409"/>
      <c r="BT168" s="4410"/>
    </row>
    <row r="169" spans="3:75" s="65" customFormat="1" ht="14.15" customHeight="1" thickBot="1">
      <c r="C169" s="4211"/>
      <c r="D169" s="3818"/>
      <c r="E169" s="3819"/>
      <c r="F169" s="3820"/>
      <c r="G169" s="3808"/>
      <c r="H169" s="3809"/>
      <c r="I169" s="3809"/>
      <c r="J169" s="4406"/>
      <c r="K169" s="4407"/>
      <c r="L169" s="4394"/>
      <c r="M169" s="2476"/>
      <c r="N169" s="2476"/>
      <c r="O169" s="2476"/>
      <c r="P169" s="4395"/>
      <c r="Q169" s="4396"/>
      <c r="R169" s="3980"/>
      <c r="S169" s="4389"/>
      <c r="T169" s="4390"/>
      <c r="U169" s="4391"/>
      <c r="V169" s="4005"/>
      <c r="W169" s="4006"/>
      <c r="X169" s="3948"/>
      <c r="Y169" s="3949"/>
      <c r="Z169" s="1043"/>
      <c r="AA169" s="1044" t="s">
        <v>37</v>
      </c>
      <c r="AB169" s="772"/>
      <c r="AC169" s="1044" t="s">
        <v>37</v>
      </c>
      <c r="AD169" s="772"/>
      <c r="AE169" s="1044" t="s">
        <v>37</v>
      </c>
      <c r="AF169" s="1046" t="s">
        <v>36</v>
      </c>
      <c r="AG169" s="3950"/>
      <c r="AH169" s="3950"/>
      <c r="AI169" s="1047" t="s">
        <v>18</v>
      </c>
      <c r="AJ169" s="1048" t="s">
        <v>36</v>
      </c>
      <c r="AK169" s="3950"/>
      <c r="AL169" s="3950"/>
      <c r="AM169" s="1049" t="s">
        <v>18</v>
      </c>
      <c r="AN169" s="3945"/>
      <c r="AO169" s="3946"/>
      <c r="AP169" s="3947"/>
      <c r="AQ169" s="3945"/>
      <c r="AR169" s="3946"/>
      <c r="AS169" s="3947"/>
      <c r="AT169" s="4461"/>
      <c r="AU169" s="4462"/>
      <c r="AV169" s="4463"/>
      <c r="AW169" s="4461"/>
      <c r="AX169" s="4462"/>
      <c r="AY169" s="4463"/>
      <c r="AZ169" s="4461"/>
      <c r="BA169" s="4462"/>
      <c r="BB169" s="4463"/>
      <c r="BC169" s="3942"/>
      <c r="BD169" s="3943"/>
      <c r="BE169" s="3944"/>
      <c r="BF169" s="3942"/>
      <c r="BG169" s="3943"/>
      <c r="BH169" s="4037"/>
      <c r="BI169" s="4435"/>
      <c r="BJ169" s="4436"/>
      <c r="BK169" s="4437"/>
      <c r="BL169" s="4028"/>
      <c r="BM169" s="4438"/>
      <c r="BN169" s="4439"/>
      <c r="BO169" s="4439"/>
      <c r="BP169" s="4439"/>
      <c r="BQ169" s="4439"/>
      <c r="BR169" s="4439"/>
      <c r="BS169" s="4439"/>
      <c r="BT169" s="4440"/>
    </row>
    <row r="170" spans="3:75" ht="6" customHeight="1"/>
    <row r="171" spans="3:75" s="65" customFormat="1" ht="12" customHeight="1">
      <c r="C171" s="65" t="s">
        <v>123</v>
      </c>
      <c r="G171" s="344"/>
      <c r="H171" s="344"/>
      <c r="I171" s="344"/>
      <c r="J171" s="1063" t="s">
        <v>124</v>
      </c>
      <c r="K171" s="217" t="s">
        <v>1462</v>
      </c>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338"/>
      <c r="BJ171" s="338"/>
      <c r="BK171" s="338"/>
      <c r="BL171" s="338"/>
      <c r="BM171" s="338"/>
      <c r="BN171" s="1085"/>
      <c r="BO171" s="1085"/>
      <c r="BP171" s="1085"/>
      <c r="BQ171" s="1085"/>
      <c r="BR171" s="1085"/>
      <c r="BS171" s="1085"/>
      <c r="BT171" s="1085"/>
      <c r="BU171" s="1085"/>
    </row>
    <row r="172" spans="3:75" s="65" customFormat="1" ht="12.75" customHeight="1">
      <c r="J172" s="1063" t="s">
        <v>132</v>
      </c>
      <c r="K172" s="2401" t="s">
        <v>1632</v>
      </c>
      <c r="L172" s="2401"/>
      <c r="M172" s="2401"/>
      <c r="N172" s="2401"/>
      <c r="O172" s="2401"/>
      <c r="P172" s="2401"/>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1"/>
      <c r="AP172" s="2401"/>
      <c r="AQ172" s="2401"/>
      <c r="AR172" s="2401"/>
      <c r="AS172" s="2401"/>
      <c r="AT172" s="2401"/>
      <c r="AU172" s="2401"/>
      <c r="AV172" s="2401"/>
      <c r="AW172" s="2401"/>
      <c r="AX172" s="2401"/>
      <c r="AY172" s="2401"/>
      <c r="AZ172" s="2401"/>
      <c r="BA172" s="2401"/>
      <c r="BB172" s="2401"/>
      <c r="BC172" s="2401"/>
      <c r="BD172" s="2401"/>
      <c r="BE172" s="2401"/>
      <c r="BF172" s="2401"/>
      <c r="BG172" s="2401"/>
      <c r="BH172" s="2401"/>
      <c r="BI172" s="2401"/>
      <c r="BJ172" s="2401"/>
      <c r="BK172" s="2401"/>
      <c r="BL172" s="2401"/>
      <c r="BM172" s="2401"/>
      <c r="BN172" s="2401"/>
      <c r="BO172" s="2401"/>
      <c r="BP172" s="2401"/>
      <c r="BQ172" s="2401"/>
      <c r="BR172" s="2401"/>
      <c r="BS172" s="2401"/>
      <c r="BT172" s="2401"/>
      <c r="BU172" s="2401"/>
    </row>
    <row r="173" spans="3:75" s="65" customFormat="1" ht="12.75" customHeight="1">
      <c r="J173" s="1063"/>
      <c r="K173" s="2401"/>
      <c r="L173" s="2401"/>
      <c r="M173" s="2401"/>
      <c r="N173" s="2401"/>
      <c r="O173" s="2401"/>
      <c r="P173" s="2401"/>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1"/>
      <c r="AP173" s="2401"/>
      <c r="AQ173" s="2401"/>
      <c r="AR173" s="2401"/>
      <c r="AS173" s="2401"/>
      <c r="AT173" s="2401"/>
      <c r="AU173" s="2401"/>
      <c r="AV173" s="2401"/>
      <c r="AW173" s="2401"/>
      <c r="AX173" s="2401"/>
      <c r="AY173" s="2401"/>
      <c r="AZ173" s="2401"/>
      <c r="BA173" s="2401"/>
      <c r="BB173" s="2401"/>
      <c r="BC173" s="2401"/>
      <c r="BD173" s="2401"/>
      <c r="BE173" s="2401"/>
      <c r="BF173" s="2401"/>
      <c r="BG173" s="2401"/>
      <c r="BH173" s="2401"/>
      <c r="BI173" s="2401"/>
      <c r="BJ173" s="2401"/>
      <c r="BK173" s="2401"/>
      <c r="BL173" s="2401"/>
      <c r="BM173" s="2401"/>
      <c r="BN173" s="2401"/>
      <c r="BO173" s="2401"/>
      <c r="BP173" s="2401"/>
      <c r="BQ173" s="2401"/>
      <c r="BR173" s="2401"/>
      <c r="BS173" s="2401"/>
      <c r="BT173" s="2401"/>
      <c r="BU173" s="2401"/>
    </row>
    <row r="174" spans="3:75" s="65" customFormat="1" ht="12" customHeight="1">
      <c r="J174" s="1063" t="s">
        <v>133</v>
      </c>
      <c r="K174" s="2401" t="s">
        <v>1633</v>
      </c>
      <c r="L174" s="2401"/>
      <c r="M174" s="2401"/>
      <c r="N174" s="2401"/>
      <c r="O174" s="2401"/>
      <c r="P174" s="2401"/>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row>
    <row r="175" spans="3:75" ht="12" customHeight="1">
      <c r="J175" s="1063" t="s">
        <v>1524</v>
      </c>
      <c r="K175" s="3590" t="s">
        <v>2294</v>
      </c>
      <c r="L175" s="3590"/>
      <c r="M175" s="3590"/>
      <c r="N175" s="3590"/>
      <c r="O175" s="3590"/>
      <c r="P175" s="3590"/>
      <c r="Q175" s="3590"/>
      <c r="R175" s="3590"/>
      <c r="S175" s="3590"/>
      <c r="T175" s="3590"/>
      <c r="U175" s="3590"/>
      <c r="V175" s="3590"/>
      <c r="W175" s="3590"/>
      <c r="X175" s="3590"/>
      <c r="Y175" s="3590"/>
      <c r="Z175" s="3590"/>
      <c r="AA175" s="3590"/>
      <c r="AB175" s="3590"/>
      <c r="AC175" s="3590"/>
      <c r="AD175" s="3590"/>
      <c r="AE175" s="3590"/>
      <c r="AF175" s="3590"/>
      <c r="AG175" s="3590"/>
      <c r="AH175" s="3590"/>
      <c r="AI175" s="3590"/>
      <c r="AJ175" s="3590"/>
      <c r="AK175" s="3590"/>
      <c r="AL175" s="3590"/>
      <c r="AM175" s="3590"/>
      <c r="AN175" s="3590"/>
      <c r="AO175" s="3590"/>
      <c r="AP175" s="3590"/>
      <c r="AQ175" s="3590"/>
      <c r="AR175" s="3590"/>
      <c r="AS175" s="3590"/>
      <c r="AT175" s="3590"/>
      <c r="AU175" s="3590"/>
      <c r="AV175" s="3590"/>
      <c r="AW175" s="3590"/>
      <c r="AX175" s="3590"/>
      <c r="AY175" s="3590"/>
      <c r="AZ175" s="3590"/>
      <c r="BA175" s="3590"/>
      <c r="BB175" s="3590"/>
      <c r="BC175" s="3590"/>
      <c r="BD175" s="3590"/>
      <c r="BE175" s="3590"/>
      <c r="BF175" s="3590"/>
      <c r="BG175" s="3590"/>
      <c r="BH175" s="3590"/>
      <c r="BI175" s="3590"/>
      <c r="BJ175" s="3590"/>
      <c r="BK175" s="3590"/>
      <c r="BL175" s="3590"/>
      <c r="BM175" s="3590"/>
      <c r="BN175" s="3590"/>
      <c r="BO175" s="3590"/>
      <c r="BP175" s="3590"/>
      <c r="BQ175" s="3590"/>
      <c r="BR175" s="3590"/>
      <c r="BS175" s="3590"/>
      <c r="BT175" s="3590"/>
      <c r="BU175" s="3590"/>
      <c r="BV175" s="3590"/>
      <c r="BW175" s="3590"/>
    </row>
    <row r="176" spans="3:75">
      <c r="J176" s="1577"/>
      <c r="K176" s="4460"/>
      <c r="L176" s="4460"/>
      <c r="M176" s="4460"/>
      <c r="N176" s="4460"/>
      <c r="O176" s="4460"/>
      <c r="P176" s="4460"/>
      <c r="Q176" s="4460"/>
      <c r="R176" s="4460"/>
      <c r="S176" s="4460"/>
      <c r="T176" s="4460"/>
      <c r="U176" s="4460"/>
      <c r="V176" s="4460"/>
      <c r="W176" s="4460"/>
      <c r="X176" s="4460"/>
      <c r="Y176" s="4460"/>
      <c r="Z176" s="4460"/>
      <c r="AA176" s="4460"/>
      <c r="AB176" s="4460"/>
      <c r="AC176" s="4460"/>
      <c r="AD176" s="4460"/>
      <c r="AE176" s="4460"/>
      <c r="AF176" s="4460"/>
      <c r="AG176" s="4460"/>
      <c r="AH176" s="4460"/>
      <c r="AI176" s="4460"/>
      <c r="AJ176" s="4460"/>
      <c r="AK176" s="4460"/>
      <c r="AL176" s="4460"/>
      <c r="AM176" s="4460"/>
      <c r="AN176" s="4460"/>
      <c r="AO176" s="4460"/>
      <c r="AP176" s="4460"/>
      <c r="AQ176" s="4460"/>
      <c r="AR176" s="4460"/>
      <c r="AS176" s="4460"/>
      <c r="AT176" s="4460"/>
      <c r="AU176" s="4460"/>
      <c r="AV176" s="4460"/>
      <c r="AW176" s="4460"/>
      <c r="AX176" s="4460"/>
      <c r="AY176" s="4460"/>
      <c r="AZ176" s="4460"/>
      <c r="BA176" s="4460"/>
      <c r="BB176" s="4460"/>
      <c r="BC176" s="4460"/>
      <c r="BD176" s="4460"/>
      <c r="BE176" s="4460"/>
      <c r="BF176" s="4460"/>
      <c r="BG176" s="4460"/>
      <c r="BH176" s="4460"/>
      <c r="BI176" s="4460"/>
      <c r="BJ176" s="4460"/>
      <c r="BK176" s="4460"/>
      <c r="BL176" s="4460"/>
      <c r="BM176" s="4460"/>
      <c r="BN176" s="604"/>
      <c r="BO176" s="604"/>
      <c r="BP176" s="604"/>
      <c r="BQ176" s="604"/>
      <c r="BR176" s="604"/>
      <c r="BS176" s="604"/>
      <c r="BT176" s="604"/>
      <c r="BU176" s="604"/>
    </row>
    <row r="194" spans="6:6">
      <c r="F194" s="65"/>
    </row>
  </sheetData>
  <mergeCells count="1892">
    <mergeCell ref="K175:BW175"/>
    <mergeCell ref="K133:BW133"/>
    <mergeCell ref="K88:BW88"/>
    <mergeCell ref="K42:BW42"/>
    <mergeCell ref="BL31:BL33"/>
    <mergeCell ref="AT32:AV32"/>
    <mergeCell ref="AW32:AY32"/>
    <mergeCell ref="AZ32:BB32"/>
    <mergeCell ref="AF31:AI32"/>
    <mergeCell ref="AT30:AV30"/>
    <mergeCell ref="AW30:AY30"/>
    <mergeCell ref="AW119:AY119"/>
    <mergeCell ref="AZ119:BB119"/>
    <mergeCell ref="BC119:BE121"/>
    <mergeCell ref="BF119:BH121"/>
    <mergeCell ref="AT121:AV121"/>
    <mergeCell ref="BI122:BK123"/>
    <mergeCell ref="BL122:BL124"/>
    <mergeCell ref="AT123:AV123"/>
    <mergeCell ref="AW123:AY123"/>
    <mergeCell ref="AZ123:BB123"/>
    <mergeCell ref="BI124:BK124"/>
    <mergeCell ref="AT122:AV122"/>
    <mergeCell ref="AW122:AY122"/>
    <mergeCell ref="AZ122:BB122"/>
    <mergeCell ref="BC122:BE124"/>
    <mergeCell ref="BF122:BH124"/>
    <mergeCell ref="BI31:BK32"/>
    <mergeCell ref="AN122:AP122"/>
    <mergeCell ref="AQ122:AS122"/>
    <mergeCell ref="AN123:AP123"/>
    <mergeCell ref="AZ121:BB121"/>
    <mergeCell ref="C28:C30"/>
    <mergeCell ref="L28:P30"/>
    <mergeCell ref="Q28:Q30"/>
    <mergeCell ref="R28:R30"/>
    <mergeCell ref="AG27:AH27"/>
    <mergeCell ref="AK27:AL27"/>
    <mergeCell ref="S25:U27"/>
    <mergeCell ref="C25:C27"/>
    <mergeCell ref="L25:P27"/>
    <mergeCell ref="Q25:Q27"/>
    <mergeCell ref="BV1:BZ1"/>
    <mergeCell ref="AJ31:AM32"/>
    <mergeCell ref="AT31:AV31"/>
    <mergeCell ref="AW31:AY31"/>
    <mergeCell ref="D116:F118"/>
    <mergeCell ref="C31:C33"/>
    <mergeCell ref="L31:P33"/>
    <mergeCell ref="Q31:Q33"/>
    <mergeCell ref="R31:R33"/>
    <mergeCell ref="S31:U33"/>
    <mergeCell ref="AD10:AD11"/>
    <mergeCell ref="AE10:AE11"/>
    <mergeCell ref="S10:U12"/>
    <mergeCell ref="Q10:Q12"/>
    <mergeCell ref="R25:R27"/>
    <mergeCell ref="AD28:AD29"/>
    <mergeCell ref="AE28:AE29"/>
    <mergeCell ref="S28:U30"/>
    <mergeCell ref="AG9:AH9"/>
    <mergeCell ref="AK9:AL9"/>
    <mergeCell ref="AG52:AH52"/>
    <mergeCell ref="AZ31:BB31"/>
    <mergeCell ref="AW127:AY127"/>
    <mergeCell ref="AZ127:BB127"/>
    <mergeCell ref="AG124:AH124"/>
    <mergeCell ref="AK124:AL124"/>
    <mergeCell ref="BI119:BK120"/>
    <mergeCell ref="BL119:BL121"/>
    <mergeCell ref="AT120:AV120"/>
    <mergeCell ref="AW120:AY120"/>
    <mergeCell ref="AZ120:BB120"/>
    <mergeCell ref="BI121:BK121"/>
    <mergeCell ref="AT119:AV119"/>
    <mergeCell ref="AG33:AH33"/>
    <mergeCell ref="AK33:AL33"/>
    <mergeCell ref="AN33:AP33"/>
    <mergeCell ref="AT33:AV33"/>
    <mergeCell ref="AW33:AY33"/>
    <mergeCell ref="BC31:BE33"/>
    <mergeCell ref="BF31:BH33"/>
    <mergeCell ref="BL113:BL115"/>
    <mergeCell ref="BF113:BH115"/>
    <mergeCell ref="AT101:AV101"/>
    <mergeCell ref="AW101:AY101"/>
    <mergeCell ref="AZ101:BB101"/>
    <mergeCell ref="BC101:BE103"/>
    <mergeCell ref="AQ105:AS105"/>
    <mergeCell ref="AW112:AY112"/>
    <mergeCell ref="AZ112:BB112"/>
    <mergeCell ref="AW107:AY107"/>
    <mergeCell ref="AZ107:BB107"/>
    <mergeCell ref="BI107:BK108"/>
    <mergeCell ref="AN101:AP101"/>
    <mergeCell ref="AQ127:AS127"/>
    <mergeCell ref="AF28:AI29"/>
    <mergeCell ref="AJ28:AM29"/>
    <mergeCell ref="AN114:AP114"/>
    <mergeCell ref="AQ114:AS114"/>
    <mergeCell ref="AQ111:AS111"/>
    <mergeCell ref="AW115:AY115"/>
    <mergeCell ref="AZ115:BB115"/>
    <mergeCell ref="AW121:AY121"/>
    <mergeCell ref="BI104:BK105"/>
    <mergeCell ref="AD25:AD26"/>
    <mergeCell ref="AE25:AE26"/>
    <mergeCell ref="AF25:AI26"/>
    <mergeCell ref="AJ25:AM26"/>
    <mergeCell ref="AG30:AH30"/>
    <mergeCell ref="AK30:AL30"/>
    <mergeCell ref="V25:W27"/>
    <mergeCell ref="X25:Y26"/>
    <mergeCell ref="AA25:AA26"/>
    <mergeCell ref="AA116:AA117"/>
    <mergeCell ref="AB116:AB117"/>
    <mergeCell ref="AC116:AC117"/>
    <mergeCell ref="AD116:AD117"/>
    <mergeCell ref="AE116:AE117"/>
    <mergeCell ref="AF116:AI117"/>
    <mergeCell ref="AJ116:AM117"/>
    <mergeCell ref="BI113:BK114"/>
    <mergeCell ref="AW114:AY114"/>
    <mergeCell ref="AZ114:BB114"/>
    <mergeCell ref="BI115:BK115"/>
    <mergeCell ref="AW113:AY113"/>
    <mergeCell ref="AZ113:BB113"/>
    <mergeCell ref="BC113:BE115"/>
    <mergeCell ref="S167:U169"/>
    <mergeCell ref="S164:U166"/>
    <mergeCell ref="C164:C166"/>
    <mergeCell ref="L164:P166"/>
    <mergeCell ref="Q164:Q166"/>
    <mergeCell ref="R164:R166"/>
    <mergeCell ref="AE167:AE168"/>
    <mergeCell ref="C167:C169"/>
    <mergeCell ref="L167:P169"/>
    <mergeCell ref="Q167:Q169"/>
    <mergeCell ref="R167:R169"/>
    <mergeCell ref="C158:C160"/>
    <mergeCell ref="L158:P160"/>
    <mergeCell ref="Q158:Q160"/>
    <mergeCell ref="R158:R160"/>
    <mergeCell ref="AG160:AH160"/>
    <mergeCell ref="AK160:AL160"/>
    <mergeCell ref="V164:W166"/>
    <mergeCell ref="X164:Y165"/>
    <mergeCell ref="Z164:Z165"/>
    <mergeCell ref="AA164:AA165"/>
    <mergeCell ref="AB164:AB165"/>
    <mergeCell ref="AC164:AC165"/>
    <mergeCell ref="X166:Y166"/>
    <mergeCell ref="C161:C163"/>
    <mergeCell ref="L161:P163"/>
    <mergeCell ref="Q161:Q163"/>
    <mergeCell ref="R161:R163"/>
    <mergeCell ref="V161:W163"/>
    <mergeCell ref="X161:Y162"/>
    <mergeCell ref="AF164:AI165"/>
    <mergeCell ref="AJ164:AM165"/>
    <mergeCell ref="BL167:BL169"/>
    <mergeCell ref="BI169:BK169"/>
    <mergeCell ref="BC167:BE169"/>
    <mergeCell ref="BF167:BH169"/>
    <mergeCell ref="AD167:AD168"/>
    <mergeCell ref="BL164:BL166"/>
    <mergeCell ref="AT165:AV165"/>
    <mergeCell ref="AW165:AY165"/>
    <mergeCell ref="AZ165:BB165"/>
    <mergeCell ref="BI166:BK166"/>
    <mergeCell ref="AT164:AV164"/>
    <mergeCell ref="AW164:AY164"/>
    <mergeCell ref="AZ164:BB164"/>
    <mergeCell ref="BC164:BE166"/>
    <mergeCell ref="BF164:BH166"/>
    <mergeCell ref="AT166:AV166"/>
    <mergeCell ref="AG166:AH166"/>
    <mergeCell ref="AK166:AL166"/>
    <mergeCell ref="AN166:AP166"/>
    <mergeCell ref="AN164:AP164"/>
    <mergeCell ref="AQ164:AS164"/>
    <mergeCell ref="AN165:AP165"/>
    <mergeCell ref="AQ165:AS165"/>
    <mergeCell ref="AW166:AY166"/>
    <mergeCell ref="AZ166:BB166"/>
    <mergeCell ref="AG169:AH169"/>
    <mergeCell ref="AK169:AL169"/>
    <mergeCell ref="AF167:AI168"/>
    <mergeCell ref="AJ167:AM168"/>
    <mergeCell ref="BI164:BK165"/>
    <mergeCell ref="AD164:AD165"/>
    <mergeCell ref="AE164:AE165"/>
    <mergeCell ref="BF161:BH163"/>
    <mergeCell ref="AW160:AY160"/>
    <mergeCell ref="AZ160:BB160"/>
    <mergeCell ref="BI158:BK159"/>
    <mergeCell ref="AQ160:AS160"/>
    <mergeCell ref="BI157:BK157"/>
    <mergeCell ref="AT155:AV155"/>
    <mergeCell ref="AW155:AY155"/>
    <mergeCell ref="AZ155:BB155"/>
    <mergeCell ref="BC155:BE157"/>
    <mergeCell ref="BF155:BH157"/>
    <mergeCell ref="AT157:AV157"/>
    <mergeCell ref="AQ157:AS157"/>
    <mergeCell ref="AW157:AY157"/>
    <mergeCell ref="BI155:BK156"/>
    <mergeCell ref="AQ163:AS163"/>
    <mergeCell ref="AD161:AD162"/>
    <mergeCell ref="AE161:AE162"/>
    <mergeCell ref="AT162:AV162"/>
    <mergeCell ref="AT161:AV161"/>
    <mergeCell ref="AF161:AI162"/>
    <mergeCell ref="AJ161:AM162"/>
    <mergeCell ref="AN162:AP162"/>
    <mergeCell ref="AQ162:AS162"/>
    <mergeCell ref="AG163:AH163"/>
    <mergeCell ref="AK163:AL163"/>
    <mergeCell ref="AN163:AP163"/>
    <mergeCell ref="S161:U163"/>
    <mergeCell ref="AW163:AY163"/>
    <mergeCell ref="AZ163:BB163"/>
    <mergeCell ref="BI161:BK162"/>
    <mergeCell ref="BL161:BL163"/>
    <mergeCell ref="AW162:AY162"/>
    <mergeCell ref="AZ162:BB162"/>
    <mergeCell ref="BI163:BK163"/>
    <mergeCell ref="AW161:AY161"/>
    <mergeCell ref="AZ161:BB161"/>
    <mergeCell ref="BC161:BE163"/>
    <mergeCell ref="AN160:AP160"/>
    <mergeCell ref="AT160:AV160"/>
    <mergeCell ref="V158:W160"/>
    <mergeCell ref="X158:Y159"/>
    <mergeCell ref="Z158:Z159"/>
    <mergeCell ref="AA158:AA159"/>
    <mergeCell ref="AB158:AB159"/>
    <mergeCell ref="AC158:AC159"/>
    <mergeCell ref="X160:Y160"/>
    <mergeCell ref="AT159:AV159"/>
    <mergeCell ref="AT158:AV158"/>
    <mergeCell ref="AD158:AD159"/>
    <mergeCell ref="AE158:AE159"/>
    <mergeCell ref="AF158:AI159"/>
    <mergeCell ref="AJ158:AM159"/>
    <mergeCell ref="AB161:AB162"/>
    <mergeCell ref="AC161:AC162"/>
    <mergeCell ref="X163:Y163"/>
    <mergeCell ref="Z161:Z162"/>
    <mergeCell ref="AA161:AA162"/>
    <mergeCell ref="AT163:AV163"/>
    <mergeCell ref="BL158:BL160"/>
    <mergeCell ref="AW159:AY159"/>
    <mergeCell ref="AZ159:BB159"/>
    <mergeCell ref="BI160:BK160"/>
    <mergeCell ref="AW158:AY158"/>
    <mergeCell ref="AZ158:BB158"/>
    <mergeCell ref="BC158:BE160"/>
    <mergeCell ref="BF158:BH160"/>
    <mergeCell ref="S158:U160"/>
    <mergeCell ref="AD155:AD156"/>
    <mergeCell ref="AE155:AE156"/>
    <mergeCell ref="AF155:AI156"/>
    <mergeCell ref="AJ155:AM156"/>
    <mergeCell ref="X157:Y157"/>
    <mergeCell ref="AN154:AP154"/>
    <mergeCell ref="AT154:AV154"/>
    <mergeCell ref="AT152:AV152"/>
    <mergeCell ref="AW152:AY152"/>
    <mergeCell ref="AZ152:BB152"/>
    <mergeCell ref="BL155:BL157"/>
    <mergeCell ref="AT156:AV156"/>
    <mergeCell ref="AW156:AY156"/>
    <mergeCell ref="C155:C157"/>
    <mergeCell ref="L155:P157"/>
    <mergeCell ref="Q155:Q157"/>
    <mergeCell ref="R155:R157"/>
    <mergeCell ref="AG157:AH157"/>
    <mergeCell ref="AK157:AL157"/>
    <mergeCell ref="AN157:AP157"/>
    <mergeCell ref="V152:W154"/>
    <mergeCell ref="X152:Y153"/>
    <mergeCell ref="Z152:Z153"/>
    <mergeCell ref="AA152:AA153"/>
    <mergeCell ref="AB152:AB153"/>
    <mergeCell ref="AC152:AC153"/>
    <mergeCell ref="X154:Y154"/>
    <mergeCell ref="S152:U154"/>
    <mergeCell ref="AZ153:BB153"/>
    <mergeCell ref="C152:C154"/>
    <mergeCell ref="L152:P154"/>
    <mergeCell ref="Q152:Q154"/>
    <mergeCell ref="R152:R154"/>
    <mergeCell ref="AG154:AH154"/>
    <mergeCell ref="AK154:AL154"/>
    <mergeCell ref="V155:W157"/>
    <mergeCell ref="X155:Y156"/>
    <mergeCell ref="Z155:Z156"/>
    <mergeCell ref="AA155:AA156"/>
    <mergeCell ref="AB155:AB156"/>
    <mergeCell ref="AC155:AC156"/>
    <mergeCell ref="AD152:AD153"/>
    <mergeCell ref="AE152:AE153"/>
    <mergeCell ref="V149:W151"/>
    <mergeCell ref="X149:Y150"/>
    <mergeCell ref="Z149:Z150"/>
    <mergeCell ref="AJ149:AM150"/>
    <mergeCell ref="AG151:AH151"/>
    <mergeCell ref="BC152:BE154"/>
    <mergeCell ref="BL146:BL148"/>
    <mergeCell ref="AZ148:BB148"/>
    <mergeCell ref="AF149:AI150"/>
    <mergeCell ref="AN139:BE139"/>
    <mergeCell ref="AG148:AH148"/>
    <mergeCell ref="AK148:AL148"/>
    <mergeCell ref="AW151:AY151"/>
    <mergeCell ref="AJ146:AM147"/>
    <mergeCell ref="AN149:AP149"/>
    <mergeCell ref="AZ146:BB146"/>
    <mergeCell ref="AZ151:BB151"/>
    <mergeCell ref="BI146:BK147"/>
    <mergeCell ref="AT150:AV150"/>
    <mergeCell ref="AW150:AY150"/>
    <mergeCell ref="AA149:AA150"/>
    <mergeCell ref="AB149:AB150"/>
    <mergeCell ref="AC149:AC150"/>
    <mergeCell ref="BI137:BK138"/>
    <mergeCell ref="BL137:BL142"/>
    <mergeCell ref="V137:W142"/>
    <mergeCell ref="X139:AA139"/>
    <mergeCell ref="AB139:AC142"/>
    <mergeCell ref="X140:Y142"/>
    <mergeCell ref="Z140:AA142"/>
    <mergeCell ref="AD139:AE142"/>
    <mergeCell ref="AQ142:AS142"/>
    <mergeCell ref="AF140:AI140"/>
    <mergeCell ref="AN144:AP144"/>
    <mergeCell ref="AQ144:AS144"/>
    <mergeCell ref="AN146:AP146"/>
    <mergeCell ref="AQ146:AS146"/>
    <mergeCell ref="X137:AE138"/>
    <mergeCell ref="BC146:BE148"/>
    <mergeCell ref="BF146:BH148"/>
    <mergeCell ref="AW148:AY148"/>
    <mergeCell ref="AZ144:BB144"/>
    <mergeCell ref="BI145:BK145"/>
    <mergeCell ref="BF139:BH141"/>
    <mergeCell ref="BI139:BK140"/>
    <mergeCell ref="AF141:AI141"/>
    <mergeCell ref="AQ145:AS145"/>
    <mergeCell ref="AT145:AV145"/>
    <mergeCell ref="AW145:AY145"/>
    <mergeCell ref="AZ145:BB145"/>
    <mergeCell ref="BI143:BK144"/>
    <mergeCell ref="AT144:AV144"/>
    <mergeCell ref="AW144:AY144"/>
    <mergeCell ref="AE149:AE150"/>
    <mergeCell ref="AF137:BH138"/>
    <mergeCell ref="AN147:AP147"/>
    <mergeCell ref="AQ147:AS147"/>
    <mergeCell ref="AK151:AL151"/>
    <mergeCell ref="AN151:AP151"/>
    <mergeCell ref="AC143:AC144"/>
    <mergeCell ref="X145:Y145"/>
    <mergeCell ref="X148:Y148"/>
    <mergeCell ref="AD146:AD147"/>
    <mergeCell ref="AE146:AE147"/>
    <mergeCell ref="AF146:AI147"/>
    <mergeCell ref="AF143:AI144"/>
    <mergeCell ref="AJ143:AM144"/>
    <mergeCell ref="S143:U145"/>
    <mergeCell ref="V146:W148"/>
    <mergeCell ref="C137:C142"/>
    <mergeCell ref="C143:C145"/>
    <mergeCell ref="AT148:AV148"/>
    <mergeCell ref="R137:R142"/>
    <mergeCell ref="S137:U142"/>
    <mergeCell ref="S149:U151"/>
    <mergeCell ref="D137:F142"/>
    <mergeCell ref="G151:I151"/>
    <mergeCell ref="J151:K151"/>
    <mergeCell ref="G143:K144"/>
    <mergeCell ref="G145:I145"/>
    <mergeCell ref="D146:F148"/>
    <mergeCell ref="D149:F151"/>
    <mergeCell ref="AN148:AP148"/>
    <mergeCell ref="J145:K145"/>
    <mergeCell ref="D143:F145"/>
    <mergeCell ref="C146:C148"/>
    <mergeCell ref="L146:P148"/>
    <mergeCell ref="C149:C151"/>
    <mergeCell ref="L149:P151"/>
    <mergeCell ref="BI141:BK142"/>
    <mergeCell ref="AN142:AP142"/>
    <mergeCell ref="AT141:AV141"/>
    <mergeCell ref="C122:C124"/>
    <mergeCell ref="L122:P124"/>
    <mergeCell ref="AG121:AH121"/>
    <mergeCell ref="AK121:AL121"/>
    <mergeCell ref="AN121:AP121"/>
    <mergeCell ref="S119:U121"/>
    <mergeCell ref="C119:C121"/>
    <mergeCell ref="L119:P121"/>
    <mergeCell ref="Q119:Q121"/>
    <mergeCell ref="R119:R121"/>
    <mergeCell ref="AD119:AD120"/>
    <mergeCell ref="AE119:AE120"/>
    <mergeCell ref="AF119:AI120"/>
    <mergeCell ref="AJ119:AM120"/>
    <mergeCell ref="S122:U124"/>
    <mergeCell ref="AE122:AE123"/>
    <mergeCell ref="AF122:AI123"/>
    <mergeCell ref="AJ122:AM123"/>
    <mergeCell ref="V119:W121"/>
    <mergeCell ref="X119:Y120"/>
    <mergeCell ref="Z119:Z120"/>
    <mergeCell ref="AA119:AA120"/>
    <mergeCell ref="AB119:AB120"/>
    <mergeCell ref="AC119:AC120"/>
    <mergeCell ref="X121:Y121"/>
    <mergeCell ref="X122:Y123"/>
    <mergeCell ref="Z122:Z123"/>
    <mergeCell ref="AN119:AP119"/>
    <mergeCell ref="X124:Y124"/>
    <mergeCell ref="AN120:AP120"/>
    <mergeCell ref="AA122:AA123"/>
    <mergeCell ref="AC122:AC123"/>
    <mergeCell ref="AK115:AL115"/>
    <mergeCell ref="AN115:AP115"/>
    <mergeCell ref="AT115:AV115"/>
    <mergeCell ref="AT114:AV114"/>
    <mergeCell ref="AT113:AV113"/>
    <mergeCell ref="V113:W115"/>
    <mergeCell ref="X113:Y114"/>
    <mergeCell ref="Z113:Z114"/>
    <mergeCell ref="AA113:AA114"/>
    <mergeCell ref="AB113:AB114"/>
    <mergeCell ref="AC113:AC114"/>
    <mergeCell ref="X115:Y115"/>
    <mergeCell ref="AN113:AP113"/>
    <mergeCell ref="AB122:AB123"/>
    <mergeCell ref="AN124:AP124"/>
    <mergeCell ref="AQ124:AS124"/>
    <mergeCell ref="AG118:AH118"/>
    <mergeCell ref="AG115:AH115"/>
    <mergeCell ref="Z116:Z117"/>
    <mergeCell ref="AT109:AV109"/>
    <mergeCell ref="AT108:AV108"/>
    <mergeCell ref="AT107:AV107"/>
    <mergeCell ref="AF110:AI111"/>
    <mergeCell ref="AJ110:AM111"/>
    <mergeCell ref="S110:U112"/>
    <mergeCell ref="C110:C112"/>
    <mergeCell ref="L110:P112"/>
    <mergeCell ref="Q110:Q112"/>
    <mergeCell ref="AK112:AL112"/>
    <mergeCell ref="AN112:AP112"/>
    <mergeCell ref="AE110:AE111"/>
    <mergeCell ref="G109:I109"/>
    <mergeCell ref="J109:K109"/>
    <mergeCell ref="G110:K111"/>
    <mergeCell ref="G112:I112"/>
    <mergeCell ref="J112:K112"/>
    <mergeCell ref="AN110:AP110"/>
    <mergeCell ref="C113:C115"/>
    <mergeCell ref="L113:P115"/>
    <mergeCell ref="AT112:AV112"/>
    <mergeCell ref="Q113:Q115"/>
    <mergeCell ref="V107:W109"/>
    <mergeCell ref="R113:R115"/>
    <mergeCell ref="AQ113:AS113"/>
    <mergeCell ref="AD107:AD108"/>
    <mergeCell ref="AE107:AE108"/>
    <mergeCell ref="S107:U109"/>
    <mergeCell ref="X112:Y112"/>
    <mergeCell ref="AQ107:AS107"/>
    <mergeCell ref="AN108:AP108"/>
    <mergeCell ref="AQ108:AS108"/>
    <mergeCell ref="AE113:AE114"/>
    <mergeCell ref="V110:W112"/>
    <mergeCell ref="X110:Y111"/>
    <mergeCell ref="Z110:Z111"/>
    <mergeCell ref="AA110:AA111"/>
    <mergeCell ref="AB110:AB111"/>
    <mergeCell ref="S113:U115"/>
    <mergeCell ref="AQ115:AS115"/>
    <mergeCell ref="AQ112:AS112"/>
    <mergeCell ref="AQ110:AS110"/>
    <mergeCell ref="AN111:AP111"/>
    <mergeCell ref="AF113:AI114"/>
    <mergeCell ref="Z107:Z108"/>
    <mergeCell ref="AA107:AA108"/>
    <mergeCell ref="AB107:AB108"/>
    <mergeCell ref="AC107:AC108"/>
    <mergeCell ref="X109:Y109"/>
    <mergeCell ref="AG112:AH112"/>
    <mergeCell ref="C104:C106"/>
    <mergeCell ref="L104:P106"/>
    <mergeCell ref="Q104:Q106"/>
    <mergeCell ref="R104:R106"/>
    <mergeCell ref="AG106:AH106"/>
    <mergeCell ref="AK106:AL106"/>
    <mergeCell ref="AN106:AP106"/>
    <mergeCell ref="AA101:AA102"/>
    <mergeCell ref="AB101:AB102"/>
    <mergeCell ref="AC101:AC102"/>
    <mergeCell ref="X103:Y103"/>
    <mergeCell ref="V104:W106"/>
    <mergeCell ref="X104:Y105"/>
    <mergeCell ref="Z104:Z105"/>
    <mergeCell ref="AA104:AA105"/>
    <mergeCell ref="AB104:AB105"/>
    <mergeCell ref="C107:C109"/>
    <mergeCell ref="L107:P109"/>
    <mergeCell ref="Q107:Q109"/>
    <mergeCell ref="R107:R109"/>
    <mergeCell ref="AG109:AH109"/>
    <mergeCell ref="AK109:AL109"/>
    <mergeCell ref="AN109:AP109"/>
    <mergeCell ref="AN107:AP107"/>
    <mergeCell ref="R101:R103"/>
    <mergeCell ref="AG103:AH103"/>
    <mergeCell ref="AF101:AI102"/>
    <mergeCell ref="AD104:AD105"/>
    <mergeCell ref="AE104:AE105"/>
    <mergeCell ref="AF104:AI105"/>
    <mergeCell ref="L74:P76"/>
    <mergeCell ref="Q74:Q76"/>
    <mergeCell ref="R74:R76"/>
    <mergeCell ref="AG76:AH76"/>
    <mergeCell ref="AK76:AL76"/>
    <mergeCell ref="C80:C82"/>
    <mergeCell ref="L80:P82"/>
    <mergeCell ref="Q80:Q82"/>
    <mergeCell ref="R80:R82"/>
    <mergeCell ref="Q77:Q79"/>
    <mergeCell ref="R77:R79"/>
    <mergeCell ref="AG79:AH79"/>
    <mergeCell ref="AK79:AL79"/>
    <mergeCell ref="L77:P79"/>
    <mergeCell ref="J76:K76"/>
    <mergeCell ref="AJ101:AM102"/>
    <mergeCell ref="D92:F97"/>
    <mergeCell ref="D80:F82"/>
    <mergeCell ref="D98:F100"/>
    <mergeCell ref="D101:F103"/>
    <mergeCell ref="J100:K100"/>
    <mergeCell ref="G101:K102"/>
    <mergeCell ref="V98:W100"/>
    <mergeCell ref="C77:C79"/>
    <mergeCell ref="AB77:AB78"/>
    <mergeCell ref="AC77:AC78"/>
    <mergeCell ref="S77:U79"/>
    <mergeCell ref="X79:Y79"/>
    <mergeCell ref="AD77:AD78"/>
    <mergeCell ref="AE77:AE78"/>
    <mergeCell ref="AF77:AI78"/>
    <mergeCell ref="BM91:BN91"/>
    <mergeCell ref="BO91:BT91"/>
    <mergeCell ref="AK100:AL100"/>
    <mergeCell ref="AN100:AP100"/>
    <mergeCell ref="AF98:AI99"/>
    <mergeCell ref="G82:I82"/>
    <mergeCell ref="J82:K82"/>
    <mergeCell ref="AC104:AC105"/>
    <mergeCell ref="C101:C103"/>
    <mergeCell ref="L101:P103"/>
    <mergeCell ref="AD101:AD102"/>
    <mergeCell ref="G103:I103"/>
    <mergeCell ref="J103:K103"/>
    <mergeCell ref="S104:U106"/>
    <mergeCell ref="V101:W103"/>
    <mergeCell ref="S101:U103"/>
    <mergeCell ref="X101:Y102"/>
    <mergeCell ref="Z101:Z102"/>
    <mergeCell ref="AK103:AL103"/>
    <mergeCell ref="AJ104:AM105"/>
    <mergeCell ref="X106:Y106"/>
    <mergeCell ref="G104:K105"/>
    <mergeCell ref="BL104:BL106"/>
    <mergeCell ref="AN105:AP105"/>
    <mergeCell ref="AN103:AP103"/>
    <mergeCell ref="AT105:AV105"/>
    <mergeCell ref="AW105:AY105"/>
    <mergeCell ref="AZ105:BB105"/>
    <mergeCell ref="BI106:BK106"/>
    <mergeCell ref="AT104:AV104"/>
    <mergeCell ref="AW104:AY104"/>
    <mergeCell ref="AZ104:BB104"/>
    <mergeCell ref="BI77:BK78"/>
    <mergeCell ref="AA80:AA81"/>
    <mergeCell ref="AB80:AB81"/>
    <mergeCell ref="X80:Y81"/>
    <mergeCell ref="Z80:Z81"/>
    <mergeCell ref="BC77:BE79"/>
    <mergeCell ref="BF91:BL91"/>
    <mergeCell ref="BI96:BK97"/>
    <mergeCell ref="AN94:BE94"/>
    <mergeCell ref="AB94:AC97"/>
    <mergeCell ref="X95:Y97"/>
    <mergeCell ref="V92:W97"/>
    <mergeCell ref="S80:U82"/>
    <mergeCell ref="Z95:AA97"/>
    <mergeCell ref="AQ100:AS100"/>
    <mergeCell ref="AD80:AD81"/>
    <mergeCell ref="AE80:AE81"/>
    <mergeCell ref="C90:BU90"/>
    <mergeCell ref="C92:C97"/>
    <mergeCell ref="S98:U100"/>
    <mergeCell ref="C98:C100"/>
    <mergeCell ref="L98:P100"/>
    <mergeCell ref="Q98:Q100"/>
    <mergeCell ref="R98:R100"/>
    <mergeCell ref="AN99:AP99"/>
    <mergeCell ref="AQ99:AS99"/>
    <mergeCell ref="L92:P97"/>
    <mergeCell ref="Q92:Q97"/>
    <mergeCell ref="R92:R97"/>
    <mergeCell ref="S92:U97"/>
    <mergeCell ref="AN97:AP97"/>
    <mergeCell ref="BI92:BK93"/>
    <mergeCell ref="S74:U76"/>
    <mergeCell ref="AN74:AP74"/>
    <mergeCell ref="AQ74:AS74"/>
    <mergeCell ref="X74:Y75"/>
    <mergeCell ref="Z74:Z75"/>
    <mergeCell ref="AA74:AA75"/>
    <mergeCell ref="AQ73:AS73"/>
    <mergeCell ref="AN75:AP75"/>
    <mergeCell ref="AQ75:AS75"/>
    <mergeCell ref="C65:C67"/>
    <mergeCell ref="AB62:AB63"/>
    <mergeCell ref="AT67:AV67"/>
    <mergeCell ref="X71:Y72"/>
    <mergeCell ref="Z71:Z72"/>
    <mergeCell ref="C68:C70"/>
    <mergeCell ref="L68:P70"/>
    <mergeCell ref="Q68:Q70"/>
    <mergeCell ref="R68:R70"/>
    <mergeCell ref="AG70:AH70"/>
    <mergeCell ref="AK70:AL70"/>
    <mergeCell ref="AN70:AP70"/>
    <mergeCell ref="AT70:AV70"/>
    <mergeCell ref="V68:W70"/>
    <mergeCell ref="X68:Y69"/>
    <mergeCell ref="Z68:Z69"/>
    <mergeCell ref="AA68:AA69"/>
    <mergeCell ref="AB68:AB69"/>
    <mergeCell ref="AC68:AC69"/>
    <mergeCell ref="X70:Y70"/>
    <mergeCell ref="L65:P67"/>
    <mergeCell ref="Q65:Q67"/>
    <mergeCell ref="C74:C76"/>
    <mergeCell ref="Q59:Q61"/>
    <mergeCell ref="R59:R61"/>
    <mergeCell ref="AG61:AH61"/>
    <mergeCell ref="AK61:AL61"/>
    <mergeCell ref="C56:C58"/>
    <mergeCell ref="L56:P58"/>
    <mergeCell ref="Q56:Q58"/>
    <mergeCell ref="R56:R58"/>
    <mergeCell ref="AG58:AH58"/>
    <mergeCell ref="AK58:AL58"/>
    <mergeCell ref="G61:I61"/>
    <mergeCell ref="J61:K61"/>
    <mergeCell ref="S59:U61"/>
    <mergeCell ref="AN60:AP60"/>
    <mergeCell ref="AQ60:AS60"/>
    <mergeCell ref="AN59:AP59"/>
    <mergeCell ref="AQ59:AS59"/>
    <mergeCell ref="C71:C73"/>
    <mergeCell ref="L71:P73"/>
    <mergeCell ref="Q71:Q73"/>
    <mergeCell ref="R71:R73"/>
    <mergeCell ref="AG73:AH73"/>
    <mergeCell ref="AK73:AL73"/>
    <mergeCell ref="AF56:AI57"/>
    <mergeCell ref="AJ56:AM57"/>
    <mergeCell ref="AC65:AC66"/>
    <mergeCell ref="X67:Y67"/>
    <mergeCell ref="S62:U64"/>
    <mergeCell ref="C62:C64"/>
    <mergeCell ref="L62:P64"/>
    <mergeCell ref="Q62:Q64"/>
    <mergeCell ref="R62:R64"/>
    <mergeCell ref="AG64:AH64"/>
    <mergeCell ref="AF65:AI66"/>
    <mergeCell ref="S71:U73"/>
    <mergeCell ref="J67:K67"/>
    <mergeCell ref="G62:K63"/>
    <mergeCell ref="G64:I64"/>
    <mergeCell ref="R65:R67"/>
    <mergeCell ref="AG67:AH67"/>
    <mergeCell ref="S68:U70"/>
    <mergeCell ref="X65:Y66"/>
    <mergeCell ref="Z65:Z66"/>
    <mergeCell ref="AA65:AA66"/>
    <mergeCell ref="AB65:AB66"/>
    <mergeCell ref="G65:K66"/>
    <mergeCell ref="G67:I67"/>
    <mergeCell ref="C59:C61"/>
    <mergeCell ref="L59:P61"/>
    <mergeCell ref="C53:C55"/>
    <mergeCell ref="L53:P55"/>
    <mergeCell ref="Q53:Q55"/>
    <mergeCell ref="R53:R55"/>
    <mergeCell ref="AG55:AH55"/>
    <mergeCell ref="AK55:AL55"/>
    <mergeCell ref="AN55:AP55"/>
    <mergeCell ref="AD53:AD54"/>
    <mergeCell ref="AE53:AE54"/>
    <mergeCell ref="AF53:AI54"/>
    <mergeCell ref="AJ53:AM54"/>
    <mergeCell ref="S53:U55"/>
    <mergeCell ref="V53:W55"/>
    <mergeCell ref="X53:Y54"/>
    <mergeCell ref="Z53:Z54"/>
    <mergeCell ref="AA53:AA54"/>
    <mergeCell ref="AB53:AB54"/>
    <mergeCell ref="AC53:AC54"/>
    <mergeCell ref="X55:Y55"/>
    <mergeCell ref="AN53:AP53"/>
    <mergeCell ref="AW50:AY50"/>
    <mergeCell ref="AF36:AI37"/>
    <mergeCell ref="AJ36:AM37"/>
    <mergeCell ref="BI36:BK37"/>
    <mergeCell ref="C45:BU45"/>
    <mergeCell ref="BM47:BT48"/>
    <mergeCell ref="BM49:BT52"/>
    <mergeCell ref="BI47:BK48"/>
    <mergeCell ref="BL47:BL52"/>
    <mergeCell ref="AK52:AL52"/>
    <mergeCell ref="AD49:AE52"/>
    <mergeCell ref="AF49:AM49"/>
    <mergeCell ref="S47:U52"/>
    <mergeCell ref="AF47:BH48"/>
    <mergeCell ref="V47:W52"/>
    <mergeCell ref="AN49:BE49"/>
    <mergeCell ref="BF49:BH51"/>
    <mergeCell ref="C47:C52"/>
    <mergeCell ref="L47:P52"/>
    <mergeCell ref="AZ50:BB50"/>
    <mergeCell ref="D47:F52"/>
    <mergeCell ref="BF46:BL46"/>
    <mergeCell ref="AZ29:BB29"/>
    <mergeCell ref="BI30:BK30"/>
    <mergeCell ref="AT28:AV28"/>
    <mergeCell ref="AW28:AY28"/>
    <mergeCell ref="AZ28:BB28"/>
    <mergeCell ref="BC28:BE30"/>
    <mergeCell ref="BF28:BH30"/>
    <mergeCell ref="AQ27:AS27"/>
    <mergeCell ref="AQ30:AS30"/>
    <mergeCell ref="AN26:AP26"/>
    <mergeCell ref="AQ26:AS26"/>
    <mergeCell ref="AN28:AP28"/>
    <mergeCell ref="AQ28:AS28"/>
    <mergeCell ref="AN29:AP29"/>
    <mergeCell ref="AQ29:AS29"/>
    <mergeCell ref="AN27:AP27"/>
    <mergeCell ref="AZ30:BB30"/>
    <mergeCell ref="BI28:BK29"/>
    <mergeCell ref="AN30:AP30"/>
    <mergeCell ref="AW29:AY29"/>
    <mergeCell ref="AB25:AB26"/>
    <mergeCell ref="V28:W30"/>
    <mergeCell ref="AC28:AC29"/>
    <mergeCell ref="X30:Y30"/>
    <mergeCell ref="AN25:AP25"/>
    <mergeCell ref="AB28:AB29"/>
    <mergeCell ref="BL22:BL24"/>
    <mergeCell ref="AT23:AV23"/>
    <mergeCell ref="AW23:AY23"/>
    <mergeCell ref="AZ23:BB23"/>
    <mergeCell ref="BI24:BK24"/>
    <mergeCell ref="AT22:AV22"/>
    <mergeCell ref="AW22:AY22"/>
    <mergeCell ref="AZ22:BB22"/>
    <mergeCell ref="BC22:BE24"/>
    <mergeCell ref="BF22:BH24"/>
    <mergeCell ref="BL25:BL27"/>
    <mergeCell ref="AT26:AV26"/>
    <mergeCell ref="AW26:AY26"/>
    <mergeCell ref="AZ26:BB26"/>
    <mergeCell ref="BI27:BK27"/>
    <mergeCell ref="AT25:AV25"/>
    <mergeCell ref="AW25:AY25"/>
    <mergeCell ref="AZ25:BB25"/>
    <mergeCell ref="BC25:BE27"/>
    <mergeCell ref="BF25:BH27"/>
    <mergeCell ref="AT27:AV27"/>
    <mergeCell ref="AW27:AY27"/>
    <mergeCell ref="AZ27:BB27"/>
    <mergeCell ref="BI25:BK26"/>
    <mergeCell ref="BL28:BL30"/>
    <mergeCell ref="AT29:AV29"/>
    <mergeCell ref="S22:U24"/>
    <mergeCell ref="C22:C24"/>
    <mergeCell ref="L22:P24"/>
    <mergeCell ref="Q22:Q24"/>
    <mergeCell ref="R22:R24"/>
    <mergeCell ref="AG24:AH24"/>
    <mergeCell ref="AK24:AL24"/>
    <mergeCell ref="AN24:AP24"/>
    <mergeCell ref="AT24:AV24"/>
    <mergeCell ref="V22:W24"/>
    <mergeCell ref="X22:Y23"/>
    <mergeCell ref="Z22:Z23"/>
    <mergeCell ref="AA22:AA23"/>
    <mergeCell ref="AB22:AB23"/>
    <mergeCell ref="AC22:AC23"/>
    <mergeCell ref="X24:Y24"/>
    <mergeCell ref="AQ24:AS24"/>
    <mergeCell ref="AF22:AI23"/>
    <mergeCell ref="AJ22:AM23"/>
    <mergeCell ref="AE22:AE23"/>
    <mergeCell ref="AN22:AP22"/>
    <mergeCell ref="AQ22:AS22"/>
    <mergeCell ref="AN23:AP23"/>
    <mergeCell ref="AQ23:AS23"/>
    <mergeCell ref="G24:I24"/>
    <mergeCell ref="J24:K24"/>
    <mergeCell ref="S19:U21"/>
    <mergeCell ref="C19:C21"/>
    <mergeCell ref="L19:P21"/>
    <mergeCell ref="Q19:Q21"/>
    <mergeCell ref="R19:R21"/>
    <mergeCell ref="AG21:AH21"/>
    <mergeCell ref="AK21:AL21"/>
    <mergeCell ref="AN21:AP21"/>
    <mergeCell ref="AT21:AV21"/>
    <mergeCell ref="V19:W21"/>
    <mergeCell ref="X19:Y20"/>
    <mergeCell ref="Z19:Z20"/>
    <mergeCell ref="AA19:AA20"/>
    <mergeCell ref="AB19:AB20"/>
    <mergeCell ref="AC19:AC20"/>
    <mergeCell ref="X21:Y21"/>
    <mergeCell ref="AQ21:AS21"/>
    <mergeCell ref="AT20:AV20"/>
    <mergeCell ref="AT19:AV19"/>
    <mergeCell ref="AD19:AD20"/>
    <mergeCell ref="AE19:AE20"/>
    <mergeCell ref="AF19:AI20"/>
    <mergeCell ref="AJ19:AM20"/>
    <mergeCell ref="AN19:AP19"/>
    <mergeCell ref="AQ19:AS19"/>
    <mergeCell ref="AN20:AP20"/>
    <mergeCell ref="AQ20:AS20"/>
    <mergeCell ref="S16:U18"/>
    <mergeCell ref="C16:C18"/>
    <mergeCell ref="L16:P18"/>
    <mergeCell ref="Q16:Q18"/>
    <mergeCell ref="R16:R18"/>
    <mergeCell ref="AG18:AH18"/>
    <mergeCell ref="AK18:AL18"/>
    <mergeCell ref="AN18:AP18"/>
    <mergeCell ref="AT18:AV18"/>
    <mergeCell ref="AQ18:AS18"/>
    <mergeCell ref="AW18:AY18"/>
    <mergeCell ref="AZ18:BB18"/>
    <mergeCell ref="BI16:BK17"/>
    <mergeCell ref="BL16:BL18"/>
    <mergeCell ref="AT17:AV17"/>
    <mergeCell ref="AW17:AY17"/>
    <mergeCell ref="AZ17:BB17"/>
    <mergeCell ref="BI18:BK18"/>
    <mergeCell ref="AT16:AV16"/>
    <mergeCell ref="AW16:AY16"/>
    <mergeCell ref="AZ16:BB16"/>
    <mergeCell ref="BC16:BE18"/>
    <mergeCell ref="BF16:BH18"/>
    <mergeCell ref="V16:W18"/>
    <mergeCell ref="X16:Y17"/>
    <mergeCell ref="Z16:Z17"/>
    <mergeCell ref="AA16:AA17"/>
    <mergeCell ref="AB16:AB17"/>
    <mergeCell ref="AC16:AC17"/>
    <mergeCell ref="AN17:AP17"/>
    <mergeCell ref="AQ17:AS17"/>
    <mergeCell ref="G18:I18"/>
    <mergeCell ref="BI13:BK14"/>
    <mergeCell ref="R10:R12"/>
    <mergeCell ref="C10:C12"/>
    <mergeCell ref="G10:K12"/>
    <mergeCell ref="AW10:AY10"/>
    <mergeCell ref="AZ10:BB10"/>
    <mergeCell ref="BF10:BH12"/>
    <mergeCell ref="BI10:BK11"/>
    <mergeCell ref="V10:W12"/>
    <mergeCell ref="X10:Y11"/>
    <mergeCell ref="Z10:Z11"/>
    <mergeCell ref="AA10:AA11"/>
    <mergeCell ref="AT14:AV14"/>
    <mergeCell ref="V13:W15"/>
    <mergeCell ref="AB10:AB11"/>
    <mergeCell ref="AC10:AC11"/>
    <mergeCell ref="X12:Y12"/>
    <mergeCell ref="AE13:AE14"/>
    <mergeCell ref="AW12:AY12"/>
    <mergeCell ref="AZ12:BB12"/>
    <mergeCell ref="AN7:AP7"/>
    <mergeCell ref="AQ7:AS7"/>
    <mergeCell ref="AN8:AP8"/>
    <mergeCell ref="AQ8:AS8"/>
    <mergeCell ref="AN10:AP10"/>
    <mergeCell ref="AN11:AP11"/>
    <mergeCell ref="AQ11:AS11"/>
    <mergeCell ref="BC10:BE12"/>
    <mergeCell ref="AQ10:AS10"/>
    <mergeCell ref="C13:C15"/>
    <mergeCell ref="L13:P15"/>
    <mergeCell ref="Q13:Q15"/>
    <mergeCell ref="R13:R15"/>
    <mergeCell ref="AG12:AH12"/>
    <mergeCell ref="AK12:AL12"/>
    <mergeCell ref="AN12:AP12"/>
    <mergeCell ref="AT12:AV12"/>
    <mergeCell ref="AG15:AH15"/>
    <mergeCell ref="AK15:AL15"/>
    <mergeCell ref="AN15:AP15"/>
    <mergeCell ref="AT15:AV15"/>
    <mergeCell ref="AW15:AY15"/>
    <mergeCell ref="AZ15:BB15"/>
    <mergeCell ref="D4:F9"/>
    <mergeCell ref="BF2:BL2"/>
    <mergeCell ref="BM2:BN2"/>
    <mergeCell ref="BO2:BT2"/>
    <mergeCell ref="AF7:AI7"/>
    <mergeCell ref="AF8:AI8"/>
    <mergeCell ref="BI8:BK9"/>
    <mergeCell ref="AN9:AP9"/>
    <mergeCell ref="AT9:AV9"/>
    <mergeCell ref="AW9:AY9"/>
    <mergeCell ref="AZ9:BB9"/>
    <mergeCell ref="BC9:BE9"/>
    <mergeCell ref="BF9:BH9"/>
    <mergeCell ref="BC7:BE8"/>
    <mergeCell ref="AT8:AV8"/>
    <mergeCell ref="AW8:AY8"/>
    <mergeCell ref="AZ8:BB8"/>
    <mergeCell ref="AQ9:AS9"/>
    <mergeCell ref="BF6:BH8"/>
    <mergeCell ref="AJ7:AM7"/>
    <mergeCell ref="AJ8:AM8"/>
    <mergeCell ref="AT11:AV11"/>
    <mergeCell ref="AW11:AY11"/>
    <mergeCell ref="AZ11:BB11"/>
    <mergeCell ref="AT10:AV10"/>
    <mergeCell ref="BL10:BL12"/>
    <mergeCell ref="AQ12:AS12"/>
    <mergeCell ref="S13:U15"/>
    <mergeCell ref="X18:Y18"/>
    <mergeCell ref="BI12:BK12"/>
    <mergeCell ref="C1:BU1"/>
    <mergeCell ref="C4:C9"/>
    <mergeCell ref="L4:P9"/>
    <mergeCell ref="Q4:Q9"/>
    <mergeCell ref="R4:R9"/>
    <mergeCell ref="S4:U9"/>
    <mergeCell ref="BM6:BT9"/>
    <mergeCell ref="AT7:AV7"/>
    <mergeCell ref="AW7:AY7"/>
    <mergeCell ref="AZ7:BB7"/>
    <mergeCell ref="AF4:BH5"/>
    <mergeCell ref="BI4:BK5"/>
    <mergeCell ref="BL4:BL9"/>
    <mergeCell ref="BM4:BT5"/>
    <mergeCell ref="AD6:AE9"/>
    <mergeCell ref="AF6:AM6"/>
    <mergeCell ref="BI6:BK7"/>
    <mergeCell ref="V4:W9"/>
    <mergeCell ref="X6:AA6"/>
    <mergeCell ref="AB6:AC9"/>
    <mergeCell ref="X7:Y9"/>
    <mergeCell ref="Z7:AA9"/>
    <mergeCell ref="AN6:BE6"/>
    <mergeCell ref="BI21:BK21"/>
    <mergeCell ref="AW19:AY19"/>
    <mergeCell ref="AZ19:BB19"/>
    <mergeCell ref="BC19:BE21"/>
    <mergeCell ref="BF19:BH21"/>
    <mergeCell ref="AD22:AD23"/>
    <mergeCell ref="AW24:AY24"/>
    <mergeCell ref="AZ24:BB24"/>
    <mergeCell ref="BI22:BK23"/>
    <mergeCell ref="BM30:BT30"/>
    <mergeCell ref="BM31:BT31"/>
    <mergeCell ref="BM32:BT32"/>
    <mergeCell ref="L11:P12"/>
    <mergeCell ref="AF11:AI11"/>
    <mergeCell ref="AJ11:AM11"/>
    <mergeCell ref="BM10:BT10"/>
    <mergeCell ref="BM11:BT11"/>
    <mergeCell ref="BM12:BT12"/>
    <mergeCell ref="BM13:BT13"/>
    <mergeCell ref="BM14:BT14"/>
    <mergeCell ref="BM15:BT15"/>
    <mergeCell ref="BM16:BT16"/>
    <mergeCell ref="BM17:BT17"/>
    <mergeCell ref="BM18:BT18"/>
    <mergeCell ref="BM19:BT19"/>
    <mergeCell ref="BM20:BT20"/>
    <mergeCell ref="BM21:BT21"/>
    <mergeCell ref="BM22:BT22"/>
    <mergeCell ref="BM23:BT23"/>
    <mergeCell ref="BM24:BT24"/>
    <mergeCell ref="BM25:BT25"/>
    <mergeCell ref="BM26:BT26"/>
    <mergeCell ref="Q47:Q52"/>
    <mergeCell ref="R47:R52"/>
    <mergeCell ref="AN52:AP52"/>
    <mergeCell ref="AT52:AV52"/>
    <mergeCell ref="AW52:AY52"/>
    <mergeCell ref="AZ52:BB52"/>
    <mergeCell ref="BC52:BE52"/>
    <mergeCell ref="BF52:BH52"/>
    <mergeCell ref="AT50:AV50"/>
    <mergeCell ref="BM27:BT27"/>
    <mergeCell ref="BM28:BT28"/>
    <mergeCell ref="BM29:BT29"/>
    <mergeCell ref="BL13:BL15"/>
    <mergeCell ref="AW14:AY14"/>
    <mergeCell ref="AZ14:BB14"/>
    <mergeCell ref="BI15:BK15"/>
    <mergeCell ref="AT13:AV13"/>
    <mergeCell ref="AW13:AY13"/>
    <mergeCell ref="AZ13:BB13"/>
    <mergeCell ref="BC13:BE15"/>
    <mergeCell ref="BF13:BH15"/>
    <mergeCell ref="AD16:AD17"/>
    <mergeCell ref="AE16:AE17"/>
    <mergeCell ref="AF16:AI17"/>
    <mergeCell ref="AJ16:AM17"/>
    <mergeCell ref="AD13:AD14"/>
    <mergeCell ref="AW21:AY21"/>
    <mergeCell ref="AZ21:BB21"/>
    <mergeCell ref="BI19:BK20"/>
    <mergeCell ref="BL19:BL21"/>
    <mergeCell ref="AW20:AY20"/>
    <mergeCell ref="AZ20:BB20"/>
    <mergeCell ref="X4:AE5"/>
    <mergeCell ref="X47:AE48"/>
    <mergeCell ref="AQ52:AS52"/>
    <mergeCell ref="AQ55:AS55"/>
    <mergeCell ref="AQ58:AS58"/>
    <mergeCell ref="AQ61:AS61"/>
    <mergeCell ref="AQ64:AS64"/>
    <mergeCell ref="AQ67:AS67"/>
    <mergeCell ref="AQ70:AS70"/>
    <mergeCell ref="X49:AA49"/>
    <mergeCell ref="AB49:AC52"/>
    <mergeCell ref="X50:Y52"/>
    <mergeCell ref="AD65:AD66"/>
    <mergeCell ref="AE65:AE66"/>
    <mergeCell ref="AQ33:AS33"/>
    <mergeCell ref="X13:Y14"/>
    <mergeCell ref="Z13:Z14"/>
    <mergeCell ref="AA13:AA14"/>
    <mergeCell ref="AB13:AB14"/>
    <mergeCell ref="AC13:AC14"/>
    <mergeCell ref="X15:Y15"/>
    <mergeCell ref="X27:Y27"/>
    <mergeCell ref="Z25:Z26"/>
    <mergeCell ref="AC25:AC26"/>
    <mergeCell ref="AD59:AD60"/>
    <mergeCell ref="AC62:AC63"/>
    <mergeCell ref="AN62:AP62"/>
    <mergeCell ref="X64:Y64"/>
    <mergeCell ref="AB56:AB57"/>
    <mergeCell ref="AC56:AC57"/>
    <mergeCell ref="X58:Y58"/>
    <mergeCell ref="Z50:AA52"/>
    <mergeCell ref="AZ97:BB97"/>
    <mergeCell ref="AT96:AV96"/>
    <mergeCell ref="AZ95:BB95"/>
    <mergeCell ref="AF62:AI63"/>
    <mergeCell ref="AJ62:AM63"/>
    <mergeCell ref="AF59:AI60"/>
    <mergeCell ref="AJ59:AM60"/>
    <mergeCell ref="AT66:AV66"/>
    <mergeCell ref="AT65:AV65"/>
    <mergeCell ref="AN73:AP73"/>
    <mergeCell ref="AT68:AV68"/>
    <mergeCell ref="AN79:AP79"/>
    <mergeCell ref="AT79:AV79"/>
    <mergeCell ref="AZ75:BB75"/>
    <mergeCell ref="AW64:AY64"/>
    <mergeCell ref="AW77:AY77"/>
    <mergeCell ref="AZ77:BB77"/>
    <mergeCell ref="AQ68:AS68"/>
    <mergeCell ref="AJ77:AM78"/>
    <mergeCell ref="BC53:BE55"/>
    <mergeCell ref="AF13:AI14"/>
    <mergeCell ref="AJ13:AM14"/>
    <mergeCell ref="AQ15:AS15"/>
    <mergeCell ref="AD31:AD32"/>
    <mergeCell ref="AE31:AE32"/>
    <mergeCell ref="AJ50:AM50"/>
    <mergeCell ref="AJ51:AM51"/>
    <mergeCell ref="AF50:AI50"/>
    <mergeCell ref="AF51:AI51"/>
    <mergeCell ref="AN31:AP31"/>
    <mergeCell ref="AQ31:AS31"/>
    <mergeCell ref="AN32:AP32"/>
    <mergeCell ref="AQ32:AS32"/>
    <mergeCell ref="AN50:AP50"/>
    <mergeCell ref="AQ50:AS50"/>
    <mergeCell ref="AN51:AP51"/>
    <mergeCell ref="AQ51:AS51"/>
    <mergeCell ref="AN13:AP13"/>
    <mergeCell ref="AQ13:AS13"/>
    <mergeCell ref="AN14:AP14"/>
    <mergeCell ref="AQ14:AS14"/>
    <mergeCell ref="AN16:AP16"/>
    <mergeCell ref="AQ16:AS16"/>
    <mergeCell ref="AQ25:AS25"/>
    <mergeCell ref="K43:BM43"/>
    <mergeCell ref="G25:K26"/>
    <mergeCell ref="G27:I27"/>
    <mergeCell ref="J27:K27"/>
    <mergeCell ref="G28:K29"/>
    <mergeCell ref="G30:I30"/>
    <mergeCell ref="J30:K30"/>
    <mergeCell ref="BC80:BE82"/>
    <mergeCell ref="BF80:BH82"/>
    <mergeCell ref="AG82:AH82"/>
    <mergeCell ref="BM103:BT103"/>
    <mergeCell ref="AQ121:AS121"/>
    <mergeCell ref="BF98:BH100"/>
    <mergeCell ref="BL92:BL97"/>
    <mergeCell ref="AQ82:AS82"/>
    <mergeCell ref="AT58:AV58"/>
    <mergeCell ref="AW58:AY58"/>
    <mergeCell ref="AZ58:BB58"/>
    <mergeCell ref="AW61:AY61"/>
    <mergeCell ref="AZ61:BB61"/>
    <mergeCell ref="AW62:AY62"/>
    <mergeCell ref="BI59:BK60"/>
    <mergeCell ref="BL59:BL61"/>
    <mergeCell ref="BM66:BT66"/>
    <mergeCell ref="BM67:BT67"/>
    <mergeCell ref="BM68:BT68"/>
    <mergeCell ref="BL71:BL73"/>
    <mergeCell ref="AW72:AY72"/>
    <mergeCell ref="AZ72:BB72"/>
    <mergeCell ref="BI73:BK73"/>
    <mergeCell ref="AW71:AY71"/>
    <mergeCell ref="AW67:AY67"/>
    <mergeCell ref="AT62:AV62"/>
    <mergeCell ref="AT97:AV97"/>
    <mergeCell ref="AG97:AH97"/>
    <mergeCell ref="AK97:AL97"/>
    <mergeCell ref="AJ95:AM95"/>
    <mergeCell ref="AJ96:AM96"/>
    <mergeCell ref="AW97:AY97"/>
    <mergeCell ref="AT53:AV53"/>
    <mergeCell ref="AW53:AY53"/>
    <mergeCell ref="AZ53:BB53"/>
    <mergeCell ref="AW63:AY63"/>
    <mergeCell ref="AW60:AY60"/>
    <mergeCell ref="AZ60:BB60"/>
    <mergeCell ref="AW59:AY59"/>
    <mergeCell ref="AZ59:BB59"/>
    <mergeCell ref="BM69:BT69"/>
    <mergeCell ref="BI55:BK55"/>
    <mergeCell ref="BI56:BK57"/>
    <mergeCell ref="BL56:BL58"/>
    <mergeCell ref="BL68:BL70"/>
    <mergeCell ref="BL65:BL67"/>
    <mergeCell ref="BI62:BK63"/>
    <mergeCell ref="BL62:BL64"/>
    <mergeCell ref="BI64:BK64"/>
    <mergeCell ref="AW57:AY57"/>
    <mergeCell ref="AZ57:BB57"/>
    <mergeCell ref="BI58:BK58"/>
    <mergeCell ref="BM62:BT62"/>
    <mergeCell ref="BM63:BT63"/>
    <mergeCell ref="BM64:BT64"/>
    <mergeCell ref="BC59:BE61"/>
    <mergeCell ref="BI61:BK61"/>
    <mergeCell ref="BF59:BH61"/>
    <mergeCell ref="BI68:BK69"/>
    <mergeCell ref="AZ62:BB62"/>
    <mergeCell ref="AW70:AY70"/>
    <mergeCell ref="BI70:BK70"/>
    <mergeCell ref="BM53:BT53"/>
    <mergeCell ref="BM54:BT54"/>
    <mergeCell ref="AT56:AV56"/>
    <mergeCell ref="AW56:AY56"/>
    <mergeCell ref="AZ56:BB56"/>
    <mergeCell ref="AN56:AP56"/>
    <mergeCell ref="AQ56:AS56"/>
    <mergeCell ref="AN57:AP57"/>
    <mergeCell ref="AQ57:AS57"/>
    <mergeCell ref="AN58:AP58"/>
    <mergeCell ref="S56:U58"/>
    <mergeCell ref="AE59:AE60"/>
    <mergeCell ref="AD56:AD57"/>
    <mergeCell ref="AE56:AE57"/>
    <mergeCell ref="AJ65:AM66"/>
    <mergeCell ref="S65:U67"/>
    <mergeCell ref="V65:W67"/>
    <mergeCell ref="AD68:AD69"/>
    <mergeCell ref="AE68:AE69"/>
    <mergeCell ref="AF68:AI69"/>
    <mergeCell ref="AN67:AP67"/>
    <mergeCell ref="AT69:AV69"/>
    <mergeCell ref="AW69:AY69"/>
    <mergeCell ref="AZ67:BB67"/>
    <mergeCell ref="AN66:AP66"/>
    <mergeCell ref="AQ66:AS66"/>
    <mergeCell ref="AD62:AD63"/>
    <mergeCell ref="AN61:AP61"/>
    <mergeCell ref="AT61:AV61"/>
    <mergeCell ref="AT60:AV60"/>
    <mergeCell ref="AT59:AV59"/>
    <mergeCell ref="AN65:AP65"/>
    <mergeCell ref="AN64:AP64"/>
    <mergeCell ref="V59:W61"/>
    <mergeCell ref="AW73:AY73"/>
    <mergeCell ref="BC74:BE76"/>
    <mergeCell ref="BF74:BH76"/>
    <mergeCell ref="AB74:AB75"/>
    <mergeCell ref="AC74:AC75"/>
    <mergeCell ref="X76:Y76"/>
    <mergeCell ref="AT75:AV75"/>
    <mergeCell ref="AT74:AV74"/>
    <mergeCell ref="AD74:AD75"/>
    <mergeCell ref="AE74:AE75"/>
    <mergeCell ref="AF74:AI75"/>
    <mergeCell ref="AJ74:AM75"/>
    <mergeCell ref="AJ68:AM69"/>
    <mergeCell ref="AK127:AL127"/>
    <mergeCell ref="AN127:AP127"/>
    <mergeCell ref="AN76:AP76"/>
    <mergeCell ref="AQ76:AS76"/>
    <mergeCell ref="AW79:AY79"/>
    <mergeCell ref="AT95:AV95"/>
    <mergeCell ref="AD94:AE97"/>
    <mergeCell ref="AD98:AD99"/>
    <mergeCell ref="AE98:AE99"/>
    <mergeCell ref="AN68:AP68"/>
    <mergeCell ref="AZ126:BB126"/>
    <mergeCell ref="AB98:AB99"/>
    <mergeCell ref="AC98:AC99"/>
    <mergeCell ref="X98:Y99"/>
    <mergeCell ref="AF107:AI108"/>
    <mergeCell ref="X107:Y108"/>
    <mergeCell ref="AJ98:AM99"/>
    <mergeCell ref="AQ103:AS103"/>
    <mergeCell ref="AQ106:AS106"/>
    <mergeCell ref="BC62:BE64"/>
    <mergeCell ref="BC56:BE58"/>
    <mergeCell ref="BF56:BH58"/>
    <mergeCell ref="AZ65:BB65"/>
    <mergeCell ref="BC95:BE96"/>
    <mergeCell ref="AT63:AV63"/>
    <mergeCell ref="AT73:AV73"/>
    <mergeCell ref="AT72:AV72"/>
    <mergeCell ref="AT71:AV71"/>
    <mergeCell ref="BI65:BK66"/>
    <mergeCell ref="BI80:BK81"/>
    <mergeCell ref="K89:BM89"/>
    <mergeCell ref="BM72:BT72"/>
    <mergeCell ref="BM73:BT73"/>
    <mergeCell ref="BM74:BT74"/>
    <mergeCell ref="BM61:BT61"/>
    <mergeCell ref="BI76:BK76"/>
    <mergeCell ref="AW74:AY74"/>
    <mergeCell ref="AZ74:BB74"/>
    <mergeCell ref="BM70:BT70"/>
    <mergeCell ref="AN63:AP63"/>
    <mergeCell ref="AQ63:AS63"/>
    <mergeCell ref="AK64:AL64"/>
    <mergeCell ref="AN72:AP72"/>
    <mergeCell ref="AQ72:AS72"/>
    <mergeCell ref="BM65:BT65"/>
    <mergeCell ref="J64:K64"/>
    <mergeCell ref="AK67:AL67"/>
    <mergeCell ref="BM81:BT81"/>
    <mergeCell ref="AQ80:AS80"/>
    <mergeCell ref="BF71:BH73"/>
    <mergeCell ref="AZ73:BB73"/>
    <mergeCell ref="AW68:AY68"/>
    <mergeCell ref="AZ68:BB68"/>
    <mergeCell ref="BC68:BE70"/>
    <mergeCell ref="BF68:BH70"/>
    <mergeCell ref="BC65:BE67"/>
    <mergeCell ref="BF65:BH67"/>
    <mergeCell ref="AZ63:BB63"/>
    <mergeCell ref="AZ69:BB69"/>
    <mergeCell ref="AE62:AE63"/>
    <mergeCell ref="AW147:AY147"/>
    <mergeCell ref="AZ147:BB147"/>
    <mergeCell ref="AT146:AV146"/>
    <mergeCell ref="AW146:AY146"/>
    <mergeCell ref="AW65:AY65"/>
    <mergeCell ref="AT64:AV64"/>
    <mergeCell ref="AZ109:BB109"/>
    <mergeCell ref="AW106:AY106"/>
    <mergeCell ref="AZ106:BB106"/>
    <mergeCell ref="AZ79:BB79"/>
    <mergeCell ref="BC98:BE100"/>
    <mergeCell ref="AQ118:AS118"/>
    <mergeCell ref="AT118:AV118"/>
    <mergeCell ref="AW118:AY118"/>
    <mergeCell ref="AZ118:BB118"/>
    <mergeCell ref="C135:BU135"/>
    <mergeCell ref="V71:W73"/>
    <mergeCell ref="AA71:AA72"/>
    <mergeCell ref="X73:Y73"/>
    <mergeCell ref="V74:W76"/>
    <mergeCell ref="BM120:BT120"/>
    <mergeCell ref="BM71:BT71"/>
    <mergeCell ref="K87:BU87"/>
    <mergeCell ref="BI151:BK151"/>
    <mergeCell ref="AT149:AV149"/>
    <mergeCell ref="AW141:AY141"/>
    <mergeCell ref="AZ141:BB141"/>
    <mergeCell ref="AJ140:AM140"/>
    <mergeCell ref="AJ141:AM141"/>
    <mergeCell ref="AB143:AB144"/>
    <mergeCell ref="AG145:AH145"/>
    <mergeCell ref="AK145:AL145"/>
    <mergeCell ref="AN145:AP145"/>
    <mergeCell ref="BM75:BT75"/>
    <mergeCell ref="BI71:BK72"/>
    <mergeCell ref="AZ71:BB71"/>
    <mergeCell ref="BC71:BE73"/>
    <mergeCell ref="BF77:BH79"/>
    <mergeCell ref="BL77:BL79"/>
    <mergeCell ref="AT81:AV81"/>
    <mergeCell ref="AW81:AY81"/>
    <mergeCell ref="AZ81:BB81"/>
    <mergeCell ref="AZ76:BB76"/>
    <mergeCell ref="AB71:AB72"/>
    <mergeCell ref="AC71:AC72"/>
    <mergeCell ref="AD71:AD72"/>
    <mergeCell ref="AE71:AE72"/>
    <mergeCell ref="AF71:AI72"/>
    <mergeCell ref="AJ71:AM72"/>
    <mergeCell ref="BI116:BK117"/>
    <mergeCell ref="BI109:BK109"/>
    <mergeCell ref="BF107:BH109"/>
    <mergeCell ref="BM115:BT115"/>
    <mergeCell ref="BM119:BT119"/>
    <mergeCell ref="BM76:BT76"/>
    <mergeCell ref="AT125:AV125"/>
    <mergeCell ref="BM109:BT109"/>
    <mergeCell ref="AQ123:AS123"/>
    <mergeCell ref="K132:BU132"/>
    <mergeCell ref="AB146:AB147"/>
    <mergeCell ref="AC146:AC147"/>
    <mergeCell ref="S146:U148"/>
    <mergeCell ref="BF142:BH142"/>
    <mergeCell ref="BC140:BE141"/>
    <mergeCell ref="AD143:AD144"/>
    <mergeCell ref="AE143:AE144"/>
    <mergeCell ref="AQ148:AS148"/>
    <mergeCell ref="BF143:BH145"/>
    <mergeCell ref="AT140:AV140"/>
    <mergeCell ref="AW140:AY140"/>
    <mergeCell ref="AZ140:BB140"/>
    <mergeCell ref="AT143:AV143"/>
    <mergeCell ref="AW143:AY143"/>
    <mergeCell ref="AZ143:BB143"/>
    <mergeCell ref="BC143:BE145"/>
    <mergeCell ref="AT147:AV147"/>
    <mergeCell ref="BI148:BK148"/>
    <mergeCell ref="AG127:AH127"/>
    <mergeCell ref="V125:W127"/>
    <mergeCell ref="X125:Y126"/>
    <mergeCell ref="Z125:Z126"/>
    <mergeCell ref="AZ125:BB125"/>
    <mergeCell ref="BI125:BK126"/>
    <mergeCell ref="BM125:BT125"/>
    <mergeCell ref="AW109:AY109"/>
    <mergeCell ref="BL107:BL109"/>
    <mergeCell ref="BM127:BT127"/>
    <mergeCell ref="AW66:AY66"/>
    <mergeCell ref="AZ66:BB66"/>
    <mergeCell ref="BI67:BK67"/>
    <mergeCell ref="AQ53:AS53"/>
    <mergeCell ref="BC50:BE51"/>
    <mergeCell ref="BI53:BK54"/>
    <mergeCell ref="AN54:AP54"/>
    <mergeCell ref="AQ54:AS54"/>
    <mergeCell ref="AN69:AP69"/>
    <mergeCell ref="BM107:BT107"/>
    <mergeCell ref="BM108:BT108"/>
    <mergeCell ref="BM137:BT138"/>
    <mergeCell ref="AC110:AC111"/>
    <mergeCell ref="AQ119:AS119"/>
    <mergeCell ref="BI110:BK111"/>
    <mergeCell ref="BL110:BL112"/>
    <mergeCell ref="AT111:AV111"/>
    <mergeCell ref="AW111:AY111"/>
    <mergeCell ref="AZ111:BB111"/>
    <mergeCell ref="BI112:BK112"/>
    <mergeCell ref="AT110:AV110"/>
    <mergeCell ref="AW110:AY110"/>
    <mergeCell ref="AZ110:BB110"/>
    <mergeCell ref="BC110:BE112"/>
    <mergeCell ref="BF110:BH112"/>
    <mergeCell ref="BO136:BT136"/>
    <mergeCell ref="BM136:BN136"/>
    <mergeCell ref="BC116:BE118"/>
    <mergeCell ref="BF116:BH118"/>
    <mergeCell ref="AQ62:AS62"/>
    <mergeCell ref="AQ65:AS65"/>
    <mergeCell ref="BF136:BL136"/>
    <mergeCell ref="BL53:BL55"/>
    <mergeCell ref="AT57:AV57"/>
    <mergeCell ref="AN78:AP78"/>
    <mergeCell ref="AQ78:AS78"/>
    <mergeCell ref="AN95:AP95"/>
    <mergeCell ref="AQ95:AS95"/>
    <mergeCell ref="AN96:AP96"/>
    <mergeCell ref="BI74:BK75"/>
    <mergeCell ref="BL74:BL76"/>
    <mergeCell ref="AQ120:AS120"/>
    <mergeCell ref="BM92:BT93"/>
    <mergeCell ref="BM94:BT97"/>
    <mergeCell ref="BM104:BT104"/>
    <mergeCell ref="BM105:BT105"/>
    <mergeCell ref="BM106:BT106"/>
    <mergeCell ref="AF92:BH93"/>
    <mergeCell ref="BF62:BH64"/>
    <mergeCell ref="AT55:AV55"/>
    <mergeCell ref="AW55:AY55"/>
    <mergeCell ref="AZ55:BB55"/>
    <mergeCell ref="AZ80:BB80"/>
    <mergeCell ref="AZ54:BB54"/>
    <mergeCell ref="BM77:BT77"/>
    <mergeCell ref="BM78:BT78"/>
    <mergeCell ref="BM79:BT79"/>
    <mergeCell ref="BM82:BT82"/>
    <mergeCell ref="BM98:BT98"/>
    <mergeCell ref="BM99:BT99"/>
    <mergeCell ref="BM100:BT100"/>
    <mergeCell ref="BM101:BT101"/>
    <mergeCell ref="BM102:BT102"/>
    <mergeCell ref="AZ78:BB78"/>
    <mergeCell ref="V122:W124"/>
    <mergeCell ref="Q122:Q124"/>
    <mergeCell ref="BM158:BT158"/>
    <mergeCell ref="BM159:BT159"/>
    <mergeCell ref="BM143:BT143"/>
    <mergeCell ref="BM144:BT144"/>
    <mergeCell ref="BM145:BT145"/>
    <mergeCell ref="BM146:BT146"/>
    <mergeCell ref="BM147:BT147"/>
    <mergeCell ref="Z143:Z144"/>
    <mergeCell ref="AA143:AA144"/>
    <mergeCell ref="X146:Y147"/>
    <mergeCell ref="Z146:Z147"/>
    <mergeCell ref="X143:Y144"/>
    <mergeCell ref="AA146:AA147"/>
    <mergeCell ref="AT142:AV142"/>
    <mergeCell ref="AW142:AY142"/>
    <mergeCell ref="AZ142:BB142"/>
    <mergeCell ref="BC142:BE142"/>
    <mergeCell ref="AT151:AV151"/>
    <mergeCell ref="AQ151:AS151"/>
    <mergeCell ref="AD149:AD150"/>
    <mergeCell ref="BM139:BT142"/>
    <mergeCell ref="AG142:AH142"/>
    <mergeCell ref="AK142:AL142"/>
    <mergeCell ref="AF152:AI153"/>
    <mergeCell ref="AJ152:AM153"/>
    <mergeCell ref="BF152:BH154"/>
    <mergeCell ref="AQ154:AS154"/>
    <mergeCell ref="BL143:BL145"/>
    <mergeCell ref="AW154:AY154"/>
    <mergeCell ref="AZ154:BB154"/>
    <mergeCell ref="D104:F106"/>
    <mergeCell ref="D107:F109"/>
    <mergeCell ref="AA28:AA29"/>
    <mergeCell ref="G76:I76"/>
    <mergeCell ref="AN81:AP81"/>
    <mergeCell ref="AQ81:AS81"/>
    <mergeCell ref="AT80:AV80"/>
    <mergeCell ref="AW80:AY80"/>
    <mergeCell ref="AN80:AP80"/>
    <mergeCell ref="AJ80:AM81"/>
    <mergeCell ref="AW95:AY95"/>
    <mergeCell ref="AQ69:AS69"/>
    <mergeCell ref="AN71:AP71"/>
    <mergeCell ref="AQ71:AS71"/>
    <mergeCell ref="AJ125:AM126"/>
    <mergeCell ref="AN125:AP125"/>
    <mergeCell ref="AQ125:AS125"/>
    <mergeCell ref="AW125:AY125"/>
    <mergeCell ref="AW78:AY78"/>
    <mergeCell ref="AN126:AP126"/>
    <mergeCell ref="AQ126:AS126"/>
    <mergeCell ref="AT126:AV126"/>
    <mergeCell ref="AW126:AY126"/>
    <mergeCell ref="AT124:AV124"/>
    <mergeCell ref="AW75:AY75"/>
    <mergeCell ref="AW96:AY96"/>
    <mergeCell ref="AF96:AI96"/>
    <mergeCell ref="AQ97:AS97"/>
    <mergeCell ref="AF94:AM94"/>
    <mergeCell ref="AQ79:AS79"/>
    <mergeCell ref="G68:K69"/>
    <mergeCell ref="G70:I70"/>
    <mergeCell ref="D10:F12"/>
    <mergeCell ref="D53:F55"/>
    <mergeCell ref="D56:F58"/>
    <mergeCell ref="D59:F61"/>
    <mergeCell ref="D62:F64"/>
    <mergeCell ref="D65:F67"/>
    <mergeCell ref="D68:F70"/>
    <mergeCell ref="D71:F73"/>
    <mergeCell ref="D74:F76"/>
    <mergeCell ref="D77:F79"/>
    <mergeCell ref="AQ96:AS96"/>
    <mergeCell ref="AN98:AP98"/>
    <mergeCell ref="AQ98:AS98"/>
    <mergeCell ref="Z98:Z99"/>
    <mergeCell ref="AA98:AA99"/>
    <mergeCell ref="X82:Y82"/>
    <mergeCell ref="X94:AA94"/>
    <mergeCell ref="J70:K70"/>
    <mergeCell ref="AF80:AI81"/>
    <mergeCell ref="Z31:Z32"/>
    <mergeCell ref="AA31:AA32"/>
    <mergeCell ref="AB31:AB32"/>
    <mergeCell ref="AC31:AC32"/>
    <mergeCell ref="X31:Y32"/>
    <mergeCell ref="X33:Y33"/>
    <mergeCell ref="AC80:AC81"/>
    <mergeCell ref="V80:W82"/>
    <mergeCell ref="X59:Y60"/>
    <mergeCell ref="Z59:Z60"/>
    <mergeCell ref="AA59:AA60"/>
    <mergeCell ref="AB59:AB60"/>
    <mergeCell ref="AC59:AC60"/>
    <mergeCell ref="K176:BM176"/>
    <mergeCell ref="AQ149:AS149"/>
    <mergeCell ref="AN150:AP150"/>
    <mergeCell ref="AQ150:AS150"/>
    <mergeCell ref="AN152:AP152"/>
    <mergeCell ref="AQ152:AS152"/>
    <mergeCell ref="AN153:AP153"/>
    <mergeCell ref="AQ153:AS153"/>
    <mergeCell ref="AN155:AP155"/>
    <mergeCell ref="AQ155:AS155"/>
    <mergeCell ref="AN156:AP156"/>
    <mergeCell ref="AQ156:AS156"/>
    <mergeCell ref="AN158:AP158"/>
    <mergeCell ref="AQ158:AS158"/>
    <mergeCell ref="AN159:AP159"/>
    <mergeCell ref="AQ159:AS159"/>
    <mergeCell ref="AN161:AP161"/>
    <mergeCell ref="AQ161:AS161"/>
    <mergeCell ref="K174:BU174"/>
    <mergeCell ref="BM157:BT157"/>
    <mergeCell ref="AW149:AY149"/>
    <mergeCell ref="AZ149:BB149"/>
    <mergeCell ref="BC149:BE151"/>
    <mergeCell ref="S155:U157"/>
    <mergeCell ref="AQ166:AS166"/>
    <mergeCell ref="X151:Y151"/>
    <mergeCell ref="K172:BU173"/>
    <mergeCell ref="AT167:AV167"/>
    <mergeCell ref="AW167:AY167"/>
    <mergeCell ref="BL149:BL151"/>
    <mergeCell ref="BI154:BK154"/>
    <mergeCell ref="AZ150:BB150"/>
    <mergeCell ref="D13:F15"/>
    <mergeCell ref="D16:F18"/>
    <mergeCell ref="D19:F21"/>
    <mergeCell ref="D22:F24"/>
    <mergeCell ref="D25:F27"/>
    <mergeCell ref="D28:F30"/>
    <mergeCell ref="D31:F33"/>
    <mergeCell ref="V167:W169"/>
    <mergeCell ref="X167:Y168"/>
    <mergeCell ref="Z167:Z168"/>
    <mergeCell ref="AA167:AA168"/>
    <mergeCell ref="AB167:AB168"/>
    <mergeCell ref="AC167:AC168"/>
    <mergeCell ref="X169:Y169"/>
    <mergeCell ref="BM164:BT164"/>
    <mergeCell ref="BM165:BT165"/>
    <mergeCell ref="AN141:AP141"/>
    <mergeCell ref="X127:Y127"/>
    <mergeCell ref="BM122:BT122"/>
    <mergeCell ref="BM123:BT123"/>
    <mergeCell ref="BM124:BT124"/>
    <mergeCell ref="V143:W145"/>
    <mergeCell ref="L143:P145"/>
    <mergeCell ref="Q143:Q145"/>
    <mergeCell ref="AW124:AY124"/>
    <mergeCell ref="AZ124:BB124"/>
    <mergeCell ref="R143:R145"/>
    <mergeCell ref="X28:Y29"/>
    <mergeCell ref="Z28:Z29"/>
    <mergeCell ref="D155:F157"/>
    <mergeCell ref="D158:F160"/>
    <mergeCell ref="D161:F163"/>
    <mergeCell ref="D164:F166"/>
    <mergeCell ref="D167:F169"/>
    <mergeCell ref="K39:BU40"/>
    <mergeCell ref="K85:BU86"/>
    <mergeCell ref="K130:BU131"/>
    <mergeCell ref="AZ70:BB70"/>
    <mergeCell ref="BL98:BL100"/>
    <mergeCell ref="AT78:AV78"/>
    <mergeCell ref="AT77:AV77"/>
    <mergeCell ref="AN140:AP140"/>
    <mergeCell ref="AQ140:AS140"/>
    <mergeCell ref="AQ141:AS141"/>
    <mergeCell ref="AN143:AP143"/>
    <mergeCell ref="AQ143:AS143"/>
    <mergeCell ref="K134:BM134"/>
    <mergeCell ref="AD122:AD123"/>
    <mergeCell ref="BF149:BH151"/>
    <mergeCell ref="BI149:BK150"/>
    <mergeCell ref="AQ116:AS116"/>
    <mergeCell ref="AT116:AV116"/>
    <mergeCell ref="AW116:AY116"/>
    <mergeCell ref="AZ116:BB116"/>
    <mergeCell ref="BI94:BK95"/>
    <mergeCell ref="AN169:AP169"/>
    <mergeCell ref="AQ169:AS169"/>
    <mergeCell ref="AT169:AV169"/>
    <mergeCell ref="AW169:AY169"/>
    <mergeCell ref="AZ169:BB169"/>
    <mergeCell ref="BM160:BT160"/>
    <mergeCell ref="BM169:BT169"/>
    <mergeCell ref="AN167:AP167"/>
    <mergeCell ref="AQ167:AS167"/>
    <mergeCell ref="AZ33:BB33"/>
    <mergeCell ref="BI33:BK33"/>
    <mergeCell ref="BM33:BT33"/>
    <mergeCell ref="BI49:BK50"/>
    <mergeCell ref="BI51:BK52"/>
    <mergeCell ref="BL125:BL127"/>
    <mergeCell ref="BI127:BK127"/>
    <mergeCell ref="BC125:BE127"/>
    <mergeCell ref="BF125:BH127"/>
    <mergeCell ref="AT51:AV51"/>
    <mergeCell ref="AW51:AY51"/>
    <mergeCell ref="AZ51:BB51"/>
    <mergeCell ref="BM55:BT55"/>
    <mergeCell ref="BM56:BT56"/>
    <mergeCell ref="BM57:BT57"/>
    <mergeCell ref="BM58:BT58"/>
    <mergeCell ref="BM59:BT59"/>
    <mergeCell ref="BM60:BT60"/>
    <mergeCell ref="AT82:AV82"/>
    <mergeCell ref="AW82:AY82"/>
    <mergeCell ref="AZ82:BB82"/>
    <mergeCell ref="BI82:BK82"/>
    <mergeCell ref="AT76:AV76"/>
    <mergeCell ref="AW76:AY76"/>
    <mergeCell ref="BL116:BL118"/>
    <mergeCell ref="AZ99:BB99"/>
    <mergeCell ref="BI100:BK100"/>
    <mergeCell ref="AT98:AV98"/>
    <mergeCell ref="BF53:BH55"/>
    <mergeCell ref="AT54:AV54"/>
    <mergeCell ref="AZ64:BB64"/>
    <mergeCell ref="BI79:BK79"/>
    <mergeCell ref="AE101:AE102"/>
    <mergeCell ref="AG100:AH100"/>
    <mergeCell ref="Q101:Q103"/>
    <mergeCell ref="AZ167:BB167"/>
    <mergeCell ref="BM167:BT167"/>
    <mergeCell ref="AN168:AP168"/>
    <mergeCell ref="AQ168:AS168"/>
    <mergeCell ref="AT168:AV168"/>
    <mergeCell ref="AW168:AY168"/>
    <mergeCell ref="AZ168:BB168"/>
    <mergeCell ref="BM168:BT168"/>
    <mergeCell ref="BI167:BK168"/>
    <mergeCell ref="BM148:BT148"/>
    <mergeCell ref="BM149:BT149"/>
    <mergeCell ref="BM150:BT150"/>
    <mergeCell ref="BM151:BT151"/>
    <mergeCell ref="BM155:BT155"/>
    <mergeCell ref="BM156:BT156"/>
    <mergeCell ref="BM161:BT161"/>
    <mergeCell ref="BM162:BT162"/>
    <mergeCell ref="BM163:BT163"/>
    <mergeCell ref="BI152:BK153"/>
    <mergeCell ref="BL152:BL154"/>
    <mergeCell ref="AT153:AV153"/>
    <mergeCell ref="AW153:AY153"/>
    <mergeCell ref="BM152:BT152"/>
    <mergeCell ref="BM153:BT153"/>
    <mergeCell ref="BM154:BT154"/>
    <mergeCell ref="AZ156:BB156"/>
    <mergeCell ref="AZ157:BB157"/>
    <mergeCell ref="BM166:BT166"/>
    <mergeCell ref="R122:R124"/>
    <mergeCell ref="J18:K18"/>
    <mergeCell ref="G19:K20"/>
    <mergeCell ref="G21:I21"/>
    <mergeCell ref="J21:K21"/>
    <mergeCell ref="G22:K23"/>
    <mergeCell ref="G74:K75"/>
    <mergeCell ref="G106:I106"/>
    <mergeCell ref="J106:K106"/>
    <mergeCell ref="G107:K108"/>
    <mergeCell ref="G113:K114"/>
    <mergeCell ref="G115:I115"/>
    <mergeCell ref="J115:K115"/>
    <mergeCell ref="X100:Y100"/>
    <mergeCell ref="AD113:AD114"/>
    <mergeCell ref="J118:K118"/>
    <mergeCell ref="G98:K99"/>
    <mergeCell ref="G100:I100"/>
    <mergeCell ref="X92:AE93"/>
    <mergeCell ref="X61:Y61"/>
    <mergeCell ref="V56:W58"/>
    <mergeCell ref="X56:Y57"/>
    <mergeCell ref="Z56:Z57"/>
    <mergeCell ref="AA56:AA57"/>
    <mergeCell ref="V62:W64"/>
    <mergeCell ref="X62:Y63"/>
    <mergeCell ref="Z62:Z63"/>
    <mergeCell ref="AA62:AA63"/>
    <mergeCell ref="V31:W33"/>
    <mergeCell ref="K41:BU41"/>
    <mergeCell ref="BM46:BN46"/>
    <mergeCell ref="BO46:BT46"/>
    <mergeCell ref="AW54:AY54"/>
    <mergeCell ref="AT99:AV99"/>
    <mergeCell ref="AW99:AY99"/>
    <mergeCell ref="BC104:BE106"/>
    <mergeCell ref="AT103:AV103"/>
    <mergeCell ref="BF101:BH103"/>
    <mergeCell ref="AQ109:AS109"/>
    <mergeCell ref="BM110:BT110"/>
    <mergeCell ref="BM111:BT111"/>
    <mergeCell ref="BM112:BT112"/>
    <mergeCell ref="BM113:BT113"/>
    <mergeCell ref="BM114:BT114"/>
    <mergeCell ref="BM80:BT80"/>
    <mergeCell ref="BM117:BT117"/>
    <mergeCell ref="AJ113:AM114"/>
    <mergeCell ref="AK118:AL118"/>
    <mergeCell ref="BF104:BH106"/>
    <mergeCell ref="BI101:BK102"/>
    <mergeCell ref="AW103:AY103"/>
    <mergeCell ref="AN82:AP82"/>
    <mergeCell ref="AZ103:BB103"/>
    <mergeCell ref="AW102:AY102"/>
    <mergeCell ref="AZ102:BB102"/>
    <mergeCell ref="BI103:BK103"/>
    <mergeCell ref="AW100:AY100"/>
    <mergeCell ref="AZ100:BB100"/>
    <mergeCell ref="BI98:BK99"/>
    <mergeCell ref="AT106:AV106"/>
    <mergeCell ref="AJ107:AM108"/>
    <mergeCell ref="AW108:AY108"/>
    <mergeCell ref="AZ108:BB108"/>
    <mergeCell ref="BC107:BE109"/>
    <mergeCell ref="BL80:BL82"/>
    <mergeCell ref="J121:K121"/>
    <mergeCell ref="G116:K117"/>
    <mergeCell ref="G118:I118"/>
    <mergeCell ref="G71:K72"/>
    <mergeCell ref="G73:I73"/>
    <mergeCell ref="J73:K73"/>
    <mergeCell ref="BM126:BT126"/>
    <mergeCell ref="AT100:AV100"/>
    <mergeCell ref="AW98:AY98"/>
    <mergeCell ref="AZ98:BB98"/>
    <mergeCell ref="BF94:BH96"/>
    <mergeCell ref="BF97:BH97"/>
    <mergeCell ref="AQ101:AS101"/>
    <mergeCell ref="AN102:AP102"/>
    <mergeCell ref="AQ102:AS102"/>
    <mergeCell ref="AN104:AP104"/>
    <mergeCell ref="AQ104:AS104"/>
    <mergeCell ref="BL101:BL103"/>
    <mergeCell ref="AT102:AV102"/>
    <mergeCell ref="AN116:AP116"/>
    <mergeCell ref="BM116:BT116"/>
    <mergeCell ref="AN117:AP117"/>
    <mergeCell ref="AQ117:AS117"/>
    <mergeCell ref="AT117:AV117"/>
    <mergeCell ref="AW117:AY117"/>
    <mergeCell ref="AZ117:BB117"/>
    <mergeCell ref="AN118:AP118"/>
    <mergeCell ref="BI118:BK118"/>
    <mergeCell ref="BM118:BT118"/>
    <mergeCell ref="BM121:BT121"/>
    <mergeCell ref="AZ96:BB96"/>
    <mergeCell ref="BC97:BE97"/>
    <mergeCell ref="G155:K156"/>
    <mergeCell ref="G157:I157"/>
    <mergeCell ref="J157:K157"/>
    <mergeCell ref="G158:K159"/>
    <mergeCell ref="G160:I160"/>
    <mergeCell ref="J160:K160"/>
    <mergeCell ref="G4:K6"/>
    <mergeCell ref="G7:I9"/>
    <mergeCell ref="J7:K9"/>
    <mergeCell ref="G47:K49"/>
    <mergeCell ref="G50:I52"/>
    <mergeCell ref="J50:K52"/>
    <mergeCell ref="G92:K94"/>
    <mergeCell ref="G95:I97"/>
    <mergeCell ref="J95:K97"/>
    <mergeCell ref="G137:K139"/>
    <mergeCell ref="G140:I142"/>
    <mergeCell ref="J140:K142"/>
    <mergeCell ref="G53:K54"/>
    <mergeCell ref="G55:I55"/>
    <mergeCell ref="J55:K55"/>
    <mergeCell ref="G56:K57"/>
    <mergeCell ref="G58:I58"/>
    <mergeCell ref="J58:K58"/>
    <mergeCell ref="G59:K60"/>
    <mergeCell ref="G31:K32"/>
    <mergeCell ref="G33:I33"/>
    <mergeCell ref="J33:K33"/>
    <mergeCell ref="G13:K14"/>
    <mergeCell ref="J15:K15"/>
    <mergeCell ref="G15:I15"/>
    <mergeCell ref="G16:K17"/>
    <mergeCell ref="R146:R148"/>
    <mergeCell ref="AF139:AM139"/>
    <mergeCell ref="L137:P142"/>
    <mergeCell ref="Q137:Q142"/>
    <mergeCell ref="G119:K120"/>
    <mergeCell ref="AA125:AA126"/>
    <mergeCell ref="AB125:AB126"/>
    <mergeCell ref="AC125:AC126"/>
    <mergeCell ref="AE125:AE126"/>
    <mergeCell ref="AF125:AI126"/>
    <mergeCell ref="G169:I169"/>
    <mergeCell ref="J169:K169"/>
    <mergeCell ref="G122:K123"/>
    <mergeCell ref="G124:I124"/>
    <mergeCell ref="J124:K124"/>
    <mergeCell ref="G125:K126"/>
    <mergeCell ref="G127:I127"/>
    <mergeCell ref="J127:K127"/>
    <mergeCell ref="G164:K165"/>
    <mergeCell ref="G166:I166"/>
    <mergeCell ref="J166:K166"/>
    <mergeCell ref="G167:K168"/>
    <mergeCell ref="G146:K147"/>
    <mergeCell ref="G148:I148"/>
    <mergeCell ref="J148:K148"/>
    <mergeCell ref="G149:K150"/>
    <mergeCell ref="G152:K153"/>
    <mergeCell ref="G154:I154"/>
    <mergeCell ref="G161:K162"/>
    <mergeCell ref="G163:I163"/>
    <mergeCell ref="J163:K163"/>
    <mergeCell ref="J154:K154"/>
    <mergeCell ref="AT127:AV127"/>
    <mergeCell ref="S125:U127"/>
    <mergeCell ref="C125:C127"/>
    <mergeCell ref="L125:P127"/>
    <mergeCell ref="Q125:Q127"/>
    <mergeCell ref="R125:R127"/>
    <mergeCell ref="C116:C118"/>
    <mergeCell ref="G77:K78"/>
    <mergeCell ref="G79:I79"/>
    <mergeCell ref="J79:K79"/>
    <mergeCell ref="G80:K81"/>
    <mergeCell ref="D152:F154"/>
    <mergeCell ref="D110:F112"/>
    <mergeCell ref="D113:F115"/>
    <mergeCell ref="D119:F121"/>
    <mergeCell ref="D122:F124"/>
    <mergeCell ref="D125:F127"/>
    <mergeCell ref="AN77:AP77"/>
    <mergeCell ref="AQ77:AS77"/>
    <mergeCell ref="AK82:AL82"/>
    <mergeCell ref="AF95:AI95"/>
    <mergeCell ref="V77:W79"/>
    <mergeCell ref="X77:Y78"/>
    <mergeCell ref="Z77:Z78"/>
    <mergeCell ref="AA77:AA78"/>
    <mergeCell ref="G121:I121"/>
    <mergeCell ref="AD125:AD126"/>
    <mergeCell ref="AD110:AD111"/>
    <mergeCell ref="R110:R112"/>
    <mergeCell ref="Q149:Q151"/>
    <mergeCell ref="R149:R151"/>
    <mergeCell ref="Q146:Q148"/>
  </mergeCells>
  <phoneticPr fontId="2"/>
  <dataValidations count="9">
    <dataValidation type="list" allowBlank="1" showInputMessage="1" showErrorMessage="1" sqref="BL53:BL82 BL143:BL169 BL10:BL33 BL98:BL127" xr:uid="{4E414722-610F-4E1C-A920-582E2EE486D2}">
      <formula1>"　,◯,×"</formula1>
    </dataValidation>
    <dataValidation type="list" allowBlank="1" showInputMessage="1" showErrorMessage="1" sqref="V98:W127 V143:W169 V10:W36 V53:W82" xr:uid="{00000000-0002-0000-1500-000001000000}">
      <formula1>"　,大学院,大学,短大,専門学校,高校,中学校,特別支援学校"</formula1>
    </dataValidation>
    <dataValidation type="list" allowBlank="1" showInputMessage="1" showErrorMessage="1" sqref="R98:R127 R143:R169 R10:R33 R53:R82" xr:uid="{00000000-0002-0000-1500-000002000000}">
      <formula1>"　,有,無"</formula1>
    </dataValidation>
    <dataValidation type="list" allowBlank="1" showInputMessage="1" showErrorMessage="1" sqref="G10:K12" xr:uid="{00000000-0002-0000-1500-000003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S98:U127 S143:U169 S10:U33 S53:U82" xr:uid="{00000000-0002-0000-1500-000004000000}">
      <formula1>"　,施設長,保育士,幼稚園教諭,小学校教諭,看護師,准看護師,子育て支援員,管理栄養士,栄養士,簿記1級,簿記2級,簿記3級"</formula1>
    </dataValidation>
    <dataValidation type="list" allowBlank="1" showInputMessage="1" showErrorMessage="1" sqref="BM2:BN2 BM46:BN46 BM136:BN136 BM91:BN91" xr:uid="{BFCD067B-40AE-4125-8DE5-3079022D284B}">
      <formula1>"6,7,8,9,10,11,12,1,2,3"</formula1>
    </dataValidation>
    <dataValidation type="list" allowBlank="1" showInputMessage="1" showErrorMessage="1" sqref="G110 G167 G113 G65 G16 G19 G22 G25 G68 G28 G31 G53 G56 G59 G62 G71 G77 G80 G98 G101 G104 G107 G116 G122 G125 G143 G146 G149 G152 G155 G161 G74 G119 G158 G164 G13:K14" xr:uid="{00000000-0002-0000-1500-000008000000}">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G15:I15 G112:I112 G106:I106 G18:I18 G21:I21 G24:I24 G27:I27 G30:I30 G33:I33 G55:I55 G58:I58 G61:I61 G64:I64 G67:I67 G79:I79 G82:I82 G100:I100 G103:I103 G109:I109 G70:I70 G115:I115 G124:I124 G127:I127 G145:I145 G148:I148 G151:I151 G154:I154 G157:I157 G73:I73 G76:I76 G118:I118 G121:I121 G160:I160 G163:I163 G166:I166 G169:I169" xr:uid="{992BF67D-37A9-4FBE-BEAB-F7846E25E095}">
      <formula1>"　,常勤,短時間"</formula1>
    </dataValidation>
    <dataValidation type="list" allowBlank="1" showInputMessage="1" showErrorMessage="1" sqref="D10:F33 D53:F82 D98:F127 D143:F169" xr:uid="{6B1D323A-A08A-4869-88E0-9996ADF0F288}">
      <formula1>"本園,その他の事業"</formula1>
    </dataValidation>
  </dataValidations>
  <hyperlinks>
    <hyperlink ref="BV1" location="目次!A1" display="目次に戻る" xr:uid="{00000000-0004-0000-1500-000000000000}"/>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4" min="2" max="70" man="1"/>
    <brk id="89" min="2" max="70" man="1"/>
    <brk id="134" min="2"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AJ143"/>
  <sheetViews>
    <sheetView view="pageBreakPreview" zoomScale="154" zoomScaleNormal="100" zoomScaleSheetLayoutView="154" workbookViewId="0"/>
  </sheetViews>
  <sheetFormatPr defaultRowHeight="13"/>
  <cols>
    <col min="1" max="1" width="5.81640625" style="1659" customWidth="1"/>
    <col min="2" max="2" width="2" style="1659" customWidth="1"/>
    <col min="3" max="12" width="3.81640625" style="1659" customWidth="1"/>
    <col min="13" max="13" width="5.81640625" style="1659" customWidth="1"/>
    <col min="14" max="14" width="1.1796875" style="1659" customWidth="1"/>
    <col min="15" max="24" width="3.81640625" style="1659" customWidth="1"/>
    <col min="25" max="25" width="5.81640625" style="1659" customWidth="1"/>
    <col min="26" max="26" width="1.6328125" style="1659" customWidth="1"/>
    <col min="27" max="59" width="3.81640625" style="1659" customWidth="1"/>
    <col min="60" max="256" width="9" style="1659"/>
    <col min="257" max="257" width="5.81640625" style="1659" customWidth="1"/>
    <col min="258" max="268" width="3.81640625" style="1659" customWidth="1"/>
    <col min="269" max="269" width="5.81640625" style="1659" customWidth="1"/>
    <col min="270" max="280" width="3.81640625" style="1659" customWidth="1"/>
    <col min="281" max="281" width="5.81640625" style="1659" customWidth="1"/>
    <col min="282" max="315" width="3.81640625" style="1659" customWidth="1"/>
    <col min="316" max="512" width="9" style="1659"/>
    <col min="513" max="513" width="5.81640625" style="1659" customWidth="1"/>
    <col min="514" max="524" width="3.81640625" style="1659" customWidth="1"/>
    <col min="525" max="525" width="5.81640625" style="1659" customWidth="1"/>
    <col min="526" max="536" width="3.81640625" style="1659" customWidth="1"/>
    <col min="537" max="537" width="5.81640625" style="1659" customWidth="1"/>
    <col min="538" max="571" width="3.81640625" style="1659" customWidth="1"/>
    <col min="572" max="768" width="9" style="1659"/>
    <col min="769" max="769" width="5.81640625" style="1659" customWidth="1"/>
    <col min="770" max="780" width="3.81640625" style="1659" customWidth="1"/>
    <col min="781" max="781" width="5.81640625" style="1659" customWidth="1"/>
    <col min="782" max="792" width="3.81640625" style="1659" customWidth="1"/>
    <col min="793" max="793" width="5.81640625" style="1659" customWidth="1"/>
    <col min="794" max="827" width="3.81640625" style="1659" customWidth="1"/>
    <col min="828" max="1024" width="9" style="1659"/>
    <col min="1025" max="1025" width="5.81640625" style="1659" customWidth="1"/>
    <col min="1026" max="1036" width="3.81640625" style="1659" customWidth="1"/>
    <col min="1037" max="1037" width="5.81640625" style="1659" customWidth="1"/>
    <col min="1038" max="1048" width="3.81640625" style="1659" customWidth="1"/>
    <col min="1049" max="1049" width="5.81640625" style="1659" customWidth="1"/>
    <col min="1050" max="1083" width="3.81640625" style="1659" customWidth="1"/>
    <col min="1084" max="1280" width="9" style="1659"/>
    <col min="1281" max="1281" width="5.81640625" style="1659" customWidth="1"/>
    <col min="1282" max="1292" width="3.81640625" style="1659" customWidth="1"/>
    <col min="1293" max="1293" width="5.81640625" style="1659" customWidth="1"/>
    <col min="1294" max="1304" width="3.81640625" style="1659" customWidth="1"/>
    <col min="1305" max="1305" width="5.81640625" style="1659" customWidth="1"/>
    <col min="1306" max="1339" width="3.81640625" style="1659" customWidth="1"/>
    <col min="1340" max="1536" width="9" style="1659"/>
    <col min="1537" max="1537" width="5.81640625" style="1659" customWidth="1"/>
    <col min="1538" max="1548" width="3.81640625" style="1659" customWidth="1"/>
    <col min="1549" max="1549" width="5.81640625" style="1659" customWidth="1"/>
    <col min="1550" max="1560" width="3.81640625" style="1659" customWidth="1"/>
    <col min="1561" max="1561" width="5.81640625" style="1659" customWidth="1"/>
    <col min="1562" max="1595" width="3.81640625" style="1659" customWidth="1"/>
    <col min="1596" max="1792" width="9" style="1659"/>
    <col min="1793" max="1793" width="5.81640625" style="1659" customWidth="1"/>
    <col min="1794" max="1804" width="3.81640625" style="1659" customWidth="1"/>
    <col min="1805" max="1805" width="5.81640625" style="1659" customWidth="1"/>
    <col min="1806" max="1816" width="3.81640625" style="1659" customWidth="1"/>
    <col min="1817" max="1817" width="5.81640625" style="1659" customWidth="1"/>
    <col min="1818" max="1851" width="3.81640625" style="1659" customWidth="1"/>
    <col min="1852" max="2048" width="9" style="1659"/>
    <col min="2049" max="2049" width="5.81640625" style="1659" customWidth="1"/>
    <col min="2050" max="2060" width="3.81640625" style="1659" customWidth="1"/>
    <col min="2061" max="2061" width="5.81640625" style="1659" customWidth="1"/>
    <col min="2062" max="2072" width="3.81640625" style="1659" customWidth="1"/>
    <col min="2073" max="2073" width="5.81640625" style="1659" customWidth="1"/>
    <col min="2074" max="2107" width="3.81640625" style="1659" customWidth="1"/>
    <col min="2108" max="2304" width="9" style="1659"/>
    <col min="2305" max="2305" width="5.81640625" style="1659" customWidth="1"/>
    <col min="2306" max="2316" width="3.81640625" style="1659" customWidth="1"/>
    <col min="2317" max="2317" width="5.81640625" style="1659" customWidth="1"/>
    <col min="2318" max="2328" width="3.81640625" style="1659" customWidth="1"/>
    <col min="2329" max="2329" width="5.81640625" style="1659" customWidth="1"/>
    <col min="2330" max="2363" width="3.81640625" style="1659" customWidth="1"/>
    <col min="2364" max="2560" width="9" style="1659"/>
    <col min="2561" max="2561" width="5.81640625" style="1659" customWidth="1"/>
    <col min="2562" max="2572" width="3.81640625" style="1659" customWidth="1"/>
    <col min="2573" max="2573" width="5.81640625" style="1659" customWidth="1"/>
    <col min="2574" max="2584" width="3.81640625" style="1659" customWidth="1"/>
    <col min="2585" max="2585" width="5.81640625" style="1659" customWidth="1"/>
    <col min="2586" max="2619" width="3.81640625" style="1659" customWidth="1"/>
    <col min="2620" max="2816" width="9" style="1659"/>
    <col min="2817" max="2817" width="5.81640625" style="1659" customWidth="1"/>
    <col min="2818" max="2828" width="3.81640625" style="1659" customWidth="1"/>
    <col min="2829" max="2829" width="5.81640625" style="1659" customWidth="1"/>
    <col min="2830" max="2840" width="3.81640625" style="1659" customWidth="1"/>
    <col min="2841" max="2841" width="5.81640625" style="1659" customWidth="1"/>
    <col min="2842" max="2875" width="3.81640625" style="1659" customWidth="1"/>
    <col min="2876" max="3072" width="9" style="1659"/>
    <col min="3073" max="3073" width="5.81640625" style="1659" customWidth="1"/>
    <col min="3074" max="3084" width="3.81640625" style="1659" customWidth="1"/>
    <col min="3085" max="3085" width="5.81640625" style="1659" customWidth="1"/>
    <col min="3086" max="3096" width="3.81640625" style="1659" customWidth="1"/>
    <col min="3097" max="3097" width="5.81640625" style="1659" customWidth="1"/>
    <col min="3098" max="3131" width="3.81640625" style="1659" customWidth="1"/>
    <col min="3132" max="3328" width="9" style="1659"/>
    <col min="3329" max="3329" width="5.81640625" style="1659" customWidth="1"/>
    <col min="3330" max="3340" width="3.81640625" style="1659" customWidth="1"/>
    <col min="3341" max="3341" width="5.81640625" style="1659" customWidth="1"/>
    <col min="3342" max="3352" width="3.81640625" style="1659" customWidth="1"/>
    <col min="3353" max="3353" width="5.81640625" style="1659" customWidth="1"/>
    <col min="3354" max="3387" width="3.81640625" style="1659" customWidth="1"/>
    <col min="3388" max="3584" width="9" style="1659"/>
    <col min="3585" max="3585" width="5.81640625" style="1659" customWidth="1"/>
    <col min="3586" max="3596" width="3.81640625" style="1659" customWidth="1"/>
    <col min="3597" max="3597" width="5.81640625" style="1659" customWidth="1"/>
    <col min="3598" max="3608" width="3.81640625" style="1659" customWidth="1"/>
    <col min="3609" max="3609" width="5.81640625" style="1659" customWidth="1"/>
    <col min="3610" max="3643" width="3.81640625" style="1659" customWidth="1"/>
    <col min="3644" max="3840" width="9" style="1659"/>
    <col min="3841" max="3841" width="5.81640625" style="1659" customWidth="1"/>
    <col min="3842" max="3852" width="3.81640625" style="1659" customWidth="1"/>
    <col min="3853" max="3853" width="5.81640625" style="1659" customWidth="1"/>
    <col min="3854" max="3864" width="3.81640625" style="1659" customWidth="1"/>
    <col min="3865" max="3865" width="5.81640625" style="1659" customWidth="1"/>
    <col min="3866" max="3899" width="3.81640625" style="1659" customWidth="1"/>
    <col min="3900" max="4096" width="9" style="1659"/>
    <col min="4097" max="4097" width="5.81640625" style="1659" customWidth="1"/>
    <col min="4098" max="4108" width="3.81640625" style="1659" customWidth="1"/>
    <col min="4109" max="4109" width="5.81640625" style="1659" customWidth="1"/>
    <col min="4110" max="4120" width="3.81640625" style="1659" customWidth="1"/>
    <col min="4121" max="4121" width="5.81640625" style="1659" customWidth="1"/>
    <col min="4122" max="4155" width="3.81640625" style="1659" customWidth="1"/>
    <col min="4156" max="4352" width="9" style="1659"/>
    <col min="4353" max="4353" width="5.81640625" style="1659" customWidth="1"/>
    <col min="4354" max="4364" width="3.81640625" style="1659" customWidth="1"/>
    <col min="4365" max="4365" width="5.81640625" style="1659" customWidth="1"/>
    <col min="4366" max="4376" width="3.81640625" style="1659" customWidth="1"/>
    <col min="4377" max="4377" width="5.81640625" style="1659" customWidth="1"/>
    <col min="4378" max="4411" width="3.81640625" style="1659" customWidth="1"/>
    <col min="4412" max="4608" width="9" style="1659"/>
    <col min="4609" max="4609" width="5.81640625" style="1659" customWidth="1"/>
    <col min="4610" max="4620" width="3.81640625" style="1659" customWidth="1"/>
    <col min="4621" max="4621" width="5.81640625" style="1659" customWidth="1"/>
    <col min="4622" max="4632" width="3.81640625" style="1659" customWidth="1"/>
    <col min="4633" max="4633" width="5.81640625" style="1659" customWidth="1"/>
    <col min="4634" max="4667" width="3.81640625" style="1659" customWidth="1"/>
    <col min="4668" max="4864" width="9" style="1659"/>
    <col min="4865" max="4865" width="5.81640625" style="1659" customWidth="1"/>
    <col min="4866" max="4876" width="3.81640625" style="1659" customWidth="1"/>
    <col min="4877" max="4877" width="5.81640625" style="1659" customWidth="1"/>
    <col min="4878" max="4888" width="3.81640625" style="1659" customWidth="1"/>
    <col min="4889" max="4889" width="5.81640625" style="1659" customWidth="1"/>
    <col min="4890" max="4923" width="3.81640625" style="1659" customWidth="1"/>
    <col min="4924" max="5120" width="9" style="1659"/>
    <col min="5121" max="5121" width="5.81640625" style="1659" customWidth="1"/>
    <col min="5122" max="5132" width="3.81640625" style="1659" customWidth="1"/>
    <col min="5133" max="5133" width="5.81640625" style="1659" customWidth="1"/>
    <col min="5134" max="5144" width="3.81640625" style="1659" customWidth="1"/>
    <col min="5145" max="5145" width="5.81640625" style="1659" customWidth="1"/>
    <col min="5146" max="5179" width="3.81640625" style="1659" customWidth="1"/>
    <col min="5180" max="5376" width="9" style="1659"/>
    <col min="5377" max="5377" width="5.81640625" style="1659" customWidth="1"/>
    <col min="5378" max="5388" width="3.81640625" style="1659" customWidth="1"/>
    <col min="5389" max="5389" width="5.81640625" style="1659" customWidth="1"/>
    <col min="5390" max="5400" width="3.81640625" style="1659" customWidth="1"/>
    <col min="5401" max="5401" width="5.81640625" style="1659" customWidth="1"/>
    <col min="5402" max="5435" width="3.81640625" style="1659" customWidth="1"/>
    <col min="5436" max="5632" width="9" style="1659"/>
    <col min="5633" max="5633" width="5.81640625" style="1659" customWidth="1"/>
    <col min="5634" max="5644" width="3.81640625" style="1659" customWidth="1"/>
    <col min="5645" max="5645" width="5.81640625" style="1659" customWidth="1"/>
    <col min="5646" max="5656" width="3.81640625" style="1659" customWidth="1"/>
    <col min="5657" max="5657" width="5.81640625" style="1659" customWidth="1"/>
    <col min="5658" max="5691" width="3.81640625" style="1659" customWidth="1"/>
    <col min="5692" max="5888" width="9" style="1659"/>
    <col min="5889" max="5889" width="5.81640625" style="1659" customWidth="1"/>
    <col min="5890" max="5900" width="3.81640625" style="1659" customWidth="1"/>
    <col min="5901" max="5901" width="5.81640625" style="1659" customWidth="1"/>
    <col min="5902" max="5912" width="3.81640625" style="1659" customWidth="1"/>
    <col min="5913" max="5913" width="5.81640625" style="1659" customWidth="1"/>
    <col min="5914" max="5947" width="3.81640625" style="1659" customWidth="1"/>
    <col min="5948" max="6144" width="9" style="1659"/>
    <col min="6145" max="6145" width="5.81640625" style="1659" customWidth="1"/>
    <col min="6146" max="6156" width="3.81640625" style="1659" customWidth="1"/>
    <col min="6157" max="6157" width="5.81640625" style="1659" customWidth="1"/>
    <col min="6158" max="6168" width="3.81640625" style="1659" customWidth="1"/>
    <col min="6169" max="6169" width="5.81640625" style="1659" customWidth="1"/>
    <col min="6170" max="6203" width="3.81640625" style="1659" customWidth="1"/>
    <col min="6204" max="6400" width="9" style="1659"/>
    <col min="6401" max="6401" width="5.81640625" style="1659" customWidth="1"/>
    <col min="6402" max="6412" width="3.81640625" style="1659" customWidth="1"/>
    <col min="6413" max="6413" width="5.81640625" style="1659" customWidth="1"/>
    <col min="6414" max="6424" width="3.81640625" style="1659" customWidth="1"/>
    <col min="6425" max="6425" width="5.81640625" style="1659" customWidth="1"/>
    <col min="6426" max="6459" width="3.81640625" style="1659" customWidth="1"/>
    <col min="6460" max="6656" width="9" style="1659"/>
    <col min="6657" max="6657" width="5.81640625" style="1659" customWidth="1"/>
    <col min="6658" max="6668" width="3.81640625" style="1659" customWidth="1"/>
    <col min="6669" max="6669" width="5.81640625" style="1659" customWidth="1"/>
    <col min="6670" max="6680" width="3.81640625" style="1659" customWidth="1"/>
    <col min="6681" max="6681" width="5.81640625" style="1659" customWidth="1"/>
    <col min="6682" max="6715" width="3.81640625" style="1659" customWidth="1"/>
    <col min="6716" max="6912" width="9" style="1659"/>
    <col min="6913" max="6913" width="5.81640625" style="1659" customWidth="1"/>
    <col min="6914" max="6924" width="3.81640625" style="1659" customWidth="1"/>
    <col min="6925" max="6925" width="5.81640625" style="1659" customWidth="1"/>
    <col min="6926" max="6936" width="3.81640625" style="1659" customWidth="1"/>
    <col min="6937" max="6937" width="5.81640625" style="1659" customWidth="1"/>
    <col min="6938" max="6971" width="3.81640625" style="1659" customWidth="1"/>
    <col min="6972" max="7168" width="9" style="1659"/>
    <col min="7169" max="7169" width="5.81640625" style="1659" customWidth="1"/>
    <col min="7170" max="7180" width="3.81640625" style="1659" customWidth="1"/>
    <col min="7181" max="7181" width="5.81640625" style="1659" customWidth="1"/>
    <col min="7182" max="7192" width="3.81640625" style="1659" customWidth="1"/>
    <col min="7193" max="7193" width="5.81640625" style="1659" customWidth="1"/>
    <col min="7194" max="7227" width="3.81640625" style="1659" customWidth="1"/>
    <col min="7228" max="7424" width="9" style="1659"/>
    <col min="7425" max="7425" width="5.81640625" style="1659" customWidth="1"/>
    <col min="7426" max="7436" width="3.81640625" style="1659" customWidth="1"/>
    <col min="7437" max="7437" width="5.81640625" style="1659" customWidth="1"/>
    <col min="7438" max="7448" width="3.81640625" style="1659" customWidth="1"/>
    <col min="7449" max="7449" width="5.81640625" style="1659" customWidth="1"/>
    <col min="7450" max="7483" width="3.81640625" style="1659" customWidth="1"/>
    <col min="7484" max="7680" width="9" style="1659"/>
    <col min="7681" max="7681" width="5.81640625" style="1659" customWidth="1"/>
    <col min="7682" max="7692" width="3.81640625" style="1659" customWidth="1"/>
    <col min="7693" max="7693" width="5.81640625" style="1659" customWidth="1"/>
    <col min="7694" max="7704" width="3.81640625" style="1659" customWidth="1"/>
    <col min="7705" max="7705" width="5.81640625" style="1659" customWidth="1"/>
    <col min="7706" max="7739" width="3.81640625" style="1659" customWidth="1"/>
    <col min="7740" max="7936" width="9" style="1659"/>
    <col min="7937" max="7937" width="5.81640625" style="1659" customWidth="1"/>
    <col min="7938" max="7948" width="3.81640625" style="1659" customWidth="1"/>
    <col min="7949" max="7949" width="5.81640625" style="1659" customWidth="1"/>
    <col min="7950" max="7960" width="3.81640625" style="1659" customWidth="1"/>
    <col min="7961" max="7961" width="5.81640625" style="1659" customWidth="1"/>
    <col min="7962" max="7995" width="3.81640625" style="1659" customWidth="1"/>
    <col min="7996" max="8192" width="9" style="1659"/>
    <col min="8193" max="8193" width="5.81640625" style="1659" customWidth="1"/>
    <col min="8194" max="8204" width="3.81640625" style="1659" customWidth="1"/>
    <col min="8205" max="8205" width="5.81640625" style="1659" customWidth="1"/>
    <col min="8206" max="8216" width="3.81640625" style="1659" customWidth="1"/>
    <col min="8217" max="8217" width="5.81640625" style="1659" customWidth="1"/>
    <col min="8218" max="8251" width="3.81640625" style="1659" customWidth="1"/>
    <col min="8252" max="8448" width="9" style="1659"/>
    <col min="8449" max="8449" width="5.81640625" style="1659" customWidth="1"/>
    <col min="8450" max="8460" width="3.81640625" style="1659" customWidth="1"/>
    <col min="8461" max="8461" width="5.81640625" style="1659" customWidth="1"/>
    <col min="8462" max="8472" width="3.81640625" style="1659" customWidth="1"/>
    <col min="8473" max="8473" width="5.81640625" style="1659" customWidth="1"/>
    <col min="8474" max="8507" width="3.81640625" style="1659" customWidth="1"/>
    <col min="8508" max="8704" width="9" style="1659"/>
    <col min="8705" max="8705" width="5.81640625" style="1659" customWidth="1"/>
    <col min="8706" max="8716" width="3.81640625" style="1659" customWidth="1"/>
    <col min="8717" max="8717" width="5.81640625" style="1659" customWidth="1"/>
    <col min="8718" max="8728" width="3.81640625" style="1659" customWidth="1"/>
    <col min="8729" max="8729" width="5.81640625" style="1659" customWidth="1"/>
    <col min="8730" max="8763" width="3.81640625" style="1659" customWidth="1"/>
    <col min="8764" max="8960" width="9" style="1659"/>
    <col min="8961" max="8961" width="5.81640625" style="1659" customWidth="1"/>
    <col min="8962" max="8972" width="3.81640625" style="1659" customWidth="1"/>
    <col min="8973" max="8973" width="5.81640625" style="1659" customWidth="1"/>
    <col min="8974" max="8984" width="3.81640625" style="1659" customWidth="1"/>
    <col min="8985" max="8985" width="5.81640625" style="1659" customWidth="1"/>
    <col min="8986" max="9019" width="3.81640625" style="1659" customWidth="1"/>
    <col min="9020" max="9216" width="9" style="1659"/>
    <col min="9217" max="9217" width="5.81640625" style="1659" customWidth="1"/>
    <col min="9218" max="9228" width="3.81640625" style="1659" customWidth="1"/>
    <col min="9229" max="9229" width="5.81640625" style="1659" customWidth="1"/>
    <col min="9230" max="9240" width="3.81640625" style="1659" customWidth="1"/>
    <col min="9241" max="9241" width="5.81640625" style="1659" customWidth="1"/>
    <col min="9242" max="9275" width="3.81640625" style="1659" customWidth="1"/>
    <col min="9276" max="9472" width="9" style="1659"/>
    <col min="9473" max="9473" width="5.81640625" style="1659" customWidth="1"/>
    <col min="9474" max="9484" width="3.81640625" style="1659" customWidth="1"/>
    <col min="9485" max="9485" width="5.81640625" style="1659" customWidth="1"/>
    <col min="9486" max="9496" width="3.81640625" style="1659" customWidth="1"/>
    <col min="9497" max="9497" width="5.81640625" style="1659" customWidth="1"/>
    <col min="9498" max="9531" width="3.81640625" style="1659" customWidth="1"/>
    <col min="9532" max="9728" width="9" style="1659"/>
    <col min="9729" max="9729" width="5.81640625" style="1659" customWidth="1"/>
    <col min="9730" max="9740" width="3.81640625" style="1659" customWidth="1"/>
    <col min="9741" max="9741" width="5.81640625" style="1659" customWidth="1"/>
    <col min="9742" max="9752" width="3.81640625" style="1659" customWidth="1"/>
    <col min="9753" max="9753" width="5.81640625" style="1659" customWidth="1"/>
    <col min="9754" max="9787" width="3.81640625" style="1659" customWidth="1"/>
    <col min="9788" max="9984" width="9" style="1659"/>
    <col min="9985" max="9985" width="5.81640625" style="1659" customWidth="1"/>
    <col min="9986" max="9996" width="3.81640625" style="1659" customWidth="1"/>
    <col min="9997" max="9997" width="5.81640625" style="1659" customWidth="1"/>
    <col min="9998" max="10008" width="3.81640625" style="1659" customWidth="1"/>
    <col min="10009" max="10009" width="5.81640625" style="1659" customWidth="1"/>
    <col min="10010" max="10043" width="3.81640625" style="1659" customWidth="1"/>
    <col min="10044" max="10240" width="9" style="1659"/>
    <col min="10241" max="10241" width="5.81640625" style="1659" customWidth="1"/>
    <col min="10242" max="10252" width="3.81640625" style="1659" customWidth="1"/>
    <col min="10253" max="10253" width="5.81640625" style="1659" customWidth="1"/>
    <col min="10254" max="10264" width="3.81640625" style="1659" customWidth="1"/>
    <col min="10265" max="10265" width="5.81640625" style="1659" customWidth="1"/>
    <col min="10266" max="10299" width="3.81640625" style="1659" customWidth="1"/>
    <col min="10300" max="10496" width="9" style="1659"/>
    <col min="10497" max="10497" width="5.81640625" style="1659" customWidth="1"/>
    <col min="10498" max="10508" width="3.81640625" style="1659" customWidth="1"/>
    <col min="10509" max="10509" width="5.81640625" style="1659" customWidth="1"/>
    <col min="10510" max="10520" width="3.81640625" style="1659" customWidth="1"/>
    <col min="10521" max="10521" width="5.81640625" style="1659" customWidth="1"/>
    <col min="10522" max="10555" width="3.81640625" style="1659" customWidth="1"/>
    <col min="10556" max="10752" width="9" style="1659"/>
    <col min="10753" max="10753" width="5.81640625" style="1659" customWidth="1"/>
    <col min="10754" max="10764" width="3.81640625" style="1659" customWidth="1"/>
    <col min="10765" max="10765" width="5.81640625" style="1659" customWidth="1"/>
    <col min="10766" max="10776" width="3.81640625" style="1659" customWidth="1"/>
    <col min="10777" max="10777" width="5.81640625" style="1659" customWidth="1"/>
    <col min="10778" max="10811" width="3.81640625" style="1659" customWidth="1"/>
    <col min="10812" max="11008" width="9" style="1659"/>
    <col min="11009" max="11009" width="5.81640625" style="1659" customWidth="1"/>
    <col min="11010" max="11020" width="3.81640625" style="1659" customWidth="1"/>
    <col min="11021" max="11021" width="5.81640625" style="1659" customWidth="1"/>
    <col min="11022" max="11032" width="3.81640625" style="1659" customWidth="1"/>
    <col min="11033" max="11033" width="5.81640625" style="1659" customWidth="1"/>
    <col min="11034" max="11067" width="3.81640625" style="1659" customWidth="1"/>
    <col min="11068" max="11264" width="9" style="1659"/>
    <col min="11265" max="11265" width="5.81640625" style="1659" customWidth="1"/>
    <col min="11266" max="11276" width="3.81640625" style="1659" customWidth="1"/>
    <col min="11277" max="11277" width="5.81640625" style="1659" customWidth="1"/>
    <col min="11278" max="11288" width="3.81640625" style="1659" customWidth="1"/>
    <col min="11289" max="11289" width="5.81640625" style="1659" customWidth="1"/>
    <col min="11290" max="11323" width="3.81640625" style="1659" customWidth="1"/>
    <col min="11324" max="11520" width="9" style="1659"/>
    <col min="11521" max="11521" width="5.81640625" style="1659" customWidth="1"/>
    <col min="11522" max="11532" width="3.81640625" style="1659" customWidth="1"/>
    <col min="11533" max="11533" width="5.81640625" style="1659" customWidth="1"/>
    <col min="11534" max="11544" width="3.81640625" style="1659" customWidth="1"/>
    <col min="11545" max="11545" width="5.81640625" style="1659" customWidth="1"/>
    <col min="11546" max="11579" width="3.81640625" style="1659" customWidth="1"/>
    <col min="11580" max="11776" width="9" style="1659"/>
    <col min="11777" max="11777" width="5.81640625" style="1659" customWidth="1"/>
    <col min="11778" max="11788" width="3.81640625" style="1659" customWidth="1"/>
    <col min="11789" max="11789" width="5.81640625" style="1659" customWidth="1"/>
    <col min="11790" max="11800" width="3.81640625" style="1659" customWidth="1"/>
    <col min="11801" max="11801" width="5.81640625" style="1659" customWidth="1"/>
    <col min="11802" max="11835" width="3.81640625" style="1659" customWidth="1"/>
    <col min="11836" max="12032" width="9" style="1659"/>
    <col min="12033" max="12033" width="5.81640625" style="1659" customWidth="1"/>
    <col min="12034" max="12044" width="3.81640625" style="1659" customWidth="1"/>
    <col min="12045" max="12045" width="5.81640625" style="1659" customWidth="1"/>
    <col min="12046" max="12056" width="3.81640625" style="1659" customWidth="1"/>
    <col min="12057" max="12057" width="5.81640625" style="1659" customWidth="1"/>
    <col min="12058" max="12091" width="3.81640625" style="1659" customWidth="1"/>
    <col min="12092" max="12288" width="9" style="1659"/>
    <col min="12289" max="12289" width="5.81640625" style="1659" customWidth="1"/>
    <col min="12290" max="12300" width="3.81640625" style="1659" customWidth="1"/>
    <col min="12301" max="12301" width="5.81640625" style="1659" customWidth="1"/>
    <col min="12302" max="12312" width="3.81640625" style="1659" customWidth="1"/>
    <col min="12313" max="12313" width="5.81640625" style="1659" customWidth="1"/>
    <col min="12314" max="12347" width="3.81640625" style="1659" customWidth="1"/>
    <col min="12348" max="12544" width="9" style="1659"/>
    <col min="12545" max="12545" width="5.81640625" style="1659" customWidth="1"/>
    <col min="12546" max="12556" width="3.81640625" style="1659" customWidth="1"/>
    <col min="12557" max="12557" width="5.81640625" style="1659" customWidth="1"/>
    <col min="12558" max="12568" width="3.81640625" style="1659" customWidth="1"/>
    <col min="12569" max="12569" width="5.81640625" style="1659" customWidth="1"/>
    <col min="12570" max="12603" width="3.81640625" style="1659" customWidth="1"/>
    <col min="12604" max="12800" width="9" style="1659"/>
    <col min="12801" max="12801" width="5.81640625" style="1659" customWidth="1"/>
    <col min="12802" max="12812" width="3.81640625" style="1659" customWidth="1"/>
    <col min="12813" max="12813" width="5.81640625" style="1659" customWidth="1"/>
    <col min="12814" max="12824" width="3.81640625" style="1659" customWidth="1"/>
    <col min="12825" max="12825" width="5.81640625" style="1659" customWidth="1"/>
    <col min="12826" max="12859" width="3.81640625" style="1659" customWidth="1"/>
    <col min="12860" max="13056" width="9" style="1659"/>
    <col min="13057" max="13057" width="5.81640625" style="1659" customWidth="1"/>
    <col min="13058" max="13068" width="3.81640625" style="1659" customWidth="1"/>
    <col min="13069" max="13069" width="5.81640625" style="1659" customWidth="1"/>
    <col min="13070" max="13080" width="3.81640625" style="1659" customWidth="1"/>
    <col min="13081" max="13081" width="5.81640625" style="1659" customWidth="1"/>
    <col min="13082" max="13115" width="3.81640625" style="1659" customWidth="1"/>
    <col min="13116" max="13312" width="9" style="1659"/>
    <col min="13313" max="13313" width="5.81640625" style="1659" customWidth="1"/>
    <col min="13314" max="13324" width="3.81640625" style="1659" customWidth="1"/>
    <col min="13325" max="13325" width="5.81640625" style="1659" customWidth="1"/>
    <col min="13326" max="13336" width="3.81640625" style="1659" customWidth="1"/>
    <col min="13337" max="13337" width="5.81640625" style="1659" customWidth="1"/>
    <col min="13338" max="13371" width="3.81640625" style="1659" customWidth="1"/>
    <col min="13372" max="13568" width="9" style="1659"/>
    <col min="13569" max="13569" width="5.81640625" style="1659" customWidth="1"/>
    <col min="13570" max="13580" width="3.81640625" style="1659" customWidth="1"/>
    <col min="13581" max="13581" width="5.81640625" style="1659" customWidth="1"/>
    <col min="13582" max="13592" width="3.81640625" style="1659" customWidth="1"/>
    <col min="13593" max="13593" width="5.81640625" style="1659" customWidth="1"/>
    <col min="13594" max="13627" width="3.81640625" style="1659" customWidth="1"/>
    <col min="13628" max="13824" width="9" style="1659"/>
    <col min="13825" max="13825" width="5.81640625" style="1659" customWidth="1"/>
    <col min="13826" max="13836" width="3.81640625" style="1659" customWidth="1"/>
    <col min="13837" max="13837" width="5.81640625" style="1659" customWidth="1"/>
    <col min="13838" max="13848" width="3.81640625" style="1659" customWidth="1"/>
    <col min="13849" max="13849" width="5.81640625" style="1659" customWidth="1"/>
    <col min="13850" max="13883" width="3.81640625" style="1659" customWidth="1"/>
    <col min="13884" max="14080" width="9" style="1659"/>
    <col min="14081" max="14081" width="5.81640625" style="1659" customWidth="1"/>
    <col min="14082" max="14092" width="3.81640625" style="1659" customWidth="1"/>
    <col min="14093" max="14093" width="5.81640625" style="1659" customWidth="1"/>
    <col min="14094" max="14104" width="3.81640625" style="1659" customWidth="1"/>
    <col min="14105" max="14105" width="5.81640625" style="1659" customWidth="1"/>
    <col min="14106" max="14139" width="3.81640625" style="1659" customWidth="1"/>
    <col min="14140" max="14336" width="9" style="1659"/>
    <col min="14337" max="14337" width="5.81640625" style="1659" customWidth="1"/>
    <col min="14338" max="14348" width="3.81640625" style="1659" customWidth="1"/>
    <col min="14349" max="14349" width="5.81640625" style="1659" customWidth="1"/>
    <col min="14350" max="14360" width="3.81640625" style="1659" customWidth="1"/>
    <col min="14361" max="14361" width="5.81640625" style="1659" customWidth="1"/>
    <col min="14362" max="14395" width="3.81640625" style="1659" customWidth="1"/>
    <col min="14396" max="14592" width="9" style="1659"/>
    <col min="14593" max="14593" width="5.81640625" style="1659" customWidth="1"/>
    <col min="14594" max="14604" width="3.81640625" style="1659" customWidth="1"/>
    <col min="14605" max="14605" width="5.81640625" style="1659" customWidth="1"/>
    <col min="14606" max="14616" width="3.81640625" style="1659" customWidth="1"/>
    <col min="14617" max="14617" width="5.81640625" style="1659" customWidth="1"/>
    <col min="14618" max="14651" width="3.81640625" style="1659" customWidth="1"/>
    <col min="14652" max="14848" width="9" style="1659"/>
    <col min="14849" max="14849" width="5.81640625" style="1659" customWidth="1"/>
    <col min="14850" max="14860" width="3.81640625" style="1659" customWidth="1"/>
    <col min="14861" max="14861" width="5.81640625" style="1659" customWidth="1"/>
    <col min="14862" max="14872" width="3.81640625" style="1659" customWidth="1"/>
    <col min="14873" max="14873" width="5.81640625" style="1659" customWidth="1"/>
    <col min="14874" max="14907" width="3.81640625" style="1659" customWidth="1"/>
    <col min="14908" max="15104" width="9" style="1659"/>
    <col min="15105" max="15105" width="5.81640625" style="1659" customWidth="1"/>
    <col min="15106" max="15116" width="3.81640625" style="1659" customWidth="1"/>
    <col min="15117" max="15117" width="5.81640625" style="1659" customWidth="1"/>
    <col min="15118" max="15128" width="3.81640625" style="1659" customWidth="1"/>
    <col min="15129" max="15129" width="5.81640625" style="1659" customWidth="1"/>
    <col min="15130" max="15163" width="3.81640625" style="1659" customWidth="1"/>
    <col min="15164" max="15360" width="9" style="1659"/>
    <col min="15361" max="15361" width="5.81640625" style="1659" customWidth="1"/>
    <col min="15362" max="15372" width="3.81640625" style="1659" customWidth="1"/>
    <col min="15373" max="15373" width="5.81640625" style="1659" customWidth="1"/>
    <col min="15374" max="15384" width="3.81640625" style="1659" customWidth="1"/>
    <col min="15385" max="15385" width="5.81640625" style="1659" customWidth="1"/>
    <col min="15386" max="15419" width="3.81640625" style="1659" customWidth="1"/>
    <col min="15420" max="15616" width="9" style="1659"/>
    <col min="15617" max="15617" width="5.81640625" style="1659" customWidth="1"/>
    <col min="15618" max="15628" width="3.81640625" style="1659" customWidth="1"/>
    <col min="15629" max="15629" width="5.81640625" style="1659" customWidth="1"/>
    <col min="15630" max="15640" width="3.81640625" style="1659" customWidth="1"/>
    <col min="15641" max="15641" width="5.81640625" style="1659" customWidth="1"/>
    <col min="15642" max="15675" width="3.81640625" style="1659" customWidth="1"/>
    <col min="15676" max="15872" width="9" style="1659"/>
    <col min="15873" max="15873" width="5.81640625" style="1659" customWidth="1"/>
    <col min="15874" max="15884" width="3.81640625" style="1659" customWidth="1"/>
    <col min="15885" max="15885" width="5.81640625" style="1659" customWidth="1"/>
    <col min="15886" max="15896" width="3.81640625" style="1659" customWidth="1"/>
    <col min="15897" max="15897" width="5.81640625" style="1659" customWidth="1"/>
    <col min="15898" max="15931" width="3.81640625" style="1659" customWidth="1"/>
    <col min="15932" max="16128" width="9" style="1659"/>
    <col min="16129" max="16129" width="5.81640625" style="1659" customWidth="1"/>
    <col min="16130" max="16140" width="3.81640625" style="1659" customWidth="1"/>
    <col min="16141" max="16141" width="5.81640625" style="1659" customWidth="1"/>
    <col min="16142" max="16152" width="3.81640625" style="1659" customWidth="1"/>
    <col min="16153" max="16153" width="5.81640625" style="1659" customWidth="1"/>
    <col min="16154" max="16187" width="3.81640625" style="1659" customWidth="1"/>
    <col min="16188" max="16383" width="9" style="1659"/>
    <col min="16384" max="16384" width="9" style="1659" customWidth="1"/>
  </cols>
  <sheetData>
    <row r="1" spans="1:36" s="636" customFormat="1" ht="30" customHeight="1">
      <c r="A1" s="792" t="s">
        <v>1296</v>
      </c>
      <c r="B1" s="792"/>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1277" t="s">
        <v>1297</v>
      </c>
    </row>
    <row r="2" spans="1:36" s="636" customFormat="1" ht="30" customHeight="1">
      <c r="A2" s="1816" t="s">
        <v>1519</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row>
    <row r="3" spans="1:36" s="636" customFormat="1" ht="15" customHeight="1">
      <c r="A3" s="792"/>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row>
    <row r="4" spans="1:36" s="636" customFormat="1" ht="22" customHeight="1">
      <c r="A4" s="805" t="s">
        <v>1298</v>
      </c>
      <c r="B4" s="814"/>
      <c r="C4" s="1818" t="s">
        <v>1299</v>
      </c>
      <c r="D4" s="1818"/>
      <c r="E4" s="1818"/>
      <c r="F4" s="1818"/>
      <c r="G4" s="1818"/>
      <c r="H4" s="1818"/>
      <c r="I4" s="1818"/>
      <c r="J4" s="1818"/>
      <c r="K4" s="1818"/>
      <c r="L4" s="1818"/>
      <c r="M4" s="805" t="s">
        <v>1298</v>
      </c>
      <c r="N4" s="814"/>
      <c r="O4" s="1818" t="s">
        <v>1299</v>
      </c>
      <c r="P4" s="1818"/>
      <c r="Q4" s="1818"/>
      <c r="R4" s="1818"/>
      <c r="S4" s="1818"/>
      <c r="T4" s="1818"/>
      <c r="U4" s="1818"/>
      <c r="V4" s="1818"/>
      <c r="W4" s="1818"/>
      <c r="X4" s="1819"/>
      <c r="Y4" s="814" t="s">
        <v>1298</v>
      </c>
      <c r="Z4" s="814"/>
      <c r="AA4" s="1818" t="s">
        <v>1299</v>
      </c>
      <c r="AB4" s="1818"/>
      <c r="AC4" s="1818"/>
      <c r="AD4" s="1818"/>
      <c r="AE4" s="1818"/>
      <c r="AF4" s="1818"/>
      <c r="AG4" s="1818"/>
      <c r="AH4" s="1818"/>
      <c r="AI4" s="1818"/>
      <c r="AJ4" s="1819"/>
    </row>
    <row r="5" spans="1:36" s="636" customFormat="1" ht="18" customHeight="1">
      <c r="A5" s="802" t="s">
        <v>1300</v>
      </c>
      <c r="B5" s="793"/>
      <c r="C5" s="1820" t="s">
        <v>1301</v>
      </c>
      <c r="D5" s="1820"/>
      <c r="E5" s="1820"/>
      <c r="F5" s="1820"/>
      <c r="G5" s="1820"/>
      <c r="H5" s="1820"/>
      <c r="I5" s="1820"/>
      <c r="J5" s="1820"/>
      <c r="K5" s="1820"/>
      <c r="L5" s="1820"/>
      <c r="M5" s="802" t="s">
        <v>1316</v>
      </c>
      <c r="N5" s="793"/>
      <c r="O5" s="1810" t="s">
        <v>1317</v>
      </c>
      <c r="P5" s="1810"/>
      <c r="Q5" s="1810"/>
      <c r="R5" s="1810"/>
      <c r="S5" s="1810"/>
      <c r="T5" s="1810"/>
      <c r="U5" s="1810"/>
      <c r="V5" s="1810"/>
      <c r="W5" s="1810"/>
      <c r="X5" s="1811"/>
      <c r="Y5" s="807" t="s">
        <v>1422</v>
      </c>
      <c r="Z5" s="793"/>
      <c r="AA5" s="1820" t="s">
        <v>1310</v>
      </c>
      <c r="AB5" s="1820"/>
      <c r="AC5" s="1820"/>
      <c r="AD5" s="1820"/>
      <c r="AE5" s="1820"/>
      <c r="AF5" s="1820"/>
      <c r="AG5" s="1820"/>
      <c r="AH5" s="1820"/>
      <c r="AI5" s="1820"/>
      <c r="AJ5" s="1821"/>
    </row>
    <row r="6" spans="1:36" s="636" customFormat="1" ht="18" customHeight="1">
      <c r="A6" s="803"/>
      <c r="B6" s="793"/>
      <c r="C6" s="1812" t="s">
        <v>1304</v>
      </c>
      <c r="D6" s="1812"/>
      <c r="E6" s="1812"/>
      <c r="F6" s="1812"/>
      <c r="G6" s="1812"/>
      <c r="H6" s="1812"/>
      <c r="I6" s="1812"/>
      <c r="J6" s="1812"/>
      <c r="K6" s="1812"/>
      <c r="L6" s="1812"/>
      <c r="M6" s="802" t="s">
        <v>2110</v>
      </c>
      <c r="N6" s="793"/>
      <c r="O6" s="1812" t="s">
        <v>1320</v>
      </c>
      <c r="P6" s="1812"/>
      <c r="Q6" s="1812"/>
      <c r="R6" s="1812"/>
      <c r="S6" s="1812"/>
      <c r="T6" s="1812"/>
      <c r="U6" s="1812"/>
      <c r="V6" s="1812"/>
      <c r="W6" s="1812"/>
      <c r="X6" s="1813"/>
      <c r="Y6" s="806"/>
      <c r="Z6" s="793"/>
      <c r="AA6" s="1812" t="s">
        <v>1313</v>
      </c>
      <c r="AB6" s="1812"/>
      <c r="AC6" s="1812"/>
      <c r="AD6" s="1812"/>
      <c r="AE6" s="1812"/>
      <c r="AF6" s="1812"/>
      <c r="AG6" s="1812"/>
      <c r="AH6" s="1812"/>
      <c r="AI6" s="1812"/>
      <c r="AJ6" s="1813"/>
    </row>
    <row r="7" spans="1:36" s="636" customFormat="1" ht="18" customHeight="1">
      <c r="A7" s="803"/>
      <c r="B7" s="793"/>
      <c r="C7" s="1820" t="s">
        <v>1307</v>
      </c>
      <c r="D7" s="1820"/>
      <c r="E7" s="1820"/>
      <c r="F7" s="1820"/>
      <c r="G7" s="1820"/>
      <c r="H7" s="1820"/>
      <c r="I7" s="1820"/>
      <c r="J7" s="1820"/>
      <c r="K7" s="1820"/>
      <c r="L7" s="1820"/>
      <c r="M7" s="802" t="s">
        <v>2111</v>
      </c>
      <c r="N7" s="793"/>
      <c r="O7" s="1812" t="s">
        <v>1320</v>
      </c>
      <c r="P7" s="1812"/>
      <c r="Q7" s="1812"/>
      <c r="R7" s="1812"/>
      <c r="S7" s="1812"/>
      <c r="T7" s="1812"/>
      <c r="U7" s="1812"/>
      <c r="V7" s="1812"/>
      <c r="W7" s="1812"/>
      <c r="X7" s="1813"/>
      <c r="AA7" s="1812" t="s">
        <v>2240</v>
      </c>
      <c r="AB7" s="1812"/>
      <c r="AC7" s="1812"/>
      <c r="AD7" s="1812"/>
      <c r="AE7" s="1812"/>
      <c r="AF7" s="1812"/>
      <c r="AG7" s="1812"/>
      <c r="AH7" s="1812"/>
      <c r="AI7" s="1812"/>
      <c r="AJ7" s="1813"/>
    </row>
    <row r="8" spans="1:36" s="636" customFormat="1" ht="18" customHeight="1">
      <c r="A8" s="803"/>
      <c r="B8" s="793"/>
      <c r="C8" s="1812" t="s">
        <v>1311</v>
      </c>
      <c r="D8" s="1812"/>
      <c r="E8" s="1812"/>
      <c r="F8" s="1812"/>
      <c r="G8" s="1812"/>
      <c r="H8" s="1812"/>
      <c r="I8" s="1812"/>
      <c r="J8" s="1812"/>
      <c r="K8" s="1812"/>
      <c r="L8" s="1813"/>
      <c r="M8" s="802" t="s">
        <v>2112</v>
      </c>
      <c r="N8" s="793"/>
      <c r="O8" s="1812" t="s">
        <v>1320</v>
      </c>
      <c r="P8" s="1812"/>
      <c r="Q8" s="1812"/>
      <c r="R8" s="1812"/>
      <c r="S8" s="1812"/>
      <c r="T8" s="1812"/>
      <c r="U8" s="1812"/>
      <c r="V8" s="1812"/>
      <c r="W8" s="1812"/>
      <c r="X8" s="1813"/>
      <c r="AA8" s="1812" t="s">
        <v>2069</v>
      </c>
      <c r="AB8" s="1812"/>
      <c r="AC8" s="1812"/>
      <c r="AD8" s="1812"/>
      <c r="AE8" s="1812"/>
      <c r="AF8" s="1812"/>
      <c r="AG8" s="1812"/>
      <c r="AH8" s="1812"/>
      <c r="AI8" s="1812"/>
      <c r="AJ8" s="1813"/>
    </row>
    <row r="9" spans="1:36" s="636" customFormat="1" ht="18" customHeight="1">
      <c r="A9" s="802" t="s">
        <v>1314</v>
      </c>
      <c r="B9" s="793"/>
      <c r="C9" s="1812" t="s">
        <v>1315</v>
      </c>
      <c r="D9" s="1812"/>
      <c r="E9" s="1812"/>
      <c r="F9" s="1812"/>
      <c r="G9" s="1812"/>
      <c r="H9" s="1812"/>
      <c r="I9" s="1812"/>
      <c r="J9" s="1812"/>
      <c r="K9" s="1812"/>
      <c r="L9" s="1813"/>
      <c r="M9" s="802" t="s">
        <v>1324</v>
      </c>
      <c r="N9" s="793"/>
      <c r="O9" s="1814" t="s">
        <v>1325</v>
      </c>
      <c r="P9" s="1814"/>
      <c r="Q9" s="1814"/>
      <c r="R9" s="1814"/>
      <c r="S9" s="1814"/>
      <c r="T9" s="1814"/>
      <c r="U9" s="1814"/>
      <c r="V9" s="1814"/>
      <c r="W9" s="1814"/>
      <c r="X9" s="1815"/>
      <c r="AA9" s="1812" t="s">
        <v>2070</v>
      </c>
      <c r="AB9" s="1812"/>
      <c r="AC9" s="1812"/>
      <c r="AD9" s="1812"/>
      <c r="AE9" s="1812"/>
      <c r="AF9" s="1812"/>
      <c r="AG9" s="1812"/>
      <c r="AH9" s="1812"/>
      <c r="AI9" s="1812"/>
      <c r="AJ9" s="1813"/>
    </row>
    <row r="10" spans="1:36" s="636" customFormat="1" ht="18" customHeight="1">
      <c r="A10" s="802" t="s">
        <v>1318</v>
      </c>
      <c r="B10" s="793"/>
      <c r="C10" s="1820" t="s">
        <v>1319</v>
      </c>
      <c r="D10" s="1820"/>
      <c r="E10" s="1820"/>
      <c r="F10" s="1820"/>
      <c r="G10" s="1820"/>
      <c r="H10" s="1820"/>
      <c r="I10" s="1820"/>
      <c r="J10" s="1820"/>
      <c r="K10" s="1820"/>
      <c r="L10" s="1820"/>
      <c r="M10" s="802" t="s">
        <v>2113</v>
      </c>
      <c r="N10" s="793"/>
      <c r="O10" s="1812" t="s">
        <v>1320</v>
      </c>
      <c r="P10" s="1812"/>
      <c r="Q10" s="1812"/>
      <c r="R10" s="1812"/>
      <c r="S10" s="1812"/>
      <c r="T10" s="1812"/>
      <c r="U10" s="1812"/>
      <c r="V10" s="1812"/>
      <c r="W10" s="1812"/>
      <c r="X10" s="1813"/>
      <c r="AA10" s="1812" t="s">
        <v>2071</v>
      </c>
      <c r="AB10" s="1812"/>
      <c r="AC10" s="1812"/>
      <c r="AD10" s="1812"/>
      <c r="AE10" s="1812"/>
      <c r="AF10" s="1812"/>
      <c r="AG10" s="1812"/>
      <c r="AH10" s="1812"/>
      <c r="AI10" s="1812"/>
      <c r="AJ10" s="1813"/>
    </row>
    <row r="11" spans="1:36" s="636" customFormat="1" ht="18" customHeight="1">
      <c r="A11" s="803"/>
      <c r="B11" s="793"/>
      <c r="C11" s="1812" t="s">
        <v>1321</v>
      </c>
      <c r="D11" s="1812"/>
      <c r="E11" s="1812"/>
      <c r="F11" s="1812"/>
      <c r="G11" s="1812"/>
      <c r="H11" s="1812"/>
      <c r="I11" s="1812"/>
      <c r="J11" s="1812"/>
      <c r="K11" s="1812"/>
      <c r="L11" s="1813"/>
      <c r="M11" s="802" t="s">
        <v>2114</v>
      </c>
      <c r="N11" s="793"/>
      <c r="O11" s="1812" t="s">
        <v>1320</v>
      </c>
      <c r="P11" s="1812"/>
      <c r="Q11" s="1812"/>
      <c r="R11" s="1812"/>
      <c r="S11" s="1812"/>
      <c r="T11" s="1812"/>
      <c r="U11" s="1812"/>
      <c r="V11" s="1812"/>
      <c r="W11" s="1812"/>
      <c r="X11" s="1813"/>
      <c r="Y11" s="807" t="s">
        <v>1309</v>
      </c>
      <c r="Z11" s="793"/>
      <c r="AA11" s="1812" t="s">
        <v>2241</v>
      </c>
      <c r="AB11" s="1812"/>
      <c r="AC11" s="1812"/>
      <c r="AD11" s="1812"/>
      <c r="AE11" s="1812"/>
      <c r="AF11" s="1812"/>
      <c r="AG11" s="1812"/>
      <c r="AH11" s="1812"/>
      <c r="AI11" s="1812"/>
      <c r="AJ11" s="1813"/>
    </row>
    <row r="12" spans="1:36" s="636" customFormat="1" ht="18" customHeight="1">
      <c r="A12" s="803"/>
      <c r="B12" s="793"/>
      <c r="C12" s="1812" t="s">
        <v>1322</v>
      </c>
      <c r="D12" s="1812"/>
      <c r="E12" s="1812"/>
      <c r="F12" s="1812"/>
      <c r="G12" s="1812"/>
      <c r="H12" s="1812"/>
      <c r="I12" s="1812"/>
      <c r="J12" s="1812"/>
      <c r="K12" s="1812"/>
      <c r="L12" s="1813"/>
      <c r="M12" s="802" t="s">
        <v>2115</v>
      </c>
      <c r="N12" s="793"/>
      <c r="O12" s="1812" t="s">
        <v>1320</v>
      </c>
      <c r="P12" s="1812"/>
      <c r="Q12" s="1812"/>
      <c r="R12" s="1812"/>
      <c r="S12" s="1812"/>
      <c r="T12" s="1812"/>
      <c r="U12" s="1812"/>
      <c r="V12" s="1812"/>
      <c r="W12" s="1812"/>
      <c r="X12" s="1813"/>
      <c r="Y12" s="806"/>
      <c r="Z12" s="793"/>
      <c r="AA12" s="1812" t="s">
        <v>2242</v>
      </c>
      <c r="AB12" s="1812"/>
      <c r="AC12" s="1812"/>
      <c r="AD12" s="1812"/>
      <c r="AE12" s="1812"/>
      <c r="AF12" s="1812"/>
      <c r="AG12" s="1812"/>
      <c r="AH12" s="1812"/>
      <c r="AI12" s="1812"/>
      <c r="AJ12" s="1813"/>
    </row>
    <row r="13" spans="1:36" s="636" customFormat="1" ht="18" customHeight="1">
      <c r="A13" s="803"/>
      <c r="B13" s="793"/>
      <c r="C13" s="1812" t="s">
        <v>1323</v>
      </c>
      <c r="D13" s="1812"/>
      <c r="E13" s="1812"/>
      <c r="F13" s="1812"/>
      <c r="G13" s="1812"/>
      <c r="H13" s="1812"/>
      <c r="I13" s="1812"/>
      <c r="J13" s="1812"/>
      <c r="K13" s="1812"/>
      <c r="L13" s="1813"/>
      <c r="M13" s="802" t="s">
        <v>1331</v>
      </c>
      <c r="N13" s="793"/>
      <c r="O13" s="1814" t="s">
        <v>1332</v>
      </c>
      <c r="P13" s="1814"/>
      <c r="Q13" s="1814"/>
      <c r="R13" s="1814"/>
      <c r="S13" s="1814"/>
      <c r="T13" s="1814"/>
      <c r="U13" s="1814"/>
      <c r="V13" s="1814"/>
      <c r="W13" s="1814"/>
      <c r="X13" s="1815"/>
      <c r="Z13" s="793"/>
      <c r="AA13" s="1812" t="s">
        <v>2243</v>
      </c>
      <c r="AB13" s="1812"/>
      <c r="AC13" s="1812"/>
      <c r="AD13" s="1812"/>
      <c r="AE13" s="1812"/>
      <c r="AF13" s="1812"/>
      <c r="AG13" s="1812"/>
      <c r="AH13" s="1812"/>
      <c r="AI13" s="1812"/>
      <c r="AJ13" s="1813"/>
    </row>
    <row r="14" spans="1:36" s="636" customFormat="1" ht="18" customHeight="1">
      <c r="A14" s="802" t="s">
        <v>1326</v>
      </c>
      <c r="B14" s="793"/>
      <c r="C14" s="1820" t="s">
        <v>1327</v>
      </c>
      <c r="D14" s="1820"/>
      <c r="E14" s="1820"/>
      <c r="F14" s="1820"/>
      <c r="G14" s="1820"/>
      <c r="H14" s="1820"/>
      <c r="I14" s="1820"/>
      <c r="J14" s="1820"/>
      <c r="K14" s="1820"/>
      <c r="L14" s="1821"/>
      <c r="M14" s="802" t="s">
        <v>2116</v>
      </c>
      <c r="N14" s="793"/>
      <c r="O14" s="1812" t="s">
        <v>1320</v>
      </c>
      <c r="P14" s="1812"/>
      <c r="Q14" s="1812"/>
      <c r="R14" s="1812"/>
      <c r="S14" s="1812"/>
      <c r="T14" s="1812"/>
      <c r="U14" s="1812"/>
      <c r="V14" s="1812"/>
      <c r="W14" s="1812"/>
      <c r="X14" s="1813"/>
      <c r="Y14" s="807" t="s">
        <v>1329</v>
      </c>
      <c r="Z14" s="793"/>
      <c r="AA14" s="1812" t="s">
        <v>2244</v>
      </c>
      <c r="AB14" s="1812"/>
      <c r="AC14" s="1812"/>
      <c r="AD14" s="1812"/>
      <c r="AE14" s="1812"/>
      <c r="AF14" s="1812"/>
      <c r="AG14" s="1812"/>
      <c r="AH14" s="1812"/>
      <c r="AI14" s="1812"/>
      <c r="AJ14" s="1813"/>
    </row>
    <row r="15" spans="1:36" s="636" customFormat="1" ht="18" customHeight="1">
      <c r="A15" s="803"/>
      <c r="B15" s="793"/>
      <c r="C15" s="1812" t="s">
        <v>1328</v>
      </c>
      <c r="D15" s="1812"/>
      <c r="E15" s="1812"/>
      <c r="F15" s="1812"/>
      <c r="G15" s="1812"/>
      <c r="H15" s="1812"/>
      <c r="I15" s="1812"/>
      <c r="J15" s="1812"/>
      <c r="K15" s="1812"/>
      <c r="L15" s="1813"/>
      <c r="M15" s="802" t="s">
        <v>2117</v>
      </c>
      <c r="N15" s="793"/>
      <c r="O15" s="1812" t="s">
        <v>1320</v>
      </c>
      <c r="P15" s="1812"/>
      <c r="Q15" s="1812"/>
      <c r="R15" s="1812"/>
      <c r="S15" s="1812"/>
      <c r="T15" s="1812"/>
      <c r="U15" s="1812"/>
      <c r="V15" s="1812"/>
      <c r="W15" s="1812"/>
      <c r="X15" s="1813"/>
      <c r="AA15" s="1812" t="s">
        <v>2245</v>
      </c>
      <c r="AB15" s="1812"/>
      <c r="AC15" s="1812"/>
      <c r="AD15" s="1812"/>
      <c r="AE15" s="1812"/>
      <c r="AF15" s="1812"/>
      <c r="AG15" s="1812"/>
      <c r="AH15" s="1812"/>
      <c r="AI15" s="1812"/>
      <c r="AJ15" s="1813"/>
    </row>
    <row r="16" spans="1:36" s="636" customFormat="1" ht="18" customHeight="1">
      <c r="A16" s="803"/>
      <c r="B16" s="793"/>
      <c r="C16" s="1812" t="s">
        <v>1330</v>
      </c>
      <c r="D16" s="1812"/>
      <c r="E16" s="1812"/>
      <c r="F16" s="1812"/>
      <c r="G16" s="1812"/>
      <c r="H16" s="1812"/>
      <c r="I16" s="1812"/>
      <c r="J16" s="1812"/>
      <c r="K16" s="1812"/>
      <c r="L16" s="1813"/>
      <c r="M16" s="802" t="s">
        <v>2118</v>
      </c>
      <c r="N16" s="793"/>
      <c r="O16" s="1812" t="s">
        <v>1320</v>
      </c>
      <c r="P16" s="1812"/>
      <c r="Q16" s="1812"/>
      <c r="R16" s="1812"/>
      <c r="S16" s="1812"/>
      <c r="T16" s="1812"/>
      <c r="U16" s="1812"/>
      <c r="V16" s="1812"/>
      <c r="W16" s="1812"/>
      <c r="X16" s="1813"/>
      <c r="AA16" s="1812" t="s">
        <v>2246</v>
      </c>
      <c r="AB16" s="1812"/>
      <c r="AC16" s="1812"/>
      <c r="AD16" s="1812"/>
      <c r="AE16" s="1812"/>
      <c r="AF16" s="1812"/>
      <c r="AG16" s="1812"/>
      <c r="AH16" s="1812"/>
      <c r="AI16" s="1812"/>
      <c r="AJ16" s="1813"/>
    </row>
    <row r="17" spans="1:36" s="636" customFormat="1" ht="18" customHeight="1">
      <c r="A17" s="802" t="s">
        <v>2347</v>
      </c>
      <c r="B17" s="793"/>
      <c r="C17" s="1812" t="s">
        <v>1333</v>
      </c>
      <c r="D17" s="1812"/>
      <c r="E17" s="1812"/>
      <c r="F17" s="1812"/>
      <c r="G17" s="1812"/>
      <c r="H17" s="1812"/>
      <c r="I17" s="1812"/>
      <c r="J17" s="1812"/>
      <c r="K17" s="1812"/>
      <c r="L17" s="1812"/>
      <c r="M17" s="802" t="s">
        <v>1335</v>
      </c>
      <c r="N17" s="793"/>
      <c r="O17" s="1814" t="s">
        <v>1336</v>
      </c>
      <c r="P17" s="1814"/>
      <c r="Q17" s="1814"/>
      <c r="R17" s="1814"/>
      <c r="S17" s="1814"/>
      <c r="T17" s="1814"/>
      <c r="U17" s="1814"/>
      <c r="V17" s="1814"/>
      <c r="W17" s="1814"/>
      <c r="X17" s="1815"/>
      <c r="AA17" s="1812" t="s">
        <v>2247</v>
      </c>
      <c r="AB17" s="1812"/>
      <c r="AC17" s="1812"/>
      <c r="AD17" s="1812"/>
      <c r="AE17" s="1812"/>
      <c r="AF17" s="1812"/>
      <c r="AG17" s="1812"/>
      <c r="AH17" s="1812"/>
      <c r="AI17" s="1812"/>
      <c r="AJ17" s="1813"/>
    </row>
    <row r="18" spans="1:36" s="636" customFormat="1" ht="18" customHeight="1">
      <c r="A18" s="803"/>
      <c r="B18" s="793"/>
      <c r="C18" s="1812" t="s">
        <v>1458</v>
      </c>
      <c r="D18" s="1812"/>
      <c r="E18" s="1812"/>
      <c r="F18" s="1812"/>
      <c r="G18" s="1812"/>
      <c r="H18" s="1812"/>
      <c r="I18" s="1812"/>
      <c r="J18" s="1812"/>
      <c r="K18" s="1812"/>
      <c r="L18" s="1812"/>
      <c r="M18" s="802" t="s">
        <v>2119</v>
      </c>
      <c r="N18" s="793"/>
      <c r="O18" s="1812" t="s">
        <v>1320</v>
      </c>
      <c r="P18" s="1812"/>
      <c r="Q18" s="1812"/>
      <c r="R18" s="1812"/>
      <c r="S18" s="1812"/>
      <c r="T18" s="1812"/>
      <c r="U18" s="1812"/>
      <c r="V18" s="1812"/>
      <c r="W18" s="1812"/>
      <c r="X18" s="1813"/>
      <c r="AA18" s="1812" t="s">
        <v>2248</v>
      </c>
      <c r="AB18" s="1812"/>
      <c r="AC18" s="1812"/>
      <c r="AD18" s="1812"/>
      <c r="AE18" s="1812"/>
      <c r="AF18" s="1812"/>
      <c r="AG18" s="1812"/>
      <c r="AH18" s="1812"/>
      <c r="AI18" s="1812"/>
      <c r="AJ18" s="1813"/>
    </row>
    <row r="19" spans="1:36" s="636" customFormat="1" ht="18" customHeight="1">
      <c r="A19" s="803"/>
      <c r="B19" s="793"/>
      <c r="C19" s="1812" t="s">
        <v>1459</v>
      </c>
      <c r="D19" s="1812"/>
      <c r="E19" s="1812"/>
      <c r="F19" s="1812"/>
      <c r="G19" s="1812"/>
      <c r="H19" s="1812"/>
      <c r="I19" s="1812"/>
      <c r="J19" s="1812"/>
      <c r="K19" s="1812"/>
      <c r="L19" s="1813"/>
      <c r="M19" s="802" t="s">
        <v>2120</v>
      </c>
      <c r="N19" s="793"/>
      <c r="O19" s="1812" t="s">
        <v>1320</v>
      </c>
      <c r="P19" s="1812"/>
      <c r="Q19" s="1812"/>
      <c r="R19" s="1812"/>
      <c r="S19" s="1812"/>
      <c r="T19" s="1812"/>
      <c r="U19" s="1812"/>
      <c r="V19" s="1812"/>
      <c r="W19" s="1812"/>
      <c r="X19" s="1813"/>
      <c r="Y19" s="807"/>
      <c r="Z19" s="793"/>
      <c r="AA19" s="1812" t="s">
        <v>2249</v>
      </c>
      <c r="AB19" s="1812"/>
      <c r="AC19" s="1812"/>
      <c r="AD19" s="1812"/>
      <c r="AE19" s="1812"/>
      <c r="AF19" s="1812"/>
      <c r="AG19" s="1812"/>
      <c r="AH19" s="1812"/>
      <c r="AI19" s="1812"/>
      <c r="AJ19" s="1813"/>
    </row>
    <row r="20" spans="1:36" s="636" customFormat="1" ht="18" customHeight="1">
      <c r="A20" s="802" t="s">
        <v>1342</v>
      </c>
      <c r="B20" s="793"/>
      <c r="C20" s="1812" t="s">
        <v>1460</v>
      </c>
      <c r="D20" s="1812"/>
      <c r="E20" s="1812"/>
      <c r="F20" s="1812"/>
      <c r="G20" s="1812"/>
      <c r="H20" s="1812"/>
      <c r="I20" s="1812"/>
      <c r="J20" s="1812"/>
      <c r="K20" s="1812"/>
      <c r="L20" s="1813"/>
      <c r="M20" s="802" t="s">
        <v>2121</v>
      </c>
      <c r="N20" s="793"/>
      <c r="O20" s="1812" t="s">
        <v>1320</v>
      </c>
      <c r="P20" s="1812"/>
      <c r="Q20" s="1812"/>
      <c r="R20" s="1812"/>
      <c r="S20" s="1812"/>
      <c r="T20" s="1812"/>
      <c r="U20" s="1812"/>
      <c r="V20" s="1812"/>
      <c r="W20" s="1812"/>
      <c r="X20" s="1813"/>
      <c r="Y20" s="806"/>
      <c r="Z20" s="793"/>
      <c r="AA20" s="1812" t="s">
        <v>2250</v>
      </c>
      <c r="AB20" s="1812"/>
      <c r="AC20" s="1812"/>
      <c r="AD20" s="1812"/>
      <c r="AE20" s="1812"/>
      <c r="AF20" s="1812"/>
      <c r="AG20" s="1812"/>
      <c r="AH20" s="1812"/>
      <c r="AI20" s="1812"/>
      <c r="AJ20" s="1813"/>
    </row>
    <row r="21" spans="1:36" s="636" customFormat="1" ht="18" customHeight="1">
      <c r="A21" s="803"/>
      <c r="B21" s="793"/>
      <c r="C21" s="1820" t="s">
        <v>1346</v>
      </c>
      <c r="D21" s="1820"/>
      <c r="E21" s="1820"/>
      <c r="F21" s="1820"/>
      <c r="G21" s="1820"/>
      <c r="H21" s="1820"/>
      <c r="I21" s="1820"/>
      <c r="J21" s="1820"/>
      <c r="K21" s="1820"/>
      <c r="L21" s="1821"/>
      <c r="M21" s="802" t="s">
        <v>1337</v>
      </c>
      <c r="N21" s="1696"/>
      <c r="O21" s="1812" t="s">
        <v>1338</v>
      </c>
      <c r="P21" s="1812"/>
      <c r="Q21" s="1812"/>
      <c r="R21" s="1812"/>
      <c r="S21" s="1812"/>
      <c r="T21" s="1812"/>
      <c r="U21" s="1812"/>
      <c r="V21" s="1812"/>
      <c r="W21" s="1812"/>
      <c r="X21" s="1813"/>
      <c r="Y21" s="806"/>
      <c r="Z21" s="793"/>
      <c r="AA21" s="1812" t="s">
        <v>2251</v>
      </c>
      <c r="AB21" s="1812"/>
      <c r="AC21" s="1812"/>
      <c r="AD21" s="1812"/>
      <c r="AE21" s="1812"/>
      <c r="AF21" s="1812"/>
      <c r="AG21" s="1812"/>
      <c r="AH21" s="1812"/>
      <c r="AI21" s="1812"/>
      <c r="AJ21" s="1813"/>
    </row>
    <row r="22" spans="1:36" s="636" customFormat="1" ht="18" customHeight="1">
      <c r="A22" s="803"/>
      <c r="B22" s="793"/>
      <c r="C22" s="1812" t="s">
        <v>1347</v>
      </c>
      <c r="D22" s="1812"/>
      <c r="E22" s="1812"/>
      <c r="F22" s="1812"/>
      <c r="G22" s="1812"/>
      <c r="H22" s="1812"/>
      <c r="I22" s="1812"/>
      <c r="J22" s="1812"/>
      <c r="K22" s="1812"/>
      <c r="L22" s="1812"/>
      <c r="M22" s="803"/>
      <c r="N22" s="1696"/>
      <c r="O22" s="1812" t="s">
        <v>1339</v>
      </c>
      <c r="P22" s="1812"/>
      <c r="Q22" s="1812"/>
      <c r="R22" s="1812"/>
      <c r="S22" s="1812"/>
      <c r="T22" s="1812"/>
      <c r="U22" s="1812"/>
      <c r="V22" s="1812"/>
      <c r="W22" s="1812"/>
      <c r="X22" s="1813"/>
      <c r="Y22" s="807" t="s">
        <v>1334</v>
      </c>
      <c r="Z22" s="793"/>
      <c r="AA22" s="1812" t="s">
        <v>2252</v>
      </c>
      <c r="AB22" s="1812"/>
      <c r="AC22" s="1812"/>
      <c r="AD22" s="1812"/>
      <c r="AE22" s="1812"/>
      <c r="AF22" s="1812"/>
      <c r="AG22" s="1812"/>
      <c r="AH22" s="1812"/>
      <c r="AI22" s="1812"/>
      <c r="AJ22" s="1813"/>
    </row>
    <row r="23" spans="1:36" s="636" customFormat="1" ht="18" customHeight="1">
      <c r="A23" s="803"/>
      <c r="B23" s="793"/>
      <c r="C23" s="1812" t="s">
        <v>1350</v>
      </c>
      <c r="D23" s="1812"/>
      <c r="E23" s="1812"/>
      <c r="F23" s="1812"/>
      <c r="G23" s="1812"/>
      <c r="H23" s="1812"/>
      <c r="I23" s="1812"/>
      <c r="J23" s="1812"/>
      <c r="K23" s="1812"/>
      <c r="L23" s="1812"/>
      <c r="M23" s="802" t="s">
        <v>1340</v>
      </c>
      <c r="N23" s="1696"/>
      <c r="O23" s="1824" t="s">
        <v>1320</v>
      </c>
      <c r="P23" s="1824"/>
      <c r="Q23" s="1824"/>
      <c r="R23" s="1824"/>
      <c r="S23" s="1824"/>
      <c r="T23" s="1824"/>
      <c r="U23" s="1824"/>
      <c r="V23" s="1824"/>
      <c r="W23" s="1824"/>
      <c r="X23" s="1825"/>
      <c r="Y23" s="806"/>
      <c r="Z23" s="793"/>
      <c r="AA23" s="1812" t="s">
        <v>2253</v>
      </c>
      <c r="AB23" s="1812"/>
      <c r="AC23" s="1812"/>
      <c r="AD23" s="1812"/>
      <c r="AE23" s="1812"/>
      <c r="AF23" s="1812"/>
      <c r="AG23" s="1812"/>
      <c r="AH23" s="1812"/>
      <c r="AI23" s="1812"/>
      <c r="AJ23" s="1813"/>
    </row>
    <row r="24" spans="1:36" s="636" customFormat="1" ht="18" customHeight="1">
      <c r="A24" s="803"/>
      <c r="B24" s="793"/>
      <c r="C24" s="1812" t="s">
        <v>1352</v>
      </c>
      <c r="D24" s="1812"/>
      <c r="E24" s="1812"/>
      <c r="F24" s="1812"/>
      <c r="G24" s="1812"/>
      <c r="H24" s="1812"/>
      <c r="I24" s="1812"/>
      <c r="J24" s="1812"/>
      <c r="K24" s="1812"/>
      <c r="L24" s="1813"/>
      <c r="M24" s="802" t="s">
        <v>1341</v>
      </c>
      <c r="N24" s="1696"/>
      <c r="O24" s="1824" t="s">
        <v>1320</v>
      </c>
      <c r="P24" s="1824"/>
      <c r="Q24" s="1824"/>
      <c r="R24" s="1824"/>
      <c r="S24" s="1824"/>
      <c r="T24" s="1824"/>
      <c r="U24" s="1824"/>
      <c r="V24" s="1824"/>
      <c r="W24" s="1824"/>
      <c r="X24" s="1825"/>
      <c r="Y24" s="806"/>
      <c r="Z24" s="793"/>
      <c r="AA24" s="1812" t="s">
        <v>2254</v>
      </c>
      <c r="AB24" s="1812"/>
      <c r="AC24" s="1812"/>
      <c r="AD24" s="1812"/>
      <c r="AE24" s="1812"/>
      <c r="AF24" s="1812"/>
      <c r="AG24" s="1812"/>
      <c r="AH24" s="1812"/>
      <c r="AI24" s="1812"/>
      <c r="AJ24" s="1813"/>
    </row>
    <row r="25" spans="1:36" s="636" customFormat="1" ht="18" customHeight="1">
      <c r="A25" s="803"/>
      <c r="B25" s="793"/>
      <c r="C25" s="1812" t="s">
        <v>1355</v>
      </c>
      <c r="D25" s="1812"/>
      <c r="E25" s="1812"/>
      <c r="F25" s="1812"/>
      <c r="G25" s="1812"/>
      <c r="H25" s="1812"/>
      <c r="I25" s="1812"/>
      <c r="J25" s="1812"/>
      <c r="K25" s="1812"/>
      <c r="L25" s="1813"/>
      <c r="M25" s="802" t="s">
        <v>1343</v>
      </c>
      <c r="N25" s="1696"/>
      <c r="O25" s="1820" t="s">
        <v>1344</v>
      </c>
      <c r="P25" s="1820"/>
      <c r="Q25" s="1820"/>
      <c r="R25" s="1820"/>
      <c r="S25" s="1820"/>
      <c r="T25" s="1820"/>
      <c r="U25" s="1820"/>
      <c r="V25" s="1820"/>
      <c r="W25" s="1820"/>
      <c r="X25" s="1821"/>
      <c r="Y25" s="807" t="s">
        <v>1345</v>
      </c>
      <c r="Z25" s="793"/>
      <c r="AA25" s="1812" t="s">
        <v>2255</v>
      </c>
      <c r="AB25" s="1812"/>
      <c r="AC25" s="1812"/>
      <c r="AD25" s="1812"/>
      <c r="AE25" s="1812"/>
      <c r="AF25" s="1812"/>
      <c r="AG25" s="1812"/>
      <c r="AH25" s="1812"/>
      <c r="AI25" s="1812"/>
      <c r="AJ25" s="1813"/>
    </row>
    <row r="26" spans="1:36" s="636" customFormat="1" ht="18" customHeight="1">
      <c r="A26" s="802" t="s">
        <v>1354</v>
      </c>
      <c r="B26" s="793"/>
      <c r="C26" s="1812" t="s">
        <v>1357</v>
      </c>
      <c r="D26" s="1812"/>
      <c r="E26" s="1812"/>
      <c r="F26" s="1812"/>
      <c r="G26" s="1812"/>
      <c r="H26" s="1812"/>
      <c r="I26" s="1812"/>
      <c r="J26" s="1812"/>
      <c r="K26" s="1812"/>
      <c r="L26" s="1813"/>
      <c r="M26" s="802"/>
      <c r="N26" s="793"/>
      <c r="O26" s="1812" t="s">
        <v>2258</v>
      </c>
      <c r="P26" s="1812"/>
      <c r="Q26" s="1812"/>
      <c r="R26" s="1812"/>
      <c r="S26" s="1812"/>
      <c r="T26" s="1812"/>
      <c r="U26" s="1812"/>
      <c r="V26" s="1812"/>
      <c r="W26" s="1812"/>
      <c r="X26" s="1813"/>
      <c r="Y26" s="806"/>
      <c r="Z26" s="793"/>
      <c r="AA26" s="1812" t="s">
        <v>2256</v>
      </c>
      <c r="AB26" s="1812"/>
      <c r="AC26" s="1812"/>
      <c r="AD26" s="1812"/>
      <c r="AE26" s="1812"/>
      <c r="AF26" s="1812"/>
      <c r="AG26" s="1812"/>
      <c r="AH26" s="1812"/>
      <c r="AI26" s="1812"/>
      <c r="AJ26" s="1813"/>
    </row>
    <row r="27" spans="1:36" s="636" customFormat="1" ht="18" customHeight="1">
      <c r="A27" s="803"/>
      <c r="B27" s="793"/>
      <c r="C27" s="1812" t="s">
        <v>1359</v>
      </c>
      <c r="D27" s="1812"/>
      <c r="E27" s="1812"/>
      <c r="F27" s="1812"/>
      <c r="G27" s="1812"/>
      <c r="H27" s="1812"/>
      <c r="I27" s="1812"/>
      <c r="J27" s="1812"/>
      <c r="K27" s="1812"/>
      <c r="L27" s="1812"/>
      <c r="M27" s="802"/>
      <c r="N27" s="793"/>
      <c r="O27" s="1812" t="s">
        <v>2260</v>
      </c>
      <c r="P27" s="1812"/>
      <c r="Q27" s="1812"/>
      <c r="R27" s="1812"/>
      <c r="S27" s="1812"/>
      <c r="T27" s="1812"/>
      <c r="U27" s="1812"/>
      <c r="V27" s="1812"/>
      <c r="W27" s="1812"/>
      <c r="X27" s="1813"/>
      <c r="Y27" s="806"/>
      <c r="Z27" s="793"/>
      <c r="AA27" s="1812" t="s">
        <v>2257</v>
      </c>
      <c r="AB27" s="1812"/>
      <c r="AC27" s="1812"/>
      <c r="AD27" s="1812"/>
      <c r="AE27" s="1812"/>
      <c r="AF27" s="1812"/>
      <c r="AG27" s="1812"/>
      <c r="AH27" s="1812"/>
      <c r="AI27" s="1812"/>
      <c r="AJ27" s="1813"/>
    </row>
    <row r="28" spans="1:36" s="636" customFormat="1" ht="18" customHeight="1">
      <c r="A28" s="803"/>
      <c r="B28" s="793"/>
      <c r="C28" s="1812" t="s">
        <v>1362</v>
      </c>
      <c r="D28" s="1812"/>
      <c r="E28" s="1812"/>
      <c r="F28" s="1812"/>
      <c r="G28" s="1812"/>
      <c r="H28" s="1812"/>
      <c r="I28" s="1812"/>
      <c r="J28" s="1812"/>
      <c r="K28" s="1812"/>
      <c r="L28" s="1813"/>
      <c r="O28" s="1812" t="s">
        <v>2261</v>
      </c>
      <c r="P28" s="1812"/>
      <c r="Q28" s="1812"/>
      <c r="R28" s="1812"/>
      <c r="S28" s="1812"/>
      <c r="T28" s="1812"/>
      <c r="U28" s="1812"/>
      <c r="V28" s="1812"/>
      <c r="W28" s="1812"/>
      <c r="X28" s="1813"/>
      <c r="Y28" s="807" t="s">
        <v>1348</v>
      </c>
      <c r="Z28" s="793"/>
      <c r="AA28" s="1820" t="s">
        <v>1349</v>
      </c>
      <c r="AB28" s="1820"/>
      <c r="AC28" s="1820"/>
      <c r="AD28" s="1820"/>
      <c r="AE28" s="1820"/>
      <c r="AF28" s="1820"/>
      <c r="AG28" s="1820"/>
      <c r="AH28" s="1820"/>
      <c r="AI28" s="1820"/>
      <c r="AJ28" s="1821"/>
    </row>
    <row r="29" spans="1:36" s="636" customFormat="1" ht="18" customHeight="1">
      <c r="A29" s="803"/>
      <c r="B29" s="793"/>
      <c r="C29" s="1812" t="s">
        <v>1365</v>
      </c>
      <c r="D29" s="1812"/>
      <c r="E29" s="1812"/>
      <c r="F29" s="1812"/>
      <c r="G29" s="1812"/>
      <c r="H29" s="1812"/>
      <c r="I29" s="1812"/>
      <c r="J29" s="1812"/>
      <c r="K29" s="1812"/>
      <c r="L29" s="1813"/>
      <c r="O29" s="1812" t="s">
        <v>2339</v>
      </c>
      <c r="P29" s="1812"/>
      <c r="Q29" s="1812"/>
      <c r="R29" s="1812"/>
      <c r="S29" s="1812"/>
      <c r="T29" s="1812"/>
      <c r="U29" s="1812"/>
      <c r="V29" s="1812"/>
      <c r="W29" s="1812"/>
      <c r="X29" s="1813"/>
      <c r="Y29" s="806"/>
      <c r="Z29" s="793"/>
      <c r="AA29" s="1812" t="s">
        <v>1351</v>
      </c>
      <c r="AB29" s="1812"/>
      <c r="AC29" s="1812"/>
      <c r="AD29" s="1812"/>
      <c r="AE29" s="1812"/>
      <c r="AF29" s="1812"/>
      <c r="AG29" s="1812"/>
      <c r="AH29" s="1812"/>
      <c r="AI29" s="1812"/>
      <c r="AJ29" s="1813"/>
    </row>
    <row r="30" spans="1:36" s="636" customFormat="1" ht="18" customHeight="1">
      <c r="A30" s="803"/>
      <c r="B30" s="793"/>
      <c r="C30" s="1812" t="s">
        <v>1367</v>
      </c>
      <c r="D30" s="1812"/>
      <c r="E30" s="1812"/>
      <c r="F30" s="1812"/>
      <c r="G30" s="1812"/>
      <c r="H30" s="1812"/>
      <c r="I30" s="1812"/>
      <c r="J30" s="1812"/>
      <c r="K30" s="1812"/>
      <c r="L30" s="1813"/>
      <c r="O30" s="1812" t="s">
        <v>1602</v>
      </c>
      <c r="P30" s="1812"/>
      <c r="Q30" s="1812"/>
      <c r="R30" s="1812"/>
      <c r="S30" s="1812"/>
      <c r="T30" s="1812"/>
      <c r="U30" s="1812"/>
      <c r="V30" s="1812"/>
      <c r="W30" s="1812"/>
      <c r="X30" s="1813"/>
      <c r="Y30" s="806"/>
      <c r="Z30" s="793"/>
      <c r="AA30" s="1812" t="s">
        <v>1353</v>
      </c>
      <c r="AB30" s="1812"/>
      <c r="AC30" s="1812"/>
      <c r="AD30" s="1812"/>
      <c r="AE30" s="1812"/>
      <c r="AF30" s="1812"/>
      <c r="AG30" s="1812"/>
      <c r="AH30" s="1812"/>
      <c r="AI30" s="1812"/>
      <c r="AJ30" s="1813"/>
    </row>
    <row r="31" spans="1:36" s="636" customFormat="1" ht="18" customHeight="1">
      <c r="A31" s="802" t="s">
        <v>1366</v>
      </c>
      <c r="B31" s="793"/>
      <c r="C31" s="1812" t="s">
        <v>1371</v>
      </c>
      <c r="D31" s="1812"/>
      <c r="E31" s="1812"/>
      <c r="F31" s="1812"/>
      <c r="G31" s="1812"/>
      <c r="H31" s="1812"/>
      <c r="I31" s="1812"/>
      <c r="J31" s="1812"/>
      <c r="K31" s="1812"/>
      <c r="L31" s="1813"/>
      <c r="M31" s="1488"/>
      <c r="O31" s="1812" t="s">
        <v>1603</v>
      </c>
      <c r="P31" s="1812"/>
      <c r="Q31" s="1812"/>
      <c r="R31" s="1812"/>
      <c r="S31" s="1812"/>
      <c r="T31" s="1812"/>
      <c r="U31" s="1812"/>
      <c r="V31" s="1812"/>
      <c r="W31" s="1812"/>
      <c r="X31" s="1813"/>
      <c r="Y31" s="806"/>
      <c r="Z31" s="793"/>
      <c r="AA31" s="1812" t="s">
        <v>1356</v>
      </c>
      <c r="AB31" s="1812"/>
      <c r="AC31" s="1812"/>
      <c r="AD31" s="1812"/>
      <c r="AE31" s="1812"/>
      <c r="AF31" s="1812"/>
      <c r="AG31" s="1812"/>
      <c r="AH31" s="1812"/>
      <c r="AI31" s="1812"/>
      <c r="AJ31" s="1813"/>
    </row>
    <row r="32" spans="1:36" s="636" customFormat="1" ht="18" customHeight="1">
      <c r="A32" s="802"/>
      <c r="B32" s="793"/>
      <c r="C32" s="1812" t="s">
        <v>1374</v>
      </c>
      <c r="D32" s="1812"/>
      <c r="E32" s="1812"/>
      <c r="F32" s="1812"/>
      <c r="G32" s="1812"/>
      <c r="H32" s="1812"/>
      <c r="I32" s="1812"/>
      <c r="J32" s="1812"/>
      <c r="K32" s="1812"/>
      <c r="L32" s="1813"/>
      <c r="M32" s="803"/>
      <c r="N32" s="793"/>
      <c r="O32" s="1812" t="s">
        <v>1604</v>
      </c>
      <c r="P32" s="1812"/>
      <c r="Q32" s="1812"/>
      <c r="R32" s="1812"/>
      <c r="S32" s="1812"/>
      <c r="T32" s="1812"/>
      <c r="U32" s="1812"/>
      <c r="V32" s="1812"/>
      <c r="W32" s="1812"/>
      <c r="X32" s="1813"/>
      <c r="Y32" s="806"/>
      <c r="Z32" s="793"/>
      <c r="AA32" s="1812" t="s">
        <v>1358</v>
      </c>
      <c r="AB32" s="1812"/>
      <c r="AC32" s="1812"/>
      <c r="AD32" s="1812"/>
      <c r="AE32" s="1812"/>
      <c r="AF32" s="1812"/>
      <c r="AG32" s="1812"/>
      <c r="AH32" s="1812"/>
      <c r="AI32" s="1812"/>
      <c r="AJ32" s="1813"/>
    </row>
    <row r="33" spans="1:36" s="636" customFormat="1" ht="18" customHeight="1">
      <c r="A33" s="803"/>
      <c r="B33" s="793"/>
      <c r="C33" s="1812" t="s">
        <v>1377</v>
      </c>
      <c r="D33" s="1812"/>
      <c r="E33" s="1812"/>
      <c r="F33" s="1812"/>
      <c r="G33" s="1812"/>
      <c r="H33" s="1812"/>
      <c r="I33" s="1812"/>
      <c r="J33" s="1812"/>
      <c r="K33" s="1812"/>
      <c r="L33" s="1813"/>
      <c r="M33" s="807" t="s">
        <v>1360</v>
      </c>
      <c r="N33" s="793"/>
      <c r="O33" s="1812" t="s">
        <v>2262</v>
      </c>
      <c r="P33" s="1812"/>
      <c r="Q33" s="1812"/>
      <c r="R33" s="1812"/>
      <c r="S33" s="1812"/>
      <c r="T33" s="1812"/>
      <c r="U33" s="1812"/>
      <c r="V33" s="1812"/>
      <c r="W33" s="1812"/>
      <c r="X33" s="1813"/>
      <c r="Y33" s="806"/>
      <c r="Z33" s="793"/>
      <c r="AA33" s="1812" t="s">
        <v>1361</v>
      </c>
      <c r="AB33" s="1812"/>
      <c r="AC33" s="1812"/>
      <c r="AD33" s="1812"/>
      <c r="AE33" s="1812"/>
      <c r="AF33" s="1812"/>
      <c r="AG33" s="1812"/>
      <c r="AH33" s="1812"/>
      <c r="AI33" s="1812"/>
      <c r="AJ33" s="1813"/>
    </row>
    <row r="34" spans="1:36" s="636" customFormat="1" ht="18" customHeight="1">
      <c r="A34" s="803"/>
      <c r="B34" s="793"/>
      <c r="C34" s="1812" t="s">
        <v>1380</v>
      </c>
      <c r="D34" s="1812"/>
      <c r="E34" s="1812"/>
      <c r="F34" s="1812"/>
      <c r="G34" s="1812"/>
      <c r="H34" s="1812"/>
      <c r="I34" s="1812"/>
      <c r="J34" s="1812"/>
      <c r="K34" s="1812"/>
      <c r="L34" s="1812"/>
      <c r="M34" s="1659"/>
      <c r="N34" s="1659"/>
      <c r="O34" s="1812" t="s">
        <v>1605</v>
      </c>
      <c r="P34" s="1812"/>
      <c r="Q34" s="1812"/>
      <c r="R34" s="1812"/>
      <c r="S34" s="1812"/>
      <c r="T34" s="1812"/>
      <c r="U34" s="1812"/>
      <c r="V34" s="1812"/>
      <c r="W34" s="1812"/>
      <c r="X34" s="1813"/>
      <c r="Y34" s="807" t="s">
        <v>1363</v>
      </c>
      <c r="Z34" s="793"/>
      <c r="AA34" s="1812" t="s">
        <v>1364</v>
      </c>
      <c r="AB34" s="1812"/>
      <c r="AC34" s="1812"/>
      <c r="AD34" s="1812"/>
      <c r="AE34" s="1812"/>
      <c r="AF34" s="1812"/>
      <c r="AG34" s="1812"/>
      <c r="AH34" s="1812"/>
      <c r="AI34" s="1812"/>
      <c r="AJ34" s="1813"/>
    </row>
    <row r="35" spans="1:36" s="636" customFormat="1" ht="18" customHeight="1">
      <c r="A35" s="803"/>
      <c r="B35" s="793"/>
      <c r="C35" s="1812" t="s">
        <v>1383</v>
      </c>
      <c r="D35" s="1812"/>
      <c r="E35" s="1812"/>
      <c r="F35" s="1812"/>
      <c r="G35" s="1812"/>
      <c r="H35" s="1812"/>
      <c r="I35" s="1812"/>
      <c r="J35" s="1812"/>
      <c r="K35" s="1812"/>
      <c r="L35" s="1812"/>
      <c r="M35" s="1659"/>
      <c r="N35" s="1659"/>
      <c r="O35" s="1812" t="s">
        <v>2263</v>
      </c>
      <c r="P35" s="1812"/>
      <c r="Q35" s="1812"/>
      <c r="R35" s="1812"/>
      <c r="S35" s="1812"/>
      <c r="T35" s="1812"/>
      <c r="U35" s="1812"/>
      <c r="V35" s="1812"/>
      <c r="W35" s="1812"/>
      <c r="X35" s="1813"/>
      <c r="AA35" s="1812" t="s">
        <v>2259</v>
      </c>
      <c r="AB35" s="1812"/>
      <c r="AC35" s="1812"/>
      <c r="AD35" s="1812"/>
      <c r="AE35" s="1812"/>
      <c r="AF35" s="1812"/>
      <c r="AG35" s="1812"/>
      <c r="AH35" s="1812"/>
      <c r="AI35" s="1812"/>
      <c r="AJ35" s="1813"/>
    </row>
    <row r="36" spans="1:36" s="636" customFormat="1" ht="18" customHeight="1">
      <c r="A36" s="803"/>
      <c r="B36" s="793"/>
      <c r="C36" s="1820" t="s">
        <v>1387</v>
      </c>
      <c r="D36" s="1820"/>
      <c r="E36" s="1820"/>
      <c r="F36" s="1820"/>
      <c r="G36" s="1820"/>
      <c r="H36" s="1820"/>
      <c r="I36" s="1820"/>
      <c r="J36" s="1820"/>
      <c r="K36" s="1820"/>
      <c r="L36" s="1821"/>
      <c r="M36" s="803"/>
      <c r="N36" s="793"/>
      <c r="O36" s="1812" t="s">
        <v>2264</v>
      </c>
      <c r="P36" s="1812"/>
      <c r="Q36" s="1812"/>
      <c r="R36" s="1812"/>
      <c r="S36" s="1812"/>
      <c r="T36" s="1812"/>
      <c r="U36" s="1812"/>
      <c r="V36" s="1812"/>
      <c r="W36" s="1812"/>
      <c r="X36" s="1813"/>
      <c r="AA36" s="1812" t="s">
        <v>1370</v>
      </c>
      <c r="AB36" s="1812"/>
      <c r="AC36" s="1812"/>
      <c r="AD36" s="1812"/>
      <c r="AE36" s="1812"/>
      <c r="AF36" s="1812"/>
      <c r="AG36" s="1812"/>
      <c r="AH36" s="1812"/>
      <c r="AI36" s="1812"/>
      <c r="AJ36" s="1813"/>
    </row>
    <row r="37" spans="1:36" s="636" customFormat="1" ht="18" customHeight="1">
      <c r="A37" s="802" t="s">
        <v>1386</v>
      </c>
      <c r="B37" s="793"/>
      <c r="C37" s="1812" t="s">
        <v>2072</v>
      </c>
      <c r="D37" s="1812"/>
      <c r="E37" s="1812"/>
      <c r="F37" s="1812"/>
      <c r="G37" s="1812"/>
      <c r="H37" s="1812"/>
      <c r="I37" s="1812"/>
      <c r="J37" s="1812"/>
      <c r="K37" s="1812"/>
      <c r="L37" s="1813"/>
      <c r="M37" s="807" t="s">
        <v>1368</v>
      </c>
      <c r="N37" s="793"/>
      <c r="O37" s="1820" t="s">
        <v>1369</v>
      </c>
      <c r="P37" s="1820"/>
      <c r="Q37" s="1820"/>
      <c r="R37" s="1820"/>
      <c r="S37" s="1820"/>
      <c r="T37" s="1820"/>
      <c r="U37" s="1820"/>
      <c r="V37" s="1820"/>
      <c r="W37" s="1820"/>
      <c r="X37" s="1821"/>
      <c r="AA37" s="1812" t="s">
        <v>1373</v>
      </c>
      <c r="AB37" s="1812"/>
      <c r="AC37" s="1812"/>
      <c r="AD37" s="1812"/>
      <c r="AE37" s="1812"/>
      <c r="AF37" s="1812"/>
      <c r="AG37" s="1812"/>
      <c r="AH37" s="1812"/>
      <c r="AI37" s="1812"/>
      <c r="AJ37" s="1813"/>
    </row>
    <row r="38" spans="1:36" s="636" customFormat="1" ht="18" customHeight="1">
      <c r="A38" s="1660"/>
      <c r="B38" s="1659"/>
      <c r="C38" s="1812" t="s">
        <v>1393</v>
      </c>
      <c r="D38" s="1812"/>
      <c r="E38" s="1812"/>
      <c r="F38" s="1812"/>
      <c r="G38" s="1812"/>
      <c r="H38" s="1812"/>
      <c r="I38" s="1812"/>
      <c r="J38" s="1812"/>
      <c r="K38" s="1812"/>
      <c r="L38" s="1812"/>
      <c r="M38" s="1659"/>
      <c r="N38" s="1659"/>
      <c r="O38" s="1812" t="s">
        <v>1372</v>
      </c>
      <c r="P38" s="1812"/>
      <c r="Q38" s="1812"/>
      <c r="R38" s="1812"/>
      <c r="S38" s="1812"/>
      <c r="T38" s="1812"/>
      <c r="U38" s="1812"/>
      <c r="V38" s="1812"/>
      <c r="W38" s="1812"/>
      <c r="X38" s="1813"/>
      <c r="AA38" s="1820" t="s">
        <v>1376</v>
      </c>
      <c r="AB38" s="1820"/>
      <c r="AC38" s="1820"/>
      <c r="AD38" s="1820"/>
      <c r="AE38" s="1820"/>
      <c r="AF38" s="1820"/>
      <c r="AG38" s="1820"/>
      <c r="AH38" s="1820"/>
      <c r="AI38" s="1820"/>
      <c r="AJ38" s="1821"/>
    </row>
    <row r="39" spans="1:36" s="636" customFormat="1" ht="18" customHeight="1">
      <c r="A39" s="803"/>
      <c r="B39" s="793"/>
      <c r="C39" s="1820" t="s">
        <v>1395</v>
      </c>
      <c r="D39" s="1820"/>
      <c r="E39" s="1820"/>
      <c r="F39" s="1820"/>
      <c r="G39" s="1820"/>
      <c r="H39" s="1820"/>
      <c r="I39" s="1820"/>
      <c r="J39" s="1820"/>
      <c r="K39" s="1820"/>
      <c r="L39" s="1821"/>
      <c r="O39" s="1812" t="s">
        <v>1375</v>
      </c>
      <c r="P39" s="1812"/>
      <c r="Q39" s="1812"/>
      <c r="R39" s="1812"/>
      <c r="S39" s="1812"/>
      <c r="T39" s="1812"/>
      <c r="U39" s="1812"/>
      <c r="V39" s="1812"/>
      <c r="W39" s="1812"/>
      <c r="X39" s="1813"/>
      <c r="Y39" s="806"/>
      <c r="Z39" s="793"/>
      <c r="AA39" s="1812" t="s">
        <v>1379</v>
      </c>
      <c r="AB39" s="1812"/>
      <c r="AC39" s="1812"/>
      <c r="AD39" s="1812"/>
      <c r="AE39" s="1812"/>
      <c r="AF39" s="1812"/>
      <c r="AG39" s="1812"/>
      <c r="AH39" s="1812"/>
      <c r="AI39" s="1812"/>
      <c r="AJ39" s="1813"/>
    </row>
    <row r="40" spans="1:36" s="636" customFormat="1" ht="18" customHeight="1">
      <c r="A40" s="803"/>
      <c r="B40" s="793"/>
      <c r="C40" s="1812" t="s">
        <v>1397</v>
      </c>
      <c r="D40" s="1812"/>
      <c r="E40" s="1812"/>
      <c r="F40" s="1812"/>
      <c r="G40" s="1812"/>
      <c r="H40" s="1812"/>
      <c r="I40" s="1812"/>
      <c r="J40" s="1812"/>
      <c r="K40" s="1812"/>
      <c r="L40" s="1813"/>
      <c r="O40" s="1812" t="s">
        <v>1378</v>
      </c>
      <c r="P40" s="1812"/>
      <c r="Q40" s="1812"/>
      <c r="R40" s="1812"/>
      <c r="S40" s="1812"/>
      <c r="T40" s="1812"/>
      <c r="U40" s="1812"/>
      <c r="V40" s="1812"/>
      <c r="W40" s="1812"/>
      <c r="X40" s="1813"/>
      <c r="Y40" s="806"/>
      <c r="Z40" s="793"/>
      <c r="AA40" s="1812" t="s">
        <v>1382</v>
      </c>
      <c r="AB40" s="1812"/>
      <c r="AC40" s="1812"/>
      <c r="AD40" s="1812"/>
      <c r="AE40" s="1812"/>
      <c r="AF40" s="1812"/>
      <c r="AG40" s="1812"/>
      <c r="AH40" s="1812"/>
      <c r="AI40" s="1812"/>
      <c r="AJ40" s="1813"/>
    </row>
    <row r="41" spans="1:36" s="636" customFormat="1" ht="18" customHeight="1">
      <c r="A41" s="803"/>
      <c r="B41" s="793"/>
      <c r="C41" s="1812" t="s">
        <v>1399</v>
      </c>
      <c r="D41" s="1812"/>
      <c r="E41" s="1812"/>
      <c r="F41" s="1812"/>
      <c r="G41" s="1812"/>
      <c r="H41" s="1812"/>
      <c r="I41" s="1812"/>
      <c r="J41" s="1812"/>
      <c r="K41" s="1812"/>
      <c r="L41" s="1813"/>
      <c r="O41" s="1812" t="s">
        <v>1381</v>
      </c>
      <c r="P41" s="1812"/>
      <c r="Q41" s="1812"/>
      <c r="R41" s="1812"/>
      <c r="S41" s="1812"/>
      <c r="T41" s="1812"/>
      <c r="U41" s="1812"/>
      <c r="V41" s="1812"/>
      <c r="W41" s="1812"/>
      <c r="X41" s="1813"/>
      <c r="Y41" s="806"/>
      <c r="Z41" s="793"/>
      <c r="AA41" s="1812" t="s">
        <v>1385</v>
      </c>
      <c r="AB41" s="1812"/>
      <c r="AC41" s="1812"/>
      <c r="AD41" s="1812"/>
      <c r="AE41" s="1812"/>
      <c r="AF41" s="1812"/>
      <c r="AG41" s="1812"/>
      <c r="AH41" s="1812"/>
      <c r="AI41" s="1812"/>
      <c r="AJ41" s="1813"/>
    </row>
    <row r="42" spans="1:36" s="636" customFormat="1" ht="18" customHeight="1">
      <c r="A42" s="803"/>
      <c r="B42" s="793"/>
      <c r="C42" s="1812" t="s">
        <v>1401</v>
      </c>
      <c r="D42" s="1812"/>
      <c r="E42" s="1812"/>
      <c r="F42" s="1812"/>
      <c r="G42" s="1812"/>
      <c r="H42" s="1812"/>
      <c r="I42" s="1812"/>
      <c r="J42" s="1812"/>
      <c r="K42" s="1812"/>
      <c r="L42" s="1813"/>
      <c r="M42" s="1659"/>
      <c r="N42" s="1659"/>
      <c r="O42" s="1812" t="s">
        <v>1384</v>
      </c>
      <c r="P42" s="1812"/>
      <c r="Q42" s="1812"/>
      <c r="R42" s="1812"/>
      <c r="S42" s="1812"/>
      <c r="T42" s="1812"/>
      <c r="U42" s="1812"/>
      <c r="V42" s="1812"/>
      <c r="W42" s="1812"/>
      <c r="X42" s="1813"/>
      <c r="Y42" s="1659"/>
      <c r="Z42" s="1659"/>
      <c r="AA42" s="1812" t="s">
        <v>1389</v>
      </c>
      <c r="AB42" s="1812"/>
      <c r="AC42" s="1812"/>
      <c r="AD42" s="1812"/>
      <c r="AE42" s="1812"/>
      <c r="AF42" s="1812"/>
      <c r="AG42" s="1812"/>
      <c r="AH42" s="1812"/>
      <c r="AI42" s="1812"/>
      <c r="AJ42" s="1813"/>
    </row>
    <row r="43" spans="1:36" s="636" customFormat="1" ht="18" customHeight="1">
      <c r="A43" s="803"/>
      <c r="B43" s="793"/>
      <c r="C43" s="1812" t="s">
        <v>1403</v>
      </c>
      <c r="D43" s="1812"/>
      <c r="E43" s="1812"/>
      <c r="F43" s="1812"/>
      <c r="G43" s="1812"/>
      <c r="H43" s="1812"/>
      <c r="I43" s="1812"/>
      <c r="J43" s="1812"/>
      <c r="K43" s="1812"/>
      <c r="L43" s="1813"/>
      <c r="M43" s="803"/>
      <c r="N43" s="793"/>
      <c r="O43" s="1812" t="s">
        <v>1388</v>
      </c>
      <c r="P43" s="1812"/>
      <c r="Q43" s="1812"/>
      <c r="R43" s="1812"/>
      <c r="S43" s="1812"/>
      <c r="T43" s="1812"/>
      <c r="U43" s="1812"/>
      <c r="V43" s="1812"/>
      <c r="W43" s="1812"/>
      <c r="X43" s="1813"/>
      <c r="Y43" s="807" t="s">
        <v>1391</v>
      </c>
      <c r="Z43" s="793"/>
      <c r="AA43" s="1820" t="s">
        <v>1392</v>
      </c>
      <c r="AB43" s="1820"/>
      <c r="AC43" s="1820"/>
      <c r="AD43" s="1820"/>
      <c r="AE43" s="1820"/>
      <c r="AF43" s="1820"/>
      <c r="AG43" s="1820"/>
      <c r="AH43" s="1820"/>
      <c r="AI43" s="1820"/>
      <c r="AJ43" s="1821"/>
    </row>
    <row r="44" spans="1:36" s="636" customFormat="1" ht="18" customHeight="1">
      <c r="A44" s="803"/>
      <c r="B44" s="793"/>
      <c r="C44" s="1812" t="s">
        <v>1405</v>
      </c>
      <c r="D44" s="1812"/>
      <c r="E44" s="1812"/>
      <c r="F44" s="1812"/>
      <c r="G44" s="1812"/>
      <c r="H44" s="1812"/>
      <c r="I44" s="1812"/>
      <c r="J44" s="1812"/>
      <c r="K44" s="1812"/>
      <c r="L44" s="1813"/>
      <c r="M44" s="802" t="s">
        <v>1390</v>
      </c>
      <c r="N44" s="793"/>
      <c r="O44" s="1812" t="s">
        <v>2265</v>
      </c>
      <c r="P44" s="1812"/>
      <c r="Q44" s="1812"/>
      <c r="R44" s="1812"/>
      <c r="S44" s="1812"/>
      <c r="T44" s="1812"/>
      <c r="U44" s="1812"/>
      <c r="V44" s="1812"/>
      <c r="W44" s="1812"/>
      <c r="X44" s="1813"/>
      <c r="Y44" s="806"/>
      <c r="Z44" s="793"/>
      <c r="AA44" s="1812" t="s">
        <v>1396</v>
      </c>
      <c r="AB44" s="1812"/>
      <c r="AC44" s="1812"/>
      <c r="AD44" s="1812"/>
      <c r="AE44" s="1812"/>
      <c r="AF44" s="1812"/>
      <c r="AG44" s="1812"/>
      <c r="AH44" s="1812"/>
      <c r="AI44" s="1812"/>
      <c r="AJ44" s="1813"/>
    </row>
    <row r="45" spans="1:36" s="636" customFormat="1" ht="18" customHeight="1">
      <c r="A45" s="803"/>
      <c r="B45" s="793"/>
      <c r="C45" s="1812" t="s">
        <v>1409</v>
      </c>
      <c r="D45" s="1812"/>
      <c r="E45" s="1812"/>
      <c r="F45" s="1812"/>
      <c r="G45" s="1812"/>
      <c r="H45" s="1812"/>
      <c r="I45" s="1812"/>
      <c r="J45" s="1812"/>
      <c r="K45" s="1812"/>
      <c r="L45" s="1813"/>
      <c r="M45" s="803"/>
      <c r="N45" s="793"/>
      <c r="O45" s="1812" t="s">
        <v>1394</v>
      </c>
      <c r="P45" s="1812"/>
      <c r="Q45" s="1812"/>
      <c r="R45" s="1812"/>
      <c r="S45" s="1812"/>
      <c r="T45" s="1812"/>
      <c r="U45" s="1812"/>
      <c r="V45" s="1812"/>
      <c r="W45" s="1812"/>
      <c r="X45" s="1813"/>
      <c r="Y45" s="807" t="s">
        <v>1398</v>
      </c>
      <c r="AA45" s="1812" t="s">
        <v>1400</v>
      </c>
      <c r="AB45" s="1812"/>
      <c r="AC45" s="1812"/>
      <c r="AD45" s="1812"/>
      <c r="AE45" s="1812"/>
      <c r="AF45" s="1812"/>
      <c r="AG45" s="1812"/>
      <c r="AH45" s="1812"/>
      <c r="AI45" s="1812"/>
      <c r="AJ45" s="1813"/>
    </row>
    <row r="46" spans="1:36" ht="18" customHeight="1">
      <c r="A46" s="802" t="s">
        <v>1408</v>
      </c>
      <c r="B46" s="793"/>
      <c r="C46" s="1812" t="s">
        <v>1412</v>
      </c>
      <c r="D46" s="1812"/>
      <c r="E46" s="1812"/>
      <c r="F46" s="1812"/>
      <c r="G46" s="1812"/>
      <c r="H46" s="1812"/>
      <c r="I46" s="1812"/>
      <c r="J46" s="1812"/>
      <c r="K46" s="1812"/>
      <c r="L46" s="1813"/>
      <c r="M46" s="803"/>
      <c r="N46" s="793"/>
      <c r="O46" s="1812" t="s">
        <v>2333</v>
      </c>
      <c r="P46" s="1812"/>
      <c r="Q46" s="1812"/>
      <c r="R46" s="1812"/>
      <c r="S46" s="1812"/>
      <c r="T46" s="1812"/>
      <c r="U46" s="1812"/>
      <c r="V46" s="1812"/>
      <c r="W46" s="1812"/>
      <c r="X46" s="1813"/>
      <c r="Y46" s="806"/>
      <c r="Z46" s="636"/>
      <c r="AA46" s="1812" t="s">
        <v>1402</v>
      </c>
      <c r="AB46" s="1812"/>
      <c r="AC46" s="1812"/>
      <c r="AD46" s="1812"/>
      <c r="AE46" s="1812"/>
      <c r="AF46" s="1812"/>
      <c r="AG46" s="1812"/>
      <c r="AH46" s="1812"/>
      <c r="AI46" s="1812"/>
      <c r="AJ46" s="1813"/>
    </row>
    <row r="47" spans="1:36" ht="18" customHeight="1">
      <c r="A47" s="803"/>
      <c r="B47" s="793"/>
      <c r="C47" s="1812" t="s">
        <v>1415</v>
      </c>
      <c r="D47" s="1812"/>
      <c r="E47" s="1812"/>
      <c r="F47" s="1812"/>
      <c r="G47" s="1812"/>
      <c r="H47" s="1812"/>
      <c r="I47" s="1812"/>
      <c r="J47" s="1812"/>
      <c r="K47" s="1812"/>
      <c r="L47" s="1813"/>
      <c r="M47" s="803"/>
      <c r="N47" s="793"/>
      <c r="O47" s="1812" t="s">
        <v>2334</v>
      </c>
      <c r="P47" s="1812"/>
      <c r="Q47" s="1812"/>
      <c r="R47" s="1812"/>
      <c r="S47" s="1812"/>
      <c r="T47" s="1812"/>
      <c r="U47" s="1812"/>
      <c r="V47" s="1812"/>
      <c r="W47" s="1812"/>
      <c r="X47" s="1813"/>
      <c r="AA47" s="1812" t="s">
        <v>1404</v>
      </c>
      <c r="AB47" s="1812"/>
      <c r="AC47" s="1812"/>
      <c r="AD47" s="1812"/>
      <c r="AE47" s="1812"/>
      <c r="AF47" s="1812"/>
      <c r="AG47" s="1812"/>
      <c r="AH47" s="1812"/>
      <c r="AI47" s="1812"/>
      <c r="AJ47" s="1813"/>
    </row>
    <row r="48" spans="1:36" ht="18" customHeight="1">
      <c r="A48" s="802" t="s">
        <v>1414</v>
      </c>
      <c r="B48" s="793"/>
      <c r="C48" s="1812" t="s">
        <v>1417</v>
      </c>
      <c r="D48" s="1812"/>
      <c r="E48" s="1812"/>
      <c r="F48" s="1812"/>
      <c r="G48" s="1812"/>
      <c r="H48" s="1812"/>
      <c r="I48" s="1812"/>
      <c r="J48" s="1812"/>
      <c r="K48" s="1812"/>
      <c r="L48" s="1813"/>
      <c r="O48" s="1812" t="s">
        <v>2335</v>
      </c>
      <c r="P48" s="1812"/>
      <c r="Q48" s="1812"/>
      <c r="R48" s="1812"/>
      <c r="S48" s="1812"/>
      <c r="T48" s="1812"/>
      <c r="U48" s="1812"/>
      <c r="V48" s="1812"/>
      <c r="W48" s="1812"/>
      <c r="X48" s="1813"/>
      <c r="Y48" s="807" t="s">
        <v>1406</v>
      </c>
      <c r="Z48" s="793"/>
      <c r="AA48" s="1820" t="s">
        <v>1407</v>
      </c>
      <c r="AB48" s="1820"/>
      <c r="AC48" s="1820"/>
      <c r="AD48" s="1820"/>
      <c r="AE48" s="1820"/>
      <c r="AF48" s="1820"/>
      <c r="AG48" s="1820"/>
      <c r="AH48" s="1820"/>
      <c r="AI48" s="1820"/>
      <c r="AJ48" s="1821"/>
    </row>
    <row r="49" spans="1:36" s="636" customFormat="1" ht="18" customHeight="1">
      <c r="A49" s="803"/>
      <c r="B49" s="793"/>
      <c r="C49" s="1812" t="s">
        <v>1419</v>
      </c>
      <c r="D49" s="1812"/>
      <c r="E49" s="1812"/>
      <c r="F49" s="1812"/>
      <c r="G49" s="1812"/>
      <c r="H49" s="1812"/>
      <c r="I49" s="1812"/>
      <c r="J49" s="1812"/>
      <c r="K49" s="1812"/>
      <c r="L49" s="1813"/>
      <c r="M49" s="1659"/>
      <c r="N49" s="1659"/>
      <c r="O49" s="1812" t="s">
        <v>2336</v>
      </c>
      <c r="P49" s="1812"/>
      <c r="Q49" s="1812"/>
      <c r="R49" s="1812"/>
      <c r="S49" s="1812"/>
      <c r="T49" s="1812"/>
      <c r="U49" s="1812"/>
      <c r="V49" s="1812"/>
      <c r="W49" s="1812"/>
      <c r="X49" s="1813"/>
      <c r="Y49" s="806"/>
      <c r="Z49" s="793"/>
      <c r="AA49" s="1812" t="s">
        <v>1411</v>
      </c>
      <c r="AB49" s="1812"/>
      <c r="AC49" s="1812"/>
      <c r="AD49" s="1812"/>
      <c r="AE49" s="1812"/>
      <c r="AF49" s="1812"/>
      <c r="AG49" s="1812"/>
      <c r="AH49" s="1812"/>
      <c r="AI49" s="1812"/>
      <c r="AJ49" s="1813"/>
    </row>
    <row r="50" spans="1:36" s="636" customFormat="1" ht="18" customHeight="1">
      <c r="A50" s="803"/>
      <c r="B50" s="793"/>
      <c r="C50" s="1812" t="s">
        <v>1421</v>
      </c>
      <c r="D50" s="1812"/>
      <c r="E50" s="1812"/>
      <c r="F50" s="1812"/>
      <c r="G50" s="1812"/>
      <c r="H50" s="1812"/>
      <c r="I50" s="1812"/>
      <c r="J50" s="1812"/>
      <c r="K50" s="1812"/>
      <c r="L50" s="1813"/>
      <c r="M50" s="1659"/>
      <c r="N50" s="1659"/>
      <c r="O50" s="1812" t="s">
        <v>2337</v>
      </c>
      <c r="P50" s="1812"/>
      <c r="Q50" s="1812"/>
      <c r="R50" s="1812"/>
      <c r="S50" s="1812"/>
      <c r="T50" s="1812"/>
      <c r="U50" s="1812"/>
      <c r="V50" s="1812"/>
      <c r="W50" s="1812"/>
      <c r="X50" s="1813"/>
      <c r="Y50" s="806"/>
      <c r="Z50" s="793"/>
      <c r="AA50" s="1812" t="s">
        <v>1413</v>
      </c>
      <c r="AB50" s="1812"/>
      <c r="AC50" s="1812"/>
      <c r="AD50" s="1812"/>
      <c r="AE50" s="1812"/>
      <c r="AF50" s="1812"/>
      <c r="AG50" s="1812"/>
      <c r="AH50" s="1812"/>
      <c r="AI50" s="1812"/>
      <c r="AJ50" s="1813"/>
    </row>
    <row r="51" spans="1:36" ht="18" customHeight="1">
      <c r="A51" s="803"/>
      <c r="B51" s="793"/>
      <c r="C51" s="1812" t="s">
        <v>1424</v>
      </c>
      <c r="D51" s="1812"/>
      <c r="E51" s="1812"/>
      <c r="F51" s="1812"/>
      <c r="G51" s="1812"/>
      <c r="H51" s="1812"/>
      <c r="I51" s="1812"/>
      <c r="J51" s="1812"/>
      <c r="K51" s="1812"/>
      <c r="L51" s="1813"/>
      <c r="O51" s="1812" t="s">
        <v>2338</v>
      </c>
      <c r="P51" s="1812"/>
      <c r="Q51" s="1812"/>
      <c r="R51" s="1812"/>
      <c r="S51" s="1812"/>
      <c r="T51" s="1812"/>
      <c r="U51" s="1812"/>
      <c r="V51" s="1812"/>
      <c r="W51" s="1812"/>
      <c r="X51" s="1813"/>
      <c r="Y51" s="806"/>
      <c r="Z51" s="793"/>
      <c r="AA51" s="1812" t="s">
        <v>1416</v>
      </c>
      <c r="AB51" s="1812"/>
      <c r="AC51" s="1812"/>
      <c r="AD51" s="1812"/>
      <c r="AE51" s="1812"/>
      <c r="AF51" s="1812"/>
      <c r="AG51" s="1812"/>
      <c r="AH51" s="1812"/>
      <c r="AI51" s="1812"/>
      <c r="AJ51" s="1813"/>
    </row>
    <row r="52" spans="1:36" s="636" customFormat="1" ht="18" customHeight="1">
      <c r="A52" s="1488"/>
      <c r="C52" s="1812" t="s">
        <v>1426</v>
      </c>
      <c r="D52" s="1812"/>
      <c r="E52" s="1812"/>
      <c r="F52" s="1812"/>
      <c r="G52" s="1812"/>
      <c r="H52" s="1812"/>
      <c r="I52" s="1812"/>
      <c r="J52" s="1812"/>
      <c r="K52" s="1812"/>
      <c r="L52" s="1813"/>
      <c r="M52" s="802" t="s">
        <v>1410</v>
      </c>
      <c r="N52" s="793"/>
      <c r="O52" s="1812" t="s">
        <v>2327</v>
      </c>
      <c r="P52" s="1812"/>
      <c r="Q52" s="1812"/>
      <c r="R52" s="1812"/>
      <c r="S52" s="1812"/>
      <c r="T52" s="1812"/>
      <c r="U52" s="1812"/>
      <c r="V52" s="1812"/>
      <c r="W52" s="1812"/>
      <c r="X52" s="1813"/>
      <c r="Y52" s="806"/>
      <c r="Z52" s="793"/>
      <c r="AA52" s="1812" t="s">
        <v>1418</v>
      </c>
      <c r="AB52" s="1812"/>
      <c r="AC52" s="1812"/>
      <c r="AD52" s="1812"/>
      <c r="AE52" s="1812"/>
      <c r="AF52" s="1812"/>
      <c r="AG52" s="1812"/>
      <c r="AH52" s="1812"/>
      <c r="AI52" s="1812"/>
      <c r="AJ52" s="1813"/>
    </row>
    <row r="53" spans="1:36" s="636" customFormat="1" ht="18" customHeight="1">
      <c r="A53" s="1488"/>
      <c r="C53" s="1812" t="s">
        <v>1427</v>
      </c>
      <c r="D53" s="1812"/>
      <c r="E53" s="1812"/>
      <c r="F53" s="1812"/>
      <c r="G53" s="1812"/>
      <c r="H53" s="1812"/>
      <c r="I53" s="1812"/>
      <c r="J53" s="1812"/>
      <c r="K53" s="1812"/>
      <c r="L53" s="1813"/>
      <c r="M53" s="806"/>
      <c r="N53" s="793"/>
      <c r="O53" s="1812" t="s">
        <v>2328</v>
      </c>
      <c r="P53" s="1812"/>
      <c r="Q53" s="1812"/>
      <c r="R53" s="1812"/>
      <c r="S53" s="1812"/>
      <c r="T53" s="1812"/>
      <c r="U53" s="1812"/>
      <c r="V53" s="1812"/>
      <c r="W53" s="1812"/>
      <c r="X53" s="1813"/>
      <c r="Y53" s="1659"/>
      <c r="Z53" s="1659"/>
      <c r="AA53" s="1812" t="s">
        <v>1420</v>
      </c>
      <c r="AB53" s="1812"/>
      <c r="AC53" s="1812"/>
      <c r="AD53" s="1812"/>
      <c r="AE53" s="1812"/>
      <c r="AF53" s="1812"/>
      <c r="AG53" s="1812"/>
      <c r="AH53" s="1812"/>
      <c r="AI53" s="1812"/>
      <c r="AJ53" s="1813"/>
    </row>
    <row r="54" spans="1:36" s="636" customFormat="1" ht="18" customHeight="1">
      <c r="A54" s="803"/>
      <c r="B54" s="793"/>
      <c r="C54" s="1814" t="s">
        <v>1303</v>
      </c>
      <c r="D54" s="1814"/>
      <c r="E54" s="1814"/>
      <c r="F54" s="1814"/>
      <c r="G54" s="1814"/>
      <c r="H54" s="1814"/>
      <c r="I54" s="1814"/>
      <c r="J54" s="1814"/>
      <c r="K54" s="1814"/>
      <c r="L54" s="1815"/>
      <c r="M54" s="1695"/>
      <c r="O54" s="1812" t="s">
        <v>2329</v>
      </c>
      <c r="P54" s="1812"/>
      <c r="Q54" s="1812"/>
      <c r="R54" s="1812"/>
      <c r="S54" s="1812"/>
      <c r="T54" s="1812"/>
      <c r="U54" s="1812"/>
      <c r="V54" s="1812"/>
      <c r="W54" s="1812"/>
      <c r="X54" s="1813"/>
      <c r="Y54" s="1659"/>
      <c r="Z54" s="1659"/>
      <c r="AA54" s="1812" t="s">
        <v>1423</v>
      </c>
      <c r="AB54" s="1812"/>
      <c r="AC54" s="1812"/>
      <c r="AD54" s="1812"/>
      <c r="AE54" s="1812"/>
      <c r="AF54" s="1812"/>
      <c r="AG54" s="1812"/>
      <c r="AH54" s="1812"/>
      <c r="AI54" s="1812"/>
      <c r="AJ54" s="1813"/>
    </row>
    <row r="55" spans="1:36" ht="18" customHeight="1">
      <c r="A55" s="802" t="s">
        <v>1302</v>
      </c>
      <c r="B55" s="793"/>
      <c r="C55" s="1812" t="s">
        <v>1306</v>
      </c>
      <c r="D55" s="1812"/>
      <c r="E55" s="1812"/>
      <c r="F55" s="1812"/>
      <c r="G55" s="1812"/>
      <c r="H55" s="1812"/>
      <c r="I55" s="1812"/>
      <c r="J55" s="1812"/>
      <c r="K55" s="1812"/>
      <c r="L55" s="1813"/>
      <c r="M55" s="1695"/>
      <c r="N55" s="636"/>
      <c r="O55" s="1812" t="s">
        <v>2330</v>
      </c>
      <c r="P55" s="1812"/>
      <c r="Q55" s="1812"/>
      <c r="R55" s="1812"/>
      <c r="S55" s="1812"/>
      <c r="T55" s="1812"/>
      <c r="U55" s="1812"/>
      <c r="V55" s="1812"/>
      <c r="W55" s="1812"/>
      <c r="X55" s="1813"/>
      <c r="AA55" s="1812" t="s">
        <v>1425</v>
      </c>
      <c r="AB55" s="1812"/>
      <c r="AC55" s="1812"/>
      <c r="AD55" s="1812"/>
      <c r="AE55" s="1812"/>
      <c r="AF55" s="1812"/>
      <c r="AG55" s="1812"/>
      <c r="AH55" s="1812"/>
      <c r="AI55" s="1812"/>
      <c r="AJ55" s="1813"/>
    </row>
    <row r="56" spans="1:36" ht="18" customHeight="1">
      <c r="A56" s="802" t="s">
        <v>1305</v>
      </c>
      <c r="B56" s="793"/>
      <c r="C56" s="1812" t="s">
        <v>1308</v>
      </c>
      <c r="D56" s="1812"/>
      <c r="E56" s="1812"/>
      <c r="F56" s="1812"/>
      <c r="G56" s="1812"/>
      <c r="H56" s="1812"/>
      <c r="I56" s="1812"/>
      <c r="J56" s="1812"/>
      <c r="K56" s="1812"/>
      <c r="L56" s="1813"/>
      <c r="M56" s="1695"/>
      <c r="N56" s="793"/>
      <c r="O56" s="1812" t="s">
        <v>2331</v>
      </c>
      <c r="P56" s="1812"/>
      <c r="Q56" s="1812"/>
      <c r="R56" s="1812"/>
      <c r="S56" s="1812"/>
      <c r="T56" s="1812"/>
      <c r="U56" s="1812"/>
      <c r="V56" s="1812"/>
      <c r="W56" s="1812"/>
      <c r="X56" s="1813"/>
      <c r="AA56" s="1826"/>
      <c r="AB56" s="1826"/>
      <c r="AC56" s="1826"/>
      <c r="AD56" s="1826"/>
      <c r="AE56" s="1826"/>
      <c r="AF56" s="1826"/>
      <c r="AG56" s="1826"/>
      <c r="AH56" s="1826"/>
      <c r="AI56" s="1826"/>
      <c r="AJ56" s="1827"/>
    </row>
    <row r="57" spans="1:36" ht="18" customHeight="1">
      <c r="A57" s="803"/>
      <c r="B57" s="793"/>
      <c r="C57" s="1822" t="s">
        <v>1312</v>
      </c>
      <c r="D57" s="1822"/>
      <c r="E57" s="1822"/>
      <c r="F57" s="1822"/>
      <c r="G57" s="1822"/>
      <c r="H57" s="1822"/>
      <c r="I57" s="1822"/>
      <c r="J57" s="1822"/>
      <c r="K57" s="1822"/>
      <c r="L57" s="1823"/>
      <c r="M57" s="1695"/>
      <c r="N57" s="793"/>
      <c r="O57" s="1812" t="s">
        <v>2332</v>
      </c>
      <c r="P57" s="1812"/>
      <c r="Q57" s="1812"/>
      <c r="R57" s="1812"/>
      <c r="S57" s="1812"/>
      <c r="T57" s="1812"/>
      <c r="U57" s="1812"/>
      <c r="V57" s="1812"/>
      <c r="W57" s="1812"/>
      <c r="X57" s="1813"/>
      <c r="AA57" s="1826"/>
      <c r="AB57" s="1826"/>
      <c r="AC57" s="1826"/>
      <c r="AD57" s="1826"/>
      <c r="AE57" s="1826"/>
      <c r="AF57" s="1826"/>
      <c r="AG57" s="1826"/>
      <c r="AH57" s="1826"/>
      <c r="AI57" s="1826"/>
      <c r="AJ57" s="1827"/>
    </row>
    <row r="58" spans="1:36" ht="18" customHeight="1">
      <c r="A58" s="804"/>
      <c r="B58" s="1662"/>
      <c r="M58" s="804"/>
      <c r="N58" s="1662"/>
      <c r="O58" s="1822"/>
      <c r="P58" s="1822"/>
      <c r="Q58" s="1822"/>
      <c r="R58" s="1822"/>
      <c r="S58" s="1822"/>
      <c r="T58" s="1822"/>
      <c r="U58" s="1822"/>
      <c r="V58" s="1822"/>
      <c r="W58" s="1822"/>
      <c r="X58" s="1823"/>
      <c r="Y58" s="1661"/>
      <c r="Z58" s="1661"/>
      <c r="AA58" s="1828"/>
      <c r="AB58" s="1828"/>
      <c r="AC58" s="1828"/>
      <c r="AD58" s="1828"/>
      <c r="AE58" s="1828"/>
      <c r="AF58" s="1828"/>
      <c r="AG58" s="1828"/>
      <c r="AH58" s="1828"/>
      <c r="AI58" s="1828"/>
      <c r="AJ58" s="1829"/>
    </row>
    <row r="59" spans="1:36" ht="18" customHeight="1">
      <c r="M59" s="806"/>
      <c r="N59" s="793"/>
      <c r="Y59" s="806"/>
      <c r="Z59" s="793"/>
      <c r="AA59" s="636"/>
      <c r="AB59" s="636"/>
      <c r="AC59" s="636"/>
      <c r="AD59" s="636"/>
      <c r="AE59" s="636"/>
      <c r="AF59" s="636"/>
      <c r="AG59" s="636"/>
      <c r="AH59" s="636"/>
      <c r="AI59" s="636"/>
      <c r="AJ59" s="636"/>
    </row>
    <row r="60" spans="1:36" ht="18" customHeight="1">
      <c r="Y60" s="806"/>
      <c r="Z60" s="793"/>
      <c r="AA60" s="1812"/>
      <c r="AB60" s="1812"/>
      <c r="AC60" s="1812"/>
      <c r="AD60" s="1812"/>
      <c r="AE60" s="1812"/>
      <c r="AF60" s="1812"/>
      <c r="AG60" s="1812"/>
      <c r="AH60" s="1812"/>
      <c r="AI60" s="1812"/>
      <c r="AJ60" s="1812"/>
    </row>
    <row r="61" spans="1:36" ht="18" customHeight="1">
      <c r="Y61" s="806"/>
      <c r="Z61" s="793"/>
      <c r="AA61" s="793"/>
      <c r="AB61" s="793"/>
      <c r="AC61" s="793"/>
      <c r="AD61" s="793"/>
      <c r="AE61" s="793"/>
      <c r="AF61" s="793"/>
      <c r="AG61" s="793"/>
      <c r="AH61" s="793"/>
      <c r="AI61" s="793"/>
      <c r="AJ61" s="793"/>
    </row>
    <row r="62" spans="1:36" ht="18" customHeight="1">
      <c r="O62" s="636"/>
      <c r="P62" s="636"/>
      <c r="Q62" s="636"/>
      <c r="R62" s="636"/>
      <c r="S62" s="636"/>
      <c r="T62" s="636"/>
      <c r="U62" s="636"/>
      <c r="V62" s="636"/>
      <c r="W62" s="636"/>
      <c r="X62" s="636"/>
    </row>
    <row r="63" spans="1:36" s="636" customFormat="1" ht="18" customHeight="1">
      <c r="A63" s="1659"/>
      <c r="B63" s="1659"/>
      <c r="C63" s="1659"/>
      <c r="D63" s="1659"/>
      <c r="E63" s="1659"/>
      <c r="F63" s="1659"/>
      <c r="G63" s="1659"/>
      <c r="H63" s="1659"/>
      <c r="I63" s="1659"/>
      <c r="J63" s="1659"/>
      <c r="K63" s="1659"/>
      <c r="L63" s="1659"/>
      <c r="Y63" s="1659"/>
      <c r="Z63" s="1659"/>
      <c r="AA63" s="1659"/>
      <c r="AB63" s="1659"/>
      <c r="AC63" s="1659"/>
      <c r="AD63" s="1659"/>
      <c r="AE63" s="1659"/>
      <c r="AF63" s="1659"/>
      <c r="AG63" s="1659"/>
      <c r="AH63" s="1659"/>
      <c r="AI63" s="1659"/>
      <c r="AJ63" s="1659"/>
    </row>
    <row r="64" spans="1:36" s="636" customFormat="1" ht="18" customHeight="1">
      <c r="A64" s="1659"/>
      <c r="B64" s="1659"/>
      <c r="C64" s="1659"/>
      <c r="D64" s="1659"/>
      <c r="E64" s="1659"/>
      <c r="F64" s="1659"/>
      <c r="G64" s="1659"/>
      <c r="H64" s="1659"/>
      <c r="I64" s="1659"/>
      <c r="J64" s="1659"/>
      <c r="K64" s="1659"/>
      <c r="L64" s="1659"/>
      <c r="O64" s="1659"/>
      <c r="P64" s="1659"/>
      <c r="Q64" s="1659"/>
      <c r="R64" s="1659"/>
      <c r="S64" s="1659"/>
      <c r="T64" s="1659"/>
      <c r="U64" s="1659"/>
      <c r="V64" s="1659"/>
      <c r="W64" s="1659"/>
      <c r="X64" s="1659"/>
      <c r="Y64" s="1659"/>
      <c r="Z64" s="1659"/>
      <c r="AA64" s="1659"/>
      <c r="AB64" s="1659"/>
      <c r="AC64" s="1659"/>
      <c r="AD64" s="1659"/>
      <c r="AE64" s="1659"/>
      <c r="AF64" s="1659"/>
      <c r="AG64" s="1659"/>
      <c r="AH64" s="1659"/>
      <c r="AI64" s="1659"/>
      <c r="AJ64" s="1659"/>
    </row>
    <row r="65" spans="1:36" ht="18" customHeight="1">
      <c r="O65" s="636"/>
      <c r="P65" s="636"/>
      <c r="Q65" s="636"/>
      <c r="R65" s="636"/>
      <c r="S65" s="636"/>
      <c r="T65" s="636"/>
      <c r="U65" s="636"/>
      <c r="V65" s="636"/>
      <c r="W65" s="636"/>
      <c r="X65" s="636"/>
    </row>
    <row r="66" spans="1:36" s="636" customFormat="1" ht="18" customHeight="1">
      <c r="A66" s="1659"/>
      <c r="B66" s="1659"/>
      <c r="C66" s="1659"/>
      <c r="D66" s="1659"/>
      <c r="E66" s="1659"/>
      <c r="F66" s="1659"/>
      <c r="G66" s="1659"/>
      <c r="H66" s="1659"/>
      <c r="I66" s="1659"/>
      <c r="J66" s="1659"/>
      <c r="K66" s="1659"/>
      <c r="L66" s="1659"/>
      <c r="O66" s="1659"/>
      <c r="P66" s="1659"/>
      <c r="Q66" s="1659"/>
      <c r="R66" s="1659"/>
      <c r="S66" s="1659"/>
      <c r="T66" s="1659"/>
      <c r="U66" s="1659"/>
      <c r="V66" s="1659"/>
      <c r="W66" s="1659"/>
      <c r="X66" s="1659"/>
      <c r="Y66" s="1659"/>
      <c r="Z66" s="1659"/>
      <c r="AA66" s="1659"/>
      <c r="AB66" s="1659"/>
      <c r="AC66" s="1659"/>
      <c r="AD66" s="1659"/>
      <c r="AE66" s="1659"/>
      <c r="AF66" s="1659"/>
      <c r="AG66" s="1659"/>
      <c r="AH66" s="1659"/>
      <c r="AI66" s="1659"/>
      <c r="AJ66" s="1659"/>
    </row>
    <row r="67" spans="1:36" ht="18" customHeight="1"/>
    <row r="68" spans="1:36" s="636" customFormat="1" ht="12" customHeight="1">
      <c r="A68" s="1659"/>
      <c r="B68" s="1659"/>
      <c r="C68" s="1659"/>
      <c r="D68" s="1659"/>
      <c r="E68" s="1659"/>
      <c r="F68" s="1659"/>
      <c r="G68" s="1659"/>
      <c r="H68" s="1659"/>
      <c r="I68" s="1659"/>
      <c r="J68" s="1659"/>
      <c r="K68" s="1659"/>
      <c r="L68" s="1659"/>
      <c r="M68" s="1659"/>
      <c r="N68" s="1659"/>
      <c r="Y68" s="1659"/>
      <c r="Z68" s="1659"/>
      <c r="AA68" s="1659"/>
      <c r="AB68" s="1659"/>
      <c r="AC68" s="1659"/>
      <c r="AD68" s="1659"/>
      <c r="AE68" s="1659"/>
      <c r="AF68" s="1659"/>
      <c r="AG68" s="1659"/>
      <c r="AH68" s="1659"/>
      <c r="AI68" s="1659"/>
      <c r="AJ68" s="1659"/>
    </row>
    <row r="69" spans="1:36" ht="12.75" customHeight="1">
      <c r="M69" s="636"/>
      <c r="N69" s="636"/>
    </row>
    <row r="70" spans="1:36" ht="12.75" customHeight="1"/>
    <row r="71" spans="1:36" ht="12.75" customHeight="1"/>
    <row r="72" spans="1:36" ht="12.75" customHeight="1"/>
    <row r="77" spans="1:36">
      <c r="B77" s="1276"/>
    </row>
    <row r="78" spans="1:36">
      <c r="B78" s="1276"/>
    </row>
    <row r="79" spans="1:36">
      <c r="B79" s="1276"/>
    </row>
    <row r="80" spans="1:36">
      <c r="B80" s="1276"/>
    </row>
    <row r="81" spans="2:2">
      <c r="B81" s="1276"/>
    </row>
    <row r="82" spans="2:2">
      <c r="B82" s="1276"/>
    </row>
    <row r="83" spans="2:2">
      <c r="B83" s="1276"/>
    </row>
    <row r="84" spans="2:2">
      <c r="B84" s="1276"/>
    </row>
    <row r="85" spans="2:2">
      <c r="B85" s="1276"/>
    </row>
    <row r="86" spans="2:2">
      <c r="B86" s="1276"/>
    </row>
    <row r="87" spans="2:2">
      <c r="B87" s="1276"/>
    </row>
    <row r="88" spans="2:2">
      <c r="B88" s="1276"/>
    </row>
    <row r="89" spans="2:2">
      <c r="B89" s="1276"/>
    </row>
    <row r="90" spans="2:2">
      <c r="B90" s="1276"/>
    </row>
    <row r="91" spans="2:2">
      <c r="B91" s="1276"/>
    </row>
    <row r="92" spans="2:2">
      <c r="B92" s="1276"/>
    </row>
    <row r="93" spans="2:2">
      <c r="B93" s="1276"/>
    </row>
    <row r="94" spans="2:2">
      <c r="B94" s="1276"/>
    </row>
    <row r="95" spans="2:2">
      <c r="B95" s="1276"/>
    </row>
    <row r="96" spans="2:2">
      <c r="B96" s="1276"/>
    </row>
    <row r="97" spans="2:2">
      <c r="B97" s="1276"/>
    </row>
    <row r="98" spans="2:2">
      <c r="B98" s="1276"/>
    </row>
    <row r="99" spans="2:2">
      <c r="B99" s="1276"/>
    </row>
    <row r="100" spans="2:2">
      <c r="B100" s="1276"/>
    </row>
    <row r="101" spans="2:2">
      <c r="B101" s="1276"/>
    </row>
    <row r="102" spans="2:2">
      <c r="B102" s="1276"/>
    </row>
    <row r="103" spans="2:2">
      <c r="B103" s="1276"/>
    </row>
    <row r="104" spans="2:2">
      <c r="B104" s="1276"/>
    </row>
    <row r="105" spans="2:2">
      <c r="B105" s="1276"/>
    </row>
    <row r="106" spans="2:2">
      <c r="B106" s="1276"/>
    </row>
    <row r="107" spans="2:2">
      <c r="B107" s="1276"/>
    </row>
    <row r="108" spans="2:2">
      <c r="B108" s="1276"/>
    </row>
    <row r="109" spans="2:2">
      <c r="B109" s="1276"/>
    </row>
    <row r="110" spans="2:2">
      <c r="B110" s="1276"/>
    </row>
    <row r="111" spans="2:2">
      <c r="B111" s="1276"/>
    </row>
    <row r="112" spans="2:2">
      <c r="B112" s="1276"/>
    </row>
    <row r="113" spans="2:2">
      <c r="B113" s="1276"/>
    </row>
    <row r="114" spans="2:2">
      <c r="B114" s="1276"/>
    </row>
    <row r="115" spans="2:2">
      <c r="B115" s="1276"/>
    </row>
    <row r="116" spans="2:2">
      <c r="B116" s="1276"/>
    </row>
    <row r="117" spans="2:2">
      <c r="B117" s="1276"/>
    </row>
    <row r="118" spans="2:2">
      <c r="B118" s="1276"/>
    </row>
    <row r="119" spans="2:2">
      <c r="B119" s="1276"/>
    </row>
    <row r="120" spans="2:2">
      <c r="B120" s="1276"/>
    </row>
    <row r="121" spans="2:2">
      <c r="B121" s="1276"/>
    </row>
    <row r="122" spans="2:2">
      <c r="B122" s="1276"/>
    </row>
    <row r="123" spans="2:2">
      <c r="B123" s="1276"/>
    </row>
    <row r="124" spans="2:2">
      <c r="B124" s="1276"/>
    </row>
    <row r="125" spans="2:2">
      <c r="B125" s="1276"/>
    </row>
    <row r="126" spans="2:2">
      <c r="B126" s="1276"/>
    </row>
    <row r="127" spans="2:2">
      <c r="B127" s="1276"/>
    </row>
    <row r="128" spans="2:2">
      <c r="B128" s="1276"/>
    </row>
    <row r="129" spans="2:2">
      <c r="B129" s="1276"/>
    </row>
    <row r="130" spans="2:2">
      <c r="B130" s="1276"/>
    </row>
    <row r="131" spans="2:2">
      <c r="B131" s="1276"/>
    </row>
    <row r="132" spans="2:2">
      <c r="B132" s="1276"/>
    </row>
    <row r="133" spans="2:2">
      <c r="B133" s="1276"/>
    </row>
    <row r="134" spans="2:2">
      <c r="B134" s="1276"/>
    </row>
    <row r="135" spans="2:2">
      <c r="B135" s="1276"/>
    </row>
    <row r="136" spans="2:2">
      <c r="B136" s="1276"/>
    </row>
    <row r="137" spans="2:2">
      <c r="B137" s="1276"/>
    </row>
    <row r="138" spans="2:2">
      <c r="B138" s="1276"/>
    </row>
    <row r="139" spans="2:2">
      <c r="B139" s="1276"/>
    </row>
    <row r="140" spans="2:2">
      <c r="B140" s="1276"/>
    </row>
    <row r="141" spans="2:2">
      <c r="B141" s="1276"/>
    </row>
    <row r="142" spans="2:2">
      <c r="B142" s="1276"/>
    </row>
    <row r="143" spans="2:2">
      <c r="B143" s="1276"/>
    </row>
  </sheetData>
  <mergeCells count="166">
    <mergeCell ref="AA60:AJ60"/>
    <mergeCell ref="C53:L53"/>
    <mergeCell ref="AA6:AJ6"/>
    <mergeCell ref="C50:L50"/>
    <mergeCell ref="AA54:AJ54"/>
    <mergeCell ref="C51:L51"/>
    <mergeCell ref="AA55:AJ55"/>
    <mergeCell ref="C48:L48"/>
    <mergeCell ref="AA51:AJ51"/>
    <mergeCell ref="AA53:AJ53"/>
    <mergeCell ref="AA50:AJ50"/>
    <mergeCell ref="AA40:AJ40"/>
    <mergeCell ref="AA41:AJ41"/>
    <mergeCell ref="AA42:AJ42"/>
    <mergeCell ref="AA36:AJ36"/>
    <mergeCell ref="O50:X50"/>
    <mergeCell ref="AA37:AJ37"/>
    <mergeCell ref="AA32:AJ32"/>
    <mergeCell ref="AA33:AJ33"/>
    <mergeCell ref="O51:X51"/>
    <mergeCell ref="AA39:AJ39"/>
    <mergeCell ref="O31:X31"/>
    <mergeCell ref="AA26:AJ26"/>
    <mergeCell ref="O45:X45"/>
    <mergeCell ref="AA58:AJ58"/>
    <mergeCell ref="AA52:AJ52"/>
    <mergeCell ref="C38:L38"/>
    <mergeCell ref="O58:X58"/>
    <mergeCell ref="C39:L39"/>
    <mergeCell ref="O54:X54"/>
    <mergeCell ref="O55:X55"/>
    <mergeCell ref="C19:L19"/>
    <mergeCell ref="O38:X38"/>
    <mergeCell ref="O41:X41"/>
    <mergeCell ref="C29:L29"/>
    <mergeCell ref="O47:X47"/>
    <mergeCell ref="AA38:AJ38"/>
    <mergeCell ref="O48:X48"/>
    <mergeCell ref="AA43:AJ43"/>
    <mergeCell ref="C26:L26"/>
    <mergeCell ref="C31:L31"/>
    <mergeCell ref="AA31:AJ31"/>
    <mergeCell ref="O40:X40"/>
    <mergeCell ref="O46:X46"/>
    <mergeCell ref="C52:L52"/>
    <mergeCell ref="O33:X33"/>
    <mergeCell ref="O44:X44"/>
    <mergeCell ref="O56:X56"/>
    <mergeCell ref="AA5:AJ5"/>
    <mergeCell ref="C42:L42"/>
    <mergeCell ref="AA46:AJ46"/>
    <mergeCell ref="C43:L43"/>
    <mergeCell ref="AA47:AJ47"/>
    <mergeCell ref="C40:L40"/>
    <mergeCell ref="C41:L41"/>
    <mergeCell ref="AA48:AJ48"/>
    <mergeCell ref="C44:L44"/>
    <mergeCell ref="C45:L45"/>
    <mergeCell ref="C22:L22"/>
    <mergeCell ref="C23:L23"/>
    <mergeCell ref="C20:L20"/>
    <mergeCell ref="C21:L21"/>
    <mergeCell ref="AA30:AJ30"/>
    <mergeCell ref="AA28:AJ28"/>
    <mergeCell ref="AA29:AJ29"/>
    <mergeCell ref="C28:L28"/>
    <mergeCell ref="C27:L27"/>
    <mergeCell ref="C24:L24"/>
    <mergeCell ref="C25:L25"/>
    <mergeCell ref="C30:L30"/>
    <mergeCell ref="O20:X20"/>
    <mergeCell ref="O23:X23"/>
    <mergeCell ref="AA57:AJ57"/>
    <mergeCell ref="AA56:AJ56"/>
    <mergeCell ref="AA49:AJ49"/>
    <mergeCell ref="C34:L34"/>
    <mergeCell ref="C35:L35"/>
    <mergeCell ref="C32:L32"/>
    <mergeCell ref="C33:L33"/>
    <mergeCell ref="AA45:AJ45"/>
    <mergeCell ref="O49:X49"/>
    <mergeCell ref="O42:X42"/>
    <mergeCell ref="AA44:AJ44"/>
    <mergeCell ref="AA34:AJ34"/>
    <mergeCell ref="AA35:AJ35"/>
    <mergeCell ref="O39:X39"/>
    <mergeCell ref="O37:X37"/>
    <mergeCell ref="O36:X36"/>
    <mergeCell ref="O34:X34"/>
    <mergeCell ref="O35:X35"/>
    <mergeCell ref="C36:L36"/>
    <mergeCell ref="C37:L37"/>
    <mergeCell ref="O43:X43"/>
    <mergeCell ref="O57:X57"/>
    <mergeCell ref="O32:X32"/>
    <mergeCell ref="AA18:AJ18"/>
    <mergeCell ref="AA27:AJ27"/>
    <mergeCell ref="O29:X29"/>
    <mergeCell ref="AA24:AJ24"/>
    <mergeCell ref="O30:X30"/>
    <mergeCell ref="AA25:AJ25"/>
    <mergeCell ref="O27:X27"/>
    <mergeCell ref="O28:X28"/>
    <mergeCell ref="AA20:AJ20"/>
    <mergeCell ref="AA21:AJ21"/>
    <mergeCell ref="AA22:AJ22"/>
    <mergeCell ref="O26:X26"/>
    <mergeCell ref="AA23:AJ23"/>
    <mergeCell ref="O24:X24"/>
    <mergeCell ref="AA13:AJ13"/>
    <mergeCell ref="AA17:AJ17"/>
    <mergeCell ref="O21:X21"/>
    <mergeCell ref="AA10:AJ10"/>
    <mergeCell ref="C57:L57"/>
    <mergeCell ref="AA15:AJ15"/>
    <mergeCell ref="O18:X18"/>
    <mergeCell ref="AA16:AJ16"/>
    <mergeCell ref="C17:L17"/>
    <mergeCell ref="C55:L55"/>
    <mergeCell ref="C18:L18"/>
    <mergeCell ref="C56:L56"/>
    <mergeCell ref="AA11:AJ11"/>
    <mergeCell ref="AA14:AJ14"/>
    <mergeCell ref="O22:X22"/>
    <mergeCell ref="O17:X17"/>
    <mergeCell ref="O19:X19"/>
    <mergeCell ref="O25:X25"/>
    <mergeCell ref="C16:L16"/>
    <mergeCell ref="AA12:AJ12"/>
    <mergeCell ref="O14:X14"/>
    <mergeCell ref="O15:X15"/>
    <mergeCell ref="AA19:AJ19"/>
    <mergeCell ref="O16:X16"/>
    <mergeCell ref="A2:AJ2"/>
    <mergeCell ref="C4:L4"/>
    <mergeCell ref="O4:X4"/>
    <mergeCell ref="AA4:AJ4"/>
    <mergeCell ref="C5:L5"/>
    <mergeCell ref="C54:L54"/>
    <mergeCell ref="AA7:AJ7"/>
    <mergeCell ref="AA8:AJ8"/>
    <mergeCell ref="C11:L11"/>
    <mergeCell ref="C8:L8"/>
    <mergeCell ref="C9:L9"/>
    <mergeCell ref="C6:L6"/>
    <mergeCell ref="C7:L7"/>
    <mergeCell ref="C12:L12"/>
    <mergeCell ref="C49:L49"/>
    <mergeCell ref="C46:L46"/>
    <mergeCell ref="C47:L47"/>
    <mergeCell ref="C13:L13"/>
    <mergeCell ref="C10:L10"/>
    <mergeCell ref="C14:L14"/>
    <mergeCell ref="O52:X52"/>
    <mergeCell ref="O53:X53"/>
    <mergeCell ref="AA9:AJ9"/>
    <mergeCell ref="C15:L15"/>
    <mergeCell ref="O5:X5"/>
    <mergeCell ref="O6:X6"/>
    <mergeCell ref="O7:X7"/>
    <mergeCell ref="O8:X8"/>
    <mergeCell ref="O9:X9"/>
    <mergeCell ref="O10:X10"/>
    <mergeCell ref="O11:X11"/>
    <mergeCell ref="O12:X12"/>
    <mergeCell ref="O13:X13"/>
  </mergeCells>
  <phoneticPr fontId="2"/>
  <hyperlinks>
    <hyperlink ref="A5" location="'No1'!B1" display="No.1" xr:uid="{00000000-0004-0000-0100-000000000000}"/>
    <hyperlink ref="A9" location="'No2'!B1" display="No.2" xr:uid="{00000000-0004-0000-0100-000001000000}"/>
    <hyperlink ref="A10" location="'No3'!B1" display="No.3" xr:uid="{00000000-0004-0000-0100-000002000000}"/>
    <hyperlink ref="A14" location="'No4 '!B1" display="No.4" xr:uid="{00000000-0004-0000-0100-000003000000}"/>
    <hyperlink ref="A17" location="'No5'!A1" display="No.5①" xr:uid="{00000000-0004-0000-0100-000004000000}"/>
    <hyperlink ref="A20" location="'No6'!B1" display="No.6" xr:uid="{00000000-0004-0000-0100-000008000000}"/>
    <hyperlink ref="A26" location="'No7'!B1" display="No.7" xr:uid="{00000000-0004-0000-0100-000009000000}"/>
    <hyperlink ref="A31" location="'No8'!B1" display="No.8" xr:uid="{00000000-0004-0000-0100-00000A000000}"/>
    <hyperlink ref="A37" location="'No9'!B1" display="No.9" xr:uid="{00000000-0004-0000-0100-00000B000000}"/>
    <hyperlink ref="A46" location="'No10'!B1" display="No.10" xr:uid="{00000000-0004-0000-0100-00000C000000}"/>
    <hyperlink ref="A48" location="'No11'!B1" display="No.11" xr:uid="{00000000-0004-0000-0100-00000D000000}"/>
    <hyperlink ref="A55" location="'No12'!B1" display="No.12" xr:uid="{00000000-0004-0000-0100-00000E000000}"/>
    <hyperlink ref="A56" location="'No13'!B1" display="No.13" xr:uid="{00000000-0004-0000-0100-00000F000000}"/>
    <hyperlink ref="Y5" location="'No26'!B1" display="No.26" xr:uid="{00000000-0004-0000-0100-000028000000}"/>
    <hyperlink ref="Y25" location="'No30'!B1" display="No.30" xr:uid="{00000000-0004-0000-0100-00002A000000}"/>
    <hyperlink ref="Y28" location="'No3１'!B1" display="No.31" xr:uid="{00000000-0004-0000-0100-00002B000000}"/>
    <hyperlink ref="Y34" location="'No3２'!B1" display="No.32" xr:uid="{00000000-0004-0000-0100-00002C000000}"/>
    <hyperlink ref="Y43" location="'No3３'!B1" display="No.33" xr:uid="{00000000-0004-0000-0100-00002D000000}"/>
    <hyperlink ref="Y45" location="'No3４'!B1" display="No.34" xr:uid="{00000000-0004-0000-0100-00002E000000}"/>
    <hyperlink ref="Y48" location="'No35'!B1" display="No.35" xr:uid="{00000000-0004-0000-0100-00002F000000}"/>
    <hyperlink ref="C5:L5" location="'No1'!B4" display="１ 入所児童の状況" xr:uid="{00000000-0004-0000-0100-000030000000}"/>
    <hyperlink ref="C21:L21" location="'No6'!B23" display="５ 施設運営管理の状況" xr:uid="{00000000-0004-0000-0100-000031000000}"/>
    <hyperlink ref="C36:L36" location="'No9'!B5" display="６ 給与の状況" xr:uid="{00000000-0004-0000-0100-000032000000}"/>
    <hyperlink ref="C39:L39" location="'No9'!B22" display="７ 職員処遇の状況" xr:uid="{00000000-0004-0000-0100-000033000000}"/>
    <hyperlink ref="AA28:AJ28" location="'No3１'!B4" display="１１ 非常災害対策の状況" xr:uid="{00000000-0004-0000-0100-000036000000}"/>
    <hyperlink ref="AA38:AJ38" location="'No3２'!B36" display="１２ 施設の情報提供等の状況" xr:uid="{00000000-0004-0000-0100-000037000000}"/>
    <hyperlink ref="AA43:AJ43" location="'No3３'!B4" display="１３ 福祉サービスの質の向上のための措置" xr:uid="{00000000-0004-0000-0100-000038000000}"/>
    <hyperlink ref="AA48:AJ48" location="'No35'!B4" display="１４ その他―利用手続き等" xr:uid="{00000000-0004-0000-0100-000039000000}"/>
    <hyperlink ref="C54:L54" location="'No12'!B2" display="別表　職員の勤務割り振り表" xr:uid="{00000000-0004-0000-0100-00003A000000}"/>
    <hyperlink ref="C10:L10" location="'No3'!B13" display="３ 給水設備及び昇降機設備等の管理" xr:uid="{00000000-0004-0000-0100-000043000000}"/>
    <hyperlink ref="C14:L14" location="'No4 '!B4" display="４ 職員配置の状況（監査調書提出月初日現在）" xr:uid="{00000000-0004-0000-0100-000044000000}"/>
    <hyperlink ref="C7:L7" location="'No1'!B34" display="２ 施設、設備の状況" xr:uid="{00000000-0004-0000-0100-000045000000}"/>
    <hyperlink ref="Y22" location="'No29'!A1" display="No.29" xr:uid="{00000000-0004-0000-0100-000046000000}"/>
    <hyperlink ref="Y11" location="'No27'!B1" display="No.27" xr:uid="{00000000-0004-0000-0100-000047000000}"/>
    <hyperlink ref="Y14" location="'No28'!A1" display="No.28" xr:uid="{C9984380-3FE3-4BE2-A7CD-C8E37DADB7C8}"/>
    <hyperlink ref="M52" location="'No25'!A1" display="No.25" xr:uid="{33AA9D4D-B25C-4FD0-A3FC-269651D14725}"/>
    <hyperlink ref="AA5:AJ5" location="'No26'!A1" display="１０ 児童の健康管理・安全管理の状況" xr:uid="{00000000-0004-0000-0100-000048000000}"/>
    <hyperlink ref="M5" location="'No14'!C1" display="No.14" xr:uid="{779943E0-DE4D-488B-93E0-6B483102D573}"/>
    <hyperlink ref="M6" location="'No14'!C48" display="No.14-2-" xr:uid="{279C6CB3-7A90-469D-BD0B-504B996FCCB6}"/>
    <hyperlink ref="M7" location="'No14'!C97" display="No.14-3-" xr:uid="{EE22F316-35F9-4BF2-960B-2459E3273B3A}"/>
    <hyperlink ref="M8" location="'No14'!C146" display="No.14-4-" xr:uid="{18616DCB-D98F-434F-A84B-54853F594B8C}"/>
    <hyperlink ref="M9" location="'No15'!C1" display="No.15" xr:uid="{EA2C6A4F-CE77-4E8F-87CB-D19A2EA057B1}"/>
    <hyperlink ref="M10" location="'No15'!C45" display="No.15-2-" xr:uid="{B8A64737-339B-4EBE-8FF1-35C2E88069EB}"/>
    <hyperlink ref="M11" location="'No15'!C90" display="No.15-3-" xr:uid="{796A3DA3-2D51-4720-BD40-DF20B2338B88}"/>
    <hyperlink ref="M12" location="'No15'!C135" display="No.15-4-" xr:uid="{2D4B7E11-DFB3-4C1F-B435-CDD9072DF6E7}"/>
    <hyperlink ref="M13" location="'No16'!C1" display="No.16" xr:uid="{CA80B1DC-D95B-4DE2-A33D-810A411C3C3F}"/>
    <hyperlink ref="M14" location="'No16'!C48" display="No.16-2-" xr:uid="{41E845E7-9928-43D1-8FD2-D30E309615A3}"/>
    <hyperlink ref="M15" location="'No16'!C94" display="No.16-3-" xr:uid="{C9C5F48A-5E2C-4601-86D0-F4FE6C05C7C6}"/>
    <hyperlink ref="M16" location="'No16'!C140" display="No.16-4-" xr:uid="{5C71A698-3B77-4C32-A42D-B61F4BC49F30}"/>
    <hyperlink ref="M17" location="'No17'!C1" display="No.17" xr:uid="{6C1A4C98-6CFA-4EEA-8A08-1974090F519B}"/>
    <hyperlink ref="M18" location="'No17'!C44" display="No.17-2-" xr:uid="{13F11806-A556-4F28-8161-0838CC27F897}"/>
    <hyperlink ref="M19" location="'No17'!C90" display="No.17-3-" xr:uid="{148E1B08-17AE-4ACF-9531-2D2F5A8D9CDC}"/>
    <hyperlink ref="M20" location="'No17'!C136" display="No.17-4-" xr:uid="{3BC57165-47C1-4C0E-AEBF-7BDBD9B4B25E}"/>
    <hyperlink ref="O9:X9" location="'No15'!A1" display="別表2　正規：園長、教育保育従事者以外の勤務状況等" xr:uid="{8BC28A4F-EBB8-4582-B40B-E0969E589F63}"/>
    <hyperlink ref="O13:X13" location="'No16'!A1" display="別表3　非正規：教育及び保育従事者の勤務状況等" xr:uid="{951C18C4-0E07-4B14-810E-CD5C7EF0FBC8}"/>
    <hyperlink ref="O17:X17" location="'No17'!A1" display="別表4　非正規：教育及び保育従事者以外の勤務状況等" xr:uid="{4FC487E6-FCE0-4CD9-AFA3-D08BFA252D79}"/>
    <hyperlink ref="M21" location="'No18'!A1" display="No.18" xr:uid="{2CC9198D-C9A7-493C-8608-CD8E16FEE66D}"/>
    <hyperlink ref="M23" location="'No19'!A1" display="No.19" xr:uid="{B354E0B4-A85B-4FBE-B7E3-E79078C25627}"/>
    <hyperlink ref="M24" location="'No20'!A1" display="No.20" xr:uid="{5631E977-3833-4A32-A433-821F18123759}"/>
    <hyperlink ref="M25" location="'No21'!A1" display="No.21" xr:uid="{7B09BF45-D65C-4ADC-95B2-AEB600348F00}"/>
    <hyperlink ref="M33" location="'No22'!B1" display="No.22" xr:uid="{0063449F-710F-42AD-A02D-D8E509BC2EDA}"/>
    <hyperlink ref="M37" location="'No23'!B1" display="No.23" xr:uid="{27DC48C6-9C81-4671-88BC-7B4B2C9E222C}"/>
    <hyperlink ref="M44" location="'No24'!B1" display="No.24" xr:uid="{6E3541CA-22C3-4CED-B51F-6E9B33BC532B}"/>
    <hyperlink ref="O5:X5" location="'No14'!A1" display="別表1　正規：教育及び保育従事者の勤務状況等" xr:uid="{D2E9A54B-AD53-44D9-A9AB-29A8ECBFAB51}"/>
    <hyperlink ref="O25:X25" location="'No21'!B4" display="８ 特定教育・保育の提供" xr:uid="{F22E5A08-EFE1-4838-8827-36FECDF3C0EF}"/>
    <hyperlink ref="O37:X37" location="'No23'!B4" display="９ 給食業務の状況" xr:uid="{2F021BB6-5454-4871-99C4-B4F6C92917D3}"/>
  </hyperlinks>
  <printOptions horizontalCentered="1"/>
  <pageMargins left="0.6692913385826772" right="0.31496062992125984" top="0.39370078740157483" bottom="0.39370078740157483" header="0.51181102362204722" footer="0.51181102362204722"/>
  <pageSetup paperSize="9" scale="68"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sheetPr>
  <dimension ref="A1:BV194"/>
  <sheetViews>
    <sheetView view="pageBreakPreview" topLeftCell="A139" zoomScaleNormal="100" zoomScaleSheetLayoutView="100" workbookViewId="0">
      <selection activeCell="BR1" sqref="BR1:BV1"/>
    </sheetView>
  </sheetViews>
  <sheetFormatPr defaultColWidth="8" defaultRowHeight="12"/>
  <cols>
    <col min="1" max="1" width="3" style="5" bestFit="1" customWidth="1"/>
    <col min="2" max="2" width="5.6328125" style="5" customWidth="1"/>
    <col min="3" max="3" width="2.36328125" style="5" customWidth="1"/>
    <col min="4" max="5" width="2.08984375" style="5" customWidth="1"/>
    <col min="6" max="6" width="1.81640625" style="5" customWidth="1"/>
    <col min="7" max="16" width="2" style="5" customWidth="1"/>
    <col min="17" max="19" width="2.6328125" style="5" customWidth="1"/>
    <col min="20" max="20" width="2.08984375" style="5" customWidth="1"/>
    <col min="21" max="22" width="2.6328125" style="5" customWidth="1"/>
    <col min="23" max="24" width="1.90625" style="5" customWidth="1"/>
    <col min="25" max="26" width="2.08984375" style="5" customWidth="1"/>
    <col min="27" max="27" width="2.6328125" style="5" customWidth="1"/>
    <col min="28" max="28" width="2.1796875" style="5" customWidth="1"/>
    <col min="29" max="29" width="2.6328125" style="5" customWidth="1"/>
    <col min="30" max="30" width="2.1796875" style="5" customWidth="1"/>
    <col min="31" max="31" width="2.6328125" style="5" customWidth="1"/>
    <col min="32" max="32" width="2.1796875" style="5" customWidth="1"/>
    <col min="33" max="36" width="4.08984375" style="5" customWidth="1"/>
    <col min="37" max="54" width="2" style="5" customWidth="1"/>
    <col min="55" max="57" width="2.08984375" style="5" customWidth="1"/>
    <col min="58" max="59" width="1.90625" style="5" customWidth="1"/>
    <col min="60" max="60" width="2.6328125" style="64" customWidth="1"/>
    <col min="61" max="71" width="2.08984375" style="5" customWidth="1"/>
    <col min="72" max="16384" width="8" style="5"/>
  </cols>
  <sheetData>
    <row r="1" spans="2:74" ht="14.15" customHeight="1">
      <c r="C1" s="2394" t="s">
        <v>989</v>
      </c>
      <c r="D1" s="2394"/>
      <c r="E1" s="2394"/>
      <c r="F1" s="2394"/>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7"/>
      <c r="AV1" s="2417"/>
      <c r="AW1" s="2417"/>
      <c r="AX1" s="2417"/>
      <c r="AY1" s="2417"/>
      <c r="AZ1" s="2417"/>
      <c r="BA1" s="2417"/>
      <c r="BB1" s="2417"/>
      <c r="BC1" s="2417"/>
      <c r="BD1" s="2417"/>
      <c r="BE1" s="2417"/>
      <c r="BF1" s="2417"/>
      <c r="BG1" s="2417"/>
      <c r="BH1" s="2417"/>
      <c r="BI1" s="2417"/>
      <c r="BJ1" s="2417"/>
      <c r="BK1" s="2417"/>
      <c r="BL1" s="2417"/>
      <c r="BM1" s="2417"/>
      <c r="BN1" s="2417"/>
      <c r="BO1" s="2417"/>
      <c r="BP1" s="2417"/>
      <c r="BR1" s="4359" t="s">
        <v>1428</v>
      </c>
      <c r="BS1" s="4359"/>
      <c r="BT1" s="4359"/>
      <c r="BU1" s="4359"/>
      <c r="BV1" s="4359"/>
    </row>
    <row r="2" spans="2:74" ht="5.15" customHeight="1"/>
    <row r="3" spans="2:74" ht="14.15" customHeight="1" thickBot="1">
      <c r="C3" s="233" t="s">
        <v>2296</v>
      </c>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BA3" s="3878" t="s">
        <v>1171</v>
      </c>
      <c r="BB3" s="3878"/>
      <c r="BC3" s="3878"/>
      <c r="BD3" s="3878"/>
      <c r="BE3" s="3878"/>
      <c r="BF3" s="3878"/>
      <c r="BG3" s="3878"/>
      <c r="BH3" s="3879"/>
      <c r="BI3" s="3879"/>
      <c r="BJ3" s="4137" t="s">
        <v>996</v>
      </c>
      <c r="BK3" s="4137"/>
      <c r="BL3" s="4137"/>
      <c r="BM3" s="4137"/>
      <c r="BN3" s="4137"/>
      <c r="BO3" s="4137"/>
    </row>
    <row r="4" spans="2:74" s="65" customFormat="1" ht="13" customHeight="1">
      <c r="B4" s="4272" t="s">
        <v>1119</v>
      </c>
      <c r="C4" s="4134" t="s">
        <v>834</v>
      </c>
      <c r="D4" s="3843" t="s">
        <v>1873</v>
      </c>
      <c r="E4" s="3844"/>
      <c r="F4" s="3845"/>
      <c r="G4" s="3880" t="s">
        <v>59</v>
      </c>
      <c r="H4" s="3881"/>
      <c r="I4" s="3881"/>
      <c r="J4" s="3881"/>
      <c r="K4" s="3882"/>
      <c r="L4" s="3880" t="s">
        <v>56</v>
      </c>
      <c r="M4" s="3881"/>
      <c r="N4" s="3881"/>
      <c r="O4" s="3881"/>
      <c r="P4" s="3882"/>
      <c r="Q4" s="3875" t="s">
        <v>57</v>
      </c>
      <c r="R4" s="3843" t="s">
        <v>818</v>
      </c>
      <c r="S4" s="3844"/>
      <c r="T4" s="3845"/>
      <c r="U4" s="3875" t="s">
        <v>815</v>
      </c>
      <c r="V4" s="3875" t="s">
        <v>817</v>
      </c>
      <c r="W4" s="4115" t="s">
        <v>829</v>
      </c>
      <c r="X4" s="4116"/>
      <c r="Y4" s="3880" t="s">
        <v>62</v>
      </c>
      <c r="Z4" s="3881"/>
      <c r="AA4" s="3881"/>
      <c r="AB4" s="3881"/>
      <c r="AC4" s="3881"/>
      <c r="AD4" s="3881"/>
      <c r="AE4" s="3881"/>
      <c r="AF4" s="4122"/>
      <c r="AG4" s="4121" t="s">
        <v>972</v>
      </c>
      <c r="AH4" s="3881"/>
      <c r="AI4" s="3881"/>
      <c r="AJ4" s="3881"/>
      <c r="AK4" s="3881"/>
      <c r="AL4" s="3881"/>
      <c r="AM4" s="3881"/>
      <c r="AN4" s="3881"/>
      <c r="AO4" s="3881"/>
      <c r="AP4" s="3881"/>
      <c r="AQ4" s="4706"/>
      <c r="AR4" s="4706"/>
      <c r="AS4" s="4706"/>
      <c r="AT4" s="4706"/>
      <c r="AU4" s="4706"/>
      <c r="AV4" s="4706"/>
      <c r="AW4" s="4706"/>
      <c r="AX4" s="4706"/>
      <c r="AY4" s="4706"/>
      <c r="AZ4" s="4706"/>
      <c r="BA4" s="4706"/>
      <c r="BB4" s="4706"/>
      <c r="BC4" s="4706"/>
      <c r="BD4" s="4706"/>
      <c r="BE4" s="4707"/>
      <c r="BF4" s="4654" t="s">
        <v>145</v>
      </c>
      <c r="BG4" s="4655"/>
      <c r="BH4" s="4077" t="s">
        <v>66</v>
      </c>
      <c r="BI4" s="3843" t="s">
        <v>53</v>
      </c>
      <c r="BJ4" s="4080"/>
      <c r="BK4" s="4080"/>
      <c r="BL4" s="4080"/>
      <c r="BM4" s="4080"/>
      <c r="BN4" s="4080"/>
      <c r="BO4" s="4080"/>
      <c r="BP4" s="4081"/>
    </row>
    <row r="5" spans="2:74" s="65" customFormat="1" ht="13" customHeight="1">
      <c r="B5" s="2436"/>
      <c r="C5" s="4135"/>
      <c r="D5" s="3846"/>
      <c r="E5" s="3847"/>
      <c r="F5" s="3848"/>
      <c r="G5" s="3105"/>
      <c r="H5" s="3106"/>
      <c r="I5" s="3106"/>
      <c r="J5" s="3106"/>
      <c r="K5" s="3107"/>
      <c r="L5" s="3105"/>
      <c r="M5" s="3106"/>
      <c r="N5" s="3106"/>
      <c r="O5" s="3106"/>
      <c r="P5" s="3107"/>
      <c r="Q5" s="3876"/>
      <c r="R5" s="3846"/>
      <c r="S5" s="3847"/>
      <c r="T5" s="3848"/>
      <c r="U5" s="3876"/>
      <c r="V5" s="3876"/>
      <c r="W5" s="4117"/>
      <c r="X5" s="4118"/>
      <c r="Y5" s="3108"/>
      <c r="Z5" s="3109"/>
      <c r="AA5" s="3109"/>
      <c r="AB5" s="3109"/>
      <c r="AC5" s="3109"/>
      <c r="AD5" s="3109"/>
      <c r="AE5" s="3109"/>
      <c r="AF5" s="4124"/>
      <c r="AG5" s="4123"/>
      <c r="AH5" s="3109"/>
      <c r="AI5" s="3109"/>
      <c r="AJ5" s="3109"/>
      <c r="AK5" s="3109"/>
      <c r="AL5" s="3109"/>
      <c r="AM5" s="3109"/>
      <c r="AN5" s="3109"/>
      <c r="AO5" s="3109"/>
      <c r="AP5" s="3109"/>
      <c r="AQ5" s="4708"/>
      <c r="AR5" s="4708"/>
      <c r="AS5" s="4708"/>
      <c r="AT5" s="4708"/>
      <c r="AU5" s="4708"/>
      <c r="AV5" s="4708"/>
      <c r="AW5" s="4708"/>
      <c r="AX5" s="4708"/>
      <c r="AY5" s="4708"/>
      <c r="AZ5" s="4708"/>
      <c r="BA5" s="4708"/>
      <c r="BB5" s="4708"/>
      <c r="BC5" s="4708"/>
      <c r="BD5" s="4708"/>
      <c r="BE5" s="4709"/>
      <c r="BF5" s="4673" t="s">
        <v>1173</v>
      </c>
      <c r="BG5" s="4674"/>
      <c r="BH5" s="4078"/>
      <c r="BI5" s="2387"/>
      <c r="BJ5" s="2388"/>
      <c r="BK5" s="2388"/>
      <c r="BL5" s="2388"/>
      <c r="BM5" s="2388"/>
      <c r="BN5" s="2388"/>
      <c r="BO5" s="2388"/>
      <c r="BP5" s="4082"/>
    </row>
    <row r="6" spans="2:74" s="65" customFormat="1" ht="15" customHeight="1">
      <c r="B6" s="2436"/>
      <c r="C6" s="4135"/>
      <c r="D6" s="3846"/>
      <c r="E6" s="3847"/>
      <c r="F6" s="3848"/>
      <c r="G6" s="4670"/>
      <c r="H6" s="4677"/>
      <c r="I6" s="4677"/>
      <c r="J6" s="4677"/>
      <c r="K6" s="4669"/>
      <c r="L6" s="3105"/>
      <c r="M6" s="3106"/>
      <c r="N6" s="3106"/>
      <c r="O6" s="3106"/>
      <c r="P6" s="3107"/>
      <c r="Q6" s="3876"/>
      <c r="R6" s="4182"/>
      <c r="S6" s="4183"/>
      <c r="T6" s="4184"/>
      <c r="U6" s="3876"/>
      <c r="V6" s="3876"/>
      <c r="W6" s="4117"/>
      <c r="X6" s="4118"/>
      <c r="Y6" s="4083" t="s">
        <v>63</v>
      </c>
      <c r="Z6" s="4084"/>
      <c r="AA6" s="4084"/>
      <c r="AB6" s="4085"/>
      <c r="AC6" s="4086" t="s">
        <v>1629</v>
      </c>
      <c r="AD6" s="4087"/>
      <c r="AE6" s="4086" t="s">
        <v>1630</v>
      </c>
      <c r="AF6" s="4380"/>
      <c r="AG6" s="4095" t="s">
        <v>1247</v>
      </c>
      <c r="AH6" s="3421"/>
      <c r="AI6" s="3421"/>
      <c r="AJ6" s="3421"/>
      <c r="AK6" s="3420" t="s">
        <v>417</v>
      </c>
      <c r="AL6" s="3421"/>
      <c r="AM6" s="3421"/>
      <c r="AN6" s="3421"/>
      <c r="AO6" s="3421"/>
      <c r="AP6" s="3421"/>
      <c r="AQ6" s="3421"/>
      <c r="AR6" s="3421"/>
      <c r="AS6" s="3421"/>
      <c r="AT6" s="3421"/>
      <c r="AU6" s="3421"/>
      <c r="AV6" s="3421"/>
      <c r="AW6" s="3421"/>
      <c r="AX6" s="3421"/>
      <c r="AY6" s="3421"/>
      <c r="AZ6" s="3421"/>
      <c r="BA6" s="3421"/>
      <c r="BB6" s="3422"/>
      <c r="BC6" s="2384" t="s">
        <v>194</v>
      </c>
      <c r="BD6" s="2267"/>
      <c r="BE6" s="4096"/>
      <c r="BF6" s="4675" t="s">
        <v>402</v>
      </c>
      <c r="BG6" s="4676"/>
      <c r="BH6" s="4078"/>
      <c r="BI6" s="4104" t="s">
        <v>2293</v>
      </c>
      <c r="BJ6" s="4105"/>
      <c r="BK6" s="4105"/>
      <c r="BL6" s="4105"/>
      <c r="BM6" s="4105"/>
      <c r="BN6" s="4105"/>
      <c r="BO6" s="4105"/>
      <c r="BP6" s="4106"/>
    </row>
    <row r="7" spans="2:74" s="65" customFormat="1" ht="15" customHeight="1">
      <c r="B7" s="2436"/>
      <c r="C7" s="4135"/>
      <c r="D7" s="3846"/>
      <c r="E7" s="3847"/>
      <c r="F7" s="3848"/>
      <c r="G7" s="4065" t="s">
        <v>408</v>
      </c>
      <c r="H7" s="4066"/>
      <c r="I7" s="4713"/>
      <c r="J7" s="4656" t="s">
        <v>831</v>
      </c>
      <c r="K7" s="4657"/>
      <c r="L7" s="3105"/>
      <c r="M7" s="3106"/>
      <c r="N7" s="3106"/>
      <c r="O7" s="3106"/>
      <c r="P7" s="3107"/>
      <c r="Q7" s="3876"/>
      <c r="R7" s="4065" t="s">
        <v>1174</v>
      </c>
      <c r="S7" s="4066"/>
      <c r="T7" s="4067"/>
      <c r="U7" s="3876"/>
      <c r="V7" s="3876"/>
      <c r="W7" s="4117"/>
      <c r="X7" s="4118"/>
      <c r="Y7" s="3753" t="s">
        <v>1635</v>
      </c>
      <c r="Z7" s="3869"/>
      <c r="AA7" s="3753" t="s">
        <v>830</v>
      </c>
      <c r="AB7" s="3869"/>
      <c r="AC7" s="4088"/>
      <c r="AD7" s="4089"/>
      <c r="AE7" s="4088"/>
      <c r="AF7" s="4381"/>
      <c r="AG7" s="4129" t="s">
        <v>145</v>
      </c>
      <c r="AH7" s="3104"/>
      <c r="AI7" s="3753" t="s">
        <v>1636</v>
      </c>
      <c r="AJ7" s="3104"/>
      <c r="AK7" s="3852" t="s">
        <v>1523</v>
      </c>
      <c r="AL7" s="3838"/>
      <c r="AM7" s="3259"/>
      <c r="AN7" s="3852" t="s">
        <v>1500</v>
      </c>
      <c r="AO7" s="3838"/>
      <c r="AP7" s="3259"/>
      <c r="AQ7" s="4402" t="s">
        <v>1175</v>
      </c>
      <c r="AR7" s="4403"/>
      <c r="AS7" s="4404"/>
      <c r="AT7" s="4402" t="s">
        <v>397</v>
      </c>
      <c r="AU7" s="4403"/>
      <c r="AV7" s="4404"/>
      <c r="AW7" s="4402" t="s">
        <v>1176</v>
      </c>
      <c r="AX7" s="4403"/>
      <c r="AY7" s="4404"/>
      <c r="AZ7" s="3753" t="s">
        <v>399</v>
      </c>
      <c r="BA7" s="3868"/>
      <c r="BB7" s="3869"/>
      <c r="BC7" s="2374"/>
      <c r="BD7" s="2375"/>
      <c r="BE7" s="4097"/>
      <c r="BF7" s="4662"/>
      <c r="BG7" s="4663"/>
      <c r="BH7" s="4078"/>
      <c r="BI7" s="4107"/>
      <c r="BJ7" s="4108"/>
      <c r="BK7" s="4108"/>
      <c r="BL7" s="4108"/>
      <c r="BM7" s="4108"/>
      <c r="BN7" s="4108"/>
      <c r="BO7" s="4108"/>
      <c r="BP7" s="4109"/>
    </row>
    <row r="8" spans="2:74" s="65" customFormat="1" ht="15" customHeight="1">
      <c r="B8" s="2436"/>
      <c r="C8" s="4135"/>
      <c r="D8" s="3846"/>
      <c r="E8" s="3847"/>
      <c r="F8" s="3848"/>
      <c r="G8" s="3846"/>
      <c r="H8" s="3847"/>
      <c r="I8" s="4714"/>
      <c r="J8" s="4658"/>
      <c r="K8" s="4659"/>
      <c r="L8" s="3105"/>
      <c r="M8" s="3106"/>
      <c r="N8" s="3106"/>
      <c r="O8" s="3106"/>
      <c r="P8" s="3107"/>
      <c r="Q8" s="3876"/>
      <c r="R8" s="3846"/>
      <c r="S8" s="3847"/>
      <c r="T8" s="3848"/>
      <c r="U8" s="3876"/>
      <c r="V8" s="3876"/>
      <c r="W8" s="4117"/>
      <c r="X8" s="4118"/>
      <c r="Y8" s="3846"/>
      <c r="Z8" s="3848"/>
      <c r="AA8" s="3846"/>
      <c r="AB8" s="3848"/>
      <c r="AC8" s="4088"/>
      <c r="AD8" s="4089"/>
      <c r="AE8" s="4088"/>
      <c r="AF8" s="4381"/>
      <c r="AG8" s="4668"/>
      <c r="AH8" s="4669"/>
      <c r="AI8" s="4670"/>
      <c r="AJ8" s="4669"/>
      <c r="AK8" s="3873" t="s">
        <v>827</v>
      </c>
      <c r="AL8" s="2453"/>
      <c r="AM8" s="3874"/>
      <c r="AN8" s="3873" t="s">
        <v>1501</v>
      </c>
      <c r="AO8" s="2453"/>
      <c r="AP8" s="3874"/>
      <c r="AQ8" s="4068" t="s">
        <v>413</v>
      </c>
      <c r="AR8" s="4069"/>
      <c r="AS8" s="4070"/>
      <c r="AT8" s="4068" t="s">
        <v>1177</v>
      </c>
      <c r="AU8" s="4069"/>
      <c r="AV8" s="4070"/>
      <c r="AW8" s="4068" t="s">
        <v>398</v>
      </c>
      <c r="AX8" s="4069"/>
      <c r="AY8" s="4070"/>
      <c r="AZ8" s="3846"/>
      <c r="BA8" s="3847"/>
      <c r="BB8" s="3848"/>
      <c r="BC8" s="2374"/>
      <c r="BD8" s="2375"/>
      <c r="BE8" s="4097"/>
      <c r="BF8" s="4662" t="s">
        <v>403</v>
      </c>
      <c r="BG8" s="4663"/>
      <c r="BH8" s="4078"/>
      <c r="BI8" s="4107"/>
      <c r="BJ8" s="4108"/>
      <c r="BK8" s="4108"/>
      <c r="BL8" s="4108"/>
      <c r="BM8" s="4108"/>
      <c r="BN8" s="4108"/>
      <c r="BO8" s="4108"/>
      <c r="BP8" s="4109"/>
    </row>
    <row r="9" spans="2:74" s="65" customFormat="1" ht="15" customHeight="1" thickBot="1">
      <c r="B9" s="2436"/>
      <c r="C9" s="4136"/>
      <c r="D9" s="3849"/>
      <c r="E9" s="3850"/>
      <c r="F9" s="3851"/>
      <c r="G9" s="3849"/>
      <c r="H9" s="3850"/>
      <c r="I9" s="4715"/>
      <c r="J9" s="4660"/>
      <c r="K9" s="4661"/>
      <c r="L9" s="3417"/>
      <c r="M9" s="3418"/>
      <c r="N9" s="3418"/>
      <c r="O9" s="3418"/>
      <c r="P9" s="3419"/>
      <c r="Q9" s="3877"/>
      <c r="R9" s="3849"/>
      <c r="S9" s="3850"/>
      <c r="T9" s="3851"/>
      <c r="U9" s="3877"/>
      <c r="V9" s="3877"/>
      <c r="W9" s="4119"/>
      <c r="X9" s="4120"/>
      <c r="Y9" s="3849"/>
      <c r="Z9" s="3851"/>
      <c r="AA9" s="3849"/>
      <c r="AB9" s="3851"/>
      <c r="AC9" s="4090"/>
      <c r="AD9" s="4091"/>
      <c r="AE9" s="4090"/>
      <c r="AF9" s="4382"/>
      <c r="AG9" s="4666" t="s">
        <v>418</v>
      </c>
      <c r="AH9" s="4667"/>
      <c r="AI9" s="4667" t="s">
        <v>418</v>
      </c>
      <c r="AJ9" s="4667"/>
      <c r="AK9" s="4056"/>
      <c r="AL9" s="4057"/>
      <c r="AM9" s="4058"/>
      <c r="AN9" s="4056" t="s">
        <v>1674</v>
      </c>
      <c r="AO9" s="4057"/>
      <c r="AP9" s="4058"/>
      <c r="AQ9" s="4059" t="s">
        <v>396</v>
      </c>
      <c r="AR9" s="4060"/>
      <c r="AS9" s="4061"/>
      <c r="AT9" s="4059" t="s">
        <v>64</v>
      </c>
      <c r="AU9" s="4060"/>
      <c r="AV9" s="4061"/>
      <c r="AW9" s="4059" t="s">
        <v>65</v>
      </c>
      <c r="AX9" s="4060"/>
      <c r="AY9" s="4061"/>
      <c r="AZ9" s="3417"/>
      <c r="BA9" s="3418"/>
      <c r="BB9" s="3419"/>
      <c r="BC9" s="4131" t="s">
        <v>1156</v>
      </c>
      <c r="BD9" s="4132"/>
      <c r="BE9" s="4133"/>
      <c r="BF9" s="4664"/>
      <c r="BG9" s="4665"/>
      <c r="BH9" s="4079"/>
      <c r="BI9" s="4110"/>
      <c r="BJ9" s="4111"/>
      <c r="BK9" s="4111"/>
      <c r="BL9" s="4111"/>
      <c r="BM9" s="4111"/>
      <c r="BN9" s="4111"/>
      <c r="BO9" s="4111"/>
      <c r="BP9" s="4112"/>
    </row>
    <row r="10" spans="2:74" ht="12" customHeight="1" thickTop="1">
      <c r="B10" s="2436"/>
      <c r="C10" s="4689">
        <v>0</v>
      </c>
      <c r="D10" s="3858" t="s">
        <v>994</v>
      </c>
      <c r="E10" s="3859"/>
      <c r="F10" s="3860"/>
      <c r="G10" s="3858" t="s">
        <v>319</v>
      </c>
      <c r="H10" s="3859"/>
      <c r="I10" s="3859"/>
      <c r="J10" s="3859"/>
      <c r="K10" s="3860"/>
      <c r="L10" s="1552" t="s">
        <v>69</v>
      </c>
      <c r="M10" s="1554"/>
      <c r="N10" s="1554"/>
      <c r="O10" s="1554"/>
      <c r="P10" s="1555"/>
      <c r="Q10" s="4269">
        <v>34</v>
      </c>
      <c r="R10" s="3858" t="s">
        <v>822</v>
      </c>
      <c r="S10" s="3859"/>
      <c r="T10" s="3860"/>
      <c r="U10" s="4269" t="s">
        <v>816</v>
      </c>
      <c r="V10" s="4269"/>
      <c r="W10" s="4273" t="s">
        <v>928</v>
      </c>
      <c r="X10" s="4274"/>
      <c r="Y10" s="4355" t="s">
        <v>1130</v>
      </c>
      <c r="Z10" s="4356"/>
      <c r="AA10" s="4346">
        <v>8</v>
      </c>
      <c r="AB10" s="4264" t="s">
        <v>33</v>
      </c>
      <c r="AC10" s="4346">
        <v>2</v>
      </c>
      <c r="AD10" s="4264" t="s">
        <v>33</v>
      </c>
      <c r="AE10" s="4346">
        <v>10</v>
      </c>
      <c r="AF10" s="4307" t="s">
        <v>33</v>
      </c>
      <c r="AG10" s="4700">
        <v>155250</v>
      </c>
      <c r="AH10" s="4701"/>
      <c r="AI10" s="4704">
        <v>162000</v>
      </c>
      <c r="AJ10" s="4701"/>
      <c r="AK10" s="4309">
        <v>7200</v>
      </c>
      <c r="AL10" s="4698"/>
      <c r="AM10" s="4699"/>
      <c r="AN10" s="4318">
        <v>10000</v>
      </c>
      <c r="AO10" s="4710"/>
      <c r="AP10" s="4711"/>
      <c r="AQ10" s="4318"/>
      <c r="AR10" s="4536"/>
      <c r="AS10" s="4537"/>
      <c r="AT10" s="4318"/>
      <c r="AU10" s="4536"/>
      <c r="AV10" s="4537"/>
      <c r="AW10" s="4318">
        <v>5625</v>
      </c>
      <c r="AX10" s="4536"/>
      <c r="AY10" s="4537"/>
      <c r="AZ10" s="4541">
        <f>SUM(AK10:AY12)</f>
        <v>43825</v>
      </c>
      <c r="BA10" s="4542"/>
      <c r="BB10" s="4543"/>
      <c r="BC10" s="4450">
        <f>AG11+AZ10</f>
        <v>43825</v>
      </c>
      <c r="BD10" s="4451"/>
      <c r="BE10" s="4452"/>
      <c r="BF10" s="4696">
        <v>8</v>
      </c>
      <c r="BG10" s="4697"/>
      <c r="BH10" s="4366" t="s">
        <v>400</v>
      </c>
      <c r="BI10" s="4287"/>
      <c r="BJ10" s="4288"/>
      <c r="BK10" s="4288"/>
      <c r="BL10" s="4288"/>
      <c r="BM10" s="4288"/>
      <c r="BN10" s="4288"/>
      <c r="BO10" s="4288"/>
      <c r="BP10" s="4289"/>
    </row>
    <row r="11" spans="2:74" s="65" customFormat="1" ht="12" customHeight="1">
      <c r="B11" s="2436"/>
      <c r="C11" s="4689"/>
      <c r="D11" s="3861"/>
      <c r="E11" s="3862"/>
      <c r="F11" s="3863"/>
      <c r="G11" s="4691"/>
      <c r="H11" s="4692"/>
      <c r="I11" s="4692"/>
      <c r="J11" s="4692"/>
      <c r="K11" s="4693"/>
      <c r="L11" s="4312" t="s">
        <v>409</v>
      </c>
      <c r="M11" s="4313"/>
      <c r="N11" s="4313"/>
      <c r="O11" s="4313"/>
      <c r="P11" s="4314"/>
      <c r="Q11" s="4270"/>
      <c r="R11" s="4691"/>
      <c r="S11" s="4692"/>
      <c r="T11" s="4693"/>
      <c r="U11" s="4270"/>
      <c r="V11" s="4270"/>
      <c r="W11" s="4275"/>
      <c r="X11" s="4276"/>
      <c r="Y11" s="4357"/>
      <c r="Z11" s="4358"/>
      <c r="AA11" s="4347"/>
      <c r="AB11" s="4265"/>
      <c r="AC11" s="4347"/>
      <c r="AD11" s="4265"/>
      <c r="AE11" s="4347"/>
      <c r="AF11" s="4308"/>
      <c r="AG11" s="4702"/>
      <c r="AH11" s="4703"/>
      <c r="AI11" s="4705"/>
      <c r="AJ11" s="4703"/>
      <c r="AK11" s="4279">
        <v>7000</v>
      </c>
      <c r="AL11" s="4280"/>
      <c r="AM11" s="4281"/>
      <c r="AN11" s="4279">
        <v>7000</v>
      </c>
      <c r="AO11" s="4280"/>
      <c r="AP11" s="4281"/>
      <c r="AQ11" s="4524"/>
      <c r="AR11" s="4712"/>
      <c r="AS11" s="4526"/>
      <c r="AT11" s="4524"/>
      <c r="AU11" s="4525"/>
      <c r="AV11" s="4526"/>
      <c r="AW11" s="4524">
        <v>3000</v>
      </c>
      <c r="AX11" s="4525"/>
      <c r="AY11" s="4526"/>
      <c r="AZ11" s="4544"/>
      <c r="BA11" s="4545"/>
      <c r="BB11" s="4546"/>
      <c r="BC11" s="3939"/>
      <c r="BD11" s="3940"/>
      <c r="BE11" s="4036"/>
      <c r="BF11" s="4696"/>
      <c r="BG11" s="4697"/>
      <c r="BH11" s="4366"/>
      <c r="BI11" s="4327"/>
      <c r="BJ11" s="4328"/>
      <c r="BK11" s="4328"/>
      <c r="BL11" s="4328"/>
      <c r="BM11" s="4328"/>
      <c r="BN11" s="4328"/>
      <c r="BO11" s="4328"/>
      <c r="BP11" s="4329"/>
    </row>
    <row r="12" spans="2:74" s="65" customFormat="1" ht="12" customHeight="1">
      <c r="B12" s="2436"/>
      <c r="C12" s="4690"/>
      <c r="D12" s="3861"/>
      <c r="E12" s="3862"/>
      <c r="F12" s="3863"/>
      <c r="G12" s="4259" t="s">
        <v>407</v>
      </c>
      <c r="H12" s="4260"/>
      <c r="I12" s="4261"/>
      <c r="J12" s="4694">
        <v>30</v>
      </c>
      <c r="K12" s="4695"/>
      <c r="L12" s="4315"/>
      <c r="M12" s="4316"/>
      <c r="N12" s="4316"/>
      <c r="O12" s="4316"/>
      <c r="P12" s="4317"/>
      <c r="Q12" s="4271"/>
      <c r="R12" s="4296" t="s">
        <v>1178</v>
      </c>
      <c r="S12" s="4297"/>
      <c r="T12" s="4298"/>
      <c r="U12" s="4271"/>
      <c r="V12" s="4271"/>
      <c r="W12" s="4277"/>
      <c r="X12" s="4278"/>
      <c r="Y12" s="4299">
        <v>42367</v>
      </c>
      <c r="Z12" s="4300"/>
      <c r="AA12" s="1564">
        <v>0</v>
      </c>
      <c r="AB12" s="1565" t="s">
        <v>37</v>
      </c>
      <c r="AC12" s="1566">
        <v>8</v>
      </c>
      <c r="AD12" s="1565" t="s">
        <v>37</v>
      </c>
      <c r="AE12" s="1564">
        <v>8</v>
      </c>
      <c r="AF12" s="1565" t="s">
        <v>37</v>
      </c>
      <c r="AG12" s="1578" t="s">
        <v>412</v>
      </c>
      <c r="AH12" s="1579" t="s">
        <v>1179</v>
      </c>
      <c r="AI12" s="1580" t="s">
        <v>414</v>
      </c>
      <c r="AJ12" s="1581" t="s">
        <v>1180</v>
      </c>
      <c r="AK12" s="4349"/>
      <c r="AL12" s="4350"/>
      <c r="AM12" s="4351"/>
      <c r="AN12" s="4349"/>
      <c r="AO12" s="4350"/>
      <c r="AP12" s="4351"/>
      <c r="AQ12" s="4368"/>
      <c r="AR12" s="4369"/>
      <c r="AS12" s="4370"/>
      <c r="AT12" s="4368">
        <v>4000</v>
      </c>
      <c r="AU12" s="4369"/>
      <c r="AV12" s="4370"/>
      <c r="AW12" s="4368"/>
      <c r="AX12" s="4369"/>
      <c r="AY12" s="4370"/>
      <c r="AZ12" s="4547"/>
      <c r="BA12" s="4548"/>
      <c r="BB12" s="4549"/>
      <c r="BC12" s="3921"/>
      <c r="BD12" s="3922"/>
      <c r="BE12" s="3923"/>
      <c r="BF12" s="4533">
        <v>20</v>
      </c>
      <c r="BG12" s="4535"/>
      <c r="BH12" s="4367"/>
      <c r="BI12" s="4321"/>
      <c r="BJ12" s="4322"/>
      <c r="BK12" s="4322"/>
      <c r="BL12" s="4322"/>
      <c r="BM12" s="4322"/>
      <c r="BN12" s="4322"/>
      <c r="BO12" s="4322"/>
      <c r="BP12" s="4323"/>
    </row>
    <row r="13" spans="2:74" s="65" customFormat="1" ht="12" customHeight="1">
      <c r="B13" s="3969" t="str">
        <f>IF(G13="","","○")</f>
        <v/>
      </c>
      <c r="C13" s="4209">
        <v>1</v>
      </c>
      <c r="D13" s="4586"/>
      <c r="E13" s="4587"/>
      <c r="F13" s="4588"/>
      <c r="G13" s="3777"/>
      <c r="H13" s="3778"/>
      <c r="I13" s="3778"/>
      <c r="J13" s="3778"/>
      <c r="K13" s="3779"/>
      <c r="L13" s="3789"/>
      <c r="M13" s="3790"/>
      <c r="N13" s="3790"/>
      <c r="O13" s="3790"/>
      <c r="P13" s="3791"/>
      <c r="Q13" s="3786"/>
      <c r="R13" s="3753"/>
      <c r="S13" s="3868"/>
      <c r="T13" s="3869"/>
      <c r="U13" s="3870"/>
      <c r="V13" s="3870"/>
      <c r="W13" s="3982"/>
      <c r="X13" s="3983"/>
      <c r="Y13" s="3988"/>
      <c r="Z13" s="4186"/>
      <c r="AA13" s="3992"/>
      <c r="AB13" s="3853" t="s">
        <v>131</v>
      </c>
      <c r="AC13" s="3855"/>
      <c r="AD13" s="3853" t="s">
        <v>131</v>
      </c>
      <c r="AE13" s="3102"/>
      <c r="AF13" s="4180" t="s">
        <v>131</v>
      </c>
      <c r="AG13" s="4589"/>
      <c r="AH13" s="4590"/>
      <c r="AI13" s="4593"/>
      <c r="AJ13" s="4590"/>
      <c r="AK13" s="3837"/>
      <c r="AL13" s="3838"/>
      <c r="AM13" s="3259"/>
      <c r="AN13" s="3852"/>
      <c r="AO13" s="3838"/>
      <c r="AP13" s="3259"/>
      <c r="AQ13" s="4033"/>
      <c r="AR13" s="4034"/>
      <c r="AS13" s="4035"/>
      <c r="AT13" s="4033"/>
      <c r="AU13" s="4034"/>
      <c r="AV13" s="4035"/>
      <c r="AW13" s="4033"/>
      <c r="AX13" s="4034"/>
      <c r="AY13" s="4035"/>
      <c r="AZ13" s="3918">
        <f>SUM(AK13:AY15)</f>
        <v>0</v>
      </c>
      <c r="BA13" s="3919"/>
      <c r="BB13" s="3938"/>
      <c r="BC13" s="4502">
        <f>AI13+AZ13</f>
        <v>0</v>
      </c>
      <c r="BD13" s="4503"/>
      <c r="BE13" s="4504"/>
      <c r="BF13" s="4582"/>
      <c r="BG13" s="4583"/>
      <c r="BH13" s="4007"/>
      <c r="BI13" s="4610"/>
      <c r="BJ13" s="4611"/>
      <c r="BK13" s="4611"/>
      <c r="BL13" s="4611"/>
      <c r="BM13" s="4611"/>
      <c r="BN13" s="4611"/>
      <c r="BO13" s="4611"/>
      <c r="BP13" s="4612"/>
    </row>
    <row r="14" spans="2:74" s="65" customFormat="1" ht="12" customHeight="1">
      <c r="B14" s="3969"/>
      <c r="C14" s="4210"/>
      <c r="D14" s="3780"/>
      <c r="E14" s="3781"/>
      <c r="F14" s="3782"/>
      <c r="G14" s="4646"/>
      <c r="H14" s="4647"/>
      <c r="I14" s="4647"/>
      <c r="J14" s="4647"/>
      <c r="K14" s="4648"/>
      <c r="L14" s="3792"/>
      <c r="M14" s="3793"/>
      <c r="N14" s="3793"/>
      <c r="O14" s="3793"/>
      <c r="P14" s="3794"/>
      <c r="Q14" s="3787"/>
      <c r="R14" s="4182"/>
      <c r="S14" s="4183"/>
      <c r="T14" s="4184"/>
      <c r="U14" s="3871"/>
      <c r="V14" s="3871"/>
      <c r="W14" s="3984"/>
      <c r="X14" s="3985"/>
      <c r="Y14" s="3990"/>
      <c r="Z14" s="4187"/>
      <c r="AA14" s="3993"/>
      <c r="AB14" s="3854"/>
      <c r="AC14" s="3856"/>
      <c r="AD14" s="3854"/>
      <c r="AE14" s="3105"/>
      <c r="AF14" s="4181"/>
      <c r="AG14" s="4591"/>
      <c r="AH14" s="4592"/>
      <c r="AI14" s="4594"/>
      <c r="AJ14" s="4592"/>
      <c r="AK14" s="3873"/>
      <c r="AL14" s="2453"/>
      <c r="AM14" s="3874"/>
      <c r="AN14" s="3873"/>
      <c r="AO14" s="2453"/>
      <c r="AP14" s="3874"/>
      <c r="AQ14" s="4013"/>
      <c r="AR14" s="4014"/>
      <c r="AS14" s="4015"/>
      <c r="AT14" s="4013"/>
      <c r="AU14" s="4014"/>
      <c r="AV14" s="4015"/>
      <c r="AW14" s="4013"/>
      <c r="AX14" s="4014"/>
      <c r="AY14" s="4015"/>
      <c r="AZ14" s="3939"/>
      <c r="BA14" s="3940"/>
      <c r="BB14" s="3941"/>
      <c r="BC14" s="4505"/>
      <c r="BD14" s="4506"/>
      <c r="BE14" s="4507"/>
      <c r="BF14" s="4584"/>
      <c r="BG14" s="4585"/>
      <c r="BH14" s="4008"/>
      <c r="BI14" s="4613"/>
      <c r="BJ14" s="4614"/>
      <c r="BK14" s="4614"/>
      <c r="BL14" s="4614"/>
      <c r="BM14" s="4614"/>
      <c r="BN14" s="4614"/>
      <c r="BO14" s="4614"/>
      <c r="BP14" s="4615"/>
    </row>
    <row r="15" spans="2:74" s="65" customFormat="1" ht="12" customHeight="1">
      <c r="B15" s="3969"/>
      <c r="C15" s="4248"/>
      <c r="D15" s="3783"/>
      <c r="E15" s="3784"/>
      <c r="F15" s="3785"/>
      <c r="G15" s="4600"/>
      <c r="H15" s="4601"/>
      <c r="I15" s="4602"/>
      <c r="J15" s="4687"/>
      <c r="K15" s="4688"/>
      <c r="L15" s="3795"/>
      <c r="M15" s="3796"/>
      <c r="N15" s="3796"/>
      <c r="O15" s="3796"/>
      <c r="P15" s="3797"/>
      <c r="Q15" s="3857"/>
      <c r="R15" s="3824"/>
      <c r="S15" s="3825"/>
      <c r="T15" s="3826"/>
      <c r="U15" s="4268"/>
      <c r="V15" s="4268"/>
      <c r="W15" s="4266"/>
      <c r="X15" s="4267"/>
      <c r="Y15" s="3994"/>
      <c r="Z15" s="4252"/>
      <c r="AA15" s="1035"/>
      <c r="AB15" s="1036" t="s">
        <v>37</v>
      </c>
      <c r="AC15" s="1037"/>
      <c r="AD15" s="1036" t="s">
        <v>37</v>
      </c>
      <c r="AE15" s="1037"/>
      <c r="AF15" s="1036" t="s">
        <v>37</v>
      </c>
      <c r="AG15" s="1400"/>
      <c r="AH15" s="1086"/>
      <c r="AI15" s="1402"/>
      <c r="AJ15" s="1087"/>
      <c r="AK15" s="3824"/>
      <c r="AL15" s="3825"/>
      <c r="AM15" s="3826"/>
      <c r="AN15" s="3824"/>
      <c r="AO15" s="3825"/>
      <c r="AP15" s="3826"/>
      <c r="AQ15" s="4019"/>
      <c r="AR15" s="4020"/>
      <c r="AS15" s="4021"/>
      <c r="AT15" s="4019"/>
      <c r="AU15" s="4020"/>
      <c r="AV15" s="4021"/>
      <c r="AW15" s="4019"/>
      <c r="AX15" s="4020"/>
      <c r="AY15" s="4021"/>
      <c r="AZ15" s="3921"/>
      <c r="BA15" s="3922"/>
      <c r="BB15" s="4044"/>
      <c r="BC15" s="4508"/>
      <c r="BD15" s="4509"/>
      <c r="BE15" s="4510"/>
      <c r="BF15" s="4595"/>
      <c r="BG15" s="4596"/>
      <c r="BH15" s="4009"/>
      <c r="BI15" s="4597"/>
      <c r="BJ15" s="4598"/>
      <c r="BK15" s="4598"/>
      <c r="BL15" s="4598"/>
      <c r="BM15" s="4598"/>
      <c r="BN15" s="4598"/>
      <c r="BO15" s="4598"/>
      <c r="BP15" s="4599"/>
    </row>
    <row r="16" spans="2:74" s="65" customFormat="1" ht="12" customHeight="1">
      <c r="B16" s="3969" t="str">
        <f>IF(G16="","","○")</f>
        <v/>
      </c>
      <c r="C16" s="4209">
        <v>2</v>
      </c>
      <c r="D16" s="4586"/>
      <c r="E16" s="4587"/>
      <c r="F16" s="4588"/>
      <c r="G16" s="3777"/>
      <c r="H16" s="3778"/>
      <c r="I16" s="3778"/>
      <c r="J16" s="3778"/>
      <c r="K16" s="3779"/>
      <c r="L16" s="3789"/>
      <c r="M16" s="3790"/>
      <c r="N16" s="3790"/>
      <c r="O16" s="3790"/>
      <c r="P16" s="3791"/>
      <c r="Q16" s="3786"/>
      <c r="R16" s="3753"/>
      <c r="S16" s="3868"/>
      <c r="T16" s="3869"/>
      <c r="U16" s="3870"/>
      <c r="V16" s="3870"/>
      <c r="W16" s="3982"/>
      <c r="X16" s="3983"/>
      <c r="Y16" s="3988"/>
      <c r="Z16" s="4186"/>
      <c r="AA16" s="3992"/>
      <c r="AB16" s="3853" t="s">
        <v>131</v>
      </c>
      <c r="AC16" s="3855"/>
      <c r="AD16" s="3853" t="s">
        <v>131</v>
      </c>
      <c r="AE16" s="3102"/>
      <c r="AF16" s="4180" t="s">
        <v>131</v>
      </c>
      <c r="AG16" s="4589"/>
      <c r="AH16" s="4590"/>
      <c r="AI16" s="4593"/>
      <c r="AJ16" s="4590"/>
      <c r="AK16" s="3837"/>
      <c r="AL16" s="3838"/>
      <c r="AM16" s="3259"/>
      <c r="AN16" s="3852"/>
      <c r="AO16" s="3838"/>
      <c r="AP16" s="3259"/>
      <c r="AQ16" s="4033"/>
      <c r="AR16" s="4034"/>
      <c r="AS16" s="4035"/>
      <c r="AT16" s="4033"/>
      <c r="AU16" s="4034"/>
      <c r="AV16" s="4035"/>
      <c r="AW16" s="4033"/>
      <c r="AX16" s="4034"/>
      <c r="AY16" s="4035"/>
      <c r="AZ16" s="3918">
        <f>SUM(AK16:AY18)</f>
        <v>0</v>
      </c>
      <c r="BA16" s="3919"/>
      <c r="BB16" s="3938"/>
      <c r="BC16" s="3918">
        <f t="shared" ref="BC16" si="0">AI16+AZ16</f>
        <v>0</v>
      </c>
      <c r="BD16" s="3919"/>
      <c r="BE16" s="3920"/>
      <c r="BF16" s="4582"/>
      <c r="BG16" s="4583"/>
      <c r="BH16" s="4007"/>
      <c r="BI16" s="4610"/>
      <c r="BJ16" s="4611"/>
      <c r="BK16" s="4611"/>
      <c r="BL16" s="4611"/>
      <c r="BM16" s="4611"/>
      <c r="BN16" s="4611"/>
      <c r="BO16" s="4611"/>
      <c r="BP16" s="4612"/>
    </row>
    <row r="17" spans="2:68" s="65" customFormat="1" ht="12" customHeight="1">
      <c r="B17" s="3969"/>
      <c r="C17" s="4210"/>
      <c r="D17" s="3780"/>
      <c r="E17" s="3781"/>
      <c r="F17" s="3782"/>
      <c r="G17" s="4646"/>
      <c r="H17" s="4647"/>
      <c r="I17" s="4647"/>
      <c r="J17" s="4647"/>
      <c r="K17" s="4648"/>
      <c r="L17" s="3792"/>
      <c r="M17" s="3793"/>
      <c r="N17" s="3793"/>
      <c r="O17" s="3793"/>
      <c r="P17" s="3794"/>
      <c r="Q17" s="3787"/>
      <c r="R17" s="4182"/>
      <c r="S17" s="4183"/>
      <c r="T17" s="4184"/>
      <c r="U17" s="3871"/>
      <c r="V17" s="3871"/>
      <c r="W17" s="3984"/>
      <c r="X17" s="3985"/>
      <c r="Y17" s="3990"/>
      <c r="Z17" s="4187"/>
      <c r="AA17" s="3993"/>
      <c r="AB17" s="3854"/>
      <c r="AC17" s="3856"/>
      <c r="AD17" s="3854"/>
      <c r="AE17" s="3105"/>
      <c r="AF17" s="4181"/>
      <c r="AG17" s="4591"/>
      <c r="AH17" s="4592"/>
      <c r="AI17" s="4594"/>
      <c r="AJ17" s="4592"/>
      <c r="AK17" s="3873"/>
      <c r="AL17" s="2453"/>
      <c r="AM17" s="3874"/>
      <c r="AN17" s="3873"/>
      <c r="AO17" s="2453"/>
      <c r="AP17" s="3874"/>
      <c r="AQ17" s="4013"/>
      <c r="AR17" s="4014"/>
      <c r="AS17" s="4015"/>
      <c r="AT17" s="4013"/>
      <c r="AU17" s="4014"/>
      <c r="AV17" s="4015"/>
      <c r="AW17" s="4013"/>
      <c r="AX17" s="4014"/>
      <c r="AY17" s="4015"/>
      <c r="AZ17" s="3939"/>
      <c r="BA17" s="3940"/>
      <c r="BB17" s="3941"/>
      <c r="BC17" s="3939"/>
      <c r="BD17" s="3940"/>
      <c r="BE17" s="4036"/>
      <c r="BF17" s="4584"/>
      <c r="BG17" s="4585"/>
      <c r="BH17" s="4008"/>
      <c r="BI17" s="4613"/>
      <c r="BJ17" s="4614"/>
      <c r="BK17" s="4614"/>
      <c r="BL17" s="4614"/>
      <c r="BM17" s="4614"/>
      <c r="BN17" s="4614"/>
      <c r="BO17" s="4614"/>
      <c r="BP17" s="4615"/>
    </row>
    <row r="18" spans="2:68" s="65" customFormat="1" ht="12" customHeight="1">
      <c r="B18" s="3969"/>
      <c r="C18" s="4248"/>
      <c r="D18" s="3783"/>
      <c r="E18" s="3784"/>
      <c r="F18" s="3785"/>
      <c r="G18" s="4600"/>
      <c r="H18" s="4601"/>
      <c r="I18" s="4602"/>
      <c r="J18" s="4687"/>
      <c r="K18" s="4688"/>
      <c r="L18" s="3795"/>
      <c r="M18" s="3796"/>
      <c r="N18" s="3796"/>
      <c r="O18" s="3796"/>
      <c r="P18" s="3797"/>
      <c r="Q18" s="3857"/>
      <c r="R18" s="3824"/>
      <c r="S18" s="3825"/>
      <c r="T18" s="3826"/>
      <c r="U18" s="3872"/>
      <c r="V18" s="3872"/>
      <c r="W18" s="3986"/>
      <c r="X18" s="3987"/>
      <c r="Y18" s="3994"/>
      <c r="Z18" s="4252"/>
      <c r="AA18" s="1035"/>
      <c r="AB18" s="1036" t="s">
        <v>37</v>
      </c>
      <c r="AC18" s="1037"/>
      <c r="AD18" s="1036" t="s">
        <v>37</v>
      </c>
      <c r="AE18" s="1037"/>
      <c r="AF18" s="1036" t="s">
        <v>37</v>
      </c>
      <c r="AG18" s="1400"/>
      <c r="AH18" s="1086"/>
      <c r="AI18" s="1402"/>
      <c r="AJ18" s="1087"/>
      <c r="AK18" s="3824"/>
      <c r="AL18" s="3825"/>
      <c r="AM18" s="3826"/>
      <c r="AN18" s="3824"/>
      <c r="AO18" s="3825"/>
      <c r="AP18" s="3826"/>
      <c r="AQ18" s="4019"/>
      <c r="AR18" s="4020"/>
      <c r="AS18" s="4021"/>
      <c r="AT18" s="4019"/>
      <c r="AU18" s="4020"/>
      <c r="AV18" s="4021"/>
      <c r="AW18" s="4019"/>
      <c r="AX18" s="4020"/>
      <c r="AY18" s="4021"/>
      <c r="AZ18" s="3921"/>
      <c r="BA18" s="3922"/>
      <c r="BB18" s="4044"/>
      <c r="BC18" s="3921"/>
      <c r="BD18" s="3922"/>
      <c r="BE18" s="3923"/>
      <c r="BF18" s="4595"/>
      <c r="BG18" s="4596"/>
      <c r="BH18" s="4009"/>
      <c r="BI18" s="4597"/>
      <c r="BJ18" s="4598"/>
      <c r="BK18" s="4598"/>
      <c r="BL18" s="4598"/>
      <c r="BM18" s="4598"/>
      <c r="BN18" s="4598"/>
      <c r="BO18" s="4598"/>
      <c r="BP18" s="4599"/>
    </row>
    <row r="19" spans="2:68" s="65" customFormat="1" ht="12" customHeight="1">
      <c r="B19" s="3969" t="str">
        <f>IF(G19="","","○")</f>
        <v/>
      </c>
      <c r="C19" s="4209">
        <v>3</v>
      </c>
      <c r="D19" s="4586"/>
      <c r="E19" s="4587"/>
      <c r="F19" s="4588"/>
      <c r="G19" s="3780"/>
      <c r="H19" s="3781"/>
      <c r="I19" s="3781"/>
      <c r="J19" s="3781"/>
      <c r="K19" s="3782"/>
      <c r="L19" s="3789"/>
      <c r="M19" s="3790"/>
      <c r="N19" s="3790"/>
      <c r="O19" s="3790"/>
      <c r="P19" s="3791"/>
      <c r="Q19" s="3786"/>
      <c r="R19" s="3753"/>
      <c r="S19" s="3868"/>
      <c r="T19" s="3869"/>
      <c r="U19" s="3871"/>
      <c r="V19" s="3871"/>
      <c r="W19" s="3982"/>
      <c r="X19" s="3983"/>
      <c r="Y19" s="3988"/>
      <c r="Z19" s="3989"/>
      <c r="AA19" s="3992"/>
      <c r="AB19" s="3853" t="s">
        <v>131</v>
      </c>
      <c r="AC19" s="3855"/>
      <c r="AD19" s="3853" t="s">
        <v>131</v>
      </c>
      <c r="AE19" s="3102"/>
      <c r="AF19" s="3853" t="s">
        <v>131</v>
      </c>
      <c r="AG19" s="4589"/>
      <c r="AH19" s="4590"/>
      <c r="AI19" s="4593"/>
      <c r="AJ19" s="4590"/>
      <c r="AK19" s="3837"/>
      <c r="AL19" s="3838"/>
      <c r="AM19" s="3259"/>
      <c r="AN19" s="3852"/>
      <c r="AO19" s="3838"/>
      <c r="AP19" s="3259"/>
      <c r="AQ19" s="4033"/>
      <c r="AR19" s="4034"/>
      <c r="AS19" s="4035"/>
      <c r="AT19" s="4033"/>
      <c r="AU19" s="4034"/>
      <c r="AV19" s="4035"/>
      <c r="AW19" s="4033"/>
      <c r="AX19" s="4034"/>
      <c r="AY19" s="4035"/>
      <c r="AZ19" s="3918">
        <f>SUM(AK19:AY21)</f>
        <v>0</v>
      </c>
      <c r="BA19" s="3919"/>
      <c r="BB19" s="3938"/>
      <c r="BC19" s="3918">
        <f t="shared" ref="BC19" si="1">AI19+AZ19</f>
        <v>0</v>
      </c>
      <c r="BD19" s="3919"/>
      <c r="BE19" s="3920"/>
      <c r="BF19" s="4582"/>
      <c r="BG19" s="4583"/>
      <c r="BH19" s="4007"/>
      <c r="BI19" s="4610"/>
      <c r="BJ19" s="4611"/>
      <c r="BK19" s="4611"/>
      <c r="BL19" s="4611"/>
      <c r="BM19" s="4611"/>
      <c r="BN19" s="4611"/>
      <c r="BO19" s="4611"/>
      <c r="BP19" s="4612"/>
    </row>
    <row r="20" spans="2:68" s="65" customFormat="1" ht="12" customHeight="1">
      <c r="B20" s="3969"/>
      <c r="C20" s="4210"/>
      <c r="D20" s="3780"/>
      <c r="E20" s="3781"/>
      <c r="F20" s="3782"/>
      <c r="G20" s="4646"/>
      <c r="H20" s="4647"/>
      <c r="I20" s="4647"/>
      <c r="J20" s="4647"/>
      <c r="K20" s="4648"/>
      <c r="L20" s="3792"/>
      <c r="M20" s="3793"/>
      <c r="N20" s="3793"/>
      <c r="O20" s="3793"/>
      <c r="P20" s="3794"/>
      <c r="Q20" s="3787"/>
      <c r="R20" s="3846"/>
      <c r="S20" s="3847"/>
      <c r="T20" s="3848"/>
      <c r="U20" s="3871"/>
      <c r="V20" s="3871"/>
      <c r="W20" s="3984"/>
      <c r="X20" s="3985"/>
      <c r="Y20" s="3990"/>
      <c r="Z20" s="3991"/>
      <c r="AA20" s="3993"/>
      <c r="AB20" s="3854"/>
      <c r="AC20" s="3856"/>
      <c r="AD20" s="3854"/>
      <c r="AE20" s="3105"/>
      <c r="AF20" s="3854"/>
      <c r="AG20" s="4591"/>
      <c r="AH20" s="4592"/>
      <c r="AI20" s="4594"/>
      <c r="AJ20" s="4592"/>
      <c r="AK20" s="3873"/>
      <c r="AL20" s="2453"/>
      <c r="AM20" s="3874"/>
      <c r="AN20" s="3873"/>
      <c r="AO20" s="2453"/>
      <c r="AP20" s="3874"/>
      <c r="AQ20" s="4013"/>
      <c r="AR20" s="4014"/>
      <c r="AS20" s="4015"/>
      <c r="AT20" s="4013"/>
      <c r="AU20" s="4014"/>
      <c r="AV20" s="4015"/>
      <c r="AW20" s="4013"/>
      <c r="AX20" s="4014"/>
      <c r="AY20" s="4015"/>
      <c r="AZ20" s="3939"/>
      <c r="BA20" s="3940"/>
      <c r="BB20" s="3941"/>
      <c r="BC20" s="3939"/>
      <c r="BD20" s="3940"/>
      <c r="BE20" s="4036"/>
      <c r="BF20" s="4584"/>
      <c r="BG20" s="4585"/>
      <c r="BH20" s="4008"/>
      <c r="BI20" s="4613"/>
      <c r="BJ20" s="4614"/>
      <c r="BK20" s="4614"/>
      <c r="BL20" s="4614"/>
      <c r="BM20" s="4614"/>
      <c r="BN20" s="4614"/>
      <c r="BO20" s="4614"/>
      <c r="BP20" s="4615"/>
    </row>
    <row r="21" spans="2:68" s="65" customFormat="1" ht="12" customHeight="1">
      <c r="B21" s="3969"/>
      <c r="C21" s="4248"/>
      <c r="D21" s="3783"/>
      <c r="E21" s="3784"/>
      <c r="F21" s="3785"/>
      <c r="G21" s="4600"/>
      <c r="H21" s="4601"/>
      <c r="I21" s="4602"/>
      <c r="J21" s="4603"/>
      <c r="K21" s="4604"/>
      <c r="L21" s="3795"/>
      <c r="M21" s="3796"/>
      <c r="N21" s="3796"/>
      <c r="O21" s="3796"/>
      <c r="P21" s="3797"/>
      <c r="Q21" s="3857"/>
      <c r="R21" s="3824"/>
      <c r="S21" s="3825"/>
      <c r="T21" s="3826"/>
      <c r="U21" s="3871"/>
      <c r="V21" s="3871"/>
      <c r="W21" s="3986"/>
      <c r="X21" s="3987"/>
      <c r="Y21" s="3994"/>
      <c r="Z21" s="3995"/>
      <c r="AA21" s="1035"/>
      <c r="AB21" s="1036" t="s">
        <v>37</v>
      </c>
      <c r="AC21" s="1037"/>
      <c r="AD21" s="1036" t="s">
        <v>37</v>
      </c>
      <c r="AE21" s="1037"/>
      <c r="AF21" s="1036" t="s">
        <v>37</v>
      </c>
      <c r="AG21" s="1400"/>
      <c r="AH21" s="1086"/>
      <c r="AI21" s="1402"/>
      <c r="AJ21" s="1087"/>
      <c r="AK21" s="3824"/>
      <c r="AL21" s="3825"/>
      <c r="AM21" s="3826"/>
      <c r="AN21" s="3824"/>
      <c r="AO21" s="3825"/>
      <c r="AP21" s="3826"/>
      <c r="AQ21" s="4019"/>
      <c r="AR21" s="4020"/>
      <c r="AS21" s="4021"/>
      <c r="AT21" s="4019"/>
      <c r="AU21" s="4020"/>
      <c r="AV21" s="4021"/>
      <c r="AW21" s="4019"/>
      <c r="AX21" s="4020"/>
      <c r="AY21" s="4021"/>
      <c r="AZ21" s="3921"/>
      <c r="BA21" s="3922"/>
      <c r="BB21" s="4044"/>
      <c r="BC21" s="3921"/>
      <c r="BD21" s="3922"/>
      <c r="BE21" s="3923"/>
      <c r="BF21" s="4595"/>
      <c r="BG21" s="4596"/>
      <c r="BH21" s="4009"/>
      <c r="BI21" s="4597"/>
      <c r="BJ21" s="4598"/>
      <c r="BK21" s="4598"/>
      <c r="BL21" s="4598"/>
      <c r="BM21" s="4598"/>
      <c r="BN21" s="4598"/>
      <c r="BO21" s="4598"/>
      <c r="BP21" s="4599"/>
    </row>
    <row r="22" spans="2:68" s="65" customFormat="1" ht="12" customHeight="1">
      <c r="B22" s="3969" t="str">
        <f>IF(G22="","","○")</f>
        <v/>
      </c>
      <c r="C22" s="4209">
        <v>4</v>
      </c>
      <c r="D22" s="4586"/>
      <c r="E22" s="4587"/>
      <c r="F22" s="4588"/>
      <c r="G22" s="3780"/>
      <c r="H22" s="3781"/>
      <c r="I22" s="3781"/>
      <c r="J22" s="3781"/>
      <c r="K22" s="3782"/>
      <c r="L22" s="3789"/>
      <c r="M22" s="3790"/>
      <c r="N22" s="3790"/>
      <c r="O22" s="3790"/>
      <c r="P22" s="3791"/>
      <c r="Q22" s="3786"/>
      <c r="R22" s="3753"/>
      <c r="S22" s="3868"/>
      <c r="T22" s="3869"/>
      <c r="U22" s="3870"/>
      <c r="V22" s="3870"/>
      <c r="W22" s="3982"/>
      <c r="X22" s="3983"/>
      <c r="Y22" s="3988"/>
      <c r="Z22" s="3989"/>
      <c r="AA22" s="3992"/>
      <c r="AB22" s="3853" t="s">
        <v>131</v>
      </c>
      <c r="AC22" s="3855"/>
      <c r="AD22" s="3853" t="s">
        <v>131</v>
      </c>
      <c r="AE22" s="3102"/>
      <c r="AF22" s="3853" t="s">
        <v>131</v>
      </c>
      <c r="AG22" s="4589"/>
      <c r="AH22" s="4590"/>
      <c r="AI22" s="4593"/>
      <c r="AJ22" s="4590"/>
      <c r="AK22" s="3837"/>
      <c r="AL22" s="3838"/>
      <c r="AM22" s="3259"/>
      <c r="AN22" s="3852"/>
      <c r="AO22" s="3838"/>
      <c r="AP22" s="3259"/>
      <c r="AQ22" s="4033"/>
      <c r="AR22" s="4034"/>
      <c r="AS22" s="4035"/>
      <c r="AT22" s="4033"/>
      <c r="AU22" s="4034"/>
      <c r="AV22" s="4035"/>
      <c r="AW22" s="4033"/>
      <c r="AX22" s="4034"/>
      <c r="AY22" s="4035"/>
      <c r="AZ22" s="3918">
        <f>SUM(AK22:AY24)</f>
        <v>0</v>
      </c>
      <c r="BA22" s="3919"/>
      <c r="BB22" s="3938"/>
      <c r="BC22" s="3918">
        <f t="shared" ref="BC22" si="2">AI22+AZ22</f>
        <v>0</v>
      </c>
      <c r="BD22" s="3919"/>
      <c r="BE22" s="3920"/>
      <c r="BF22" s="4582"/>
      <c r="BG22" s="4583"/>
      <c r="BH22" s="4007"/>
      <c r="BI22" s="4610"/>
      <c r="BJ22" s="4611"/>
      <c r="BK22" s="4611"/>
      <c r="BL22" s="4611"/>
      <c r="BM22" s="4611"/>
      <c r="BN22" s="4611"/>
      <c r="BO22" s="4611"/>
      <c r="BP22" s="4612"/>
    </row>
    <row r="23" spans="2:68" s="65" customFormat="1" ht="12" customHeight="1">
      <c r="B23" s="3969"/>
      <c r="C23" s="4210"/>
      <c r="D23" s="3780"/>
      <c r="E23" s="3781"/>
      <c r="F23" s="3782"/>
      <c r="G23" s="4646"/>
      <c r="H23" s="4647"/>
      <c r="I23" s="4647"/>
      <c r="J23" s="4647"/>
      <c r="K23" s="4648"/>
      <c r="L23" s="3792"/>
      <c r="M23" s="3793"/>
      <c r="N23" s="3793"/>
      <c r="O23" s="3793"/>
      <c r="P23" s="3794"/>
      <c r="Q23" s="3787"/>
      <c r="R23" s="3846"/>
      <c r="S23" s="3847"/>
      <c r="T23" s="3848"/>
      <c r="U23" s="3871"/>
      <c r="V23" s="3871"/>
      <c r="W23" s="3984"/>
      <c r="X23" s="3985"/>
      <c r="Y23" s="3990"/>
      <c r="Z23" s="3991"/>
      <c r="AA23" s="3993"/>
      <c r="AB23" s="3854"/>
      <c r="AC23" s="3856"/>
      <c r="AD23" s="3854"/>
      <c r="AE23" s="3105"/>
      <c r="AF23" s="3854"/>
      <c r="AG23" s="4591"/>
      <c r="AH23" s="4592"/>
      <c r="AI23" s="4594"/>
      <c r="AJ23" s="4592"/>
      <c r="AK23" s="3873"/>
      <c r="AL23" s="2453"/>
      <c r="AM23" s="3874"/>
      <c r="AN23" s="3873"/>
      <c r="AO23" s="2453"/>
      <c r="AP23" s="3874"/>
      <c r="AQ23" s="4013"/>
      <c r="AR23" s="4014"/>
      <c r="AS23" s="4015"/>
      <c r="AT23" s="4013"/>
      <c r="AU23" s="4014"/>
      <c r="AV23" s="4015"/>
      <c r="AW23" s="4013"/>
      <c r="AX23" s="4014"/>
      <c r="AY23" s="4015"/>
      <c r="AZ23" s="3939"/>
      <c r="BA23" s="3940"/>
      <c r="BB23" s="3941"/>
      <c r="BC23" s="3939"/>
      <c r="BD23" s="3940"/>
      <c r="BE23" s="4036"/>
      <c r="BF23" s="4584"/>
      <c r="BG23" s="4585"/>
      <c r="BH23" s="4008"/>
      <c r="BI23" s="4613"/>
      <c r="BJ23" s="4614"/>
      <c r="BK23" s="4614"/>
      <c r="BL23" s="4614"/>
      <c r="BM23" s="4614"/>
      <c r="BN23" s="4614"/>
      <c r="BO23" s="4614"/>
      <c r="BP23" s="4615"/>
    </row>
    <row r="24" spans="2:68" s="65" customFormat="1" ht="12" customHeight="1">
      <c r="B24" s="3969"/>
      <c r="C24" s="4248"/>
      <c r="D24" s="3783"/>
      <c r="E24" s="3784"/>
      <c r="F24" s="3785"/>
      <c r="G24" s="4600"/>
      <c r="H24" s="4601"/>
      <c r="I24" s="4602"/>
      <c r="J24" s="4603"/>
      <c r="K24" s="4604"/>
      <c r="L24" s="3795"/>
      <c r="M24" s="3796"/>
      <c r="N24" s="3796"/>
      <c r="O24" s="3796"/>
      <c r="P24" s="3797"/>
      <c r="Q24" s="3857"/>
      <c r="R24" s="3824"/>
      <c r="S24" s="3825"/>
      <c r="T24" s="3826"/>
      <c r="U24" s="3872"/>
      <c r="V24" s="3872"/>
      <c r="W24" s="3986"/>
      <c r="X24" s="3987"/>
      <c r="Y24" s="3994"/>
      <c r="Z24" s="3995"/>
      <c r="AA24" s="1035"/>
      <c r="AB24" s="1036" t="s">
        <v>37</v>
      </c>
      <c r="AC24" s="1037"/>
      <c r="AD24" s="1036" t="s">
        <v>37</v>
      </c>
      <c r="AE24" s="1037"/>
      <c r="AF24" s="1036" t="s">
        <v>37</v>
      </c>
      <c r="AG24" s="1400"/>
      <c r="AH24" s="1086"/>
      <c r="AI24" s="1402"/>
      <c r="AJ24" s="1087"/>
      <c r="AK24" s="3824"/>
      <c r="AL24" s="3825"/>
      <c r="AM24" s="3826"/>
      <c r="AN24" s="3824"/>
      <c r="AO24" s="3825"/>
      <c r="AP24" s="3826"/>
      <c r="AQ24" s="4019"/>
      <c r="AR24" s="4020"/>
      <c r="AS24" s="4021"/>
      <c r="AT24" s="4019"/>
      <c r="AU24" s="4020"/>
      <c r="AV24" s="4021"/>
      <c r="AW24" s="4019"/>
      <c r="AX24" s="4020"/>
      <c r="AY24" s="4021"/>
      <c r="AZ24" s="3921"/>
      <c r="BA24" s="3922"/>
      <c r="BB24" s="4044"/>
      <c r="BC24" s="3921"/>
      <c r="BD24" s="3922"/>
      <c r="BE24" s="3923"/>
      <c r="BF24" s="4595"/>
      <c r="BG24" s="4596"/>
      <c r="BH24" s="4009"/>
      <c r="BI24" s="4597"/>
      <c r="BJ24" s="4598"/>
      <c r="BK24" s="4598"/>
      <c r="BL24" s="4598"/>
      <c r="BM24" s="4598"/>
      <c r="BN24" s="4598"/>
      <c r="BO24" s="4598"/>
      <c r="BP24" s="4599"/>
    </row>
    <row r="25" spans="2:68" s="65" customFormat="1" ht="12" customHeight="1">
      <c r="B25" s="3969" t="str">
        <f>IF(G25="","","○")</f>
        <v/>
      </c>
      <c r="C25" s="4209">
        <v>5</v>
      </c>
      <c r="D25" s="4586"/>
      <c r="E25" s="4587"/>
      <c r="F25" s="4588"/>
      <c r="G25" s="3780"/>
      <c r="H25" s="3781"/>
      <c r="I25" s="3781"/>
      <c r="J25" s="3781"/>
      <c r="K25" s="3782"/>
      <c r="L25" s="3789"/>
      <c r="M25" s="3790"/>
      <c r="N25" s="3790"/>
      <c r="O25" s="3790"/>
      <c r="P25" s="3791"/>
      <c r="Q25" s="3786"/>
      <c r="R25" s="3753"/>
      <c r="S25" s="3868"/>
      <c r="T25" s="3869"/>
      <c r="U25" s="3871"/>
      <c r="V25" s="3871"/>
      <c r="W25" s="3982"/>
      <c r="X25" s="3983"/>
      <c r="Y25" s="3988"/>
      <c r="Z25" s="3989"/>
      <c r="AA25" s="3992"/>
      <c r="AB25" s="3853" t="s">
        <v>131</v>
      </c>
      <c r="AC25" s="3855"/>
      <c r="AD25" s="3853" t="s">
        <v>131</v>
      </c>
      <c r="AE25" s="3102"/>
      <c r="AF25" s="3853" t="s">
        <v>131</v>
      </c>
      <c r="AG25" s="4589"/>
      <c r="AH25" s="4590"/>
      <c r="AI25" s="4593"/>
      <c r="AJ25" s="4590"/>
      <c r="AK25" s="3837"/>
      <c r="AL25" s="3838"/>
      <c r="AM25" s="3259"/>
      <c r="AN25" s="3852"/>
      <c r="AO25" s="3838"/>
      <c r="AP25" s="3259"/>
      <c r="AQ25" s="4033"/>
      <c r="AR25" s="4034"/>
      <c r="AS25" s="4035"/>
      <c r="AT25" s="4033"/>
      <c r="AU25" s="4034"/>
      <c r="AV25" s="4035"/>
      <c r="AW25" s="4033"/>
      <c r="AX25" s="4034"/>
      <c r="AY25" s="4035"/>
      <c r="AZ25" s="3918">
        <f>SUM(AK25:AY27)</f>
        <v>0</v>
      </c>
      <c r="BA25" s="3919"/>
      <c r="BB25" s="3938"/>
      <c r="BC25" s="3918">
        <f t="shared" ref="BC25" si="3">AI25+AZ25</f>
        <v>0</v>
      </c>
      <c r="BD25" s="3919"/>
      <c r="BE25" s="3920"/>
      <c r="BF25" s="4582"/>
      <c r="BG25" s="4583"/>
      <c r="BH25" s="4007"/>
      <c r="BI25" s="4610"/>
      <c r="BJ25" s="4611"/>
      <c r="BK25" s="4611"/>
      <c r="BL25" s="4611"/>
      <c r="BM25" s="4611"/>
      <c r="BN25" s="4611"/>
      <c r="BO25" s="4611"/>
      <c r="BP25" s="4612"/>
    </row>
    <row r="26" spans="2:68" s="65" customFormat="1" ht="12" customHeight="1">
      <c r="B26" s="3969"/>
      <c r="C26" s="4210"/>
      <c r="D26" s="3780"/>
      <c r="E26" s="3781"/>
      <c r="F26" s="3782"/>
      <c r="G26" s="4646"/>
      <c r="H26" s="4647"/>
      <c r="I26" s="4647"/>
      <c r="J26" s="4647"/>
      <c r="K26" s="4648"/>
      <c r="L26" s="3792"/>
      <c r="M26" s="3793"/>
      <c r="N26" s="3793"/>
      <c r="O26" s="3793"/>
      <c r="P26" s="3794"/>
      <c r="Q26" s="3787"/>
      <c r="R26" s="3846"/>
      <c r="S26" s="3847"/>
      <c r="T26" s="3848"/>
      <c r="U26" s="3871"/>
      <c r="V26" s="3871"/>
      <c r="W26" s="3984"/>
      <c r="X26" s="3985"/>
      <c r="Y26" s="3990"/>
      <c r="Z26" s="3991"/>
      <c r="AA26" s="3993"/>
      <c r="AB26" s="3854"/>
      <c r="AC26" s="3856"/>
      <c r="AD26" s="3854"/>
      <c r="AE26" s="3105"/>
      <c r="AF26" s="3854"/>
      <c r="AG26" s="4591"/>
      <c r="AH26" s="4592"/>
      <c r="AI26" s="4594"/>
      <c r="AJ26" s="4592"/>
      <c r="AK26" s="3873"/>
      <c r="AL26" s="2453"/>
      <c r="AM26" s="3874"/>
      <c r="AN26" s="3873"/>
      <c r="AO26" s="2453"/>
      <c r="AP26" s="3874"/>
      <c r="AQ26" s="4013"/>
      <c r="AR26" s="4014"/>
      <c r="AS26" s="4015"/>
      <c r="AT26" s="4013"/>
      <c r="AU26" s="4014"/>
      <c r="AV26" s="4015"/>
      <c r="AW26" s="4013"/>
      <c r="AX26" s="4014"/>
      <c r="AY26" s="4015"/>
      <c r="AZ26" s="3939"/>
      <c r="BA26" s="3940"/>
      <c r="BB26" s="3941"/>
      <c r="BC26" s="3939"/>
      <c r="BD26" s="3940"/>
      <c r="BE26" s="4036"/>
      <c r="BF26" s="4584"/>
      <c r="BG26" s="4585"/>
      <c r="BH26" s="4008"/>
      <c r="BI26" s="4613"/>
      <c r="BJ26" s="4614"/>
      <c r="BK26" s="4614"/>
      <c r="BL26" s="4614"/>
      <c r="BM26" s="4614"/>
      <c r="BN26" s="4614"/>
      <c r="BO26" s="4614"/>
      <c r="BP26" s="4615"/>
    </row>
    <row r="27" spans="2:68" s="65" customFormat="1" ht="12" customHeight="1">
      <c r="B27" s="3969"/>
      <c r="C27" s="4248"/>
      <c r="D27" s="3783"/>
      <c r="E27" s="3784"/>
      <c r="F27" s="3785"/>
      <c r="G27" s="4600"/>
      <c r="H27" s="4601"/>
      <c r="I27" s="4602"/>
      <c r="J27" s="4603"/>
      <c r="K27" s="4604"/>
      <c r="L27" s="3795"/>
      <c r="M27" s="3796"/>
      <c r="N27" s="3796"/>
      <c r="O27" s="3796"/>
      <c r="P27" s="3797"/>
      <c r="Q27" s="3857"/>
      <c r="R27" s="3824"/>
      <c r="S27" s="3825"/>
      <c r="T27" s="3826"/>
      <c r="U27" s="3871"/>
      <c r="V27" s="3871"/>
      <c r="W27" s="3986"/>
      <c r="X27" s="3987"/>
      <c r="Y27" s="3994"/>
      <c r="Z27" s="3995"/>
      <c r="AA27" s="1035"/>
      <c r="AB27" s="1036" t="s">
        <v>37</v>
      </c>
      <c r="AC27" s="1037"/>
      <c r="AD27" s="1036" t="s">
        <v>37</v>
      </c>
      <c r="AE27" s="1037"/>
      <c r="AF27" s="1036" t="s">
        <v>37</v>
      </c>
      <c r="AG27" s="1400"/>
      <c r="AH27" s="1086"/>
      <c r="AI27" s="1402"/>
      <c r="AJ27" s="1087"/>
      <c r="AK27" s="3824"/>
      <c r="AL27" s="3825"/>
      <c r="AM27" s="3826"/>
      <c r="AN27" s="3824"/>
      <c r="AO27" s="3825"/>
      <c r="AP27" s="3826"/>
      <c r="AQ27" s="4019"/>
      <c r="AR27" s="4020"/>
      <c r="AS27" s="4021"/>
      <c r="AT27" s="4019"/>
      <c r="AU27" s="4020"/>
      <c r="AV27" s="4021"/>
      <c r="AW27" s="4019"/>
      <c r="AX27" s="4020"/>
      <c r="AY27" s="4021"/>
      <c r="AZ27" s="3921"/>
      <c r="BA27" s="3922"/>
      <c r="BB27" s="4044"/>
      <c r="BC27" s="3921"/>
      <c r="BD27" s="3922"/>
      <c r="BE27" s="3923"/>
      <c r="BF27" s="4595"/>
      <c r="BG27" s="4596"/>
      <c r="BH27" s="4009"/>
      <c r="BI27" s="4597"/>
      <c r="BJ27" s="4598"/>
      <c r="BK27" s="4598"/>
      <c r="BL27" s="4598"/>
      <c r="BM27" s="4598"/>
      <c r="BN27" s="4598"/>
      <c r="BO27" s="4598"/>
      <c r="BP27" s="4599"/>
    </row>
    <row r="28" spans="2:68" s="65" customFormat="1" ht="12" customHeight="1">
      <c r="B28" s="3969" t="str">
        <f>IF(G28="","","○")</f>
        <v/>
      </c>
      <c r="C28" s="4209">
        <v>6</v>
      </c>
      <c r="D28" s="4586"/>
      <c r="E28" s="4587"/>
      <c r="F28" s="4588"/>
      <c r="G28" s="3780"/>
      <c r="H28" s="3781"/>
      <c r="I28" s="3781"/>
      <c r="J28" s="3781"/>
      <c r="K28" s="3782"/>
      <c r="L28" s="3789"/>
      <c r="M28" s="3790"/>
      <c r="N28" s="3790"/>
      <c r="O28" s="3790"/>
      <c r="P28" s="3791"/>
      <c r="Q28" s="3786"/>
      <c r="R28" s="3753"/>
      <c r="S28" s="3868"/>
      <c r="T28" s="3869"/>
      <c r="U28" s="3870"/>
      <c r="V28" s="3870"/>
      <c r="W28" s="3982"/>
      <c r="X28" s="3983"/>
      <c r="Y28" s="3988"/>
      <c r="Z28" s="3989"/>
      <c r="AA28" s="3992"/>
      <c r="AB28" s="3853" t="s">
        <v>131</v>
      </c>
      <c r="AC28" s="3855"/>
      <c r="AD28" s="3853" t="s">
        <v>131</v>
      </c>
      <c r="AE28" s="3102"/>
      <c r="AF28" s="3853" t="s">
        <v>131</v>
      </c>
      <c r="AG28" s="4589"/>
      <c r="AH28" s="4590"/>
      <c r="AI28" s="4593"/>
      <c r="AJ28" s="4590"/>
      <c r="AK28" s="3837"/>
      <c r="AL28" s="3838"/>
      <c r="AM28" s="3259"/>
      <c r="AN28" s="3852"/>
      <c r="AO28" s="3838"/>
      <c r="AP28" s="3259"/>
      <c r="AQ28" s="4033"/>
      <c r="AR28" s="4034"/>
      <c r="AS28" s="4035"/>
      <c r="AT28" s="4033"/>
      <c r="AU28" s="4034"/>
      <c r="AV28" s="4035"/>
      <c r="AW28" s="4033"/>
      <c r="AX28" s="4034"/>
      <c r="AY28" s="4035"/>
      <c r="AZ28" s="3918">
        <f>SUM(AK28:AY30)</f>
        <v>0</v>
      </c>
      <c r="BA28" s="3919"/>
      <c r="BB28" s="3938"/>
      <c r="BC28" s="3918">
        <f t="shared" ref="BC28" si="4">AI28+AZ28</f>
        <v>0</v>
      </c>
      <c r="BD28" s="3919"/>
      <c r="BE28" s="3920"/>
      <c r="BF28" s="4582"/>
      <c r="BG28" s="4583"/>
      <c r="BH28" s="4007"/>
      <c r="BI28" s="4610"/>
      <c r="BJ28" s="4611"/>
      <c r="BK28" s="4611"/>
      <c r="BL28" s="4611"/>
      <c r="BM28" s="4611"/>
      <c r="BN28" s="4611"/>
      <c r="BO28" s="4611"/>
      <c r="BP28" s="4612"/>
    </row>
    <row r="29" spans="2:68" s="65" customFormat="1" ht="12" customHeight="1">
      <c r="B29" s="3969"/>
      <c r="C29" s="4210"/>
      <c r="D29" s="3780"/>
      <c r="E29" s="3781"/>
      <c r="F29" s="3782"/>
      <c r="G29" s="4646"/>
      <c r="H29" s="4647"/>
      <c r="I29" s="4647"/>
      <c r="J29" s="4647"/>
      <c r="K29" s="4648"/>
      <c r="L29" s="3792"/>
      <c r="M29" s="3793"/>
      <c r="N29" s="3793"/>
      <c r="O29" s="3793"/>
      <c r="P29" s="3794"/>
      <c r="Q29" s="3787"/>
      <c r="R29" s="3846"/>
      <c r="S29" s="3847"/>
      <c r="T29" s="3848"/>
      <c r="U29" s="3871"/>
      <c r="V29" s="3871"/>
      <c r="W29" s="3984"/>
      <c r="X29" s="3985"/>
      <c r="Y29" s="3990"/>
      <c r="Z29" s="3991"/>
      <c r="AA29" s="3993"/>
      <c r="AB29" s="3854"/>
      <c r="AC29" s="3856"/>
      <c r="AD29" s="3854"/>
      <c r="AE29" s="3105"/>
      <c r="AF29" s="3854"/>
      <c r="AG29" s="4591"/>
      <c r="AH29" s="4592"/>
      <c r="AI29" s="4594"/>
      <c r="AJ29" s="4592"/>
      <c r="AK29" s="3873"/>
      <c r="AL29" s="2453"/>
      <c r="AM29" s="3874"/>
      <c r="AN29" s="3873"/>
      <c r="AO29" s="2453"/>
      <c r="AP29" s="3874"/>
      <c r="AQ29" s="4013"/>
      <c r="AR29" s="4014"/>
      <c r="AS29" s="4015"/>
      <c r="AT29" s="4013"/>
      <c r="AU29" s="4014"/>
      <c r="AV29" s="4015"/>
      <c r="AW29" s="4013"/>
      <c r="AX29" s="4014"/>
      <c r="AY29" s="4015"/>
      <c r="AZ29" s="3939"/>
      <c r="BA29" s="3940"/>
      <c r="BB29" s="3941"/>
      <c r="BC29" s="3939"/>
      <c r="BD29" s="3940"/>
      <c r="BE29" s="4036"/>
      <c r="BF29" s="4584"/>
      <c r="BG29" s="4585"/>
      <c r="BH29" s="4008"/>
      <c r="BI29" s="4613"/>
      <c r="BJ29" s="4614"/>
      <c r="BK29" s="4614"/>
      <c r="BL29" s="4614"/>
      <c r="BM29" s="4614"/>
      <c r="BN29" s="4614"/>
      <c r="BO29" s="4614"/>
      <c r="BP29" s="4615"/>
    </row>
    <row r="30" spans="2:68" s="65" customFormat="1" ht="12" customHeight="1">
      <c r="B30" s="3969"/>
      <c r="C30" s="4248"/>
      <c r="D30" s="3783"/>
      <c r="E30" s="3784"/>
      <c r="F30" s="3785"/>
      <c r="G30" s="4600"/>
      <c r="H30" s="4601"/>
      <c r="I30" s="4602"/>
      <c r="J30" s="4603"/>
      <c r="K30" s="4604"/>
      <c r="L30" s="3795"/>
      <c r="M30" s="3796"/>
      <c r="N30" s="3796"/>
      <c r="O30" s="3796"/>
      <c r="P30" s="3797"/>
      <c r="Q30" s="3857"/>
      <c r="R30" s="3824"/>
      <c r="S30" s="3825"/>
      <c r="T30" s="3826"/>
      <c r="U30" s="3872"/>
      <c r="V30" s="3872"/>
      <c r="W30" s="3986"/>
      <c r="X30" s="3987"/>
      <c r="Y30" s="3994"/>
      <c r="Z30" s="3995"/>
      <c r="AA30" s="1035"/>
      <c r="AB30" s="1036" t="s">
        <v>37</v>
      </c>
      <c r="AC30" s="1037"/>
      <c r="AD30" s="1036" t="s">
        <v>37</v>
      </c>
      <c r="AE30" s="1037"/>
      <c r="AF30" s="1036" t="s">
        <v>37</v>
      </c>
      <c r="AG30" s="1400"/>
      <c r="AH30" s="1086"/>
      <c r="AI30" s="1402"/>
      <c r="AJ30" s="1087"/>
      <c r="AK30" s="3824"/>
      <c r="AL30" s="3825"/>
      <c r="AM30" s="3826"/>
      <c r="AN30" s="3824"/>
      <c r="AO30" s="3825"/>
      <c r="AP30" s="3826"/>
      <c r="AQ30" s="4019"/>
      <c r="AR30" s="4020"/>
      <c r="AS30" s="4021"/>
      <c r="AT30" s="4019"/>
      <c r="AU30" s="4020"/>
      <c r="AV30" s="4021"/>
      <c r="AW30" s="4019"/>
      <c r="AX30" s="4020"/>
      <c r="AY30" s="4021"/>
      <c r="AZ30" s="3921"/>
      <c r="BA30" s="3922"/>
      <c r="BB30" s="4044"/>
      <c r="BC30" s="3921"/>
      <c r="BD30" s="3922"/>
      <c r="BE30" s="3923"/>
      <c r="BF30" s="4595"/>
      <c r="BG30" s="4596"/>
      <c r="BH30" s="4009"/>
      <c r="BI30" s="4597"/>
      <c r="BJ30" s="4598"/>
      <c r="BK30" s="4598"/>
      <c r="BL30" s="4598"/>
      <c r="BM30" s="4598"/>
      <c r="BN30" s="4598"/>
      <c r="BO30" s="4598"/>
      <c r="BP30" s="4599"/>
    </row>
    <row r="31" spans="2:68" s="65" customFormat="1" ht="12" customHeight="1">
      <c r="B31" s="3969" t="str">
        <f>IF(G31="","","○")</f>
        <v/>
      </c>
      <c r="C31" s="4209">
        <v>7</v>
      </c>
      <c r="D31" s="4586"/>
      <c r="E31" s="4587"/>
      <c r="F31" s="4588"/>
      <c r="G31" s="3780"/>
      <c r="H31" s="3781"/>
      <c r="I31" s="3781"/>
      <c r="J31" s="3781"/>
      <c r="K31" s="3782"/>
      <c r="L31" s="3789"/>
      <c r="M31" s="3790"/>
      <c r="N31" s="3790"/>
      <c r="O31" s="3790"/>
      <c r="P31" s="3791"/>
      <c r="Q31" s="3786"/>
      <c r="R31" s="3753"/>
      <c r="S31" s="3868"/>
      <c r="T31" s="3869"/>
      <c r="U31" s="3871"/>
      <c r="V31" s="3871"/>
      <c r="W31" s="3982"/>
      <c r="X31" s="3983"/>
      <c r="Y31" s="3988"/>
      <c r="Z31" s="3989"/>
      <c r="AA31" s="3992"/>
      <c r="AB31" s="3853" t="s">
        <v>131</v>
      </c>
      <c r="AC31" s="3855"/>
      <c r="AD31" s="3853" t="s">
        <v>131</v>
      </c>
      <c r="AE31" s="3102"/>
      <c r="AF31" s="3853" t="s">
        <v>131</v>
      </c>
      <c r="AG31" s="4589"/>
      <c r="AH31" s="4590"/>
      <c r="AI31" s="4593"/>
      <c r="AJ31" s="4590"/>
      <c r="AK31" s="3837"/>
      <c r="AL31" s="3838"/>
      <c r="AM31" s="3259"/>
      <c r="AN31" s="3852"/>
      <c r="AO31" s="3838"/>
      <c r="AP31" s="3259"/>
      <c r="AQ31" s="4033"/>
      <c r="AR31" s="4034"/>
      <c r="AS31" s="4035"/>
      <c r="AT31" s="4033"/>
      <c r="AU31" s="4034"/>
      <c r="AV31" s="4035"/>
      <c r="AW31" s="4033"/>
      <c r="AX31" s="4034"/>
      <c r="AY31" s="4035"/>
      <c r="AZ31" s="3918">
        <f>SUM(AK31:AY33)</f>
        <v>0</v>
      </c>
      <c r="BA31" s="3919"/>
      <c r="BB31" s="3938"/>
      <c r="BC31" s="3918">
        <f t="shared" ref="BC31" si="5">AI31+AZ31</f>
        <v>0</v>
      </c>
      <c r="BD31" s="3919"/>
      <c r="BE31" s="3920"/>
      <c r="BF31" s="4582"/>
      <c r="BG31" s="4583"/>
      <c r="BH31" s="4007"/>
      <c r="BI31" s="4610"/>
      <c r="BJ31" s="4611"/>
      <c r="BK31" s="4611"/>
      <c r="BL31" s="4611"/>
      <c r="BM31" s="4611"/>
      <c r="BN31" s="4611"/>
      <c r="BO31" s="4611"/>
      <c r="BP31" s="4612"/>
    </row>
    <row r="32" spans="2:68" s="65" customFormat="1" ht="12" customHeight="1">
      <c r="B32" s="3969"/>
      <c r="C32" s="4210"/>
      <c r="D32" s="3780"/>
      <c r="E32" s="3781"/>
      <c r="F32" s="3782"/>
      <c r="G32" s="4646"/>
      <c r="H32" s="4647"/>
      <c r="I32" s="4647"/>
      <c r="J32" s="4647"/>
      <c r="K32" s="4648"/>
      <c r="L32" s="3792"/>
      <c r="M32" s="3793"/>
      <c r="N32" s="3793"/>
      <c r="O32" s="3793"/>
      <c r="P32" s="3794"/>
      <c r="Q32" s="3787"/>
      <c r="R32" s="3846"/>
      <c r="S32" s="3847"/>
      <c r="T32" s="3848"/>
      <c r="U32" s="3871"/>
      <c r="V32" s="3871"/>
      <c r="W32" s="3984"/>
      <c r="X32" s="3985"/>
      <c r="Y32" s="3990"/>
      <c r="Z32" s="3991"/>
      <c r="AA32" s="3993"/>
      <c r="AB32" s="3854"/>
      <c r="AC32" s="3856"/>
      <c r="AD32" s="3854"/>
      <c r="AE32" s="3105"/>
      <c r="AF32" s="3854"/>
      <c r="AG32" s="4591"/>
      <c r="AH32" s="4592"/>
      <c r="AI32" s="4594"/>
      <c r="AJ32" s="4592"/>
      <c r="AK32" s="3873"/>
      <c r="AL32" s="2453"/>
      <c r="AM32" s="3874"/>
      <c r="AN32" s="3873"/>
      <c r="AO32" s="2453"/>
      <c r="AP32" s="3874"/>
      <c r="AQ32" s="4013"/>
      <c r="AR32" s="4014"/>
      <c r="AS32" s="4015"/>
      <c r="AT32" s="4013"/>
      <c r="AU32" s="4014"/>
      <c r="AV32" s="4015"/>
      <c r="AW32" s="4013"/>
      <c r="AX32" s="4014"/>
      <c r="AY32" s="4015"/>
      <c r="AZ32" s="3939"/>
      <c r="BA32" s="3940"/>
      <c r="BB32" s="3941"/>
      <c r="BC32" s="3939"/>
      <c r="BD32" s="3940"/>
      <c r="BE32" s="4036"/>
      <c r="BF32" s="4584"/>
      <c r="BG32" s="4585"/>
      <c r="BH32" s="4008"/>
      <c r="BI32" s="4613"/>
      <c r="BJ32" s="4614"/>
      <c r="BK32" s="4614"/>
      <c r="BL32" s="4614"/>
      <c r="BM32" s="4614"/>
      <c r="BN32" s="4614"/>
      <c r="BO32" s="4614"/>
      <c r="BP32" s="4615"/>
    </row>
    <row r="33" spans="1:73" s="65" customFormat="1" ht="12" customHeight="1">
      <c r="B33" s="3969"/>
      <c r="C33" s="4248"/>
      <c r="D33" s="3783"/>
      <c r="E33" s="3784"/>
      <c r="F33" s="3785"/>
      <c r="G33" s="4600"/>
      <c r="H33" s="4601"/>
      <c r="I33" s="4602"/>
      <c r="J33" s="4603"/>
      <c r="K33" s="4604"/>
      <c r="L33" s="3795"/>
      <c r="M33" s="3796"/>
      <c r="N33" s="3796"/>
      <c r="O33" s="3796"/>
      <c r="P33" s="3797"/>
      <c r="Q33" s="3857"/>
      <c r="R33" s="3873"/>
      <c r="S33" s="2453"/>
      <c r="T33" s="3874"/>
      <c r="U33" s="3871"/>
      <c r="V33" s="3871"/>
      <c r="W33" s="3986"/>
      <c r="X33" s="3987"/>
      <c r="Y33" s="3994"/>
      <c r="Z33" s="3995"/>
      <c r="AA33" s="1035"/>
      <c r="AB33" s="1036" t="s">
        <v>37</v>
      </c>
      <c r="AC33" s="1037"/>
      <c r="AD33" s="1036" t="s">
        <v>37</v>
      </c>
      <c r="AE33" s="1037"/>
      <c r="AF33" s="1036" t="s">
        <v>37</v>
      </c>
      <c r="AG33" s="1400"/>
      <c r="AH33" s="1086"/>
      <c r="AI33" s="1402"/>
      <c r="AJ33" s="1087"/>
      <c r="AK33" s="3873"/>
      <c r="AL33" s="2453"/>
      <c r="AM33" s="3874"/>
      <c r="AN33" s="3873"/>
      <c r="AO33" s="2453"/>
      <c r="AP33" s="3874"/>
      <c r="AQ33" s="4019"/>
      <c r="AR33" s="4020"/>
      <c r="AS33" s="4021"/>
      <c r="AT33" s="4019"/>
      <c r="AU33" s="4020"/>
      <c r="AV33" s="4021"/>
      <c r="AW33" s="4019"/>
      <c r="AX33" s="4020"/>
      <c r="AY33" s="4021"/>
      <c r="AZ33" s="3921"/>
      <c r="BA33" s="3922"/>
      <c r="BB33" s="4044"/>
      <c r="BC33" s="3921"/>
      <c r="BD33" s="3922"/>
      <c r="BE33" s="3923"/>
      <c r="BF33" s="4595"/>
      <c r="BG33" s="4596"/>
      <c r="BH33" s="4009"/>
      <c r="BI33" s="4597"/>
      <c r="BJ33" s="4598"/>
      <c r="BK33" s="4598"/>
      <c r="BL33" s="4598"/>
      <c r="BM33" s="4598"/>
      <c r="BN33" s="4598"/>
      <c r="BO33" s="4598"/>
      <c r="BP33" s="4599"/>
    </row>
    <row r="34" spans="1:73" s="65" customFormat="1" ht="12" customHeight="1">
      <c r="B34" s="3969" t="str">
        <f>IF(G34="","","○")</f>
        <v/>
      </c>
      <c r="C34" s="4209">
        <v>8</v>
      </c>
      <c r="D34" s="3777"/>
      <c r="E34" s="3778"/>
      <c r="F34" s="3779"/>
      <c r="G34" s="3780"/>
      <c r="H34" s="3781"/>
      <c r="I34" s="3781"/>
      <c r="J34" s="3781"/>
      <c r="K34" s="3782"/>
      <c r="L34" s="3789"/>
      <c r="M34" s="3790"/>
      <c r="N34" s="3790"/>
      <c r="O34" s="3790"/>
      <c r="P34" s="3791"/>
      <c r="Q34" s="3786"/>
      <c r="R34" s="3753"/>
      <c r="S34" s="3868"/>
      <c r="T34" s="3869"/>
      <c r="U34" s="3870"/>
      <c r="V34" s="3870"/>
      <c r="W34" s="3982"/>
      <c r="X34" s="3983"/>
      <c r="Y34" s="3988"/>
      <c r="Z34" s="3989"/>
      <c r="AA34" s="3992"/>
      <c r="AB34" s="3853" t="s">
        <v>131</v>
      </c>
      <c r="AC34" s="3855"/>
      <c r="AD34" s="3853" t="s">
        <v>131</v>
      </c>
      <c r="AE34" s="3102"/>
      <c r="AF34" s="3853" t="s">
        <v>131</v>
      </c>
      <c r="AG34" s="4589"/>
      <c r="AH34" s="4590"/>
      <c r="AI34" s="4593"/>
      <c r="AJ34" s="4590"/>
      <c r="AK34" s="3837"/>
      <c r="AL34" s="3838"/>
      <c r="AM34" s="3259"/>
      <c r="AN34" s="3852"/>
      <c r="AO34" s="3838"/>
      <c r="AP34" s="3259"/>
      <c r="AQ34" s="4033"/>
      <c r="AR34" s="4034"/>
      <c r="AS34" s="4035"/>
      <c r="AT34" s="4033"/>
      <c r="AU34" s="4034"/>
      <c r="AV34" s="4035"/>
      <c r="AW34" s="4684"/>
      <c r="AX34" s="4685"/>
      <c r="AY34" s="4686"/>
      <c r="AZ34" s="3939">
        <f>SUM(AK34:AY36)</f>
        <v>0</v>
      </c>
      <c r="BA34" s="3940"/>
      <c r="BB34" s="3941"/>
      <c r="BC34" s="3939">
        <f t="shared" ref="BC34" si="6">AI34+AZ34</f>
        <v>0</v>
      </c>
      <c r="BD34" s="3940"/>
      <c r="BE34" s="4036"/>
      <c r="BF34" s="4582"/>
      <c r="BG34" s="4583"/>
      <c r="BH34" s="4007"/>
      <c r="BI34" s="4638"/>
      <c r="BJ34" s="4639"/>
      <c r="BK34" s="4639"/>
      <c r="BL34" s="4639"/>
      <c r="BM34" s="4639"/>
      <c r="BN34" s="4639"/>
      <c r="BO34" s="4639"/>
      <c r="BP34" s="4640"/>
    </row>
    <row r="35" spans="1:73" s="65" customFormat="1" ht="12" customHeight="1">
      <c r="B35" s="3969"/>
      <c r="C35" s="4210"/>
      <c r="D35" s="3780"/>
      <c r="E35" s="3781"/>
      <c r="F35" s="3782"/>
      <c r="G35" s="4646"/>
      <c r="H35" s="4647"/>
      <c r="I35" s="4647"/>
      <c r="J35" s="4647"/>
      <c r="K35" s="4648"/>
      <c r="L35" s="3792"/>
      <c r="M35" s="3793"/>
      <c r="N35" s="3793"/>
      <c r="O35" s="3793"/>
      <c r="P35" s="3794"/>
      <c r="Q35" s="3787"/>
      <c r="R35" s="3846"/>
      <c r="S35" s="3847"/>
      <c r="T35" s="3848"/>
      <c r="U35" s="3871"/>
      <c r="V35" s="3871"/>
      <c r="W35" s="3984"/>
      <c r="X35" s="3985"/>
      <c r="Y35" s="3990"/>
      <c r="Z35" s="3991"/>
      <c r="AA35" s="3993"/>
      <c r="AB35" s="3854"/>
      <c r="AC35" s="3856"/>
      <c r="AD35" s="3854"/>
      <c r="AE35" s="3105"/>
      <c r="AF35" s="3854"/>
      <c r="AG35" s="4591"/>
      <c r="AH35" s="4592"/>
      <c r="AI35" s="4594"/>
      <c r="AJ35" s="4592"/>
      <c r="AK35" s="3873"/>
      <c r="AL35" s="2453"/>
      <c r="AM35" s="3874"/>
      <c r="AN35" s="3873"/>
      <c r="AO35" s="2453"/>
      <c r="AP35" s="3874"/>
      <c r="AQ35" s="4013"/>
      <c r="AR35" s="4014"/>
      <c r="AS35" s="4015"/>
      <c r="AT35" s="4013"/>
      <c r="AU35" s="4014"/>
      <c r="AV35" s="4015"/>
      <c r="AW35" s="4013"/>
      <c r="AX35" s="4014"/>
      <c r="AY35" s="4015"/>
      <c r="AZ35" s="3939"/>
      <c r="BA35" s="3940"/>
      <c r="BB35" s="3941"/>
      <c r="BC35" s="3939"/>
      <c r="BD35" s="3940"/>
      <c r="BE35" s="4036"/>
      <c r="BF35" s="4584"/>
      <c r="BG35" s="4585"/>
      <c r="BH35" s="4008"/>
      <c r="BI35" s="4613"/>
      <c r="BJ35" s="4614"/>
      <c r="BK35" s="4614"/>
      <c r="BL35" s="4614"/>
      <c r="BM35" s="4614"/>
      <c r="BN35" s="4614"/>
      <c r="BO35" s="4614"/>
      <c r="BP35" s="4615"/>
    </row>
    <row r="36" spans="1:73" s="65" customFormat="1" ht="12" customHeight="1" thickBot="1">
      <c r="B36" s="3969"/>
      <c r="C36" s="4211"/>
      <c r="D36" s="4605"/>
      <c r="E36" s="4606"/>
      <c r="F36" s="4607"/>
      <c r="G36" s="4649"/>
      <c r="H36" s="4650"/>
      <c r="I36" s="4651"/>
      <c r="J36" s="4652"/>
      <c r="K36" s="4653"/>
      <c r="L36" s="3977"/>
      <c r="M36" s="3978"/>
      <c r="N36" s="3978"/>
      <c r="O36" s="3978"/>
      <c r="P36" s="3979"/>
      <c r="Q36" s="3788"/>
      <c r="R36" s="3945"/>
      <c r="S36" s="3946"/>
      <c r="T36" s="3947"/>
      <c r="U36" s="3980"/>
      <c r="V36" s="3980"/>
      <c r="W36" s="4005"/>
      <c r="X36" s="4006"/>
      <c r="Y36" s="3948"/>
      <c r="Z36" s="3949"/>
      <c r="AA36" s="1043"/>
      <c r="AB36" s="1044" t="s">
        <v>37</v>
      </c>
      <c r="AC36" s="772"/>
      <c r="AD36" s="1044" t="s">
        <v>37</v>
      </c>
      <c r="AE36" s="772"/>
      <c r="AF36" s="1044" t="s">
        <v>37</v>
      </c>
      <c r="AG36" s="1401"/>
      <c r="AH36" s="1088"/>
      <c r="AI36" s="1403"/>
      <c r="AJ36" s="1089"/>
      <c r="AK36" s="3945"/>
      <c r="AL36" s="3946"/>
      <c r="AM36" s="3947"/>
      <c r="AN36" s="3945"/>
      <c r="AO36" s="3946"/>
      <c r="AP36" s="3947"/>
      <c r="AQ36" s="3996"/>
      <c r="AR36" s="3997"/>
      <c r="AS36" s="3998"/>
      <c r="AT36" s="3996"/>
      <c r="AU36" s="3997"/>
      <c r="AV36" s="3998"/>
      <c r="AW36" s="3996"/>
      <c r="AX36" s="3997"/>
      <c r="AY36" s="3998"/>
      <c r="AZ36" s="3942"/>
      <c r="BA36" s="3943"/>
      <c r="BB36" s="3944"/>
      <c r="BC36" s="3942"/>
      <c r="BD36" s="3943"/>
      <c r="BE36" s="4037"/>
      <c r="BF36" s="4641"/>
      <c r="BG36" s="4642"/>
      <c r="BH36" s="4028"/>
      <c r="BI36" s="4643"/>
      <c r="BJ36" s="4644"/>
      <c r="BK36" s="4644"/>
      <c r="BL36" s="4644"/>
      <c r="BM36" s="4644"/>
      <c r="BN36" s="4644"/>
      <c r="BO36" s="4644"/>
      <c r="BP36" s="4645"/>
    </row>
    <row r="37" spans="1:73" s="65" customFormat="1" ht="7"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82"/>
      <c r="AB37" s="115"/>
      <c r="AC37" s="115"/>
      <c r="AD37" s="115"/>
      <c r="AE37" s="115"/>
      <c r="AF37" s="115"/>
      <c r="AG37" s="82"/>
      <c r="AH37" s="82"/>
      <c r="AI37" s="82"/>
      <c r="AJ37" s="82"/>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28"/>
      <c r="BG37" s="128"/>
      <c r="BH37" s="128"/>
      <c r="BI37" s="82"/>
      <c r="BJ37" s="82"/>
      <c r="BK37" s="82"/>
      <c r="BL37" s="82"/>
      <c r="BM37" s="82"/>
      <c r="BN37" s="82"/>
      <c r="BO37" s="82"/>
      <c r="BP37" s="82"/>
    </row>
    <row r="38" spans="1:73" ht="15.75" customHeight="1">
      <c r="A38" s="794"/>
      <c r="B38" s="65"/>
      <c r="C38" s="6" t="s">
        <v>821</v>
      </c>
      <c r="D38" s="6"/>
      <c r="E38" s="6"/>
      <c r="F38" s="6"/>
      <c r="G38" s="6"/>
      <c r="H38" s="6"/>
      <c r="I38" s="6"/>
      <c r="J38" s="6"/>
      <c r="K38" s="6"/>
      <c r="L38" s="6"/>
      <c r="M38" s="6"/>
      <c r="N38" s="6"/>
      <c r="O38" s="6"/>
      <c r="P38" s="6"/>
      <c r="Q38" s="6"/>
      <c r="R38" s="1050"/>
      <c r="S38" s="1050"/>
      <c r="T38" s="601"/>
      <c r="U38" s="601"/>
      <c r="V38" s="276"/>
      <c r="W38" s="1053"/>
      <c r="X38" s="602"/>
      <c r="Y38" s="1053"/>
      <c r="Z38" s="128"/>
      <c r="AA38" s="1053"/>
      <c r="AB38" s="6"/>
      <c r="AC38" s="6"/>
      <c r="AD38" s="6"/>
      <c r="AE38" s="6"/>
      <c r="AF38" s="6"/>
      <c r="AG38" s="6"/>
      <c r="AH38" s="265"/>
      <c r="AI38" s="6"/>
      <c r="AJ38" s="6"/>
      <c r="AK38" s="6"/>
      <c r="AL38" s="6"/>
      <c r="AM38" s="6"/>
      <c r="AN38" s="6"/>
      <c r="AO38" s="6"/>
      <c r="AP38" s="6"/>
      <c r="AQ38" s="6"/>
      <c r="AR38" s="6"/>
      <c r="AS38" s="6"/>
      <c r="AT38" s="6"/>
      <c r="AU38" s="6"/>
      <c r="AV38" s="6"/>
      <c r="AW38" s="6"/>
      <c r="AX38" s="6"/>
      <c r="AY38" s="6"/>
      <c r="AZ38" s="6"/>
      <c r="BA38" s="6"/>
      <c r="BB38" s="6"/>
      <c r="BC38" s="265"/>
      <c r="BD38" s="6"/>
      <c r="BE38" s="6"/>
      <c r="BF38" s="6"/>
      <c r="BG38" s="1055"/>
      <c r="BH38" s="4634" t="s">
        <v>1139</v>
      </c>
      <c r="BI38" s="4634"/>
      <c r="BJ38" s="4634"/>
      <c r="BK38" s="4634"/>
      <c r="BL38" s="4635"/>
      <c r="BM38" s="3966" t="s">
        <v>1140</v>
      </c>
      <c r="BN38" s="4636"/>
      <c r="BO38" s="4636"/>
      <c r="BP38" s="4683"/>
      <c r="BR38" s="1021" t="s">
        <v>1098</v>
      </c>
    </row>
    <row r="39" spans="1:73" s="65" customFormat="1" ht="12" customHeight="1">
      <c r="A39" s="794" t="s">
        <v>1141</v>
      </c>
      <c r="C39" s="4218" t="s">
        <v>1871</v>
      </c>
      <c r="D39" s="3103"/>
      <c r="E39" s="3103"/>
      <c r="F39" s="3104"/>
      <c r="G39" s="3771">
        <f>SUM(J15,J18,J21,J24,J27,J30,J33,J36)</f>
        <v>0</v>
      </c>
      <c r="H39" s="3772"/>
      <c r="I39" s="3772"/>
      <c r="J39" s="3772"/>
      <c r="K39" s="3773"/>
      <c r="L39" s="1090"/>
      <c r="M39" s="1090"/>
      <c r="N39" s="875"/>
      <c r="O39" s="931"/>
      <c r="P39" s="931"/>
      <c r="Q39" s="931"/>
      <c r="R39" s="3103"/>
      <c r="S39" s="3103"/>
      <c r="T39" s="1391"/>
      <c r="U39" s="1391"/>
      <c r="V39" s="1391"/>
      <c r="W39" s="1391"/>
      <c r="X39" s="207"/>
      <c r="Y39" s="1059"/>
      <c r="Z39" s="1064"/>
      <c r="AA39" s="1059"/>
      <c r="AB39" s="875"/>
      <c r="AC39" s="1059"/>
      <c r="AD39" s="1060"/>
      <c r="AE39" s="1060"/>
      <c r="AF39" s="1060"/>
      <c r="AG39" s="4630" t="e">
        <f>ROUND(AVERAGE($AG13:$AH36),0)</f>
        <v>#DIV/0!</v>
      </c>
      <c r="AH39" s="4631"/>
      <c r="AI39" s="4631" t="e">
        <f>ROUND(AVERAGE($AI13:$AJ36),0)</f>
        <v>#DIV/0!</v>
      </c>
      <c r="AJ39" s="4631"/>
      <c r="AK39" s="3909"/>
      <c r="AL39" s="3910"/>
      <c r="AM39" s="3911"/>
      <c r="AN39" s="3909"/>
      <c r="AO39" s="3910"/>
      <c r="AP39" s="3911"/>
      <c r="AQ39" s="3915"/>
      <c r="AR39" s="3916"/>
      <c r="AS39" s="3917"/>
      <c r="AT39" s="3915"/>
      <c r="AU39" s="3916"/>
      <c r="AV39" s="3917"/>
      <c r="AW39" s="3915"/>
      <c r="AX39" s="3916"/>
      <c r="AY39" s="3917"/>
      <c r="AZ39" s="3918" t="e">
        <f>ROUND(SUMIF($B13:$B36,$A39,$AZ13:$BB36)/$BH39,0)</f>
        <v>#DIV/0!</v>
      </c>
      <c r="BA39" s="3919"/>
      <c r="BB39" s="3938"/>
      <c r="BC39" s="4228" t="e">
        <f>ROUND(SUMIF($B13:$B36,$A39,$BC13:$BE36)/$BH39,0)</f>
        <v>#DIV/0!</v>
      </c>
      <c r="BD39" s="4223"/>
      <c r="BE39" s="4628"/>
      <c r="BF39" s="4616" t="e">
        <f>ROUND(AVERAGE(BF13,BF16,BF19,BF22,BF25,BF28,BF31,BF34),0)</f>
        <v>#DIV/0!</v>
      </c>
      <c r="BG39" s="4617"/>
      <c r="BH39" s="4618">
        <f>COUNTIF(G13:I36,BR39)+COUNTIF(G13:I36,BR40)+COUNTIF(G13:I36,BR41)+COUNTIF(G13:I36,BR42)+COUNTIF(G13:I36,BR43)+COUNTIF(G13:I36,BR44)</f>
        <v>0</v>
      </c>
      <c r="BI39" s="4619"/>
      <c r="BJ39" s="4619"/>
      <c r="BK39" s="4619"/>
      <c r="BL39" s="4620"/>
      <c r="BM39" s="3897" t="e">
        <f>ROUND((BF39/BF40)*100,1)</f>
        <v>#DIV/0!</v>
      </c>
      <c r="BN39" s="3898"/>
      <c r="BO39" s="3898"/>
      <c r="BP39" s="4624"/>
      <c r="BR39" s="1021" t="s">
        <v>1143</v>
      </c>
    </row>
    <row r="40" spans="1:73" s="65" customFormat="1" ht="12" customHeight="1">
      <c r="A40" s="64"/>
      <c r="B40" s="5"/>
      <c r="C40" s="3770"/>
      <c r="D40" s="3109"/>
      <c r="E40" s="3109"/>
      <c r="F40" s="3110"/>
      <c r="G40" s="3774"/>
      <c r="H40" s="3775"/>
      <c r="I40" s="3775"/>
      <c r="J40" s="3775"/>
      <c r="K40" s="3776"/>
      <c r="L40" s="1091"/>
      <c r="M40" s="1091"/>
      <c r="N40" s="597"/>
      <c r="O40" s="1390"/>
      <c r="P40" s="1390"/>
      <c r="Q40" s="1390"/>
      <c r="R40" s="3109"/>
      <c r="S40" s="3109"/>
      <c r="T40" s="1392"/>
      <c r="U40" s="1392"/>
      <c r="V40" s="1392"/>
      <c r="W40" s="1392"/>
      <c r="X40" s="1037"/>
      <c r="Y40" s="1061"/>
      <c r="Z40" s="1037"/>
      <c r="AA40" s="1061"/>
      <c r="AB40" s="1037"/>
      <c r="AC40" s="1061"/>
      <c r="AD40" s="1062"/>
      <c r="AE40" s="1062"/>
      <c r="AF40" s="1062"/>
      <c r="AG40" s="4632"/>
      <c r="AH40" s="4633"/>
      <c r="AI40" s="4633"/>
      <c r="AJ40" s="4633"/>
      <c r="AK40" s="3912"/>
      <c r="AL40" s="3913"/>
      <c r="AM40" s="3914"/>
      <c r="AN40" s="3912"/>
      <c r="AO40" s="3913"/>
      <c r="AP40" s="3914"/>
      <c r="AQ40" s="3903"/>
      <c r="AR40" s="3904"/>
      <c r="AS40" s="3905"/>
      <c r="AT40" s="3903"/>
      <c r="AU40" s="3904"/>
      <c r="AV40" s="3905"/>
      <c r="AW40" s="3903"/>
      <c r="AX40" s="3904"/>
      <c r="AY40" s="3905"/>
      <c r="AZ40" s="3921"/>
      <c r="BA40" s="3922"/>
      <c r="BB40" s="4044"/>
      <c r="BC40" s="4229"/>
      <c r="BD40" s="4226"/>
      <c r="BE40" s="4629"/>
      <c r="BF40" s="4626" t="e">
        <f>ROUND(AVERAGE(BF15,BF18,BF21,BF24,BF27,BF30,BF33,BF36),0)</f>
        <v>#DIV/0!</v>
      </c>
      <c r="BG40" s="4627"/>
      <c r="BH40" s="4621"/>
      <c r="BI40" s="4622"/>
      <c r="BJ40" s="4622"/>
      <c r="BK40" s="4622"/>
      <c r="BL40" s="4623"/>
      <c r="BM40" s="3900"/>
      <c r="BN40" s="3901"/>
      <c r="BO40" s="3901"/>
      <c r="BP40" s="4625"/>
      <c r="BR40" s="65" t="s">
        <v>1144</v>
      </c>
    </row>
    <row r="41" spans="1:73" s="65" customFormat="1" ht="12" customHeight="1">
      <c r="C41" s="65" t="s">
        <v>1181</v>
      </c>
      <c r="G41" s="344"/>
      <c r="H41" s="1063" t="s">
        <v>1089</v>
      </c>
      <c r="I41" s="217" t="s">
        <v>1462</v>
      </c>
      <c r="J41" s="217"/>
      <c r="K41" s="217"/>
      <c r="L41" s="217"/>
      <c r="M41" s="217"/>
      <c r="N41" s="1389"/>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338"/>
      <c r="BF41" s="338"/>
      <c r="BG41" s="338"/>
      <c r="BH41" s="631"/>
      <c r="BI41" s="338"/>
      <c r="BJ41" s="338"/>
      <c r="BK41" s="338"/>
      <c r="BL41" s="338"/>
      <c r="BM41" s="338"/>
      <c r="BN41" s="338"/>
      <c r="BO41" s="338"/>
      <c r="BP41" s="338"/>
      <c r="BR41" s="65" t="s">
        <v>1147</v>
      </c>
    </row>
    <row r="42" spans="1:73" s="65" customFormat="1" ht="12" customHeight="1">
      <c r="G42" s="344"/>
      <c r="H42" s="1063" t="s">
        <v>132</v>
      </c>
      <c r="I42" s="217" t="s">
        <v>2175</v>
      </c>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338"/>
      <c r="BF42" s="338"/>
      <c r="BG42" s="338"/>
      <c r="BH42" s="631"/>
      <c r="BI42" s="338"/>
      <c r="BJ42" s="338"/>
      <c r="BK42" s="338"/>
      <c r="BL42" s="338"/>
      <c r="BM42" s="338"/>
      <c r="BN42" s="338"/>
      <c r="BO42" s="338"/>
      <c r="BP42" s="338"/>
      <c r="BR42" s="65" t="s">
        <v>68</v>
      </c>
    </row>
    <row r="43" spans="1:73" s="65" customFormat="1" ht="12" customHeight="1">
      <c r="H43" s="1063" t="s">
        <v>1182</v>
      </c>
      <c r="I43" s="2401" t="s">
        <v>1632</v>
      </c>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c r="AS43" s="2401"/>
      <c r="AT43" s="2401"/>
      <c r="AU43" s="2401"/>
      <c r="AV43" s="2401"/>
      <c r="AW43" s="2401"/>
      <c r="AX43" s="2401"/>
      <c r="AY43" s="2401"/>
      <c r="AZ43" s="2401"/>
      <c r="BA43" s="2401"/>
      <c r="BB43" s="2401"/>
      <c r="BC43" s="2401"/>
      <c r="BD43" s="2401"/>
      <c r="BE43" s="2401"/>
      <c r="BF43" s="2401"/>
      <c r="BG43" s="2401"/>
      <c r="BH43" s="2401"/>
      <c r="BI43" s="2401"/>
      <c r="BJ43" s="2401"/>
      <c r="BK43" s="2401"/>
      <c r="BL43" s="2401"/>
      <c r="BM43" s="2401"/>
      <c r="BN43" s="2401"/>
      <c r="BO43" s="2401"/>
      <c r="BP43" s="2401"/>
      <c r="BR43" s="65" t="s">
        <v>1149</v>
      </c>
    </row>
    <row r="44" spans="1:73" s="65" customFormat="1" ht="12" customHeight="1">
      <c r="H44" s="1063"/>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c r="AS44" s="2401"/>
      <c r="AT44" s="2401"/>
      <c r="AU44" s="2401"/>
      <c r="AV44" s="2401"/>
      <c r="AW44" s="2401"/>
      <c r="AX44" s="2401"/>
      <c r="AY44" s="2401"/>
      <c r="AZ44" s="2401"/>
      <c r="BA44" s="2401"/>
      <c r="BB44" s="2401"/>
      <c r="BC44" s="2401"/>
      <c r="BD44" s="2401"/>
      <c r="BE44" s="2401"/>
      <c r="BF44" s="2401"/>
      <c r="BG44" s="2401"/>
      <c r="BH44" s="2401"/>
      <c r="BI44" s="2401"/>
      <c r="BJ44" s="2401"/>
      <c r="BK44" s="2401"/>
      <c r="BL44" s="2401"/>
      <c r="BM44" s="2401"/>
      <c r="BN44" s="2401"/>
      <c r="BO44" s="2401"/>
      <c r="BP44" s="2401"/>
      <c r="BR44" s="65" t="s">
        <v>1151</v>
      </c>
    </row>
    <row r="45" spans="1:73" s="65" customFormat="1" ht="12" customHeight="1">
      <c r="H45" s="1063" t="s">
        <v>1183</v>
      </c>
      <c r="I45" s="2401" t="s">
        <v>1637</v>
      </c>
      <c r="J45" s="3243"/>
      <c r="K45" s="3243"/>
      <c r="L45" s="3243"/>
      <c r="M45" s="3243"/>
      <c r="N45" s="3243"/>
      <c r="O45" s="3243"/>
      <c r="P45" s="3243"/>
      <c r="Q45" s="3243"/>
      <c r="R45" s="3243"/>
      <c r="S45" s="3243"/>
      <c r="T45" s="3243"/>
      <c r="U45" s="3243"/>
      <c r="V45" s="3243"/>
      <c r="W45" s="3243"/>
      <c r="X45" s="3243"/>
      <c r="Y45" s="3243"/>
      <c r="Z45" s="3243"/>
      <c r="AA45" s="3243"/>
      <c r="AB45" s="3243"/>
      <c r="AC45" s="3243"/>
      <c r="AD45" s="3243"/>
      <c r="AE45" s="3243"/>
      <c r="AF45" s="3243"/>
      <c r="AG45" s="3243"/>
      <c r="AH45" s="3243"/>
      <c r="AI45" s="3243"/>
      <c r="AJ45" s="3243"/>
      <c r="AK45" s="3243"/>
      <c r="AL45" s="3243"/>
      <c r="AM45" s="3243"/>
      <c r="AN45" s="3243"/>
      <c r="AO45" s="3243"/>
      <c r="AP45" s="3243"/>
      <c r="AQ45" s="3243"/>
      <c r="AR45" s="3243"/>
      <c r="AS45" s="3243"/>
      <c r="AT45" s="3243"/>
      <c r="AU45" s="3243"/>
      <c r="AV45" s="3243"/>
      <c r="AW45" s="3243"/>
      <c r="AX45" s="3243"/>
      <c r="AY45" s="3243"/>
      <c r="AZ45" s="3243"/>
      <c r="BA45" s="3243"/>
      <c r="BB45" s="3243"/>
      <c r="BC45" s="3243"/>
      <c r="BD45" s="3243"/>
      <c r="BE45" s="3243"/>
      <c r="BF45" s="3243"/>
      <c r="BG45" s="3243"/>
      <c r="BH45" s="3243"/>
      <c r="BI45" s="3243"/>
      <c r="BJ45" s="3243"/>
      <c r="BK45" s="3243"/>
      <c r="BL45" s="3243"/>
      <c r="BM45" s="3243"/>
      <c r="BN45" s="3243"/>
      <c r="BO45" s="3243"/>
      <c r="BP45" s="3243"/>
    </row>
    <row r="46" spans="1:73" s="65" customFormat="1" ht="12" customHeight="1">
      <c r="H46" s="1063" t="s">
        <v>1526</v>
      </c>
      <c r="I46" s="3590" t="s">
        <v>2294</v>
      </c>
      <c r="J46" s="3590"/>
      <c r="K46" s="3590"/>
      <c r="L46" s="3590"/>
      <c r="M46" s="3590"/>
      <c r="N46" s="3590"/>
      <c r="O46" s="3590"/>
      <c r="P46" s="3590"/>
      <c r="Q46" s="3590"/>
      <c r="R46" s="3590"/>
      <c r="S46" s="3590"/>
      <c r="T46" s="3590"/>
      <c r="U46" s="3590"/>
      <c r="V46" s="3590"/>
      <c r="W46" s="3590"/>
      <c r="X46" s="3590"/>
      <c r="Y46" s="3590"/>
      <c r="Z46" s="3590"/>
      <c r="AA46" s="3590"/>
      <c r="AB46" s="3590"/>
      <c r="AC46" s="3590"/>
      <c r="AD46" s="3590"/>
      <c r="AE46" s="3590"/>
      <c r="AF46" s="3590"/>
      <c r="AG46" s="3590"/>
      <c r="AH46" s="3590"/>
      <c r="AI46" s="3590"/>
      <c r="AJ46" s="3590"/>
      <c r="AK46" s="3590"/>
      <c r="AL46" s="3590"/>
      <c r="AM46" s="3590"/>
      <c r="AN46" s="3590"/>
      <c r="AO46" s="3590"/>
      <c r="AP46" s="3590"/>
      <c r="AQ46" s="3590"/>
      <c r="AR46" s="3590"/>
      <c r="AS46" s="3590"/>
      <c r="AT46" s="3590"/>
      <c r="AU46" s="3590"/>
      <c r="AV46" s="3590"/>
      <c r="AW46" s="3590"/>
      <c r="AX46" s="3590"/>
      <c r="AY46" s="3590"/>
      <c r="AZ46" s="3590"/>
      <c r="BA46" s="3590"/>
      <c r="BB46" s="3590"/>
      <c r="BC46" s="3590"/>
      <c r="BD46" s="3590"/>
      <c r="BE46" s="3590"/>
      <c r="BF46" s="3590"/>
      <c r="BG46" s="3590"/>
      <c r="BH46" s="3590"/>
      <c r="BI46" s="3590"/>
      <c r="BJ46" s="3590"/>
      <c r="BK46" s="3590"/>
      <c r="BL46" s="3590"/>
      <c r="BM46" s="3590"/>
      <c r="BN46" s="3590"/>
      <c r="BO46" s="3590"/>
      <c r="BP46" s="3590"/>
      <c r="BQ46" s="3590"/>
      <c r="BR46" s="3590"/>
      <c r="BS46" s="3590"/>
      <c r="BT46" s="3590"/>
      <c r="BU46" s="3590"/>
    </row>
    <row r="47" spans="1:73" s="65" customFormat="1" ht="12" customHeight="1">
      <c r="H47" s="1063"/>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row>
    <row r="48" spans="1:73" ht="14.15" customHeight="1">
      <c r="C48" s="2394" t="s">
        <v>2172</v>
      </c>
      <c r="D48" s="2394"/>
      <c r="E48" s="2394"/>
      <c r="F48" s="2394"/>
      <c r="G48" s="2417"/>
      <c r="H48" s="2417"/>
      <c r="I48" s="2417"/>
      <c r="J48" s="2417"/>
      <c r="K48" s="2417"/>
      <c r="L48" s="2417"/>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c r="AS48" s="2417"/>
      <c r="AT48" s="2417"/>
      <c r="AU48" s="2417"/>
      <c r="AV48" s="2417"/>
      <c r="AW48" s="2417"/>
      <c r="AX48" s="2417"/>
      <c r="AY48" s="2417"/>
      <c r="AZ48" s="2417"/>
      <c r="BA48" s="2417"/>
      <c r="BB48" s="2417"/>
      <c r="BC48" s="2417"/>
      <c r="BD48" s="2417"/>
      <c r="BE48" s="2417"/>
      <c r="BF48" s="2417"/>
      <c r="BG48" s="2417"/>
      <c r="BH48" s="2417"/>
      <c r="BI48" s="2417"/>
      <c r="BJ48" s="2417"/>
      <c r="BK48" s="2417"/>
      <c r="BL48" s="2417"/>
      <c r="BM48" s="2417"/>
      <c r="BN48" s="2417"/>
      <c r="BO48" s="2417"/>
      <c r="BP48" s="2417"/>
    </row>
    <row r="49" spans="2:68" ht="14.15" customHeight="1">
      <c r="C49" s="233" t="s">
        <v>2296</v>
      </c>
      <c r="D49" s="233"/>
      <c r="E49" s="233"/>
      <c r="F49" s="233"/>
      <c r="G49" s="233"/>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A49" s="3878" t="s">
        <v>1118</v>
      </c>
      <c r="BB49" s="3878"/>
      <c r="BC49" s="3878"/>
      <c r="BD49" s="3878"/>
      <c r="BE49" s="3878"/>
      <c r="BF49" s="3878"/>
      <c r="BG49" s="3878"/>
      <c r="BH49" s="3879"/>
      <c r="BI49" s="3879"/>
      <c r="BJ49" s="4137" t="s">
        <v>996</v>
      </c>
      <c r="BK49" s="4137"/>
      <c r="BL49" s="4137"/>
      <c r="BM49" s="4137"/>
      <c r="BN49" s="4137"/>
      <c r="BO49" s="4137"/>
    </row>
    <row r="50" spans="2:68" ht="7" customHeight="1" thickBot="1">
      <c r="C50" s="233"/>
      <c r="D50" s="233"/>
      <c r="E50" s="233"/>
      <c r="F50" s="233"/>
      <c r="G50" s="233"/>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2:68" s="100" customFormat="1" ht="13" customHeight="1">
      <c r="C51" s="4134" t="s">
        <v>834</v>
      </c>
      <c r="D51" s="3843" t="s">
        <v>1873</v>
      </c>
      <c r="E51" s="3844"/>
      <c r="F51" s="3845"/>
      <c r="G51" s="3880" t="s">
        <v>59</v>
      </c>
      <c r="H51" s="3881"/>
      <c r="I51" s="3881"/>
      <c r="J51" s="3881"/>
      <c r="K51" s="3882"/>
      <c r="L51" s="3880" t="s">
        <v>56</v>
      </c>
      <c r="M51" s="3881"/>
      <c r="N51" s="3881"/>
      <c r="O51" s="3881"/>
      <c r="P51" s="3882"/>
      <c r="Q51" s="3875" t="s">
        <v>57</v>
      </c>
      <c r="R51" s="3843" t="s">
        <v>818</v>
      </c>
      <c r="S51" s="3844"/>
      <c r="T51" s="3845"/>
      <c r="U51" s="3875" t="s">
        <v>815</v>
      </c>
      <c r="V51" s="3875" t="s">
        <v>817</v>
      </c>
      <c r="W51" s="4115" t="s">
        <v>829</v>
      </c>
      <c r="X51" s="4116"/>
      <c r="Y51" s="3880" t="s">
        <v>62</v>
      </c>
      <c r="Z51" s="3881"/>
      <c r="AA51" s="3881"/>
      <c r="AB51" s="3881"/>
      <c r="AC51" s="3881"/>
      <c r="AD51" s="3881"/>
      <c r="AE51" s="3881"/>
      <c r="AF51" s="3881"/>
      <c r="AG51" s="4121" t="s">
        <v>972</v>
      </c>
      <c r="AH51" s="3881"/>
      <c r="AI51" s="3881"/>
      <c r="AJ51" s="3881"/>
      <c r="AK51" s="3881"/>
      <c r="AL51" s="3881"/>
      <c r="AM51" s="3881"/>
      <c r="AN51" s="3881"/>
      <c r="AO51" s="3881"/>
      <c r="AP51" s="3881"/>
      <c r="AQ51" s="3881"/>
      <c r="AR51" s="3881"/>
      <c r="AS51" s="3881"/>
      <c r="AT51" s="3881"/>
      <c r="AU51" s="3881"/>
      <c r="AV51" s="3881"/>
      <c r="AW51" s="3881"/>
      <c r="AX51" s="3881"/>
      <c r="AY51" s="3881"/>
      <c r="AZ51" s="3881"/>
      <c r="BA51" s="3881"/>
      <c r="BB51" s="3881"/>
      <c r="BC51" s="3881"/>
      <c r="BD51" s="3881"/>
      <c r="BE51" s="4122"/>
      <c r="BF51" s="4654" t="s">
        <v>145</v>
      </c>
      <c r="BG51" s="4655"/>
      <c r="BH51" s="4077" t="s">
        <v>66</v>
      </c>
      <c r="BI51" s="3843" t="s">
        <v>53</v>
      </c>
      <c r="BJ51" s="4080"/>
      <c r="BK51" s="4080"/>
      <c r="BL51" s="4080"/>
      <c r="BM51" s="4080"/>
      <c r="BN51" s="4080"/>
      <c r="BO51" s="4080"/>
      <c r="BP51" s="4081"/>
    </row>
    <row r="52" spans="2:68" s="100" customFormat="1" ht="13" customHeight="1">
      <c r="C52" s="4135"/>
      <c r="D52" s="3846"/>
      <c r="E52" s="3847"/>
      <c r="F52" s="3848"/>
      <c r="G52" s="3105"/>
      <c r="H52" s="3106"/>
      <c r="I52" s="3106"/>
      <c r="J52" s="3106"/>
      <c r="K52" s="3107"/>
      <c r="L52" s="3105"/>
      <c r="M52" s="3106"/>
      <c r="N52" s="3106"/>
      <c r="O52" s="3106"/>
      <c r="P52" s="3107"/>
      <c r="Q52" s="3876"/>
      <c r="R52" s="3846"/>
      <c r="S52" s="3847"/>
      <c r="T52" s="3848"/>
      <c r="U52" s="4608"/>
      <c r="V52" s="4608"/>
      <c r="W52" s="4117"/>
      <c r="X52" s="4118"/>
      <c r="Y52" s="3108"/>
      <c r="Z52" s="3109"/>
      <c r="AA52" s="3109"/>
      <c r="AB52" s="3109"/>
      <c r="AC52" s="3109"/>
      <c r="AD52" s="3109"/>
      <c r="AE52" s="3109"/>
      <c r="AF52" s="3109"/>
      <c r="AG52" s="4123"/>
      <c r="AH52" s="3109"/>
      <c r="AI52" s="3109"/>
      <c r="AJ52" s="3109"/>
      <c r="AK52" s="3109"/>
      <c r="AL52" s="3109"/>
      <c r="AM52" s="3109"/>
      <c r="AN52" s="3109"/>
      <c r="AO52" s="3109"/>
      <c r="AP52" s="3109"/>
      <c r="AQ52" s="3109"/>
      <c r="AR52" s="3109"/>
      <c r="AS52" s="3109"/>
      <c r="AT52" s="3109"/>
      <c r="AU52" s="3109"/>
      <c r="AV52" s="3109"/>
      <c r="AW52" s="3109"/>
      <c r="AX52" s="3109"/>
      <c r="AY52" s="3109"/>
      <c r="AZ52" s="3109"/>
      <c r="BA52" s="3109"/>
      <c r="BB52" s="3109"/>
      <c r="BC52" s="3109"/>
      <c r="BD52" s="3109"/>
      <c r="BE52" s="4124"/>
      <c r="BF52" s="4673" t="s">
        <v>1172</v>
      </c>
      <c r="BG52" s="4674"/>
      <c r="BH52" s="4078"/>
      <c r="BI52" s="2387"/>
      <c r="BJ52" s="2388"/>
      <c r="BK52" s="2388"/>
      <c r="BL52" s="2388"/>
      <c r="BM52" s="2388"/>
      <c r="BN52" s="2388"/>
      <c r="BO52" s="2388"/>
      <c r="BP52" s="4082"/>
    </row>
    <row r="53" spans="2:68" s="100" customFormat="1" ht="15" customHeight="1">
      <c r="C53" s="4135"/>
      <c r="D53" s="3846"/>
      <c r="E53" s="3847"/>
      <c r="F53" s="3848"/>
      <c r="G53" s="3105"/>
      <c r="H53" s="3106"/>
      <c r="I53" s="3106"/>
      <c r="J53" s="3106"/>
      <c r="K53" s="3107"/>
      <c r="L53" s="3105"/>
      <c r="M53" s="3106"/>
      <c r="N53" s="3106"/>
      <c r="O53" s="3106"/>
      <c r="P53" s="3107"/>
      <c r="Q53" s="3876"/>
      <c r="R53" s="3846"/>
      <c r="S53" s="3847"/>
      <c r="T53" s="3848"/>
      <c r="U53" s="4608"/>
      <c r="V53" s="4608"/>
      <c r="W53" s="4117"/>
      <c r="X53" s="4118"/>
      <c r="Y53" s="4083" t="s">
        <v>63</v>
      </c>
      <c r="Z53" s="4084"/>
      <c r="AA53" s="4084"/>
      <c r="AB53" s="4085"/>
      <c r="AC53" s="4086" t="s">
        <v>1629</v>
      </c>
      <c r="AD53" s="4087"/>
      <c r="AE53" s="4086" t="s">
        <v>1630</v>
      </c>
      <c r="AF53" s="4092"/>
      <c r="AG53" s="4095" t="s">
        <v>1247</v>
      </c>
      <c r="AH53" s="3421"/>
      <c r="AI53" s="3421"/>
      <c r="AJ53" s="3421"/>
      <c r="AK53" s="3420" t="s">
        <v>417</v>
      </c>
      <c r="AL53" s="3421"/>
      <c r="AM53" s="3421"/>
      <c r="AN53" s="3421"/>
      <c r="AO53" s="3421"/>
      <c r="AP53" s="3421"/>
      <c r="AQ53" s="3421"/>
      <c r="AR53" s="3421"/>
      <c r="AS53" s="3421"/>
      <c r="AT53" s="3421"/>
      <c r="AU53" s="3421"/>
      <c r="AV53" s="3421"/>
      <c r="AW53" s="3421"/>
      <c r="AX53" s="3421"/>
      <c r="AY53" s="3421"/>
      <c r="AZ53" s="3421"/>
      <c r="BA53" s="3421"/>
      <c r="BB53" s="3421"/>
      <c r="BC53" s="2384" t="s">
        <v>194</v>
      </c>
      <c r="BD53" s="2267"/>
      <c r="BE53" s="4096"/>
      <c r="BF53" s="4675" t="s">
        <v>402</v>
      </c>
      <c r="BG53" s="4676"/>
      <c r="BH53" s="4078"/>
      <c r="BI53" s="4104" t="s">
        <v>2293</v>
      </c>
      <c r="BJ53" s="4105"/>
      <c r="BK53" s="4105"/>
      <c r="BL53" s="4105"/>
      <c r="BM53" s="4105"/>
      <c r="BN53" s="4105"/>
      <c r="BO53" s="4105"/>
      <c r="BP53" s="4106"/>
    </row>
    <row r="54" spans="2:68" s="100" customFormat="1" ht="15" customHeight="1">
      <c r="C54" s="4135"/>
      <c r="D54" s="3846"/>
      <c r="E54" s="3847"/>
      <c r="F54" s="3848"/>
      <c r="G54" s="4065" t="s">
        <v>408</v>
      </c>
      <c r="H54" s="4066"/>
      <c r="I54" s="4066"/>
      <c r="J54" s="4656" t="s">
        <v>831</v>
      </c>
      <c r="K54" s="4657"/>
      <c r="L54" s="3105"/>
      <c r="M54" s="3106"/>
      <c r="N54" s="3106"/>
      <c r="O54" s="3106"/>
      <c r="P54" s="3107"/>
      <c r="Q54" s="3876"/>
      <c r="R54" s="4065" t="s">
        <v>1184</v>
      </c>
      <c r="S54" s="4066"/>
      <c r="T54" s="4067"/>
      <c r="U54" s="4608"/>
      <c r="V54" s="4608"/>
      <c r="W54" s="4117"/>
      <c r="X54" s="4118"/>
      <c r="Y54" s="3753" t="s">
        <v>1635</v>
      </c>
      <c r="Z54" s="3869"/>
      <c r="AA54" s="3753" t="s">
        <v>830</v>
      </c>
      <c r="AB54" s="3869"/>
      <c r="AC54" s="4088"/>
      <c r="AD54" s="4089"/>
      <c r="AE54" s="4088"/>
      <c r="AF54" s="4093"/>
      <c r="AG54" s="4129" t="s">
        <v>145</v>
      </c>
      <c r="AH54" s="3104"/>
      <c r="AI54" s="3753" t="s">
        <v>1636</v>
      </c>
      <c r="AJ54" s="3104"/>
      <c r="AK54" s="3852" t="s">
        <v>1523</v>
      </c>
      <c r="AL54" s="3838"/>
      <c r="AM54" s="3259"/>
      <c r="AN54" s="3852" t="s">
        <v>1500</v>
      </c>
      <c r="AO54" s="3838"/>
      <c r="AP54" s="3259"/>
      <c r="AQ54" s="4402" t="s">
        <v>1185</v>
      </c>
      <c r="AR54" s="4403"/>
      <c r="AS54" s="4404"/>
      <c r="AT54" s="4402" t="s">
        <v>397</v>
      </c>
      <c r="AU54" s="4403"/>
      <c r="AV54" s="4404"/>
      <c r="AW54" s="4402" t="s">
        <v>326</v>
      </c>
      <c r="AX54" s="4403"/>
      <c r="AY54" s="4404"/>
      <c r="AZ54" s="3753" t="s">
        <v>399</v>
      </c>
      <c r="BA54" s="3868"/>
      <c r="BB54" s="3868"/>
      <c r="BC54" s="2374"/>
      <c r="BD54" s="2375"/>
      <c r="BE54" s="4097"/>
      <c r="BF54" s="4662"/>
      <c r="BG54" s="4663"/>
      <c r="BH54" s="4078"/>
      <c r="BI54" s="4107"/>
      <c r="BJ54" s="4108"/>
      <c r="BK54" s="4108"/>
      <c r="BL54" s="4108"/>
      <c r="BM54" s="4108"/>
      <c r="BN54" s="4108"/>
      <c r="BO54" s="4108"/>
      <c r="BP54" s="4109"/>
    </row>
    <row r="55" spans="2:68" s="100" customFormat="1" ht="15" customHeight="1">
      <c r="C55" s="4135"/>
      <c r="D55" s="3846"/>
      <c r="E55" s="3847"/>
      <c r="F55" s="3848"/>
      <c r="G55" s="3846"/>
      <c r="H55" s="3847"/>
      <c r="I55" s="3847"/>
      <c r="J55" s="4658"/>
      <c r="K55" s="4659"/>
      <c r="L55" s="3105"/>
      <c r="M55" s="3106"/>
      <c r="N55" s="3106"/>
      <c r="O55" s="3106"/>
      <c r="P55" s="3107"/>
      <c r="Q55" s="3876"/>
      <c r="R55" s="3846"/>
      <c r="S55" s="3847"/>
      <c r="T55" s="3848"/>
      <c r="U55" s="4608"/>
      <c r="V55" s="4608"/>
      <c r="W55" s="4117"/>
      <c r="X55" s="4118"/>
      <c r="Y55" s="3846"/>
      <c r="Z55" s="3848"/>
      <c r="AA55" s="3846"/>
      <c r="AB55" s="3848"/>
      <c r="AC55" s="4088"/>
      <c r="AD55" s="4089"/>
      <c r="AE55" s="4088"/>
      <c r="AF55" s="4093"/>
      <c r="AG55" s="4668"/>
      <c r="AH55" s="4669"/>
      <c r="AI55" s="4670"/>
      <c r="AJ55" s="4669"/>
      <c r="AK55" s="3873" t="s">
        <v>827</v>
      </c>
      <c r="AL55" s="2453"/>
      <c r="AM55" s="3874"/>
      <c r="AN55" s="3873" t="s">
        <v>1501</v>
      </c>
      <c r="AO55" s="2453"/>
      <c r="AP55" s="3874"/>
      <c r="AQ55" s="4068" t="s">
        <v>413</v>
      </c>
      <c r="AR55" s="4069"/>
      <c r="AS55" s="4070"/>
      <c r="AT55" s="4068" t="s">
        <v>1186</v>
      </c>
      <c r="AU55" s="4069"/>
      <c r="AV55" s="4070"/>
      <c r="AW55" s="4068" t="s">
        <v>398</v>
      </c>
      <c r="AX55" s="4069"/>
      <c r="AY55" s="4070"/>
      <c r="AZ55" s="3846"/>
      <c r="BA55" s="3847"/>
      <c r="BB55" s="3847"/>
      <c r="BC55" s="2374"/>
      <c r="BD55" s="2375"/>
      <c r="BE55" s="4097"/>
      <c r="BF55" s="4662" t="s">
        <v>403</v>
      </c>
      <c r="BG55" s="4663"/>
      <c r="BH55" s="4078"/>
      <c r="BI55" s="4107"/>
      <c r="BJ55" s="4108"/>
      <c r="BK55" s="4108"/>
      <c r="BL55" s="4108"/>
      <c r="BM55" s="4108"/>
      <c r="BN55" s="4108"/>
      <c r="BO55" s="4108"/>
      <c r="BP55" s="4109"/>
    </row>
    <row r="56" spans="2:68" s="100" customFormat="1" ht="15" customHeight="1" thickBot="1">
      <c r="C56" s="4136"/>
      <c r="D56" s="3849"/>
      <c r="E56" s="3850"/>
      <c r="F56" s="3851"/>
      <c r="G56" s="3849"/>
      <c r="H56" s="3850"/>
      <c r="I56" s="3850"/>
      <c r="J56" s="4660"/>
      <c r="K56" s="4661"/>
      <c r="L56" s="3417"/>
      <c r="M56" s="3418"/>
      <c r="N56" s="3418"/>
      <c r="O56" s="3418"/>
      <c r="P56" s="3419"/>
      <c r="Q56" s="3877"/>
      <c r="R56" s="3849"/>
      <c r="S56" s="3850"/>
      <c r="T56" s="3851"/>
      <c r="U56" s="4609"/>
      <c r="V56" s="4609"/>
      <c r="W56" s="4119"/>
      <c r="X56" s="4120"/>
      <c r="Y56" s="3849"/>
      <c r="Z56" s="3851"/>
      <c r="AA56" s="3849"/>
      <c r="AB56" s="3851"/>
      <c r="AC56" s="4090"/>
      <c r="AD56" s="4091"/>
      <c r="AE56" s="4090"/>
      <c r="AF56" s="4094"/>
      <c r="AG56" s="4666" t="s">
        <v>418</v>
      </c>
      <c r="AH56" s="4667"/>
      <c r="AI56" s="4667" t="s">
        <v>418</v>
      </c>
      <c r="AJ56" s="4667"/>
      <c r="AK56" s="4056"/>
      <c r="AL56" s="4057"/>
      <c r="AM56" s="4058"/>
      <c r="AN56" s="4056" t="s">
        <v>1674</v>
      </c>
      <c r="AO56" s="4057"/>
      <c r="AP56" s="4058"/>
      <c r="AQ56" s="4059" t="s">
        <v>396</v>
      </c>
      <c r="AR56" s="4060"/>
      <c r="AS56" s="4061"/>
      <c r="AT56" s="4059" t="s">
        <v>64</v>
      </c>
      <c r="AU56" s="4060"/>
      <c r="AV56" s="4061"/>
      <c r="AW56" s="4059" t="s">
        <v>65</v>
      </c>
      <c r="AX56" s="4060"/>
      <c r="AY56" s="4061"/>
      <c r="AZ56" s="3417" t="s">
        <v>1187</v>
      </c>
      <c r="BA56" s="3418"/>
      <c r="BB56" s="3419"/>
      <c r="BC56" s="4131" t="s">
        <v>1156</v>
      </c>
      <c r="BD56" s="4132"/>
      <c r="BE56" s="4133"/>
      <c r="BF56" s="4664"/>
      <c r="BG56" s="4665"/>
      <c r="BH56" s="4079"/>
      <c r="BI56" s="4110"/>
      <c r="BJ56" s="4111"/>
      <c r="BK56" s="4111"/>
      <c r="BL56" s="4111"/>
      <c r="BM56" s="4111"/>
      <c r="BN56" s="4111"/>
      <c r="BO56" s="4111"/>
      <c r="BP56" s="4112"/>
    </row>
    <row r="57" spans="2:68" s="100" customFormat="1" ht="12" customHeight="1" thickTop="1">
      <c r="B57" s="3969" t="str">
        <f>IF(G57="","","○")</f>
        <v/>
      </c>
      <c r="C57" s="4209">
        <v>9</v>
      </c>
      <c r="D57" s="4586"/>
      <c r="E57" s="4587"/>
      <c r="F57" s="4588"/>
      <c r="G57" s="3780"/>
      <c r="H57" s="3781"/>
      <c r="I57" s="3781"/>
      <c r="J57" s="3781"/>
      <c r="K57" s="3782"/>
      <c r="L57" s="3789"/>
      <c r="M57" s="3790"/>
      <c r="N57" s="3790"/>
      <c r="O57" s="3790"/>
      <c r="P57" s="3791"/>
      <c r="Q57" s="3786"/>
      <c r="R57" s="3753"/>
      <c r="S57" s="3868"/>
      <c r="T57" s="3869"/>
      <c r="U57" s="4048"/>
      <c r="V57" s="4048"/>
      <c r="W57" s="3982"/>
      <c r="X57" s="3983"/>
      <c r="Y57" s="3988"/>
      <c r="Z57" s="3989"/>
      <c r="AA57" s="3992"/>
      <c r="AB57" s="3853" t="s">
        <v>131</v>
      </c>
      <c r="AC57" s="3855"/>
      <c r="AD57" s="3853" t="s">
        <v>131</v>
      </c>
      <c r="AE57" s="3102"/>
      <c r="AF57" s="3853" t="s">
        <v>131</v>
      </c>
      <c r="AG57" s="4589"/>
      <c r="AH57" s="4590"/>
      <c r="AI57" s="4593"/>
      <c r="AJ57" s="4590"/>
      <c r="AK57" s="3837"/>
      <c r="AL57" s="3838"/>
      <c r="AM57" s="3259"/>
      <c r="AN57" s="3852"/>
      <c r="AO57" s="3838"/>
      <c r="AP57" s="3259"/>
      <c r="AQ57" s="4033"/>
      <c r="AR57" s="4034"/>
      <c r="AS57" s="4035"/>
      <c r="AT57" s="4033"/>
      <c r="AU57" s="4034"/>
      <c r="AV57" s="4035"/>
      <c r="AW57" s="4033"/>
      <c r="AX57" s="4034"/>
      <c r="AY57" s="4035"/>
      <c r="AZ57" s="3918">
        <f>SUM(AK57:AY59)</f>
        <v>0</v>
      </c>
      <c r="BA57" s="3919"/>
      <c r="BB57" s="3938"/>
      <c r="BC57" s="4502">
        <f>AI57+AZ57</f>
        <v>0</v>
      </c>
      <c r="BD57" s="4503"/>
      <c r="BE57" s="4504"/>
      <c r="BF57" s="4582"/>
      <c r="BG57" s="4583"/>
      <c r="BH57" s="4007"/>
      <c r="BI57" s="4610"/>
      <c r="BJ57" s="4611"/>
      <c r="BK57" s="4611"/>
      <c r="BL57" s="4611"/>
      <c r="BM57" s="4611"/>
      <c r="BN57" s="4611"/>
      <c r="BO57" s="4611"/>
      <c r="BP57" s="4612"/>
    </row>
    <row r="58" spans="2:68" s="100" customFormat="1" ht="12" customHeight="1">
      <c r="B58" s="3969"/>
      <c r="C58" s="4210"/>
      <c r="D58" s="3780"/>
      <c r="E58" s="3781"/>
      <c r="F58" s="3782"/>
      <c r="G58" s="4646"/>
      <c r="H58" s="4647"/>
      <c r="I58" s="4647"/>
      <c r="J58" s="4647"/>
      <c r="K58" s="4648"/>
      <c r="L58" s="3792"/>
      <c r="M58" s="3793"/>
      <c r="N58" s="3793"/>
      <c r="O58" s="3793"/>
      <c r="P58" s="3794"/>
      <c r="Q58" s="3787"/>
      <c r="R58" s="3846"/>
      <c r="S58" s="3847"/>
      <c r="T58" s="3848"/>
      <c r="U58" s="3871"/>
      <c r="V58" s="3871"/>
      <c r="W58" s="3984"/>
      <c r="X58" s="3985"/>
      <c r="Y58" s="3990"/>
      <c r="Z58" s="3991"/>
      <c r="AA58" s="3993"/>
      <c r="AB58" s="3854"/>
      <c r="AC58" s="3856"/>
      <c r="AD58" s="3854"/>
      <c r="AE58" s="3105"/>
      <c r="AF58" s="3854"/>
      <c r="AG58" s="4591"/>
      <c r="AH58" s="4592"/>
      <c r="AI58" s="4594"/>
      <c r="AJ58" s="4592"/>
      <c r="AK58" s="3873"/>
      <c r="AL58" s="2453"/>
      <c r="AM58" s="3874"/>
      <c r="AN58" s="3873"/>
      <c r="AO58" s="2453"/>
      <c r="AP58" s="3874"/>
      <c r="AQ58" s="4013"/>
      <c r="AR58" s="4014"/>
      <c r="AS58" s="4015"/>
      <c r="AT58" s="4013"/>
      <c r="AU58" s="4014"/>
      <c r="AV58" s="4015"/>
      <c r="AW58" s="4013"/>
      <c r="AX58" s="4014"/>
      <c r="AY58" s="4015"/>
      <c r="AZ58" s="3939"/>
      <c r="BA58" s="3940"/>
      <c r="BB58" s="3941"/>
      <c r="BC58" s="4505"/>
      <c r="BD58" s="4506"/>
      <c r="BE58" s="4507"/>
      <c r="BF58" s="4584"/>
      <c r="BG58" s="4585"/>
      <c r="BH58" s="4008"/>
      <c r="BI58" s="4613"/>
      <c r="BJ58" s="4614"/>
      <c r="BK58" s="4614"/>
      <c r="BL58" s="4614"/>
      <c r="BM58" s="4614"/>
      <c r="BN58" s="4614"/>
      <c r="BO58" s="4614"/>
      <c r="BP58" s="4615"/>
    </row>
    <row r="59" spans="2:68" s="100" customFormat="1" ht="12" customHeight="1">
      <c r="B59" s="3969"/>
      <c r="C59" s="4248"/>
      <c r="D59" s="3783"/>
      <c r="E59" s="3784"/>
      <c r="F59" s="3785"/>
      <c r="G59" s="4600"/>
      <c r="H59" s="4601"/>
      <c r="I59" s="4602"/>
      <c r="J59" s="4603"/>
      <c r="K59" s="4604"/>
      <c r="L59" s="3795"/>
      <c r="M59" s="3796"/>
      <c r="N59" s="3796"/>
      <c r="O59" s="3796"/>
      <c r="P59" s="3797"/>
      <c r="Q59" s="3857"/>
      <c r="R59" s="3824"/>
      <c r="S59" s="3825"/>
      <c r="T59" s="3826"/>
      <c r="U59" s="3872"/>
      <c r="V59" s="3872"/>
      <c r="W59" s="3986"/>
      <c r="X59" s="3987"/>
      <c r="Y59" s="3994"/>
      <c r="Z59" s="3995"/>
      <c r="AA59" s="1035"/>
      <c r="AB59" s="1036" t="s">
        <v>37</v>
      </c>
      <c r="AC59" s="1037"/>
      <c r="AD59" s="1036" t="s">
        <v>37</v>
      </c>
      <c r="AE59" s="1037"/>
      <c r="AF59" s="1036" t="s">
        <v>37</v>
      </c>
      <c r="AG59" s="1400"/>
      <c r="AH59" s="1086"/>
      <c r="AI59" s="1402"/>
      <c r="AJ59" s="1087"/>
      <c r="AK59" s="3824"/>
      <c r="AL59" s="3825"/>
      <c r="AM59" s="3826"/>
      <c r="AN59" s="3824"/>
      <c r="AO59" s="3825"/>
      <c r="AP59" s="3826"/>
      <c r="AQ59" s="4019"/>
      <c r="AR59" s="4020"/>
      <c r="AS59" s="4021"/>
      <c r="AT59" s="4019"/>
      <c r="AU59" s="4020"/>
      <c r="AV59" s="4021"/>
      <c r="AW59" s="4019"/>
      <c r="AX59" s="4020"/>
      <c r="AY59" s="4021"/>
      <c r="AZ59" s="3921"/>
      <c r="BA59" s="3922"/>
      <c r="BB59" s="4044"/>
      <c r="BC59" s="4508"/>
      <c r="BD59" s="4509"/>
      <c r="BE59" s="4510"/>
      <c r="BF59" s="4595"/>
      <c r="BG59" s="4596"/>
      <c r="BH59" s="4009"/>
      <c r="BI59" s="4597"/>
      <c r="BJ59" s="4598"/>
      <c r="BK59" s="4598"/>
      <c r="BL59" s="4598"/>
      <c r="BM59" s="4598"/>
      <c r="BN59" s="4598"/>
      <c r="BO59" s="4598"/>
      <c r="BP59" s="4599"/>
    </row>
    <row r="60" spans="2:68" s="100" customFormat="1" ht="12" customHeight="1">
      <c r="B60" s="3969" t="str">
        <f>IF(G60="","","○")</f>
        <v/>
      </c>
      <c r="C60" s="4209">
        <v>10</v>
      </c>
      <c r="D60" s="4586"/>
      <c r="E60" s="4587"/>
      <c r="F60" s="4588"/>
      <c r="G60" s="3780"/>
      <c r="H60" s="3781"/>
      <c r="I60" s="3781"/>
      <c r="J60" s="3781"/>
      <c r="K60" s="3782"/>
      <c r="L60" s="3789"/>
      <c r="M60" s="3790"/>
      <c r="N60" s="3790"/>
      <c r="O60" s="3790"/>
      <c r="P60" s="3791"/>
      <c r="Q60" s="3786"/>
      <c r="R60" s="3753"/>
      <c r="S60" s="3868"/>
      <c r="T60" s="3869"/>
      <c r="U60" s="3871"/>
      <c r="V60" s="3871"/>
      <c r="W60" s="3982"/>
      <c r="X60" s="3983"/>
      <c r="Y60" s="3988"/>
      <c r="Z60" s="3989"/>
      <c r="AA60" s="3992"/>
      <c r="AB60" s="3853" t="s">
        <v>131</v>
      </c>
      <c r="AC60" s="3855"/>
      <c r="AD60" s="3853" t="s">
        <v>131</v>
      </c>
      <c r="AE60" s="3102"/>
      <c r="AF60" s="3853" t="s">
        <v>131</v>
      </c>
      <c r="AG60" s="4589"/>
      <c r="AH60" s="4590"/>
      <c r="AI60" s="4593"/>
      <c r="AJ60" s="4590"/>
      <c r="AK60" s="3837"/>
      <c r="AL60" s="3838"/>
      <c r="AM60" s="3259"/>
      <c r="AN60" s="3852"/>
      <c r="AO60" s="3838"/>
      <c r="AP60" s="3259"/>
      <c r="AQ60" s="4033"/>
      <c r="AR60" s="4034"/>
      <c r="AS60" s="4035"/>
      <c r="AT60" s="4033"/>
      <c r="AU60" s="4034"/>
      <c r="AV60" s="4035"/>
      <c r="AW60" s="4033"/>
      <c r="AX60" s="4034"/>
      <c r="AY60" s="4035"/>
      <c r="AZ60" s="3918">
        <f>SUM(AK60:AY62)</f>
        <v>0</v>
      </c>
      <c r="BA60" s="3919"/>
      <c r="BB60" s="3938"/>
      <c r="BC60" s="3918">
        <f t="shared" ref="BC60" si="7">AI60+AZ60</f>
        <v>0</v>
      </c>
      <c r="BD60" s="3919"/>
      <c r="BE60" s="3920"/>
      <c r="BF60" s="4582"/>
      <c r="BG60" s="4583"/>
      <c r="BH60" s="4007"/>
      <c r="BI60" s="4610"/>
      <c r="BJ60" s="4611"/>
      <c r="BK60" s="4611"/>
      <c r="BL60" s="4611"/>
      <c r="BM60" s="4611"/>
      <c r="BN60" s="4611"/>
      <c r="BO60" s="4611"/>
      <c r="BP60" s="4612"/>
    </row>
    <row r="61" spans="2:68" s="100" customFormat="1" ht="12" customHeight="1">
      <c r="B61" s="3969"/>
      <c r="C61" s="4210"/>
      <c r="D61" s="3780"/>
      <c r="E61" s="3781"/>
      <c r="F61" s="3782"/>
      <c r="G61" s="4646"/>
      <c r="H61" s="4647"/>
      <c r="I61" s="4647"/>
      <c r="J61" s="4647"/>
      <c r="K61" s="4648"/>
      <c r="L61" s="3792"/>
      <c r="M61" s="3793"/>
      <c r="N61" s="3793"/>
      <c r="O61" s="3793"/>
      <c r="P61" s="3794"/>
      <c r="Q61" s="3787"/>
      <c r="R61" s="3846"/>
      <c r="S61" s="3847"/>
      <c r="T61" s="3848"/>
      <c r="U61" s="3871"/>
      <c r="V61" s="3871"/>
      <c r="W61" s="3984"/>
      <c r="X61" s="3985"/>
      <c r="Y61" s="3990"/>
      <c r="Z61" s="3991"/>
      <c r="AA61" s="3993"/>
      <c r="AB61" s="3854"/>
      <c r="AC61" s="3856"/>
      <c r="AD61" s="3854"/>
      <c r="AE61" s="3105"/>
      <c r="AF61" s="3854"/>
      <c r="AG61" s="4591"/>
      <c r="AH61" s="4592"/>
      <c r="AI61" s="4594"/>
      <c r="AJ61" s="4592"/>
      <c r="AK61" s="3873"/>
      <c r="AL61" s="2453"/>
      <c r="AM61" s="3874"/>
      <c r="AN61" s="3873"/>
      <c r="AO61" s="2453"/>
      <c r="AP61" s="3874"/>
      <c r="AQ61" s="4013"/>
      <c r="AR61" s="4014"/>
      <c r="AS61" s="4015"/>
      <c r="AT61" s="4013"/>
      <c r="AU61" s="4014"/>
      <c r="AV61" s="4015"/>
      <c r="AW61" s="4013"/>
      <c r="AX61" s="4014"/>
      <c r="AY61" s="4015"/>
      <c r="AZ61" s="3939"/>
      <c r="BA61" s="3940"/>
      <c r="BB61" s="3941"/>
      <c r="BC61" s="3939"/>
      <c r="BD61" s="3940"/>
      <c r="BE61" s="4036"/>
      <c r="BF61" s="4584"/>
      <c r="BG61" s="4585"/>
      <c r="BH61" s="4008"/>
      <c r="BI61" s="4613"/>
      <c r="BJ61" s="4614"/>
      <c r="BK61" s="4614"/>
      <c r="BL61" s="4614"/>
      <c r="BM61" s="4614"/>
      <c r="BN61" s="4614"/>
      <c r="BO61" s="4614"/>
      <c r="BP61" s="4615"/>
    </row>
    <row r="62" spans="2:68" s="100" customFormat="1" ht="12" customHeight="1">
      <c r="B62" s="3969"/>
      <c r="C62" s="4248"/>
      <c r="D62" s="3783"/>
      <c r="E62" s="3784"/>
      <c r="F62" s="3785"/>
      <c r="G62" s="4600"/>
      <c r="H62" s="4601"/>
      <c r="I62" s="4602"/>
      <c r="J62" s="4603"/>
      <c r="K62" s="4604"/>
      <c r="L62" s="3795"/>
      <c r="M62" s="3796"/>
      <c r="N62" s="3796"/>
      <c r="O62" s="3796"/>
      <c r="P62" s="3797"/>
      <c r="Q62" s="3857"/>
      <c r="R62" s="3824"/>
      <c r="S62" s="3825"/>
      <c r="T62" s="3826"/>
      <c r="U62" s="3871"/>
      <c r="V62" s="3871"/>
      <c r="W62" s="3986"/>
      <c r="X62" s="3987"/>
      <c r="Y62" s="3994"/>
      <c r="Z62" s="3995"/>
      <c r="AA62" s="1035"/>
      <c r="AB62" s="1036" t="s">
        <v>37</v>
      </c>
      <c r="AC62" s="1037"/>
      <c r="AD62" s="1036" t="s">
        <v>37</v>
      </c>
      <c r="AE62" s="1037"/>
      <c r="AF62" s="1036" t="s">
        <v>37</v>
      </c>
      <c r="AG62" s="1400"/>
      <c r="AH62" s="1086"/>
      <c r="AI62" s="1402"/>
      <c r="AJ62" s="1087"/>
      <c r="AK62" s="3824"/>
      <c r="AL62" s="3825"/>
      <c r="AM62" s="3826"/>
      <c r="AN62" s="3824"/>
      <c r="AO62" s="3825"/>
      <c r="AP62" s="3826"/>
      <c r="AQ62" s="4019"/>
      <c r="AR62" s="4020"/>
      <c r="AS62" s="4021"/>
      <c r="AT62" s="4019"/>
      <c r="AU62" s="4020"/>
      <c r="AV62" s="4021"/>
      <c r="AW62" s="4019"/>
      <c r="AX62" s="4020"/>
      <c r="AY62" s="4021"/>
      <c r="AZ62" s="3921"/>
      <c r="BA62" s="3922"/>
      <c r="BB62" s="4044"/>
      <c r="BC62" s="3921"/>
      <c r="BD62" s="3922"/>
      <c r="BE62" s="3923"/>
      <c r="BF62" s="4595"/>
      <c r="BG62" s="4596"/>
      <c r="BH62" s="4009"/>
      <c r="BI62" s="4597"/>
      <c r="BJ62" s="4598"/>
      <c r="BK62" s="4598"/>
      <c r="BL62" s="4598"/>
      <c r="BM62" s="4598"/>
      <c r="BN62" s="4598"/>
      <c r="BO62" s="4598"/>
      <c r="BP62" s="4599"/>
    </row>
    <row r="63" spans="2:68" s="100" customFormat="1" ht="12" customHeight="1">
      <c r="B63" s="3969" t="str">
        <f>IF(G63="","","○")</f>
        <v/>
      </c>
      <c r="C63" s="4209">
        <v>11</v>
      </c>
      <c r="D63" s="4586"/>
      <c r="E63" s="4587"/>
      <c r="F63" s="4588"/>
      <c r="G63" s="3780"/>
      <c r="H63" s="3781"/>
      <c r="I63" s="3781"/>
      <c r="J63" s="3781"/>
      <c r="K63" s="3782"/>
      <c r="L63" s="3789"/>
      <c r="M63" s="3790"/>
      <c r="N63" s="3790"/>
      <c r="O63" s="3790"/>
      <c r="P63" s="3791"/>
      <c r="Q63" s="3786"/>
      <c r="R63" s="3753"/>
      <c r="S63" s="3868"/>
      <c r="T63" s="3869"/>
      <c r="U63" s="3870"/>
      <c r="V63" s="3870"/>
      <c r="W63" s="3982"/>
      <c r="X63" s="3983"/>
      <c r="Y63" s="3988"/>
      <c r="Z63" s="3989"/>
      <c r="AA63" s="3992"/>
      <c r="AB63" s="3853" t="s">
        <v>131</v>
      </c>
      <c r="AC63" s="3855"/>
      <c r="AD63" s="3853" t="s">
        <v>131</v>
      </c>
      <c r="AE63" s="3102"/>
      <c r="AF63" s="3853" t="s">
        <v>131</v>
      </c>
      <c r="AG63" s="4589"/>
      <c r="AH63" s="4590"/>
      <c r="AI63" s="4593"/>
      <c r="AJ63" s="4590"/>
      <c r="AK63" s="3837"/>
      <c r="AL63" s="3838"/>
      <c r="AM63" s="3259"/>
      <c r="AN63" s="3852"/>
      <c r="AO63" s="3838"/>
      <c r="AP63" s="3259"/>
      <c r="AQ63" s="4033"/>
      <c r="AR63" s="4034"/>
      <c r="AS63" s="4035"/>
      <c r="AT63" s="4033"/>
      <c r="AU63" s="4034"/>
      <c r="AV63" s="4035"/>
      <c r="AW63" s="4033"/>
      <c r="AX63" s="4034"/>
      <c r="AY63" s="4035"/>
      <c r="AZ63" s="3918">
        <f>SUM(AK63:AY65)</f>
        <v>0</v>
      </c>
      <c r="BA63" s="3919"/>
      <c r="BB63" s="3938"/>
      <c r="BC63" s="3918">
        <f t="shared" ref="BC63" si="8">AI63+AZ63</f>
        <v>0</v>
      </c>
      <c r="BD63" s="3919"/>
      <c r="BE63" s="3920"/>
      <c r="BF63" s="4582"/>
      <c r="BG63" s="4583"/>
      <c r="BH63" s="4007"/>
      <c r="BI63" s="4610"/>
      <c r="BJ63" s="4611"/>
      <c r="BK63" s="4611"/>
      <c r="BL63" s="4611"/>
      <c r="BM63" s="4611"/>
      <c r="BN63" s="4611"/>
      <c r="BO63" s="4611"/>
      <c r="BP63" s="4612"/>
    </row>
    <row r="64" spans="2:68" s="100" customFormat="1" ht="12" customHeight="1">
      <c r="B64" s="3969"/>
      <c r="C64" s="4210"/>
      <c r="D64" s="3780"/>
      <c r="E64" s="3781"/>
      <c r="F64" s="3782"/>
      <c r="G64" s="4646"/>
      <c r="H64" s="4647"/>
      <c r="I64" s="4647"/>
      <c r="J64" s="4647"/>
      <c r="K64" s="4648"/>
      <c r="L64" s="3792"/>
      <c r="M64" s="3793"/>
      <c r="N64" s="3793"/>
      <c r="O64" s="3793"/>
      <c r="P64" s="3794"/>
      <c r="Q64" s="3787"/>
      <c r="R64" s="3846"/>
      <c r="S64" s="3847"/>
      <c r="T64" s="3848"/>
      <c r="U64" s="3871"/>
      <c r="V64" s="3871"/>
      <c r="W64" s="3984"/>
      <c r="X64" s="3985"/>
      <c r="Y64" s="3990"/>
      <c r="Z64" s="3991"/>
      <c r="AA64" s="3993"/>
      <c r="AB64" s="3854"/>
      <c r="AC64" s="3856"/>
      <c r="AD64" s="3854"/>
      <c r="AE64" s="3105"/>
      <c r="AF64" s="3854"/>
      <c r="AG64" s="4591"/>
      <c r="AH64" s="4592"/>
      <c r="AI64" s="4594"/>
      <c r="AJ64" s="4592"/>
      <c r="AK64" s="3873"/>
      <c r="AL64" s="2453"/>
      <c r="AM64" s="3874"/>
      <c r="AN64" s="3873"/>
      <c r="AO64" s="2453"/>
      <c r="AP64" s="3874"/>
      <c r="AQ64" s="4013"/>
      <c r="AR64" s="4014"/>
      <c r="AS64" s="4015"/>
      <c r="AT64" s="4013"/>
      <c r="AU64" s="4014"/>
      <c r="AV64" s="4015"/>
      <c r="AW64" s="4013"/>
      <c r="AX64" s="4014"/>
      <c r="AY64" s="4015"/>
      <c r="AZ64" s="3939"/>
      <c r="BA64" s="3940"/>
      <c r="BB64" s="3941"/>
      <c r="BC64" s="3939"/>
      <c r="BD64" s="3940"/>
      <c r="BE64" s="4036"/>
      <c r="BF64" s="4584"/>
      <c r="BG64" s="4585"/>
      <c r="BH64" s="4008"/>
      <c r="BI64" s="4613"/>
      <c r="BJ64" s="4614"/>
      <c r="BK64" s="4614"/>
      <c r="BL64" s="4614"/>
      <c r="BM64" s="4614"/>
      <c r="BN64" s="4614"/>
      <c r="BO64" s="4614"/>
      <c r="BP64" s="4615"/>
    </row>
    <row r="65" spans="2:68" s="100" customFormat="1" ht="12" customHeight="1">
      <c r="B65" s="3969"/>
      <c r="C65" s="4248"/>
      <c r="D65" s="3783"/>
      <c r="E65" s="3784"/>
      <c r="F65" s="3785"/>
      <c r="G65" s="4600"/>
      <c r="H65" s="4601"/>
      <c r="I65" s="4602"/>
      <c r="J65" s="4603"/>
      <c r="K65" s="4604"/>
      <c r="L65" s="3795"/>
      <c r="M65" s="3796"/>
      <c r="N65" s="3796"/>
      <c r="O65" s="3796"/>
      <c r="P65" s="3797"/>
      <c r="Q65" s="3857"/>
      <c r="R65" s="3824"/>
      <c r="S65" s="3825"/>
      <c r="T65" s="3826"/>
      <c r="U65" s="3872"/>
      <c r="V65" s="3872"/>
      <c r="W65" s="3986"/>
      <c r="X65" s="3987"/>
      <c r="Y65" s="3994"/>
      <c r="Z65" s="3995"/>
      <c r="AA65" s="1035"/>
      <c r="AB65" s="1036" t="s">
        <v>37</v>
      </c>
      <c r="AC65" s="1037"/>
      <c r="AD65" s="1036" t="s">
        <v>37</v>
      </c>
      <c r="AE65" s="1037"/>
      <c r="AF65" s="1036" t="s">
        <v>37</v>
      </c>
      <c r="AG65" s="1400"/>
      <c r="AH65" s="1086"/>
      <c r="AI65" s="1402"/>
      <c r="AJ65" s="1087"/>
      <c r="AK65" s="3824"/>
      <c r="AL65" s="3825"/>
      <c r="AM65" s="3826"/>
      <c r="AN65" s="3824"/>
      <c r="AO65" s="3825"/>
      <c r="AP65" s="3826"/>
      <c r="AQ65" s="4019"/>
      <c r="AR65" s="4020"/>
      <c r="AS65" s="4021"/>
      <c r="AT65" s="4019"/>
      <c r="AU65" s="4020"/>
      <c r="AV65" s="4021"/>
      <c r="AW65" s="4019"/>
      <c r="AX65" s="4020"/>
      <c r="AY65" s="4021"/>
      <c r="AZ65" s="3921"/>
      <c r="BA65" s="3922"/>
      <c r="BB65" s="4044"/>
      <c r="BC65" s="3921"/>
      <c r="BD65" s="3922"/>
      <c r="BE65" s="3923"/>
      <c r="BF65" s="4595"/>
      <c r="BG65" s="4596"/>
      <c r="BH65" s="4009"/>
      <c r="BI65" s="4597"/>
      <c r="BJ65" s="4598"/>
      <c r="BK65" s="4598"/>
      <c r="BL65" s="4598"/>
      <c r="BM65" s="4598"/>
      <c r="BN65" s="4598"/>
      <c r="BO65" s="4598"/>
      <c r="BP65" s="4599"/>
    </row>
    <row r="66" spans="2:68" s="100" customFormat="1" ht="12" customHeight="1">
      <c r="B66" s="3969" t="str">
        <f>IF(G66="","","○")</f>
        <v/>
      </c>
      <c r="C66" s="4209">
        <v>12</v>
      </c>
      <c r="D66" s="4586"/>
      <c r="E66" s="4587"/>
      <c r="F66" s="4588"/>
      <c r="G66" s="3780"/>
      <c r="H66" s="3781"/>
      <c r="I66" s="3781"/>
      <c r="J66" s="3781"/>
      <c r="K66" s="3782"/>
      <c r="L66" s="3789"/>
      <c r="M66" s="3790"/>
      <c r="N66" s="3790"/>
      <c r="O66" s="3790"/>
      <c r="P66" s="3791"/>
      <c r="Q66" s="3786"/>
      <c r="R66" s="3753"/>
      <c r="S66" s="3868"/>
      <c r="T66" s="3869"/>
      <c r="U66" s="3871"/>
      <c r="V66" s="3871"/>
      <c r="W66" s="3982"/>
      <c r="X66" s="3983"/>
      <c r="Y66" s="3988"/>
      <c r="Z66" s="3989"/>
      <c r="AA66" s="3992"/>
      <c r="AB66" s="3853" t="s">
        <v>131</v>
      </c>
      <c r="AC66" s="3855"/>
      <c r="AD66" s="3853" t="s">
        <v>131</v>
      </c>
      <c r="AE66" s="3102"/>
      <c r="AF66" s="3853" t="s">
        <v>131</v>
      </c>
      <c r="AG66" s="4589"/>
      <c r="AH66" s="4590"/>
      <c r="AI66" s="4593"/>
      <c r="AJ66" s="4590"/>
      <c r="AK66" s="3837"/>
      <c r="AL66" s="3838"/>
      <c r="AM66" s="3259"/>
      <c r="AN66" s="3852"/>
      <c r="AO66" s="3838"/>
      <c r="AP66" s="3259"/>
      <c r="AQ66" s="4033"/>
      <c r="AR66" s="4034"/>
      <c r="AS66" s="4035"/>
      <c r="AT66" s="4033"/>
      <c r="AU66" s="4034"/>
      <c r="AV66" s="4035"/>
      <c r="AW66" s="4033"/>
      <c r="AX66" s="4034"/>
      <c r="AY66" s="4035"/>
      <c r="AZ66" s="3918">
        <f>SUM(AK66:AY68)</f>
        <v>0</v>
      </c>
      <c r="BA66" s="3919"/>
      <c r="BB66" s="3938"/>
      <c r="BC66" s="3918">
        <f t="shared" ref="BC66" si="9">AI66+AZ66</f>
        <v>0</v>
      </c>
      <c r="BD66" s="3919"/>
      <c r="BE66" s="3920"/>
      <c r="BF66" s="4582"/>
      <c r="BG66" s="4583"/>
      <c r="BH66" s="4007"/>
      <c r="BI66" s="4610"/>
      <c r="BJ66" s="4611"/>
      <c r="BK66" s="4611"/>
      <c r="BL66" s="4611"/>
      <c r="BM66" s="4611"/>
      <c r="BN66" s="4611"/>
      <c r="BO66" s="4611"/>
      <c r="BP66" s="4612"/>
    </row>
    <row r="67" spans="2:68" s="100" customFormat="1" ht="12" customHeight="1">
      <c r="B67" s="3969"/>
      <c r="C67" s="4210"/>
      <c r="D67" s="3780"/>
      <c r="E67" s="3781"/>
      <c r="F67" s="3782"/>
      <c r="G67" s="4646"/>
      <c r="H67" s="4647"/>
      <c r="I67" s="4647"/>
      <c r="J67" s="4647"/>
      <c r="K67" s="4648"/>
      <c r="L67" s="3792"/>
      <c r="M67" s="3793"/>
      <c r="N67" s="3793"/>
      <c r="O67" s="3793"/>
      <c r="P67" s="3794"/>
      <c r="Q67" s="3787"/>
      <c r="R67" s="3846"/>
      <c r="S67" s="3847"/>
      <c r="T67" s="3848"/>
      <c r="U67" s="3871"/>
      <c r="V67" s="3871"/>
      <c r="W67" s="3984"/>
      <c r="X67" s="3985"/>
      <c r="Y67" s="3990"/>
      <c r="Z67" s="3991"/>
      <c r="AA67" s="3993"/>
      <c r="AB67" s="3854"/>
      <c r="AC67" s="3856"/>
      <c r="AD67" s="3854"/>
      <c r="AE67" s="3105"/>
      <c r="AF67" s="3854"/>
      <c r="AG67" s="4591"/>
      <c r="AH67" s="4592"/>
      <c r="AI67" s="4594"/>
      <c r="AJ67" s="4592"/>
      <c r="AK67" s="3873"/>
      <c r="AL67" s="2453"/>
      <c r="AM67" s="3874"/>
      <c r="AN67" s="3873"/>
      <c r="AO67" s="2453"/>
      <c r="AP67" s="3874"/>
      <c r="AQ67" s="4013"/>
      <c r="AR67" s="4014"/>
      <c r="AS67" s="4015"/>
      <c r="AT67" s="4013"/>
      <c r="AU67" s="4014"/>
      <c r="AV67" s="4015"/>
      <c r="AW67" s="4013"/>
      <c r="AX67" s="4014"/>
      <c r="AY67" s="4015"/>
      <c r="AZ67" s="3939"/>
      <c r="BA67" s="3940"/>
      <c r="BB67" s="3941"/>
      <c r="BC67" s="3939"/>
      <c r="BD67" s="3940"/>
      <c r="BE67" s="4036"/>
      <c r="BF67" s="4584"/>
      <c r="BG67" s="4585"/>
      <c r="BH67" s="4008"/>
      <c r="BI67" s="4613"/>
      <c r="BJ67" s="4614"/>
      <c r="BK67" s="4614"/>
      <c r="BL67" s="4614"/>
      <c r="BM67" s="4614"/>
      <c r="BN67" s="4614"/>
      <c r="BO67" s="4614"/>
      <c r="BP67" s="4615"/>
    </row>
    <row r="68" spans="2:68" s="100" customFormat="1" ht="12" customHeight="1">
      <c r="B68" s="3969"/>
      <c r="C68" s="4248"/>
      <c r="D68" s="3783"/>
      <c r="E68" s="3784"/>
      <c r="F68" s="3785"/>
      <c r="G68" s="4600"/>
      <c r="H68" s="4601"/>
      <c r="I68" s="4602"/>
      <c r="J68" s="4603"/>
      <c r="K68" s="4604"/>
      <c r="L68" s="3795"/>
      <c r="M68" s="3796"/>
      <c r="N68" s="3796"/>
      <c r="O68" s="3796"/>
      <c r="P68" s="3797"/>
      <c r="Q68" s="3857"/>
      <c r="R68" s="3824"/>
      <c r="S68" s="3825"/>
      <c r="T68" s="3826"/>
      <c r="U68" s="3871"/>
      <c r="V68" s="3871"/>
      <c r="W68" s="3986"/>
      <c r="X68" s="3987"/>
      <c r="Y68" s="3994"/>
      <c r="Z68" s="3995"/>
      <c r="AA68" s="1035"/>
      <c r="AB68" s="1036" t="s">
        <v>37</v>
      </c>
      <c r="AC68" s="1037"/>
      <c r="AD68" s="1036" t="s">
        <v>37</v>
      </c>
      <c r="AE68" s="1037"/>
      <c r="AF68" s="1036" t="s">
        <v>37</v>
      </c>
      <c r="AG68" s="1400"/>
      <c r="AH68" s="1086"/>
      <c r="AI68" s="1402"/>
      <c r="AJ68" s="1087"/>
      <c r="AK68" s="3824"/>
      <c r="AL68" s="3825"/>
      <c r="AM68" s="3826"/>
      <c r="AN68" s="3824"/>
      <c r="AO68" s="3825"/>
      <c r="AP68" s="3826"/>
      <c r="AQ68" s="4019"/>
      <c r="AR68" s="4020"/>
      <c r="AS68" s="4021"/>
      <c r="AT68" s="4019"/>
      <c r="AU68" s="4020"/>
      <c r="AV68" s="4021"/>
      <c r="AW68" s="4019"/>
      <c r="AX68" s="4020"/>
      <c r="AY68" s="4021"/>
      <c r="AZ68" s="3921"/>
      <c r="BA68" s="3922"/>
      <c r="BB68" s="4044"/>
      <c r="BC68" s="3921"/>
      <c r="BD68" s="3922"/>
      <c r="BE68" s="3923"/>
      <c r="BF68" s="4595"/>
      <c r="BG68" s="4596"/>
      <c r="BH68" s="4009"/>
      <c r="BI68" s="4597"/>
      <c r="BJ68" s="4598"/>
      <c r="BK68" s="4598"/>
      <c r="BL68" s="4598"/>
      <c r="BM68" s="4598"/>
      <c r="BN68" s="4598"/>
      <c r="BO68" s="4598"/>
      <c r="BP68" s="4599"/>
    </row>
    <row r="69" spans="2:68" s="100" customFormat="1" ht="12" customHeight="1">
      <c r="B69" s="3969" t="str">
        <f>IF(G69="","","○")</f>
        <v/>
      </c>
      <c r="C69" s="4209">
        <v>13</v>
      </c>
      <c r="D69" s="4586"/>
      <c r="E69" s="4587"/>
      <c r="F69" s="4588"/>
      <c r="G69" s="3780"/>
      <c r="H69" s="3781"/>
      <c r="I69" s="3781"/>
      <c r="J69" s="3781"/>
      <c r="K69" s="3782"/>
      <c r="L69" s="3789"/>
      <c r="M69" s="3790"/>
      <c r="N69" s="3790"/>
      <c r="O69" s="3790"/>
      <c r="P69" s="3791"/>
      <c r="Q69" s="3786"/>
      <c r="R69" s="3753"/>
      <c r="S69" s="3868"/>
      <c r="T69" s="3869"/>
      <c r="U69" s="3870"/>
      <c r="V69" s="3870"/>
      <c r="W69" s="3982"/>
      <c r="X69" s="3983"/>
      <c r="Y69" s="3988"/>
      <c r="Z69" s="3989"/>
      <c r="AA69" s="3992"/>
      <c r="AB69" s="3853" t="s">
        <v>131</v>
      </c>
      <c r="AC69" s="3855"/>
      <c r="AD69" s="3853" t="s">
        <v>131</v>
      </c>
      <c r="AE69" s="3102"/>
      <c r="AF69" s="3853" t="s">
        <v>131</v>
      </c>
      <c r="AG69" s="4589"/>
      <c r="AH69" s="4590"/>
      <c r="AI69" s="4593"/>
      <c r="AJ69" s="4590"/>
      <c r="AK69" s="3837"/>
      <c r="AL69" s="3838"/>
      <c r="AM69" s="3259"/>
      <c r="AN69" s="3852"/>
      <c r="AO69" s="3838"/>
      <c r="AP69" s="3259"/>
      <c r="AQ69" s="4033"/>
      <c r="AR69" s="4034"/>
      <c r="AS69" s="4035"/>
      <c r="AT69" s="4033"/>
      <c r="AU69" s="4034"/>
      <c r="AV69" s="4035"/>
      <c r="AW69" s="4033"/>
      <c r="AX69" s="4034"/>
      <c r="AY69" s="4035"/>
      <c r="AZ69" s="3918">
        <f>SUM(AK69:AY71)</f>
        <v>0</v>
      </c>
      <c r="BA69" s="3919"/>
      <c r="BB69" s="3938"/>
      <c r="BC69" s="3918">
        <f t="shared" ref="BC69" si="10">AI69+AZ69</f>
        <v>0</v>
      </c>
      <c r="BD69" s="3919"/>
      <c r="BE69" s="3920"/>
      <c r="BF69" s="4582"/>
      <c r="BG69" s="4583"/>
      <c r="BH69" s="4007"/>
      <c r="BI69" s="4610"/>
      <c r="BJ69" s="4611"/>
      <c r="BK69" s="4611"/>
      <c r="BL69" s="4611"/>
      <c r="BM69" s="4611"/>
      <c r="BN69" s="4611"/>
      <c r="BO69" s="4611"/>
      <c r="BP69" s="4612"/>
    </row>
    <row r="70" spans="2:68" s="100" customFormat="1" ht="12" customHeight="1">
      <c r="B70" s="3969"/>
      <c r="C70" s="4210"/>
      <c r="D70" s="3780"/>
      <c r="E70" s="3781"/>
      <c r="F70" s="3782"/>
      <c r="G70" s="4646"/>
      <c r="H70" s="4647"/>
      <c r="I70" s="4647"/>
      <c r="J70" s="4647"/>
      <c r="K70" s="4648"/>
      <c r="L70" s="3792"/>
      <c r="M70" s="3793"/>
      <c r="N70" s="3793"/>
      <c r="O70" s="3793"/>
      <c r="P70" s="3794"/>
      <c r="Q70" s="3787"/>
      <c r="R70" s="3846"/>
      <c r="S70" s="3847"/>
      <c r="T70" s="3848"/>
      <c r="U70" s="3871"/>
      <c r="V70" s="3871"/>
      <c r="W70" s="3984"/>
      <c r="X70" s="3985"/>
      <c r="Y70" s="3990"/>
      <c r="Z70" s="3991"/>
      <c r="AA70" s="3993"/>
      <c r="AB70" s="3854"/>
      <c r="AC70" s="3856"/>
      <c r="AD70" s="3854"/>
      <c r="AE70" s="3105"/>
      <c r="AF70" s="3854"/>
      <c r="AG70" s="4591"/>
      <c r="AH70" s="4592"/>
      <c r="AI70" s="4594"/>
      <c r="AJ70" s="4592"/>
      <c r="AK70" s="3873"/>
      <c r="AL70" s="2453"/>
      <c r="AM70" s="3874"/>
      <c r="AN70" s="3873"/>
      <c r="AO70" s="2453"/>
      <c r="AP70" s="3874"/>
      <c r="AQ70" s="4013"/>
      <c r="AR70" s="4014"/>
      <c r="AS70" s="4015"/>
      <c r="AT70" s="4013"/>
      <c r="AU70" s="4014"/>
      <c r="AV70" s="4015"/>
      <c r="AW70" s="4013"/>
      <c r="AX70" s="4014"/>
      <c r="AY70" s="4015"/>
      <c r="AZ70" s="3939"/>
      <c r="BA70" s="3940"/>
      <c r="BB70" s="3941"/>
      <c r="BC70" s="3939"/>
      <c r="BD70" s="3940"/>
      <c r="BE70" s="4036"/>
      <c r="BF70" s="4584"/>
      <c r="BG70" s="4585"/>
      <c r="BH70" s="4008"/>
      <c r="BI70" s="4613"/>
      <c r="BJ70" s="4614"/>
      <c r="BK70" s="4614"/>
      <c r="BL70" s="4614"/>
      <c r="BM70" s="4614"/>
      <c r="BN70" s="4614"/>
      <c r="BO70" s="4614"/>
      <c r="BP70" s="4615"/>
    </row>
    <row r="71" spans="2:68" s="100" customFormat="1" ht="12" customHeight="1">
      <c r="B71" s="3969"/>
      <c r="C71" s="4248"/>
      <c r="D71" s="3783"/>
      <c r="E71" s="3784"/>
      <c r="F71" s="3785"/>
      <c r="G71" s="4600"/>
      <c r="H71" s="4601"/>
      <c r="I71" s="4602"/>
      <c r="J71" s="4603"/>
      <c r="K71" s="4604"/>
      <c r="L71" s="3795"/>
      <c r="M71" s="3796"/>
      <c r="N71" s="3796"/>
      <c r="O71" s="3796"/>
      <c r="P71" s="3797"/>
      <c r="Q71" s="3857"/>
      <c r="R71" s="3824"/>
      <c r="S71" s="3825"/>
      <c r="T71" s="3826"/>
      <c r="U71" s="3872"/>
      <c r="V71" s="3872"/>
      <c r="W71" s="3986"/>
      <c r="X71" s="3987"/>
      <c r="Y71" s="3994"/>
      <c r="Z71" s="3995"/>
      <c r="AA71" s="1035"/>
      <c r="AB71" s="1036" t="s">
        <v>37</v>
      </c>
      <c r="AC71" s="1037"/>
      <c r="AD71" s="1036" t="s">
        <v>37</v>
      </c>
      <c r="AE71" s="1037"/>
      <c r="AF71" s="1036" t="s">
        <v>37</v>
      </c>
      <c r="AG71" s="1400"/>
      <c r="AH71" s="1086"/>
      <c r="AI71" s="1402"/>
      <c r="AJ71" s="1087"/>
      <c r="AK71" s="3824"/>
      <c r="AL71" s="3825"/>
      <c r="AM71" s="3826"/>
      <c r="AN71" s="3824"/>
      <c r="AO71" s="3825"/>
      <c r="AP71" s="3826"/>
      <c r="AQ71" s="4019"/>
      <c r="AR71" s="4020"/>
      <c r="AS71" s="4021"/>
      <c r="AT71" s="4019"/>
      <c r="AU71" s="4020"/>
      <c r="AV71" s="4021"/>
      <c r="AW71" s="4019"/>
      <c r="AX71" s="4020"/>
      <c r="AY71" s="4021"/>
      <c r="AZ71" s="3921"/>
      <c r="BA71" s="3922"/>
      <c r="BB71" s="4044"/>
      <c r="BC71" s="3921"/>
      <c r="BD71" s="3922"/>
      <c r="BE71" s="3923"/>
      <c r="BF71" s="4595"/>
      <c r="BG71" s="4596"/>
      <c r="BH71" s="4009"/>
      <c r="BI71" s="4597"/>
      <c r="BJ71" s="4598"/>
      <c r="BK71" s="4598"/>
      <c r="BL71" s="4598"/>
      <c r="BM71" s="4598"/>
      <c r="BN71" s="4598"/>
      <c r="BO71" s="4598"/>
      <c r="BP71" s="4599"/>
    </row>
    <row r="72" spans="2:68" s="100" customFormat="1" ht="12" customHeight="1">
      <c r="B72" s="3969" t="str">
        <f>IF(G72="","","○")</f>
        <v/>
      </c>
      <c r="C72" s="4209">
        <v>14</v>
      </c>
      <c r="D72" s="4586"/>
      <c r="E72" s="4587"/>
      <c r="F72" s="4588"/>
      <c r="G72" s="3780"/>
      <c r="H72" s="3781"/>
      <c r="I72" s="3781"/>
      <c r="J72" s="3781"/>
      <c r="K72" s="3782"/>
      <c r="L72" s="3789"/>
      <c r="M72" s="3790"/>
      <c r="N72" s="3790"/>
      <c r="O72" s="3790"/>
      <c r="P72" s="3791"/>
      <c r="Q72" s="3786"/>
      <c r="R72" s="3753"/>
      <c r="S72" s="3868"/>
      <c r="T72" s="3869"/>
      <c r="U72" s="3871"/>
      <c r="V72" s="3871"/>
      <c r="W72" s="3982"/>
      <c r="X72" s="3983"/>
      <c r="Y72" s="3988"/>
      <c r="Z72" s="3989"/>
      <c r="AA72" s="3992"/>
      <c r="AB72" s="3853" t="s">
        <v>131</v>
      </c>
      <c r="AC72" s="3855"/>
      <c r="AD72" s="3853" t="s">
        <v>131</v>
      </c>
      <c r="AE72" s="3102"/>
      <c r="AF72" s="3853" t="s">
        <v>131</v>
      </c>
      <c r="AG72" s="4589"/>
      <c r="AH72" s="4590"/>
      <c r="AI72" s="4593"/>
      <c r="AJ72" s="4590"/>
      <c r="AK72" s="3837"/>
      <c r="AL72" s="3838"/>
      <c r="AM72" s="3259"/>
      <c r="AN72" s="3852"/>
      <c r="AO72" s="3838"/>
      <c r="AP72" s="3259"/>
      <c r="AQ72" s="4033"/>
      <c r="AR72" s="4034"/>
      <c r="AS72" s="4035"/>
      <c r="AT72" s="4033"/>
      <c r="AU72" s="4034"/>
      <c r="AV72" s="4035"/>
      <c r="AW72" s="4033"/>
      <c r="AX72" s="4034"/>
      <c r="AY72" s="4035"/>
      <c r="AZ72" s="3918">
        <f>SUM(AK72:AY74)</f>
        <v>0</v>
      </c>
      <c r="BA72" s="3919"/>
      <c r="BB72" s="3938"/>
      <c r="BC72" s="3918">
        <f t="shared" ref="BC72" si="11">AI72+AZ72</f>
        <v>0</v>
      </c>
      <c r="BD72" s="3919"/>
      <c r="BE72" s="3920"/>
      <c r="BF72" s="4582"/>
      <c r="BG72" s="4583"/>
      <c r="BH72" s="4007"/>
      <c r="BI72" s="4610"/>
      <c r="BJ72" s="4611"/>
      <c r="BK72" s="4611"/>
      <c r="BL72" s="4611"/>
      <c r="BM72" s="4611"/>
      <c r="BN72" s="4611"/>
      <c r="BO72" s="4611"/>
      <c r="BP72" s="4612"/>
    </row>
    <row r="73" spans="2:68" s="100" customFormat="1" ht="12" customHeight="1">
      <c r="B73" s="3969"/>
      <c r="C73" s="4210"/>
      <c r="D73" s="3780"/>
      <c r="E73" s="3781"/>
      <c r="F73" s="3782"/>
      <c r="G73" s="4646"/>
      <c r="H73" s="4647"/>
      <c r="I73" s="4647"/>
      <c r="J73" s="4647"/>
      <c r="K73" s="4648"/>
      <c r="L73" s="3792"/>
      <c r="M73" s="3793"/>
      <c r="N73" s="3793"/>
      <c r="O73" s="3793"/>
      <c r="P73" s="3794"/>
      <c r="Q73" s="3787"/>
      <c r="R73" s="3846"/>
      <c r="S73" s="3847"/>
      <c r="T73" s="3848"/>
      <c r="U73" s="3871"/>
      <c r="V73" s="3871"/>
      <c r="W73" s="3984"/>
      <c r="X73" s="3985"/>
      <c r="Y73" s="3990"/>
      <c r="Z73" s="3991"/>
      <c r="AA73" s="3993"/>
      <c r="AB73" s="3854"/>
      <c r="AC73" s="3856"/>
      <c r="AD73" s="3854"/>
      <c r="AE73" s="3105"/>
      <c r="AF73" s="3854"/>
      <c r="AG73" s="4591"/>
      <c r="AH73" s="4592"/>
      <c r="AI73" s="4594"/>
      <c r="AJ73" s="4592"/>
      <c r="AK73" s="3873"/>
      <c r="AL73" s="2453"/>
      <c r="AM73" s="3874"/>
      <c r="AN73" s="3873"/>
      <c r="AO73" s="2453"/>
      <c r="AP73" s="3874"/>
      <c r="AQ73" s="4013"/>
      <c r="AR73" s="4014"/>
      <c r="AS73" s="4015"/>
      <c r="AT73" s="4013"/>
      <c r="AU73" s="4014"/>
      <c r="AV73" s="4015"/>
      <c r="AW73" s="4013"/>
      <c r="AX73" s="4014"/>
      <c r="AY73" s="4015"/>
      <c r="AZ73" s="3939"/>
      <c r="BA73" s="3940"/>
      <c r="BB73" s="3941"/>
      <c r="BC73" s="3939"/>
      <c r="BD73" s="3940"/>
      <c r="BE73" s="4036"/>
      <c r="BF73" s="4584"/>
      <c r="BG73" s="4585"/>
      <c r="BH73" s="4008"/>
      <c r="BI73" s="4613"/>
      <c r="BJ73" s="4614"/>
      <c r="BK73" s="4614"/>
      <c r="BL73" s="4614"/>
      <c r="BM73" s="4614"/>
      <c r="BN73" s="4614"/>
      <c r="BO73" s="4614"/>
      <c r="BP73" s="4615"/>
    </row>
    <row r="74" spans="2:68" s="100" customFormat="1" ht="12" customHeight="1">
      <c r="B74" s="3969"/>
      <c r="C74" s="4248"/>
      <c r="D74" s="3783"/>
      <c r="E74" s="3784"/>
      <c r="F74" s="3785"/>
      <c r="G74" s="4600"/>
      <c r="H74" s="4601"/>
      <c r="I74" s="4602"/>
      <c r="J74" s="4603"/>
      <c r="K74" s="4604"/>
      <c r="L74" s="3795"/>
      <c r="M74" s="3796"/>
      <c r="N74" s="3796"/>
      <c r="O74" s="3796"/>
      <c r="P74" s="3797"/>
      <c r="Q74" s="3857"/>
      <c r="R74" s="3824"/>
      <c r="S74" s="3825"/>
      <c r="T74" s="3826"/>
      <c r="U74" s="3871"/>
      <c r="V74" s="3871"/>
      <c r="W74" s="3986"/>
      <c r="X74" s="3987"/>
      <c r="Y74" s="3994"/>
      <c r="Z74" s="3995"/>
      <c r="AA74" s="1035"/>
      <c r="AB74" s="1036" t="s">
        <v>37</v>
      </c>
      <c r="AC74" s="1037"/>
      <c r="AD74" s="1036" t="s">
        <v>37</v>
      </c>
      <c r="AE74" s="1037"/>
      <c r="AF74" s="1036" t="s">
        <v>37</v>
      </c>
      <c r="AG74" s="1400"/>
      <c r="AH74" s="1086"/>
      <c r="AI74" s="1402"/>
      <c r="AJ74" s="1087"/>
      <c r="AK74" s="3824"/>
      <c r="AL74" s="3825"/>
      <c r="AM74" s="3826"/>
      <c r="AN74" s="3824"/>
      <c r="AO74" s="3825"/>
      <c r="AP74" s="3826"/>
      <c r="AQ74" s="4019"/>
      <c r="AR74" s="4020"/>
      <c r="AS74" s="4021"/>
      <c r="AT74" s="4019"/>
      <c r="AU74" s="4020"/>
      <c r="AV74" s="4021"/>
      <c r="AW74" s="4019"/>
      <c r="AX74" s="4020"/>
      <c r="AY74" s="4021"/>
      <c r="AZ74" s="3921"/>
      <c r="BA74" s="3922"/>
      <c r="BB74" s="4044"/>
      <c r="BC74" s="3921"/>
      <c r="BD74" s="3922"/>
      <c r="BE74" s="3923"/>
      <c r="BF74" s="4595"/>
      <c r="BG74" s="4596"/>
      <c r="BH74" s="4009"/>
      <c r="BI74" s="4597"/>
      <c r="BJ74" s="4598"/>
      <c r="BK74" s="4598"/>
      <c r="BL74" s="4598"/>
      <c r="BM74" s="4598"/>
      <c r="BN74" s="4598"/>
      <c r="BO74" s="4598"/>
      <c r="BP74" s="4599"/>
    </row>
    <row r="75" spans="2:68" s="100" customFormat="1" ht="12" customHeight="1">
      <c r="B75" s="3969" t="str">
        <f>IF(G75="","","○")</f>
        <v/>
      </c>
      <c r="C75" s="4209">
        <v>15</v>
      </c>
      <c r="D75" s="4586"/>
      <c r="E75" s="4587"/>
      <c r="F75" s="4588"/>
      <c r="G75" s="3780"/>
      <c r="H75" s="3781"/>
      <c r="I75" s="3781"/>
      <c r="J75" s="3781"/>
      <c r="K75" s="3782"/>
      <c r="L75" s="3789"/>
      <c r="M75" s="3790"/>
      <c r="N75" s="3790"/>
      <c r="O75" s="3790"/>
      <c r="P75" s="3791"/>
      <c r="Q75" s="3786"/>
      <c r="R75" s="3753"/>
      <c r="S75" s="3868"/>
      <c r="T75" s="3869"/>
      <c r="U75" s="3870"/>
      <c r="V75" s="3870"/>
      <c r="W75" s="3982"/>
      <c r="X75" s="3983"/>
      <c r="Y75" s="3988"/>
      <c r="Z75" s="3989"/>
      <c r="AA75" s="3992"/>
      <c r="AB75" s="3853" t="s">
        <v>131</v>
      </c>
      <c r="AC75" s="3855"/>
      <c r="AD75" s="3853" t="s">
        <v>131</v>
      </c>
      <c r="AE75" s="3102"/>
      <c r="AF75" s="3853" t="s">
        <v>131</v>
      </c>
      <c r="AG75" s="4589"/>
      <c r="AH75" s="4590"/>
      <c r="AI75" s="4593"/>
      <c r="AJ75" s="4590"/>
      <c r="AK75" s="3837"/>
      <c r="AL75" s="3838"/>
      <c r="AM75" s="3259"/>
      <c r="AN75" s="3852"/>
      <c r="AO75" s="3838"/>
      <c r="AP75" s="3259"/>
      <c r="AQ75" s="4033"/>
      <c r="AR75" s="4034"/>
      <c r="AS75" s="4035"/>
      <c r="AT75" s="4033"/>
      <c r="AU75" s="4034"/>
      <c r="AV75" s="4035"/>
      <c r="AW75" s="4033"/>
      <c r="AX75" s="4034"/>
      <c r="AY75" s="4035"/>
      <c r="AZ75" s="3918">
        <f>SUM(AK75:AY77)</f>
        <v>0</v>
      </c>
      <c r="BA75" s="3919"/>
      <c r="BB75" s="3938"/>
      <c r="BC75" s="3918">
        <f t="shared" ref="BC75" si="12">AI75+AZ75</f>
        <v>0</v>
      </c>
      <c r="BD75" s="3919"/>
      <c r="BE75" s="3920"/>
      <c r="BF75" s="4582"/>
      <c r="BG75" s="4583"/>
      <c r="BH75" s="4007"/>
      <c r="BI75" s="4610"/>
      <c r="BJ75" s="4611"/>
      <c r="BK75" s="4611"/>
      <c r="BL75" s="4611"/>
      <c r="BM75" s="4611"/>
      <c r="BN75" s="4611"/>
      <c r="BO75" s="4611"/>
      <c r="BP75" s="4612"/>
    </row>
    <row r="76" spans="2:68" s="100" customFormat="1" ht="12" customHeight="1">
      <c r="B76" s="3969"/>
      <c r="C76" s="4210"/>
      <c r="D76" s="3780"/>
      <c r="E76" s="3781"/>
      <c r="F76" s="3782"/>
      <c r="G76" s="4646"/>
      <c r="H76" s="4647"/>
      <c r="I76" s="4647"/>
      <c r="J76" s="4647"/>
      <c r="K76" s="4648"/>
      <c r="L76" s="3792"/>
      <c r="M76" s="3793"/>
      <c r="N76" s="3793"/>
      <c r="O76" s="3793"/>
      <c r="P76" s="3794"/>
      <c r="Q76" s="3787"/>
      <c r="R76" s="3846"/>
      <c r="S76" s="3847"/>
      <c r="T76" s="3848"/>
      <c r="U76" s="3871"/>
      <c r="V76" s="3871"/>
      <c r="W76" s="3984"/>
      <c r="X76" s="3985"/>
      <c r="Y76" s="3990"/>
      <c r="Z76" s="3991"/>
      <c r="AA76" s="3993"/>
      <c r="AB76" s="3854"/>
      <c r="AC76" s="3856"/>
      <c r="AD76" s="3854"/>
      <c r="AE76" s="3105"/>
      <c r="AF76" s="3854"/>
      <c r="AG76" s="4591"/>
      <c r="AH76" s="4592"/>
      <c r="AI76" s="4594"/>
      <c r="AJ76" s="4592"/>
      <c r="AK76" s="3873"/>
      <c r="AL76" s="2453"/>
      <c r="AM76" s="3874"/>
      <c r="AN76" s="3873"/>
      <c r="AO76" s="2453"/>
      <c r="AP76" s="3874"/>
      <c r="AQ76" s="4013"/>
      <c r="AR76" s="4014"/>
      <c r="AS76" s="4015"/>
      <c r="AT76" s="4013"/>
      <c r="AU76" s="4014"/>
      <c r="AV76" s="4015"/>
      <c r="AW76" s="4013"/>
      <c r="AX76" s="4014"/>
      <c r="AY76" s="4015"/>
      <c r="AZ76" s="3939"/>
      <c r="BA76" s="3940"/>
      <c r="BB76" s="3941"/>
      <c r="BC76" s="3939"/>
      <c r="BD76" s="3940"/>
      <c r="BE76" s="4036"/>
      <c r="BF76" s="4584"/>
      <c r="BG76" s="4585"/>
      <c r="BH76" s="4008"/>
      <c r="BI76" s="4613"/>
      <c r="BJ76" s="4614"/>
      <c r="BK76" s="4614"/>
      <c r="BL76" s="4614"/>
      <c r="BM76" s="4614"/>
      <c r="BN76" s="4614"/>
      <c r="BO76" s="4614"/>
      <c r="BP76" s="4615"/>
    </row>
    <row r="77" spans="2:68" s="100" customFormat="1" ht="12" customHeight="1">
      <c r="B77" s="3969"/>
      <c r="C77" s="4248"/>
      <c r="D77" s="3783"/>
      <c r="E77" s="3784"/>
      <c r="F77" s="3785"/>
      <c r="G77" s="4600"/>
      <c r="H77" s="4601"/>
      <c r="I77" s="4602"/>
      <c r="J77" s="4603"/>
      <c r="K77" s="4604"/>
      <c r="L77" s="3795"/>
      <c r="M77" s="3796"/>
      <c r="N77" s="3796"/>
      <c r="O77" s="3796"/>
      <c r="P77" s="3797"/>
      <c r="Q77" s="3857"/>
      <c r="R77" s="3824"/>
      <c r="S77" s="3825"/>
      <c r="T77" s="3826"/>
      <c r="U77" s="3872"/>
      <c r="V77" s="3872"/>
      <c r="W77" s="3986"/>
      <c r="X77" s="3987"/>
      <c r="Y77" s="3994"/>
      <c r="Z77" s="3995"/>
      <c r="AA77" s="1035"/>
      <c r="AB77" s="1036" t="s">
        <v>37</v>
      </c>
      <c r="AC77" s="1037"/>
      <c r="AD77" s="1036" t="s">
        <v>37</v>
      </c>
      <c r="AE77" s="1037"/>
      <c r="AF77" s="1036" t="s">
        <v>37</v>
      </c>
      <c r="AG77" s="1400"/>
      <c r="AH77" s="1086"/>
      <c r="AI77" s="1402"/>
      <c r="AJ77" s="1087"/>
      <c r="AK77" s="3824"/>
      <c r="AL77" s="3825"/>
      <c r="AM77" s="3826"/>
      <c r="AN77" s="3824"/>
      <c r="AO77" s="3825"/>
      <c r="AP77" s="3826"/>
      <c r="AQ77" s="4019"/>
      <c r="AR77" s="4020"/>
      <c r="AS77" s="4021"/>
      <c r="AT77" s="4019"/>
      <c r="AU77" s="4020"/>
      <c r="AV77" s="4021"/>
      <c r="AW77" s="4019"/>
      <c r="AX77" s="4020"/>
      <c r="AY77" s="4021"/>
      <c r="AZ77" s="3921"/>
      <c r="BA77" s="3922"/>
      <c r="BB77" s="4044"/>
      <c r="BC77" s="3921"/>
      <c r="BD77" s="3922"/>
      <c r="BE77" s="3923"/>
      <c r="BF77" s="4595"/>
      <c r="BG77" s="4596"/>
      <c r="BH77" s="4009"/>
      <c r="BI77" s="4597"/>
      <c r="BJ77" s="4598"/>
      <c r="BK77" s="4598"/>
      <c r="BL77" s="4598"/>
      <c r="BM77" s="4598"/>
      <c r="BN77" s="4598"/>
      <c r="BO77" s="4598"/>
      <c r="BP77" s="4599"/>
    </row>
    <row r="78" spans="2:68" s="100" customFormat="1" ht="12" customHeight="1">
      <c r="B78" s="3969" t="str">
        <f>IF(G78="","","○")</f>
        <v/>
      </c>
      <c r="C78" s="4209">
        <v>16</v>
      </c>
      <c r="D78" s="3777"/>
      <c r="E78" s="3778"/>
      <c r="F78" s="3779"/>
      <c r="G78" s="3777"/>
      <c r="H78" s="3778"/>
      <c r="I78" s="3778"/>
      <c r="J78" s="3778"/>
      <c r="K78" s="3779"/>
      <c r="L78" s="3789"/>
      <c r="M78" s="3790"/>
      <c r="N78" s="3790"/>
      <c r="O78" s="3790"/>
      <c r="P78" s="3791"/>
      <c r="Q78" s="3786"/>
      <c r="R78" s="3753"/>
      <c r="S78" s="3868"/>
      <c r="T78" s="3869"/>
      <c r="U78" s="3870"/>
      <c r="V78" s="3870"/>
      <c r="W78" s="3982"/>
      <c r="X78" s="3983"/>
      <c r="Y78" s="3988"/>
      <c r="Z78" s="3989"/>
      <c r="AA78" s="3992"/>
      <c r="AB78" s="3853" t="s">
        <v>131</v>
      </c>
      <c r="AC78" s="3855"/>
      <c r="AD78" s="3853" t="s">
        <v>131</v>
      </c>
      <c r="AE78" s="3102"/>
      <c r="AF78" s="3853" t="s">
        <v>131</v>
      </c>
      <c r="AG78" s="4589"/>
      <c r="AH78" s="4590"/>
      <c r="AI78" s="4593"/>
      <c r="AJ78" s="4590"/>
      <c r="AK78" s="3837"/>
      <c r="AL78" s="3838"/>
      <c r="AM78" s="3259"/>
      <c r="AN78" s="3852"/>
      <c r="AO78" s="3838"/>
      <c r="AP78" s="3259"/>
      <c r="AQ78" s="4033"/>
      <c r="AR78" s="4034"/>
      <c r="AS78" s="4035"/>
      <c r="AT78" s="4033"/>
      <c r="AU78" s="4034"/>
      <c r="AV78" s="4035"/>
      <c r="AW78" s="4033"/>
      <c r="AX78" s="4034"/>
      <c r="AY78" s="4035"/>
      <c r="AZ78" s="3918">
        <f>SUM(AK78:AY80)</f>
        <v>0</v>
      </c>
      <c r="BA78" s="3919"/>
      <c r="BB78" s="3938"/>
      <c r="BC78" s="3918">
        <f t="shared" ref="BC78" si="13">AI78+AZ78</f>
        <v>0</v>
      </c>
      <c r="BD78" s="3919"/>
      <c r="BE78" s="3920"/>
      <c r="BF78" s="4582"/>
      <c r="BG78" s="4583"/>
      <c r="BH78" s="4007"/>
      <c r="BI78" s="4638"/>
      <c r="BJ78" s="4639"/>
      <c r="BK78" s="4639"/>
      <c r="BL78" s="4639"/>
      <c r="BM78" s="4639"/>
      <c r="BN78" s="4639"/>
      <c r="BO78" s="4639"/>
      <c r="BP78" s="4640"/>
    </row>
    <row r="79" spans="2:68" s="100" customFormat="1" ht="12" customHeight="1">
      <c r="B79" s="3969"/>
      <c r="C79" s="4210"/>
      <c r="D79" s="3780"/>
      <c r="E79" s="3781"/>
      <c r="F79" s="3782"/>
      <c r="G79" s="4646"/>
      <c r="H79" s="4647"/>
      <c r="I79" s="4647"/>
      <c r="J79" s="4647"/>
      <c r="K79" s="4648"/>
      <c r="L79" s="3792"/>
      <c r="M79" s="3793"/>
      <c r="N79" s="3793"/>
      <c r="O79" s="3793"/>
      <c r="P79" s="3794"/>
      <c r="Q79" s="3787"/>
      <c r="R79" s="3846"/>
      <c r="S79" s="3847"/>
      <c r="T79" s="3848"/>
      <c r="U79" s="3871"/>
      <c r="V79" s="3871"/>
      <c r="W79" s="3984"/>
      <c r="X79" s="3985"/>
      <c r="Y79" s="3990"/>
      <c r="Z79" s="3991"/>
      <c r="AA79" s="3993"/>
      <c r="AB79" s="3854"/>
      <c r="AC79" s="3856"/>
      <c r="AD79" s="3854"/>
      <c r="AE79" s="3105"/>
      <c r="AF79" s="3854"/>
      <c r="AG79" s="4591"/>
      <c r="AH79" s="4592"/>
      <c r="AI79" s="4594"/>
      <c r="AJ79" s="4592"/>
      <c r="AK79" s="3873"/>
      <c r="AL79" s="2453"/>
      <c r="AM79" s="3874"/>
      <c r="AN79" s="3873"/>
      <c r="AO79" s="2453"/>
      <c r="AP79" s="3874"/>
      <c r="AQ79" s="4013"/>
      <c r="AR79" s="4014"/>
      <c r="AS79" s="4015"/>
      <c r="AT79" s="4013"/>
      <c r="AU79" s="4014"/>
      <c r="AV79" s="4015"/>
      <c r="AW79" s="4013"/>
      <c r="AX79" s="4014"/>
      <c r="AY79" s="4015"/>
      <c r="AZ79" s="3939"/>
      <c r="BA79" s="3940"/>
      <c r="BB79" s="3941"/>
      <c r="BC79" s="3939"/>
      <c r="BD79" s="3940"/>
      <c r="BE79" s="4036"/>
      <c r="BF79" s="4584"/>
      <c r="BG79" s="4585"/>
      <c r="BH79" s="4008"/>
      <c r="BI79" s="4613"/>
      <c r="BJ79" s="4614"/>
      <c r="BK79" s="4614"/>
      <c r="BL79" s="4614"/>
      <c r="BM79" s="4614"/>
      <c r="BN79" s="4614"/>
      <c r="BO79" s="4614"/>
      <c r="BP79" s="4615"/>
    </row>
    <row r="80" spans="2:68" s="100" customFormat="1" ht="12" customHeight="1" thickBot="1">
      <c r="B80" s="3969"/>
      <c r="C80" s="4211"/>
      <c r="D80" s="4605"/>
      <c r="E80" s="4606"/>
      <c r="F80" s="4607"/>
      <c r="G80" s="4649"/>
      <c r="H80" s="4650"/>
      <c r="I80" s="4651"/>
      <c r="J80" s="4652"/>
      <c r="K80" s="4653"/>
      <c r="L80" s="3977"/>
      <c r="M80" s="3978"/>
      <c r="N80" s="3978"/>
      <c r="O80" s="3978"/>
      <c r="P80" s="3979"/>
      <c r="Q80" s="3788"/>
      <c r="R80" s="3945"/>
      <c r="S80" s="3946"/>
      <c r="T80" s="3947"/>
      <c r="U80" s="3980"/>
      <c r="V80" s="3980"/>
      <c r="W80" s="4005"/>
      <c r="X80" s="4006"/>
      <c r="Y80" s="3948"/>
      <c r="Z80" s="3949"/>
      <c r="AA80" s="1043"/>
      <c r="AB80" s="1044" t="s">
        <v>37</v>
      </c>
      <c r="AC80" s="772"/>
      <c r="AD80" s="1044" t="s">
        <v>37</v>
      </c>
      <c r="AE80" s="772"/>
      <c r="AF80" s="1044" t="s">
        <v>37</v>
      </c>
      <c r="AG80" s="1401"/>
      <c r="AH80" s="1088"/>
      <c r="AI80" s="1403"/>
      <c r="AJ80" s="1089"/>
      <c r="AK80" s="3945"/>
      <c r="AL80" s="3946"/>
      <c r="AM80" s="3947"/>
      <c r="AN80" s="3945"/>
      <c r="AO80" s="3946"/>
      <c r="AP80" s="3947"/>
      <c r="AQ80" s="3996"/>
      <c r="AR80" s="3997"/>
      <c r="AS80" s="3998"/>
      <c r="AT80" s="3996"/>
      <c r="AU80" s="3997"/>
      <c r="AV80" s="3998"/>
      <c r="AW80" s="3996"/>
      <c r="AX80" s="3997"/>
      <c r="AY80" s="3998"/>
      <c r="AZ80" s="3942"/>
      <c r="BA80" s="3943"/>
      <c r="BB80" s="3944"/>
      <c r="BC80" s="3942"/>
      <c r="BD80" s="3943"/>
      <c r="BE80" s="4037"/>
      <c r="BF80" s="4641"/>
      <c r="BG80" s="4642"/>
      <c r="BH80" s="4028"/>
      <c r="BI80" s="4643"/>
      <c r="BJ80" s="4644"/>
      <c r="BK80" s="4644"/>
      <c r="BL80" s="4644"/>
      <c r="BM80" s="4644"/>
      <c r="BN80" s="4644"/>
      <c r="BO80" s="4644"/>
      <c r="BP80" s="4645"/>
    </row>
    <row r="81" spans="1:73" s="65" customFormat="1" ht="7" customHeight="1">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82"/>
      <c r="AB81" s="115"/>
      <c r="AC81" s="115"/>
      <c r="AD81" s="115"/>
      <c r="AE81" s="115"/>
      <c r="AF81" s="115"/>
      <c r="AG81" s="82"/>
      <c r="AH81" s="82"/>
      <c r="AI81" s="82"/>
      <c r="AJ81" s="82"/>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28"/>
      <c r="BG81" s="128"/>
      <c r="BH81" s="128"/>
      <c r="BI81" s="82"/>
      <c r="BJ81" s="82"/>
      <c r="BK81" s="82"/>
      <c r="BL81" s="82"/>
      <c r="BM81" s="82"/>
      <c r="BN81" s="82"/>
      <c r="BO81" s="82"/>
      <c r="BP81" s="82"/>
    </row>
    <row r="82" spans="1:73" ht="15.75" customHeight="1">
      <c r="A82" s="794"/>
      <c r="B82" s="65"/>
      <c r="C82" s="6" t="s">
        <v>821</v>
      </c>
      <c r="D82" s="6"/>
      <c r="E82" s="6"/>
      <c r="F82" s="6"/>
      <c r="G82" s="6"/>
      <c r="H82" s="6"/>
      <c r="I82" s="6"/>
      <c r="J82" s="6"/>
      <c r="K82" s="6"/>
      <c r="L82" s="6"/>
      <c r="M82" s="6"/>
      <c r="N82" s="6"/>
      <c r="O82" s="6"/>
      <c r="P82" s="6"/>
      <c r="Q82" s="6"/>
      <c r="R82" s="1050"/>
      <c r="S82" s="1050"/>
      <c r="T82" s="601"/>
      <c r="U82" s="601"/>
      <c r="V82" s="276"/>
      <c r="W82" s="1053"/>
      <c r="X82" s="602"/>
      <c r="Y82" s="1053"/>
      <c r="Z82" s="128"/>
      <c r="AA82" s="1053"/>
      <c r="AB82" s="6"/>
      <c r="AC82" s="6"/>
      <c r="AD82" s="6"/>
      <c r="AE82" s="6"/>
      <c r="AF82" s="6"/>
      <c r="AG82" s="6"/>
      <c r="AH82" s="265"/>
      <c r="AI82" s="6"/>
      <c r="AJ82" s="6"/>
      <c r="AK82" s="6"/>
      <c r="AL82" s="6"/>
      <c r="AM82" s="6"/>
      <c r="AN82" s="6"/>
      <c r="AO82" s="6"/>
      <c r="AP82" s="6"/>
      <c r="AQ82" s="6"/>
      <c r="AR82" s="6"/>
      <c r="AS82" s="6"/>
      <c r="AT82" s="6"/>
      <c r="AU82" s="6"/>
      <c r="AV82" s="6"/>
      <c r="AW82" s="6"/>
      <c r="AX82" s="6"/>
      <c r="AY82" s="6"/>
      <c r="AZ82" s="6"/>
      <c r="BA82" s="6"/>
      <c r="BB82" s="6"/>
      <c r="BC82" s="265"/>
      <c r="BD82" s="6"/>
      <c r="BE82" s="6"/>
      <c r="BF82" s="6"/>
      <c r="BG82" s="1055"/>
      <c r="BH82" s="4634" t="s">
        <v>1139</v>
      </c>
      <c r="BI82" s="4634"/>
      <c r="BJ82" s="4634"/>
      <c r="BK82" s="4634"/>
      <c r="BL82" s="4635"/>
      <c r="BM82" s="3966" t="s">
        <v>1140</v>
      </c>
      <c r="BN82" s="4636"/>
      <c r="BO82" s="4636"/>
      <c r="BP82" s="4637"/>
      <c r="BR82" s="1021" t="s">
        <v>1098</v>
      </c>
    </row>
    <row r="83" spans="1:73" s="65" customFormat="1" ht="12" customHeight="1">
      <c r="A83" s="794" t="s">
        <v>1157</v>
      </c>
      <c r="C83" s="3769" t="s">
        <v>711</v>
      </c>
      <c r="D83" s="3103"/>
      <c r="E83" s="3103"/>
      <c r="F83" s="3104"/>
      <c r="G83" s="3771">
        <f>SUM(J59,J62,J65,J68,J71,J74,J77,J80)</f>
        <v>0</v>
      </c>
      <c r="H83" s="3772"/>
      <c r="I83" s="3772"/>
      <c r="J83" s="3772"/>
      <c r="K83" s="3773"/>
      <c r="L83" s="1090"/>
      <c r="M83" s="1090"/>
      <c r="N83" s="875"/>
      <c r="O83" s="931"/>
      <c r="P83" s="931"/>
      <c r="Q83" s="931"/>
      <c r="R83" s="3103"/>
      <c r="S83" s="3103"/>
      <c r="T83" s="1391"/>
      <c r="U83" s="1391"/>
      <c r="V83" s="1391"/>
      <c r="W83" s="1391"/>
      <c r="X83" s="207"/>
      <c r="Y83" s="1059"/>
      <c r="Z83" s="1064"/>
      <c r="AA83" s="1059"/>
      <c r="AB83" s="875"/>
      <c r="AC83" s="1059"/>
      <c r="AD83" s="1060"/>
      <c r="AE83" s="1060"/>
      <c r="AF83" s="1060"/>
      <c r="AG83" s="4630" t="e">
        <f>ROUND(AVERAGE($AG57:$AH80),0)</f>
        <v>#DIV/0!</v>
      </c>
      <c r="AH83" s="4631"/>
      <c r="AI83" s="4631" t="e">
        <f>ROUND(AVERAGE($AI57:$AJ80),0)</f>
        <v>#DIV/0!</v>
      </c>
      <c r="AJ83" s="4631"/>
      <c r="AK83" s="3909"/>
      <c r="AL83" s="3910"/>
      <c r="AM83" s="3911"/>
      <c r="AN83" s="3909"/>
      <c r="AO83" s="3910"/>
      <c r="AP83" s="3911"/>
      <c r="AQ83" s="3915"/>
      <c r="AR83" s="3916"/>
      <c r="AS83" s="3917"/>
      <c r="AT83" s="3915"/>
      <c r="AU83" s="3916"/>
      <c r="AV83" s="3917"/>
      <c r="AW83" s="3915"/>
      <c r="AX83" s="3916"/>
      <c r="AY83" s="3917"/>
      <c r="AZ83" s="3918" t="e">
        <f>ROUND(SUMIF($B57:$B80,$A83,$AZ57:$BB80)/$BH83,0)</f>
        <v>#DIV/0!</v>
      </c>
      <c r="BA83" s="3919"/>
      <c r="BB83" s="3938"/>
      <c r="BC83" s="4228" t="e">
        <f>ROUND(SUMIF($B57:$B80,$A83,$BC57:$BE80)/$BH83,0)</f>
        <v>#DIV/0!</v>
      </c>
      <c r="BD83" s="4223"/>
      <c r="BE83" s="4628"/>
      <c r="BF83" s="4616" t="e">
        <f>ROUND(AVERAGE(BF57,BF60,BF63,BF66,BF69,BF72,BF75,BF78),0)</f>
        <v>#DIV/0!</v>
      </c>
      <c r="BG83" s="4617"/>
      <c r="BH83" s="4618">
        <f>COUNTIF(G57:I80,BR83)+COUNTIF(G57:I80,BR84)+COUNTIF(G57:I80,BR85)+COUNTIF(G57:I80,BR86)+COUNTIF(G57:I80,BR87)+COUNTIF(G57:I80,BR88)</f>
        <v>0</v>
      </c>
      <c r="BI83" s="4619"/>
      <c r="BJ83" s="4619"/>
      <c r="BK83" s="4619"/>
      <c r="BL83" s="4620"/>
      <c r="BM83" s="3897" t="e">
        <f>ROUND((BF83/BF84)*100,1)</f>
        <v>#DIV/0!</v>
      </c>
      <c r="BN83" s="3898"/>
      <c r="BO83" s="3898"/>
      <c r="BP83" s="3899"/>
      <c r="BR83" s="1021" t="s">
        <v>1143</v>
      </c>
    </row>
    <row r="84" spans="1:73" s="65" customFormat="1" ht="12" customHeight="1">
      <c r="A84" s="64"/>
      <c r="B84" s="5"/>
      <c r="C84" s="3770"/>
      <c r="D84" s="3109"/>
      <c r="E84" s="3109"/>
      <c r="F84" s="3110"/>
      <c r="G84" s="3774"/>
      <c r="H84" s="3775"/>
      <c r="I84" s="3775"/>
      <c r="J84" s="3775"/>
      <c r="K84" s="3776"/>
      <c r="L84" s="1091"/>
      <c r="M84" s="1091"/>
      <c r="N84" s="597"/>
      <c r="O84" s="1390"/>
      <c r="P84" s="1390"/>
      <c r="Q84" s="1390"/>
      <c r="R84" s="3109"/>
      <c r="S84" s="3109"/>
      <c r="T84" s="1392"/>
      <c r="U84" s="1392"/>
      <c r="V84" s="1392"/>
      <c r="W84" s="1392"/>
      <c r="X84" s="1037"/>
      <c r="Y84" s="1061"/>
      <c r="Z84" s="1037"/>
      <c r="AA84" s="1061"/>
      <c r="AB84" s="1037"/>
      <c r="AC84" s="1061"/>
      <c r="AD84" s="1062"/>
      <c r="AE84" s="1062"/>
      <c r="AF84" s="1062"/>
      <c r="AG84" s="4632"/>
      <c r="AH84" s="4633"/>
      <c r="AI84" s="4633"/>
      <c r="AJ84" s="4633"/>
      <c r="AK84" s="3912"/>
      <c r="AL84" s="3913"/>
      <c r="AM84" s="3914"/>
      <c r="AN84" s="3912"/>
      <c r="AO84" s="3913"/>
      <c r="AP84" s="3914"/>
      <c r="AQ84" s="3903"/>
      <c r="AR84" s="3904"/>
      <c r="AS84" s="3905"/>
      <c r="AT84" s="3903"/>
      <c r="AU84" s="3904"/>
      <c r="AV84" s="3905"/>
      <c r="AW84" s="3903"/>
      <c r="AX84" s="3904"/>
      <c r="AY84" s="3905"/>
      <c r="AZ84" s="3921"/>
      <c r="BA84" s="3922"/>
      <c r="BB84" s="4044"/>
      <c r="BC84" s="4229"/>
      <c r="BD84" s="4226"/>
      <c r="BE84" s="4629"/>
      <c r="BF84" s="4626" t="e">
        <f>ROUND(AVERAGE(BF59,BF62,BF65,BF68,BF71,BF74,BF77,BF80),0)</f>
        <v>#DIV/0!</v>
      </c>
      <c r="BG84" s="4627"/>
      <c r="BH84" s="4621"/>
      <c r="BI84" s="4622"/>
      <c r="BJ84" s="4622"/>
      <c r="BK84" s="4622"/>
      <c r="BL84" s="4623"/>
      <c r="BM84" s="3900"/>
      <c r="BN84" s="3901"/>
      <c r="BO84" s="3901"/>
      <c r="BP84" s="3902"/>
      <c r="BR84" s="65" t="s">
        <v>1144</v>
      </c>
    </row>
    <row r="85" spans="1:73" s="65" customFormat="1" ht="12" customHeight="1">
      <c r="A85" s="64"/>
      <c r="B85" s="5"/>
      <c r="C85" s="3814" t="s">
        <v>1872</v>
      </c>
      <c r="D85" s="3815"/>
      <c r="E85" s="3815"/>
      <c r="F85" s="3815"/>
      <c r="G85" s="3812">
        <f>SUM(G39,G83)</f>
        <v>0</v>
      </c>
      <c r="H85" s="3772"/>
      <c r="I85" s="3772"/>
      <c r="J85" s="3772"/>
      <c r="K85" s="3773"/>
      <c r="L85" s="1090"/>
      <c r="M85" s="1090"/>
      <c r="N85" s="875"/>
      <c r="O85" s="3868"/>
      <c r="P85" s="3868"/>
      <c r="Q85" s="3868"/>
      <c r="R85" s="3103"/>
      <c r="S85" s="3103"/>
      <c r="T85" s="3924"/>
      <c r="U85" s="3924"/>
      <c r="V85" s="3924"/>
      <c r="W85" s="3924"/>
      <c r="X85" s="207"/>
      <c r="Y85" s="1059"/>
      <c r="Z85" s="1064"/>
      <c r="AA85" s="1059"/>
      <c r="AB85" s="3926"/>
      <c r="AC85" s="3926"/>
      <c r="AD85" s="3926"/>
      <c r="AE85" s="3926"/>
      <c r="AF85" s="3927"/>
      <c r="AG85" s="4630">
        <f>ROUND(SUMIF($B$13:$B80,$A83,$AG$13:$AH80),0)</f>
        <v>0</v>
      </c>
      <c r="AH85" s="4631"/>
      <c r="AI85" s="4631">
        <f>ROUND(SUMIF($B$13:$B80,$A83,$AI$13:$AJ80),0)</f>
        <v>0</v>
      </c>
      <c r="AJ85" s="4631"/>
      <c r="AK85" s="3909"/>
      <c r="AL85" s="3910"/>
      <c r="AM85" s="3911"/>
      <c r="AN85" s="3909"/>
      <c r="AO85" s="3910"/>
      <c r="AP85" s="3911"/>
      <c r="AQ85" s="3915"/>
      <c r="AR85" s="3916"/>
      <c r="AS85" s="3917"/>
      <c r="AT85" s="3915"/>
      <c r="AU85" s="3916"/>
      <c r="AV85" s="3917"/>
      <c r="AW85" s="3915"/>
      <c r="AX85" s="3916"/>
      <c r="AY85" s="3917"/>
      <c r="AZ85" s="3918">
        <f>ROUND(SUMIF($B$13:$B80,$A83,$AZ$13:$BB80),0)</f>
        <v>0</v>
      </c>
      <c r="BA85" s="3919"/>
      <c r="BB85" s="3938"/>
      <c r="BC85" s="4228">
        <f>ROUND(SUMIF($B$13:$B80,$A83,$BC$13:$BE80),0)</f>
        <v>0</v>
      </c>
      <c r="BD85" s="4223"/>
      <c r="BE85" s="4628"/>
      <c r="BF85" s="4616" t="e">
        <f>ROUND(AVERAGE(BF13,BF16,BF19,BF22,BF25,BF28,BF31,BF34,BF57,BF60,BF63,BF66,BF69,BF72,BF75,BF78),0)</f>
        <v>#DIV/0!</v>
      </c>
      <c r="BG85" s="4617"/>
      <c r="BH85" s="4618">
        <f>SUM(BH39,BH83)</f>
        <v>0</v>
      </c>
      <c r="BI85" s="4619"/>
      <c r="BJ85" s="4619"/>
      <c r="BK85" s="4619"/>
      <c r="BL85" s="4620"/>
      <c r="BM85" s="3897" t="e">
        <f>ROUND((BF85/BF86)*100,1)</f>
        <v>#DIV/0!</v>
      </c>
      <c r="BN85" s="3898"/>
      <c r="BO85" s="3898"/>
      <c r="BP85" s="3899"/>
      <c r="BR85" s="65" t="s">
        <v>1147</v>
      </c>
    </row>
    <row r="86" spans="1:73" s="65" customFormat="1" ht="12" customHeight="1">
      <c r="A86" s="64"/>
      <c r="B86" s="5"/>
      <c r="C86" s="3816"/>
      <c r="D86" s="3817"/>
      <c r="E86" s="3817"/>
      <c r="F86" s="3817"/>
      <c r="G86" s="3813"/>
      <c r="H86" s="3775"/>
      <c r="I86" s="3775"/>
      <c r="J86" s="3775"/>
      <c r="K86" s="3776"/>
      <c r="L86" s="1091"/>
      <c r="M86" s="1091"/>
      <c r="N86" s="896"/>
      <c r="O86" s="2460"/>
      <c r="P86" s="2460"/>
      <c r="Q86" s="2460"/>
      <c r="R86" s="3109"/>
      <c r="S86" s="3109"/>
      <c r="T86" s="3925"/>
      <c r="U86" s="3925"/>
      <c r="V86" s="3925"/>
      <c r="W86" s="3925"/>
      <c r="X86" s="1037"/>
      <c r="Y86" s="1061"/>
      <c r="Z86" s="1037"/>
      <c r="AA86" s="1061"/>
      <c r="AB86" s="3928"/>
      <c r="AC86" s="3928"/>
      <c r="AD86" s="3928"/>
      <c r="AE86" s="3928"/>
      <c r="AF86" s="3929"/>
      <c r="AG86" s="4632"/>
      <c r="AH86" s="4633"/>
      <c r="AI86" s="4633"/>
      <c r="AJ86" s="4633"/>
      <c r="AK86" s="3912"/>
      <c r="AL86" s="3913"/>
      <c r="AM86" s="3914"/>
      <c r="AN86" s="3912"/>
      <c r="AO86" s="3913"/>
      <c r="AP86" s="3914"/>
      <c r="AQ86" s="3903"/>
      <c r="AR86" s="3904"/>
      <c r="AS86" s="3905"/>
      <c r="AT86" s="3903"/>
      <c r="AU86" s="3904"/>
      <c r="AV86" s="3905"/>
      <c r="AW86" s="3903"/>
      <c r="AX86" s="3904"/>
      <c r="AY86" s="3905"/>
      <c r="AZ86" s="3921"/>
      <c r="BA86" s="3922"/>
      <c r="BB86" s="4044"/>
      <c r="BC86" s="4229"/>
      <c r="BD86" s="4226"/>
      <c r="BE86" s="4629"/>
      <c r="BF86" s="4626" t="e">
        <f>ROUND(AVERAGE(BF15,BF18,BF21,BF24,BF27,BF30,BF33,BF36,BF59,BF62,BF65,BF68,BF71,BF74,BF77,BF80),0)</f>
        <v>#DIV/0!</v>
      </c>
      <c r="BG86" s="4627"/>
      <c r="BH86" s="4621"/>
      <c r="BI86" s="4622"/>
      <c r="BJ86" s="4622"/>
      <c r="BK86" s="4622"/>
      <c r="BL86" s="4623"/>
      <c r="BM86" s="3900"/>
      <c r="BN86" s="3901"/>
      <c r="BO86" s="3901"/>
      <c r="BP86" s="3902"/>
      <c r="BR86" s="65" t="s">
        <v>68</v>
      </c>
    </row>
    <row r="87" spans="1:73" s="65" customFormat="1" ht="12" customHeight="1">
      <c r="C87" s="65" t="s">
        <v>1145</v>
      </c>
      <c r="G87" s="344"/>
      <c r="H87" s="1063" t="s">
        <v>1146</v>
      </c>
      <c r="I87" s="217" t="s">
        <v>1462</v>
      </c>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338"/>
      <c r="BF87" s="338"/>
      <c r="BG87" s="338"/>
      <c r="BH87" s="631"/>
      <c r="BI87" s="338"/>
      <c r="BJ87" s="338"/>
      <c r="BK87" s="338"/>
      <c r="BL87" s="338"/>
      <c r="BM87" s="338"/>
      <c r="BN87" s="338"/>
      <c r="BO87" s="338"/>
      <c r="BP87" s="338"/>
      <c r="BR87" s="65" t="s">
        <v>1149</v>
      </c>
    </row>
    <row r="88" spans="1:73" s="65" customFormat="1" ht="12" customHeight="1">
      <c r="G88" s="344"/>
      <c r="H88" s="1063" t="s">
        <v>132</v>
      </c>
      <c r="I88" s="217" t="s">
        <v>2175</v>
      </c>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338"/>
      <c r="BF88" s="338"/>
      <c r="BG88" s="338"/>
      <c r="BH88" s="631"/>
      <c r="BI88" s="338"/>
      <c r="BJ88" s="338"/>
      <c r="BK88" s="338"/>
      <c r="BL88" s="338"/>
      <c r="BM88" s="338"/>
      <c r="BN88" s="338"/>
      <c r="BO88" s="338"/>
      <c r="BP88" s="338"/>
      <c r="BR88" s="65" t="s">
        <v>1151</v>
      </c>
    </row>
    <row r="89" spans="1:73" s="65" customFormat="1" ht="12" customHeight="1">
      <c r="H89" s="1063" t="s">
        <v>1188</v>
      </c>
      <c r="I89" s="2401" t="s">
        <v>1632</v>
      </c>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1"/>
      <c r="AK89" s="2401"/>
      <c r="AL89" s="2401"/>
      <c r="AM89" s="2401"/>
      <c r="AN89" s="2401"/>
      <c r="AO89" s="2401"/>
      <c r="AP89" s="2401"/>
      <c r="AQ89" s="2401"/>
      <c r="AR89" s="2401"/>
      <c r="AS89" s="2401"/>
      <c r="AT89" s="2401"/>
      <c r="AU89" s="2401"/>
      <c r="AV89" s="2401"/>
      <c r="AW89" s="2401"/>
      <c r="AX89" s="2401"/>
      <c r="AY89" s="2401"/>
      <c r="AZ89" s="2401"/>
      <c r="BA89" s="2401"/>
      <c r="BB89" s="2401"/>
      <c r="BC89" s="2401"/>
      <c r="BD89" s="2401"/>
      <c r="BE89" s="2401"/>
      <c r="BF89" s="2401"/>
      <c r="BG89" s="2401"/>
      <c r="BH89" s="2401"/>
      <c r="BI89" s="2401"/>
      <c r="BJ89" s="2401"/>
      <c r="BK89" s="2401"/>
      <c r="BL89" s="2401"/>
      <c r="BM89" s="2401"/>
      <c r="BN89" s="2401"/>
      <c r="BO89" s="2401"/>
      <c r="BP89" s="2401"/>
    </row>
    <row r="90" spans="1:73" s="65" customFormat="1" ht="12" customHeight="1">
      <c r="H90" s="1063"/>
      <c r="I90" s="2401"/>
      <c r="J90" s="2401"/>
      <c r="K90" s="2401"/>
      <c r="L90" s="2401"/>
      <c r="M90" s="2401"/>
      <c r="N90" s="2401"/>
      <c r="O90" s="2401"/>
      <c r="P90" s="2401"/>
      <c r="Q90" s="2401"/>
      <c r="R90" s="2401"/>
      <c r="S90" s="2401"/>
      <c r="T90" s="2401"/>
      <c r="U90" s="2401"/>
      <c r="V90" s="2401"/>
      <c r="W90" s="2401"/>
      <c r="X90" s="2401"/>
      <c r="Y90" s="2401"/>
      <c r="Z90" s="2401"/>
      <c r="AA90" s="2401"/>
      <c r="AB90" s="2401"/>
      <c r="AC90" s="2401"/>
      <c r="AD90" s="2401"/>
      <c r="AE90" s="2401"/>
      <c r="AF90" s="2401"/>
      <c r="AG90" s="2401"/>
      <c r="AH90" s="2401"/>
      <c r="AI90" s="2401"/>
      <c r="AJ90" s="2401"/>
      <c r="AK90" s="2401"/>
      <c r="AL90" s="2401"/>
      <c r="AM90" s="2401"/>
      <c r="AN90" s="2401"/>
      <c r="AO90" s="2401"/>
      <c r="AP90" s="2401"/>
      <c r="AQ90" s="2401"/>
      <c r="AR90" s="2401"/>
      <c r="AS90" s="2401"/>
      <c r="AT90" s="2401"/>
      <c r="AU90" s="2401"/>
      <c r="AV90" s="2401"/>
      <c r="AW90" s="2401"/>
      <c r="AX90" s="2401"/>
      <c r="AY90" s="2401"/>
      <c r="AZ90" s="2401"/>
      <c r="BA90" s="2401"/>
      <c r="BB90" s="2401"/>
      <c r="BC90" s="2401"/>
      <c r="BD90" s="2401"/>
      <c r="BE90" s="2401"/>
      <c r="BF90" s="2401"/>
      <c r="BG90" s="2401"/>
      <c r="BH90" s="2401"/>
      <c r="BI90" s="2401"/>
      <c r="BJ90" s="2401"/>
      <c r="BK90" s="2401"/>
      <c r="BL90" s="2401"/>
      <c r="BM90" s="2401"/>
      <c r="BN90" s="2401"/>
      <c r="BO90" s="2401"/>
      <c r="BP90" s="2401"/>
    </row>
    <row r="91" spans="1:73" s="65" customFormat="1" ht="12" customHeight="1">
      <c r="H91" s="1063" t="s">
        <v>1189</v>
      </c>
      <c r="I91" s="2401" t="s">
        <v>1637</v>
      </c>
      <c r="J91" s="2401"/>
      <c r="K91" s="2401"/>
      <c r="L91" s="2401"/>
      <c r="M91" s="2401"/>
      <c r="N91" s="2401"/>
      <c r="O91" s="2401"/>
      <c r="P91" s="2401"/>
      <c r="Q91" s="2401"/>
      <c r="R91" s="2401"/>
      <c r="S91" s="2401"/>
      <c r="T91" s="2401"/>
      <c r="U91" s="2401"/>
      <c r="V91" s="2401"/>
      <c r="W91" s="2401"/>
      <c r="X91" s="2401"/>
      <c r="Y91" s="2401"/>
      <c r="Z91" s="2401"/>
      <c r="AA91" s="2401"/>
      <c r="AB91" s="2401"/>
      <c r="AC91" s="2401"/>
      <c r="AD91" s="2401"/>
      <c r="AE91" s="2401"/>
      <c r="AF91" s="2401"/>
      <c r="AG91" s="2401"/>
      <c r="AH91" s="2401"/>
      <c r="AI91" s="2401"/>
      <c r="AJ91" s="2401"/>
      <c r="AK91" s="2401"/>
      <c r="AL91" s="2401"/>
      <c r="AM91" s="2401"/>
      <c r="AN91" s="2401"/>
      <c r="AO91" s="2401"/>
      <c r="AP91" s="2401"/>
      <c r="AQ91" s="2401"/>
      <c r="AR91" s="2401"/>
      <c r="AS91" s="2401"/>
      <c r="AT91" s="2401"/>
      <c r="AU91" s="2401"/>
      <c r="AV91" s="2401"/>
      <c r="AW91" s="2401"/>
      <c r="AX91" s="2401"/>
      <c r="AY91" s="2401"/>
      <c r="AZ91" s="2401"/>
      <c r="BA91" s="2401"/>
      <c r="BB91" s="2401"/>
      <c r="BC91" s="2401"/>
      <c r="BD91" s="2401"/>
      <c r="BE91" s="2401"/>
      <c r="BF91" s="2401"/>
      <c r="BG91" s="2401"/>
      <c r="BH91" s="2401"/>
      <c r="BI91" s="2401"/>
      <c r="BJ91" s="2401"/>
      <c r="BK91" s="2401"/>
      <c r="BL91" s="2401"/>
      <c r="BM91" s="2401"/>
      <c r="BN91" s="2401"/>
      <c r="BO91" s="2401"/>
      <c r="BP91" s="2401"/>
      <c r="BR91" s="100"/>
      <c r="BS91" s="100"/>
      <c r="BT91" s="100"/>
      <c r="BU91" s="100"/>
    </row>
    <row r="92" spans="1:73" s="65" customFormat="1" ht="12" customHeight="1">
      <c r="H92" s="1063" t="s">
        <v>1526</v>
      </c>
      <c r="I92" s="3590" t="s">
        <v>2294</v>
      </c>
      <c r="J92" s="3590"/>
      <c r="K92" s="3590"/>
      <c r="L92" s="3590"/>
      <c r="M92" s="3590"/>
      <c r="N92" s="3590"/>
      <c r="O92" s="3590"/>
      <c r="P92" s="3590"/>
      <c r="Q92" s="3590"/>
      <c r="R92" s="3590"/>
      <c r="S92" s="3590"/>
      <c r="T92" s="3590"/>
      <c r="U92" s="3590"/>
      <c r="V92" s="3590"/>
      <c r="W92" s="3590"/>
      <c r="X92" s="3590"/>
      <c r="Y92" s="3590"/>
      <c r="Z92" s="3590"/>
      <c r="AA92" s="3590"/>
      <c r="AB92" s="3590"/>
      <c r="AC92" s="3590"/>
      <c r="AD92" s="3590"/>
      <c r="AE92" s="3590"/>
      <c r="AF92" s="3590"/>
      <c r="AG92" s="3590"/>
      <c r="AH92" s="3590"/>
      <c r="AI92" s="3590"/>
      <c r="AJ92" s="3590"/>
      <c r="AK92" s="3590"/>
      <c r="AL92" s="3590"/>
      <c r="AM92" s="3590"/>
      <c r="AN92" s="3590"/>
      <c r="AO92" s="3590"/>
      <c r="AP92" s="3590"/>
      <c r="AQ92" s="3590"/>
      <c r="AR92" s="3590"/>
      <c r="AS92" s="3590"/>
      <c r="AT92" s="3590"/>
      <c r="AU92" s="3590"/>
      <c r="AV92" s="3590"/>
      <c r="AW92" s="3590"/>
      <c r="AX92" s="3590"/>
      <c r="AY92" s="3590"/>
      <c r="AZ92" s="3590"/>
      <c r="BA92" s="3590"/>
      <c r="BB92" s="3590"/>
      <c r="BC92" s="3590"/>
      <c r="BD92" s="3590"/>
      <c r="BE92" s="3590"/>
      <c r="BF92" s="3590"/>
      <c r="BG92" s="3590"/>
      <c r="BH92" s="3590"/>
      <c r="BI92" s="3590"/>
      <c r="BJ92" s="3590"/>
      <c r="BK92" s="3590"/>
      <c r="BL92" s="3590"/>
      <c r="BM92" s="3590"/>
      <c r="BN92" s="3590"/>
      <c r="BO92" s="3590"/>
      <c r="BP92" s="3590"/>
      <c r="BQ92" s="3590"/>
      <c r="BR92" s="3590"/>
      <c r="BS92" s="3590"/>
      <c r="BT92" s="3590"/>
      <c r="BU92" s="3590"/>
    </row>
    <row r="93" spans="1:73" s="100" customFormat="1" ht="14.15" customHeight="1">
      <c r="C93" s="98"/>
      <c r="D93" s="98"/>
      <c r="E93" s="98"/>
      <c r="F93" s="98"/>
      <c r="G93" s="98"/>
      <c r="H93" s="98"/>
      <c r="I93" s="98"/>
      <c r="J93" s="98"/>
      <c r="K93" s="98"/>
      <c r="Q93" s="98"/>
      <c r="R93" s="98"/>
      <c r="S93" s="98"/>
      <c r="T93" s="98"/>
      <c r="U93" s="98"/>
      <c r="V93" s="98"/>
      <c r="W93" s="98"/>
      <c r="X93" s="98"/>
      <c r="Y93" s="829"/>
      <c r="Z93" s="829"/>
      <c r="AA93" s="238"/>
      <c r="AB93" s="98"/>
      <c r="AC93" s="238"/>
      <c r="AD93" s="98"/>
      <c r="AE93" s="98"/>
      <c r="AF93" s="98"/>
      <c r="AG93" s="1092"/>
      <c r="AH93" s="1092"/>
      <c r="AI93" s="1092"/>
      <c r="AJ93" s="1092"/>
      <c r="AK93" s="1093"/>
      <c r="AL93" s="1093"/>
      <c r="AM93" s="1093"/>
      <c r="AN93" s="1093"/>
      <c r="AO93" s="1093"/>
      <c r="AP93" s="1093"/>
      <c r="AQ93" s="1094"/>
      <c r="AR93" s="1094"/>
      <c r="AS93" s="1094"/>
      <c r="AT93" s="1094"/>
      <c r="AU93" s="1094"/>
      <c r="AV93" s="1094"/>
      <c r="AW93" s="1094"/>
      <c r="AX93" s="1094"/>
      <c r="AY93" s="1094"/>
      <c r="AZ93" s="1093"/>
      <c r="BA93" s="1093"/>
      <c r="BB93" s="1093"/>
      <c r="BC93" s="1093"/>
      <c r="BD93" s="1093"/>
      <c r="BE93" s="1093"/>
      <c r="BF93" s="98"/>
      <c r="BG93" s="98"/>
      <c r="BH93" s="98"/>
      <c r="BI93" s="829"/>
      <c r="BJ93" s="829"/>
      <c r="BK93" s="829"/>
      <c r="BL93" s="829"/>
      <c r="BM93" s="829"/>
      <c r="BN93" s="829"/>
      <c r="BO93" s="829"/>
      <c r="BP93" s="829"/>
      <c r="BR93" s="5"/>
      <c r="BS93" s="5"/>
      <c r="BT93" s="5"/>
      <c r="BU93" s="5"/>
    </row>
    <row r="94" spans="1:73" ht="14.15" customHeight="1">
      <c r="C94" s="2394" t="s">
        <v>2173</v>
      </c>
      <c r="D94" s="2394"/>
      <c r="E94" s="2394"/>
      <c r="F94" s="2394"/>
      <c r="G94" s="2394"/>
      <c r="H94" s="2394"/>
      <c r="I94" s="2394"/>
      <c r="J94" s="2394"/>
      <c r="K94" s="2394"/>
      <c r="L94" s="2394"/>
      <c r="M94" s="2394"/>
      <c r="N94" s="2394"/>
      <c r="O94" s="2394"/>
      <c r="P94" s="2394"/>
      <c r="Q94" s="2394"/>
      <c r="R94" s="2394"/>
      <c r="S94" s="2394"/>
      <c r="T94" s="2394"/>
      <c r="U94" s="2394"/>
      <c r="V94" s="2394"/>
      <c r="W94" s="2394"/>
      <c r="X94" s="2394"/>
      <c r="Y94" s="2394"/>
      <c r="Z94" s="2394"/>
      <c r="AA94" s="2394"/>
      <c r="AB94" s="2394"/>
      <c r="AC94" s="2394"/>
      <c r="AD94" s="2394"/>
      <c r="AE94" s="2394"/>
      <c r="AF94" s="2394"/>
      <c r="AG94" s="2394"/>
      <c r="AH94" s="2394"/>
      <c r="AI94" s="2394"/>
      <c r="AJ94" s="2394"/>
      <c r="AK94" s="2394"/>
      <c r="AL94" s="2394"/>
      <c r="AM94" s="2394"/>
      <c r="AN94" s="2394"/>
      <c r="AO94" s="2394"/>
      <c r="AP94" s="2394"/>
      <c r="AQ94" s="2394"/>
      <c r="AR94" s="2394"/>
      <c r="AS94" s="2394"/>
      <c r="AT94" s="2394"/>
      <c r="AU94" s="2394"/>
      <c r="AV94" s="2394"/>
      <c r="AW94" s="2394"/>
      <c r="AX94" s="2394"/>
      <c r="AY94" s="2394"/>
      <c r="AZ94" s="2394"/>
      <c r="BA94" s="2394"/>
      <c r="BB94" s="2394"/>
      <c r="BC94" s="2394"/>
      <c r="BD94" s="2394"/>
      <c r="BE94" s="2394"/>
      <c r="BF94" s="2394"/>
      <c r="BG94" s="2394"/>
      <c r="BH94" s="2394"/>
      <c r="BI94" s="2394"/>
      <c r="BJ94" s="2394"/>
      <c r="BK94" s="2394"/>
      <c r="BL94" s="2394"/>
      <c r="BM94" s="2394"/>
      <c r="BN94" s="2394"/>
      <c r="BO94" s="2394"/>
      <c r="BP94" s="2394"/>
    </row>
    <row r="95" spans="1:73" ht="5.15" customHeight="1">
      <c r="F95" s="65"/>
    </row>
    <row r="96" spans="1:73" ht="14.15" customHeight="1" thickBot="1">
      <c r="C96" s="233" t="s">
        <v>2296</v>
      </c>
      <c r="D96" s="233"/>
      <c r="E96" s="233"/>
      <c r="F96" s="233"/>
      <c r="G96" s="233"/>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BA96" s="3878" t="s">
        <v>1160</v>
      </c>
      <c r="BB96" s="3878"/>
      <c r="BC96" s="3878"/>
      <c r="BD96" s="3878"/>
      <c r="BE96" s="3878"/>
      <c r="BF96" s="3878"/>
      <c r="BG96" s="3878"/>
      <c r="BH96" s="3879"/>
      <c r="BI96" s="3879"/>
      <c r="BJ96" s="4137" t="s">
        <v>996</v>
      </c>
      <c r="BK96" s="4137"/>
      <c r="BL96" s="4137"/>
      <c r="BM96" s="4137"/>
      <c r="BN96" s="4137"/>
      <c r="BO96" s="4137"/>
      <c r="BR96" s="65"/>
      <c r="BS96" s="65"/>
      <c r="BT96" s="65"/>
      <c r="BU96" s="65"/>
    </row>
    <row r="97" spans="2:68" s="65" customFormat="1" ht="13" customHeight="1">
      <c r="C97" s="4134" t="s">
        <v>834</v>
      </c>
      <c r="D97" s="3843" t="s">
        <v>1873</v>
      </c>
      <c r="E97" s="3844"/>
      <c r="F97" s="3845"/>
      <c r="G97" s="3880" t="s">
        <v>59</v>
      </c>
      <c r="H97" s="3881"/>
      <c r="I97" s="3881"/>
      <c r="J97" s="3881"/>
      <c r="K97" s="3882"/>
      <c r="L97" s="3880" t="s">
        <v>56</v>
      </c>
      <c r="M97" s="3881"/>
      <c r="N97" s="3881"/>
      <c r="O97" s="3881"/>
      <c r="P97" s="3882"/>
      <c r="Q97" s="3875" t="s">
        <v>57</v>
      </c>
      <c r="R97" s="3843" t="s">
        <v>818</v>
      </c>
      <c r="S97" s="3844"/>
      <c r="T97" s="3845"/>
      <c r="U97" s="3875" t="s">
        <v>815</v>
      </c>
      <c r="V97" s="3875" t="s">
        <v>817</v>
      </c>
      <c r="W97" s="4115" t="s">
        <v>829</v>
      </c>
      <c r="X97" s="4116"/>
      <c r="Y97" s="3880" t="s">
        <v>62</v>
      </c>
      <c r="Z97" s="3881"/>
      <c r="AA97" s="3881"/>
      <c r="AB97" s="3881"/>
      <c r="AC97" s="3881"/>
      <c r="AD97" s="3881"/>
      <c r="AE97" s="3881"/>
      <c r="AF97" s="4122"/>
      <c r="AG97" s="4121" t="s">
        <v>972</v>
      </c>
      <c r="AH97" s="3881"/>
      <c r="AI97" s="3881"/>
      <c r="AJ97" s="3881"/>
      <c r="AK97" s="3881"/>
      <c r="AL97" s="3881"/>
      <c r="AM97" s="3881"/>
      <c r="AN97" s="3881"/>
      <c r="AO97" s="3881"/>
      <c r="AP97" s="3881"/>
      <c r="AQ97" s="3881"/>
      <c r="AR97" s="3881"/>
      <c r="AS97" s="3881"/>
      <c r="AT97" s="3881"/>
      <c r="AU97" s="3881"/>
      <c r="AV97" s="3881"/>
      <c r="AW97" s="3881"/>
      <c r="AX97" s="3881"/>
      <c r="AY97" s="3881"/>
      <c r="AZ97" s="3881"/>
      <c r="BA97" s="3881"/>
      <c r="BB97" s="3881"/>
      <c r="BC97" s="3881"/>
      <c r="BD97" s="3881"/>
      <c r="BE97" s="4122"/>
      <c r="BF97" s="4654" t="s">
        <v>145</v>
      </c>
      <c r="BG97" s="4655"/>
      <c r="BH97" s="4077" t="s">
        <v>66</v>
      </c>
      <c r="BI97" s="3843" t="s">
        <v>53</v>
      </c>
      <c r="BJ97" s="3844"/>
      <c r="BK97" s="3844"/>
      <c r="BL97" s="3844"/>
      <c r="BM97" s="3844"/>
      <c r="BN97" s="3844"/>
      <c r="BO97" s="3844"/>
      <c r="BP97" s="4162"/>
    </row>
    <row r="98" spans="2:68" s="65" customFormat="1" ht="13" customHeight="1">
      <c r="C98" s="4135"/>
      <c r="D98" s="3846"/>
      <c r="E98" s="3847"/>
      <c r="F98" s="3848"/>
      <c r="G98" s="3105"/>
      <c r="H98" s="3106"/>
      <c r="I98" s="3106"/>
      <c r="J98" s="3106"/>
      <c r="K98" s="3107"/>
      <c r="L98" s="3105"/>
      <c r="M98" s="3106"/>
      <c r="N98" s="3106"/>
      <c r="O98" s="3106"/>
      <c r="P98" s="3107"/>
      <c r="Q98" s="3876"/>
      <c r="R98" s="3846"/>
      <c r="S98" s="3847"/>
      <c r="T98" s="3848"/>
      <c r="U98" s="4608"/>
      <c r="V98" s="4608"/>
      <c r="W98" s="4117"/>
      <c r="X98" s="4118"/>
      <c r="Y98" s="3108"/>
      <c r="Z98" s="3109"/>
      <c r="AA98" s="3109"/>
      <c r="AB98" s="3109"/>
      <c r="AC98" s="3109"/>
      <c r="AD98" s="3109"/>
      <c r="AE98" s="3109"/>
      <c r="AF98" s="4124"/>
      <c r="AG98" s="4123"/>
      <c r="AH98" s="3109"/>
      <c r="AI98" s="3109"/>
      <c r="AJ98" s="3109"/>
      <c r="AK98" s="3109"/>
      <c r="AL98" s="3109"/>
      <c r="AM98" s="3109"/>
      <c r="AN98" s="3109"/>
      <c r="AO98" s="3109"/>
      <c r="AP98" s="3109"/>
      <c r="AQ98" s="3109"/>
      <c r="AR98" s="3109"/>
      <c r="AS98" s="3109"/>
      <c r="AT98" s="3109"/>
      <c r="AU98" s="3109"/>
      <c r="AV98" s="3109"/>
      <c r="AW98" s="3109"/>
      <c r="AX98" s="3109"/>
      <c r="AY98" s="3109"/>
      <c r="AZ98" s="3109"/>
      <c r="BA98" s="3109"/>
      <c r="BB98" s="3109"/>
      <c r="BC98" s="3109"/>
      <c r="BD98" s="3109"/>
      <c r="BE98" s="4124"/>
      <c r="BF98" s="4673" t="s">
        <v>1190</v>
      </c>
      <c r="BG98" s="4674"/>
      <c r="BH98" s="4078"/>
      <c r="BI98" s="4163"/>
      <c r="BJ98" s="4164"/>
      <c r="BK98" s="4164"/>
      <c r="BL98" s="4164"/>
      <c r="BM98" s="4164"/>
      <c r="BN98" s="4164"/>
      <c r="BO98" s="4164"/>
      <c r="BP98" s="4165"/>
    </row>
    <row r="99" spans="2:68" s="65" customFormat="1" ht="15" customHeight="1">
      <c r="C99" s="4135"/>
      <c r="D99" s="3846"/>
      <c r="E99" s="3847"/>
      <c r="F99" s="3848"/>
      <c r="G99" s="4670"/>
      <c r="H99" s="4677"/>
      <c r="I99" s="4677"/>
      <c r="J99" s="4677"/>
      <c r="K99" s="4669"/>
      <c r="L99" s="3105"/>
      <c r="M99" s="3106"/>
      <c r="N99" s="3106"/>
      <c r="O99" s="3106"/>
      <c r="P99" s="3107"/>
      <c r="Q99" s="3876"/>
      <c r="R99" s="4182"/>
      <c r="S99" s="4183"/>
      <c r="T99" s="4184"/>
      <c r="U99" s="4608"/>
      <c r="V99" s="4608"/>
      <c r="W99" s="4117"/>
      <c r="X99" s="4118"/>
      <c r="Y99" s="4083" t="s">
        <v>63</v>
      </c>
      <c r="Z99" s="4084"/>
      <c r="AA99" s="4084"/>
      <c r="AB99" s="4085"/>
      <c r="AC99" s="4086" t="s">
        <v>1629</v>
      </c>
      <c r="AD99" s="4087"/>
      <c r="AE99" s="4086" t="s">
        <v>1630</v>
      </c>
      <c r="AF99" s="4092"/>
      <c r="AG99" s="4095" t="s">
        <v>1247</v>
      </c>
      <c r="AH99" s="3421"/>
      <c r="AI99" s="3421"/>
      <c r="AJ99" s="3421"/>
      <c r="AK99" s="3420" t="s">
        <v>417</v>
      </c>
      <c r="AL99" s="3421"/>
      <c r="AM99" s="3421"/>
      <c r="AN99" s="3421"/>
      <c r="AO99" s="3421"/>
      <c r="AP99" s="3421"/>
      <c r="AQ99" s="3421"/>
      <c r="AR99" s="3421"/>
      <c r="AS99" s="3421"/>
      <c r="AT99" s="3421"/>
      <c r="AU99" s="3421"/>
      <c r="AV99" s="3421"/>
      <c r="AW99" s="3421"/>
      <c r="AX99" s="3421"/>
      <c r="AY99" s="3421"/>
      <c r="AZ99" s="3421"/>
      <c r="BA99" s="3421"/>
      <c r="BB99" s="3422"/>
      <c r="BC99" s="2384" t="s">
        <v>194</v>
      </c>
      <c r="BD99" s="2267"/>
      <c r="BE99" s="4096"/>
      <c r="BF99" s="4678" t="s">
        <v>402</v>
      </c>
      <c r="BG99" s="4679"/>
      <c r="BH99" s="4078"/>
      <c r="BI99" s="4104" t="s">
        <v>2293</v>
      </c>
      <c r="BJ99" s="4105"/>
      <c r="BK99" s="4105"/>
      <c r="BL99" s="4105"/>
      <c r="BM99" s="4105"/>
      <c r="BN99" s="4105"/>
      <c r="BO99" s="4105"/>
      <c r="BP99" s="4106"/>
    </row>
    <row r="100" spans="2:68" s="65" customFormat="1" ht="15" customHeight="1">
      <c r="C100" s="4135"/>
      <c r="D100" s="3846"/>
      <c r="E100" s="3847"/>
      <c r="F100" s="3848"/>
      <c r="G100" s="4065" t="s">
        <v>408</v>
      </c>
      <c r="H100" s="4066"/>
      <c r="I100" s="4066"/>
      <c r="J100" s="4656" t="s">
        <v>831</v>
      </c>
      <c r="K100" s="4657"/>
      <c r="L100" s="3105"/>
      <c r="M100" s="3106"/>
      <c r="N100" s="3106"/>
      <c r="O100" s="3106"/>
      <c r="P100" s="3107"/>
      <c r="Q100" s="3876"/>
      <c r="R100" s="4065" t="s">
        <v>1169</v>
      </c>
      <c r="S100" s="4066"/>
      <c r="T100" s="4067"/>
      <c r="U100" s="4608"/>
      <c r="V100" s="4608"/>
      <c r="W100" s="4117"/>
      <c r="X100" s="4118"/>
      <c r="Y100" s="3753" t="s">
        <v>1635</v>
      </c>
      <c r="Z100" s="3869"/>
      <c r="AA100" s="3753" t="s">
        <v>830</v>
      </c>
      <c r="AB100" s="3869"/>
      <c r="AC100" s="4088"/>
      <c r="AD100" s="4089"/>
      <c r="AE100" s="4088"/>
      <c r="AF100" s="4093"/>
      <c r="AG100" s="4129" t="s">
        <v>145</v>
      </c>
      <c r="AH100" s="3869"/>
      <c r="AI100" s="3102" t="s">
        <v>416</v>
      </c>
      <c r="AJ100" s="3104"/>
      <c r="AK100" s="3852" t="s">
        <v>1523</v>
      </c>
      <c r="AL100" s="3838"/>
      <c r="AM100" s="3259"/>
      <c r="AN100" s="3852" t="s">
        <v>1500</v>
      </c>
      <c r="AO100" s="3838"/>
      <c r="AP100" s="3259"/>
      <c r="AQ100" s="4402" t="s">
        <v>1161</v>
      </c>
      <c r="AR100" s="4403"/>
      <c r="AS100" s="4404"/>
      <c r="AT100" s="4402" t="s">
        <v>397</v>
      </c>
      <c r="AU100" s="4403"/>
      <c r="AV100" s="4404"/>
      <c r="AW100" s="4402" t="s">
        <v>1162</v>
      </c>
      <c r="AX100" s="4403"/>
      <c r="AY100" s="4404"/>
      <c r="AZ100" s="3753" t="s">
        <v>399</v>
      </c>
      <c r="BA100" s="3868"/>
      <c r="BB100" s="3869"/>
      <c r="BC100" s="2374"/>
      <c r="BD100" s="2375"/>
      <c r="BE100" s="4097"/>
      <c r="BF100" s="4680"/>
      <c r="BG100" s="4681"/>
      <c r="BH100" s="4078"/>
      <c r="BI100" s="4107"/>
      <c r="BJ100" s="4108"/>
      <c r="BK100" s="4108"/>
      <c r="BL100" s="4108"/>
      <c r="BM100" s="4108"/>
      <c r="BN100" s="4108"/>
      <c r="BO100" s="4108"/>
      <c r="BP100" s="4109"/>
    </row>
    <row r="101" spans="2:68" s="65" customFormat="1" ht="15" customHeight="1">
      <c r="C101" s="4135"/>
      <c r="D101" s="3846"/>
      <c r="E101" s="3847"/>
      <c r="F101" s="3848"/>
      <c r="G101" s="3846"/>
      <c r="H101" s="3847"/>
      <c r="I101" s="3847"/>
      <c r="J101" s="4658"/>
      <c r="K101" s="4659"/>
      <c r="L101" s="3105"/>
      <c r="M101" s="3106"/>
      <c r="N101" s="3106"/>
      <c r="O101" s="3106"/>
      <c r="P101" s="3107"/>
      <c r="Q101" s="3876"/>
      <c r="R101" s="3846"/>
      <c r="S101" s="3847"/>
      <c r="T101" s="3848"/>
      <c r="U101" s="4608"/>
      <c r="V101" s="4608"/>
      <c r="W101" s="4117"/>
      <c r="X101" s="4118"/>
      <c r="Y101" s="3846"/>
      <c r="Z101" s="3848"/>
      <c r="AA101" s="3846"/>
      <c r="AB101" s="3848"/>
      <c r="AC101" s="4088"/>
      <c r="AD101" s="4089"/>
      <c r="AE101" s="4088"/>
      <c r="AF101" s="4093"/>
      <c r="AG101" s="4682"/>
      <c r="AH101" s="4184"/>
      <c r="AI101" s="4670"/>
      <c r="AJ101" s="4669"/>
      <c r="AK101" s="3873" t="s">
        <v>827</v>
      </c>
      <c r="AL101" s="2453"/>
      <c r="AM101" s="3874"/>
      <c r="AN101" s="3873" t="s">
        <v>1501</v>
      </c>
      <c r="AO101" s="2453"/>
      <c r="AP101" s="3874"/>
      <c r="AQ101" s="4068" t="s">
        <v>413</v>
      </c>
      <c r="AR101" s="4069"/>
      <c r="AS101" s="4070"/>
      <c r="AT101" s="4068" t="s">
        <v>1191</v>
      </c>
      <c r="AU101" s="4069"/>
      <c r="AV101" s="4070"/>
      <c r="AW101" s="4068" t="s">
        <v>398</v>
      </c>
      <c r="AX101" s="4069"/>
      <c r="AY101" s="4070"/>
      <c r="AZ101" s="3846"/>
      <c r="BA101" s="3847"/>
      <c r="BB101" s="3848"/>
      <c r="BC101" s="2374"/>
      <c r="BD101" s="2375"/>
      <c r="BE101" s="4097"/>
      <c r="BF101" s="4662" t="s">
        <v>403</v>
      </c>
      <c r="BG101" s="4663"/>
      <c r="BH101" s="4078"/>
      <c r="BI101" s="4107"/>
      <c r="BJ101" s="4108"/>
      <c r="BK101" s="4108"/>
      <c r="BL101" s="4108"/>
      <c r="BM101" s="4108"/>
      <c r="BN101" s="4108"/>
      <c r="BO101" s="4108"/>
      <c r="BP101" s="4109"/>
    </row>
    <row r="102" spans="2:68" s="65" customFormat="1" ht="15" customHeight="1" thickBot="1">
      <c r="C102" s="4136"/>
      <c r="D102" s="3849"/>
      <c r="E102" s="3850"/>
      <c r="F102" s="3851"/>
      <c r="G102" s="3849"/>
      <c r="H102" s="3850"/>
      <c r="I102" s="3850"/>
      <c r="J102" s="4660"/>
      <c r="K102" s="4661"/>
      <c r="L102" s="3417"/>
      <c r="M102" s="3418"/>
      <c r="N102" s="3418"/>
      <c r="O102" s="3418"/>
      <c r="P102" s="3419"/>
      <c r="Q102" s="3877"/>
      <c r="R102" s="3849"/>
      <c r="S102" s="3850"/>
      <c r="T102" s="3851"/>
      <c r="U102" s="4609"/>
      <c r="V102" s="4609"/>
      <c r="W102" s="4119"/>
      <c r="X102" s="4120"/>
      <c r="Y102" s="3849"/>
      <c r="Z102" s="3851"/>
      <c r="AA102" s="3849"/>
      <c r="AB102" s="3851"/>
      <c r="AC102" s="4090"/>
      <c r="AD102" s="4091"/>
      <c r="AE102" s="4090"/>
      <c r="AF102" s="4094"/>
      <c r="AG102" s="4666" t="s">
        <v>418</v>
      </c>
      <c r="AH102" s="4667"/>
      <c r="AI102" s="4671" t="s">
        <v>418</v>
      </c>
      <c r="AJ102" s="4672"/>
      <c r="AK102" s="4056"/>
      <c r="AL102" s="4057"/>
      <c r="AM102" s="4058"/>
      <c r="AN102" s="4056" t="s">
        <v>1674</v>
      </c>
      <c r="AO102" s="4057"/>
      <c r="AP102" s="4058"/>
      <c r="AQ102" s="4059" t="s">
        <v>396</v>
      </c>
      <c r="AR102" s="4060"/>
      <c r="AS102" s="4061"/>
      <c r="AT102" s="4059" t="s">
        <v>64</v>
      </c>
      <c r="AU102" s="4060"/>
      <c r="AV102" s="4061"/>
      <c r="AW102" s="4059" t="s">
        <v>65</v>
      </c>
      <c r="AX102" s="4060"/>
      <c r="AY102" s="4061"/>
      <c r="AZ102" s="3417" t="s">
        <v>1170</v>
      </c>
      <c r="BA102" s="3418"/>
      <c r="BB102" s="3419"/>
      <c r="BC102" s="4131" t="s">
        <v>1192</v>
      </c>
      <c r="BD102" s="4132"/>
      <c r="BE102" s="4133"/>
      <c r="BF102" s="4664"/>
      <c r="BG102" s="4665"/>
      <c r="BH102" s="4079"/>
      <c r="BI102" s="4110"/>
      <c r="BJ102" s="4111"/>
      <c r="BK102" s="4111"/>
      <c r="BL102" s="4111"/>
      <c r="BM102" s="4111"/>
      <c r="BN102" s="4111"/>
      <c r="BO102" s="4111"/>
      <c r="BP102" s="4112"/>
    </row>
    <row r="103" spans="2:68" s="65" customFormat="1" ht="12" customHeight="1" thickTop="1">
      <c r="B103" s="3969" t="str">
        <f>IF(G103="","","○")</f>
        <v/>
      </c>
      <c r="C103" s="4209">
        <v>17</v>
      </c>
      <c r="D103" s="4586"/>
      <c r="E103" s="4587"/>
      <c r="F103" s="4588"/>
      <c r="G103" s="3780"/>
      <c r="H103" s="3781"/>
      <c r="I103" s="3781"/>
      <c r="J103" s="3781"/>
      <c r="K103" s="3782"/>
      <c r="L103" s="3789"/>
      <c r="M103" s="3790"/>
      <c r="N103" s="3790"/>
      <c r="O103" s="3790"/>
      <c r="P103" s="3791"/>
      <c r="Q103" s="3786"/>
      <c r="R103" s="3753"/>
      <c r="S103" s="3868"/>
      <c r="T103" s="3869"/>
      <c r="U103" s="4048"/>
      <c r="V103" s="4048"/>
      <c r="W103" s="3982"/>
      <c r="X103" s="3983"/>
      <c r="Y103" s="3988"/>
      <c r="Z103" s="3989"/>
      <c r="AA103" s="3992"/>
      <c r="AB103" s="3853" t="s">
        <v>131</v>
      </c>
      <c r="AC103" s="3855"/>
      <c r="AD103" s="3853" t="s">
        <v>131</v>
      </c>
      <c r="AE103" s="3102"/>
      <c r="AF103" s="3853" t="s">
        <v>131</v>
      </c>
      <c r="AG103" s="4589"/>
      <c r="AH103" s="4590"/>
      <c r="AI103" s="4593"/>
      <c r="AJ103" s="4590"/>
      <c r="AK103" s="3837"/>
      <c r="AL103" s="3838"/>
      <c r="AM103" s="3259"/>
      <c r="AN103" s="3852"/>
      <c r="AO103" s="3838"/>
      <c r="AP103" s="3259"/>
      <c r="AQ103" s="4033"/>
      <c r="AR103" s="4034"/>
      <c r="AS103" s="4035"/>
      <c r="AT103" s="4033"/>
      <c r="AU103" s="4034"/>
      <c r="AV103" s="4035"/>
      <c r="AW103" s="4033"/>
      <c r="AX103" s="4034"/>
      <c r="AY103" s="4035"/>
      <c r="AZ103" s="3918">
        <f>SUM(AK103:AY105)</f>
        <v>0</v>
      </c>
      <c r="BA103" s="3919"/>
      <c r="BB103" s="3938"/>
      <c r="BC103" s="4502">
        <f>AI103+AZ103</f>
        <v>0</v>
      </c>
      <c r="BD103" s="4503"/>
      <c r="BE103" s="4504"/>
      <c r="BF103" s="4582"/>
      <c r="BG103" s="4583"/>
      <c r="BH103" s="4007"/>
      <c r="BI103" s="4610"/>
      <c r="BJ103" s="4611"/>
      <c r="BK103" s="4611"/>
      <c r="BL103" s="4611"/>
      <c r="BM103" s="4611"/>
      <c r="BN103" s="4611"/>
      <c r="BO103" s="4611"/>
      <c r="BP103" s="4612"/>
    </row>
    <row r="104" spans="2:68" s="65" customFormat="1" ht="12" customHeight="1">
      <c r="B104" s="3969"/>
      <c r="C104" s="4210"/>
      <c r="D104" s="3780"/>
      <c r="E104" s="3781"/>
      <c r="F104" s="3782"/>
      <c r="G104" s="4646"/>
      <c r="H104" s="4647"/>
      <c r="I104" s="4647"/>
      <c r="J104" s="4647"/>
      <c r="K104" s="4648"/>
      <c r="L104" s="3792"/>
      <c r="M104" s="3793"/>
      <c r="N104" s="3793"/>
      <c r="O104" s="3793"/>
      <c r="P104" s="3794"/>
      <c r="Q104" s="3787"/>
      <c r="R104" s="3846"/>
      <c r="S104" s="3847"/>
      <c r="T104" s="3848"/>
      <c r="U104" s="3871"/>
      <c r="V104" s="3871"/>
      <c r="W104" s="3984"/>
      <c r="X104" s="3985"/>
      <c r="Y104" s="3990"/>
      <c r="Z104" s="3991"/>
      <c r="AA104" s="3993"/>
      <c r="AB104" s="3854"/>
      <c r="AC104" s="3856"/>
      <c r="AD104" s="3854"/>
      <c r="AE104" s="3105"/>
      <c r="AF104" s="3854"/>
      <c r="AG104" s="4591"/>
      <c r="AH104" s="4592"/>
      <c r="AI104" s="4594"/>
      <c r="AJ104" s="4592"/>
      <c r="AK104" s="3873"/>
      <c r="AL104" s="2453"/>
      <c r="AM104" s="3874"/>
      <c r="AN104" s="3873"/>
      <c r="AO104" s="2453"/>
      <c r="AP104" s="3874"/>
      <c r="AQ104" s="4013"/>
      <c r="AR104" s="4014"/>
      <c r="AS104" s="4015"/>
      <c r="AT104" s="4013"/>
      <c r="AU104" s="4014"/>
      <c r="AV104" s="4015"/>
      <c r="AW104" s="4013"/>
      <c r="AX104" s="4014"/>
      <c r="AY104" s="4015"/>
      <c r="AZ104" s="3939"/>
      <c r="BA104" s="3940"/>
      <c r="BB104" s="3941"/>
      <c r="BC104" s="4505"/>
      <c r="BD104" s="4506"/>
      <c r="BE104" s="4507"/>
      <c r="BF104" s="4584"/>
      <c r="BG104" s="4585"/>
      <c r="BH104" s="4008"/>
      <c r="BI104" s="4613"/>
      <c r="BJ104" s="4614"/>
      <c r="BK104" s="4614"/>
      <c r="BL104" s="4614"/>
      <c r="BM104" s="4614"/>
      <c r="BN104" s="4614"/>
      <c r="BO104" s="4614"/>
      <c r="BP104" s="4615"/>
    </row>
    <row r="105" spans="2:68" s="65" customFormat="1" ht="12" customHeight="1">
      <c r="B105" s="3969"/>
      <c r="C105" s="4248"/>
      <c r="D105" s="3783"/>
      <c r="E105" s="3784"/>
      <c r="F105" s="3785"/>
      <c r="G105" s="4600"/>
      <c r="H105" s="4601"/>
      <c r="I105" s="4602"/>
      <c r="J105" s="4603"/>
      <c r="K105" s="4604"/>
      <c r="L105" s="3795"/>
      <c r="M105" s="3796"/>
      <c r="N105" s="3796"/>
      <c r="O105" s="3796"/>
      <c r="P105" s="3797"/>
      <c r="Q105" s="3857"/>
      <c r="R105" s="3824"/>
      <c r="S105" s="3825"/>
      <c r="T105" s="3826"/>
      <c r="U105" s="3872"/>
      <c r="V105" s="3872"/>
      <c r="W105" s="3986"/>
      <c r="X105" s="3987"/>
      <c r="Y105" s="3994"/>
      <c r="Z105" s="3995"/>
      <c r="AA105" s="1035"/>
      <c r="AB105" s="1036" t="s">
        <v>37</v>
      </c>
      <c r="AC105" s="1037"/>
      <c r="AD105" s="1036" t="s">
        <v>37</v>
      </c>
      <c r="AE105" s="1037"/>
      <c r="AF105" s="1036" t="s">
        <v>37</v>
      </c>
      <c r="AG105" s="1400"/>
      <c r="AH105" s="1086"/>
      <c r="AI105" s="1402"/>
      <c r="AJ105" s="1087"/>
      <c r="AK105" s="3824"/>
      <c r="AL105" s="3825"/>
      <c r="AM105" s="3826"/>
      <c r="AN105" s="3824"/>
      <c r="AO105" s="3825"/>
      <c r="AP105" s="3826"/>
      <c r="AQ105" s="4019"/>
      <c r="AR105" s="4020"/>
      <c r="AS105" s="4021"/>
      <c r="AT105" s="4019"/>
      <c r="AU105" s="4020"/>
      <c r="AV105" s="4021"/>
      <c r="AW105" s="4019"/>
      <c r="AX105" s="4020"/>
      <c r="AY105" s="4021"/>
      <c r="AZ105" s="3921"/>
      <c r="BA105" s="3922"/>
      <c r="BB105" s="4044"/>
      <c r="BC105" s="4508"/>
      <c r="BD105" s="4509"/>
      <c r="BE105" s="4510"/>
      <c r="BF105" s="4595"/>
      <c r="BG105" s="4596"/>
      <c r="BH105" s="4009"/>
      <c r="BI105" s="4597"/>
      <c r="BJ105" s="4598"/>
      <c r="BK105" s="4598"/>
      <c r="BL105" s="4598"/>
      <c r="BM105" s="4598"/>
      <c r="BN105" s="4598"/>
      <c r="BO105" s="4598"/>
      <c r="BP105" s="4599"/>
    </row>
    <row r="106" spans="2:68" s="65" customFormat="1" ht="12" customHeight="1">
      <c r="B106" s="3969" t="str">
        <f>IF(G106="","","○")</f>
        <v/>
      </c>
      <c r="C106" s="4209">
        <v>18</v>
      </c>
      <c r="D106" s="4586"/>
      <c r="E106" s="4587"/>
      <c r="F106" s="4588"/>
      <c r="G106" s="3780"/>
      <c r="H106" s="3781"/>
      <c r="I106" s="3781"/>
      <c r="J106" s="3781"/>
      <c r="K106" s="3782"/>
      <c r="L106" s="3789"/>
      <c r="M106" s="3790"/>
      <c r="N106" s="3790"/>
      <c r="O106" s="3790"/>
      <c r="P106" s="3791"/>
      <c r="Q106" s="3786"/>
      <c r="R106" s="3753"/>
      <c r="S106" s="3868"/>
      <c r="T106" s="3869"/>
      <c r="U106" s="3871"/>
      <c r="V106" s="3871"/>
      <c r="W106" s="3982"/>
      <c r="X106" s="3983"/>
      <c r="Y106" s="3988"/>
      <c r="Z106" s="3989"/>
      <c r="AA106" s="3992"/>
      <c r="AB106" s="3853" t="s">
        <v>131</v>
      </c>
      <c r="AC106" s="3855"/>
      <c r="AD106" s="3853" t="s">
        <v>131</v>
      </c>
      <c r="AE106" s="3102"/>
      <c r="AF106" s="3853" t="s">
        <v>131</v>
      </c>
      <c r="AG106" s="4589"/>
      <c r="AH106" s="4590"/>
      <c r="AI106" s="4593"/>
      <c r="AJ106" s="4590"/>
      <c r="AK106" s="3837"/>
      <c r="AL106" s="3838"/>
      <c r="AM106" s="3259"/>
      <c r="AN106" s="3852"/>
      <c r="AO106" s="3838"/>
      <c r="AP106" s="3259"/>
      <c r="AQ106" s="4033"/>
      <c r="AR106" s="4034"/>
      <c r="AS106" s="4035"/>
      <c r="AT106" s="4033"/>
      <c r="AU106" s="4034"/>
      <c r="AV106" s="4035"/>
      <c r="AW106" s="4033"/>
      <c r="AX106" s="4034"/>
      <c r="AY106" s="4035"/>
      <c r="AZ106" s="3918">
        <f>SUM(AK106:AY108)</f>
        <v>0</v>
      </c>
      <c r="BA106" s="3919"/>
      <c r="BB106" s="3938"/>
      <c r="BC106" s="3918">
        <f t="shared" ref="BC106" si="14">AI106+AZ106</f>
        <v>0</v>
      </c>
      <c r="BD106" s="3919"/>
      <c r="BE106" s="3920"/>
      <c r="BF106" s="4582"/>
      <c r="BG106" s="4583"/>
      <c r="BH106" s="4007"/>
      <c r="BI106" s="4610"/>
      <c r="BJ106" s="4611"/>
      <c r="BK106" s="4611"/>
      <c r="BL106" s="4611"/>
      <c r="BM106" s="4611"/>
      <c r="BN106" s="4611"/>
      <c r="BO106" s="4611"/>
      <c r="BP106" s="4612"/>
    </row>
    <row r="107" spans="2:68" s="65" customFormat="1" ht="12" customHeight="1">
      <c r="B107" s="3969"/>
      <c r="C107" s="4210"/>
      <c r="D107" s="3780"/>
      <c r="E107" s="3781"/>
      <c r="F107" s="3782"/>
      <c r="G107" s="4646"/>
      <c r="H107" s="4647"/>
      <c r="I107" s="4647"/>
      <c r="J107" s="4647"/>
      <c r="K107" s="4648"/>
      <c r="L107" s="3792"/>
      <c r="M107" s="3793"/>
      <c r="N107" s="3793"/>
      <c r="O107" s="3793"/>
      <c r="P107" s="3794"/>
      <c r="Q107" s="3787"/>
      <c r="R107" s="3846"/>
      <c r="S107" s="3847"/>
      <c r="T107" s="3848"/>
      <c r="U107" s="3871"/>
      <c r="V107" s="3871"/>
      <c r="W107" s="3984"/>
      <c r="X107" s="3985"/>
      <c r="Y107" s="3990"/>
      <c r="Z107" s="3991"/>
      <c r="AA107" s="3993"/>
      <c r="AB107" s="3854"/>
      <c r="AC107" s="3856"/>
      <c r="AD107" s="3854"/>
      <c r="AE107" s="3105"/>
      <c r="AF107" s="3854"/>
      <c r="AG107" s="4591"/>
      <c r="AH107" s="4592"/>
      <c r="AI107" s="4594"/>
      <c r="AJ107" s="4592"/>
      <c r="AK107" s="3873"/>
      <c r="AL107" s="2453"/>
      <c r="AM107" s="3874"/>
      <c r="AN107" s="3873"/>
      <c r="AO107" s="2453"/>
      <c r="AP107" s="3874"/>
      <c r="AQ107" s="4013"/>
      <c r="AR107" s="4014"/>
      <c r="AS107" s="4015"/>
      <c r="AT107" s="4013"/>
      <c r="AU107" s="4014"/>
      <c r="AV107" s="4015"/>
      <c r="AW107" s="4013"/>
      <c r="AX107" s="4014"/>
      <c r="AY107" s="4015"/>
      <c r="AZ107" s="3939"/>
      <c r="BA107" s="3940"/>
      <c r="BB107" s="3941"/>
      <c r="BC107" s="3939"/>
      <c r="BD107" s="3940"/>
      <c r="BE107" s="4036"/>
      <c r="BF107" s="4584"/>
      <c r="BG107" s="4585"/>
      <c r="BH107" s="4008"/>
      <c r="BI107" s="4613"/>
      <c r="BJ107" s="4614"/>
      <c r="BK107" s="4614"/>
      <c r="BL107" s="4614"/>
      <c r="BM107" s="4614"/>
      <c r="BN107" s="4614"/>
      <c r="BO107" s="4614"/>
      <c r="BP107" s="4615"/>
    </row>
    <row r="108" spans="2:68" s="65" customFormat="1" ht="12" customHeight="1">
      <c r="B108" s="3969"/>
      <c r="C108" s="4248"/>
      <c r="D108" s="3783"/>
      <c r="E108" s="3784"/>
      <c r="F108" s="3785"/>
      <c r="G108" s="4600"/>
      <c r="H108" s="4601"/>
      <c r="I108" s="4602"/>
      <c r="J108" s="4603"/>
      <c r="K108" s="4604"/>
      <c r="L108" s="3795"/>
      <c r="M108" s="3796"/>
      <c r="N108" s="3796"/>
      <c r="O108" s="3796"/>
      <c r="P108" s="3797"/>
      <c r="Q108" s="3857"/>
      <c r="R108" s="3824"/>
      <c r="S108" s="3825"/>
      <c r="T108" s="3826"/>
      <c r="U108" s="3871"/>
      <c r="V108" s="3871"/>
      <c r="W108" s="3986"/>
      <c r="X108" s="3987"/>
      <c r="Y108" s="3994"/>
      <c r="Z108" s="3995"/>
      <c r="AA108" s="1035"/>
      <c r="AB108" s="1036" t="s">
        <v>37</v>
      </c>
      <c r="AC108" s="1037"/>
      <c r="AD108" s="1036" t="s">
        <v>37</v>
      </c>
      <c r="AE108" s="1037"/>
      <c r="AF108" s="1036" t="s">
        <v>37</v>
      </c>
      <c r="AG108" s="1400"/>
      <c r="AH108" s="1086"/>
      <c r="AI108" s="1402"/>
      <c r="AJ108" s="1087"/>
      <c r="AK108" s="3824"/>
      <c r="AL108" s="3825"/>
      <c r="AM108" s="3826"/>
      <c r="AN108" s="3824"/>
      <c r="AO108" s="3825"/>
      <c r="AP108" s="3826"/>
      <c r="AQ108" s="4019"/>
      <c r="AR108" s="4020"/>
      <c r="AS108" s="4021"/>
      <c r="AT108" s="4019"/>
      <c r="AU108" s="4020"/>
      <c r="AV108" s="4021"/>
      <c r="AW108" s="4019"/>
      <c r="AX108" s="4020"/>
      <c r="AY108" s="4021"/>
      <c r="AZ108" s="3921"/>
      <c r="BA108" s="3922"/>
      <c r="BB108" s="4044"/>
      <c r="BC108" s="3921"/>
      <c r="BD108" s="3922"/>
      <c r="BE108" s="3923"/>
      <c r="BF108" s="4595"/>
      <c r="BG108" s="4596"/>
      <c r="BH108" s="4009"/>
      <c r="BI108" s="4597"/>
      <c r="BJ108" s="4598"/>
      <c r="BK108" s="4598"/>
      <c r="BL108" s="4598"/>
      <c r="BM108" s="4598"/>
      <c r="BN108" s="4598"/>
      <c r="BO108" s="4598"/>
      <c r="BP108" s="4599"/>
    </row>
    <row r="109" spans="2:68" s="65" customFormat="1" ht="12" customHeight="1">
      <c r="B109" s="3969" t="str">
        <f>IF(G109="","","○")</f>
        <v/>
      </c>
      <c r="C109" s="4209">
        <v>19</v>
      </c>
      <c r="D109" s="4586"/>
      <c r="E109" s="4587"/>
      <c r="F109" s="4588"/>
      <c r="G109" s="3780"/>
      <c r="H109" s="3781"/>
      <c r="I109" s="3781"/>
      <c r="J109" s="3781"/>
      <c r="K109" s="3782"/>
      <c r="L109" s="3789"/>
      <c r="M109" s="3790"/>
      <c r="N109" s="3790"/>
      <c r="O109" s="3790"/>
      <c r="P109" s="3791"/>
      <c r="Q109" s="3786"/>
      <c r="R109" s="3753"/>
      <c r="S109" s="3868"/>
      <c r="T109" s="3869"/>
      <c r="U109" s="3870"/>
      <c r="V109" s="3870"/>
      <c r="W109" s="3982"/>
      <c r="X109" s="3983"/>
      <c r="Y109" s="3988"/>
      <c r="Z109" s="3989"/>
      <c r="AA109" s="3992"/>
      <c r="AB109" s="3853" t="s">
        <v>131</v>
      </c>
      <c r="AC109" s="3855"/>
      <c r="AD109" s="3853" t="s">
        <v>131</v>
      </c>
      <c r="AE109" s="3102"/>
      <c r="AF109" s="3853" t="s">
        <v>131</v>
      </c>
      <c r="AG109" s="4589"/>
      <c r="AH109" s="4590"/>
      <c r="AI109" s="4593"/>
      <c r="AJ109" s="4590"/>
      <c r="AK109" s="3837"/>
      <c r="AL109" s="3838"/>
      <c r="AM109" s="3259"/>
      <c r="AN109" s="3852"/>
      <c r="AO109" s="3838"/>
      <c r="AP109" s="3259"/>
      <c r="AQ109" s="4033"/>
      <c r="AR109" s="4034"/>
      <c r="AS109" s="4035"/>
      <c r="AT109" s="4033"/>
      <c r="AU109" s="4034"/>
      <c r="AV109" s="4035"/>
      <c r="AW109" s="4033"/>
      <c r="AX109" s="4034"/>
      <c r="AY109" s="4035"/>
      <c r="AZ109" s="3918">
        <f>SUM(AK109:AY111)</f>
        <v>0</v>
      </c>
      <c r="BA109" s="3919"/>
      <c r="BB109" s="3938"/>
      <c r="BC109" s="3918">
        <f t="shared" ref="BC109" si="15">AI109+AZ109</f>
        <v>0</v>
      </c>
      <c r="BD109" s="3919"/>
      <c r="BE109" s="3920"/>
      <c r="BF109" s="4582"/>
      <c r="BG109" s="4583"/>
      <c r="BH109" s="4007"/>
      <c r="BI109" s="4610"/>
      <c r="BJ109" s="4611"/>
      <c r="BK109" s="4611"/>
      <c r="BL109" s="4611"/>
      <c r="BM109" s="4611"/>
      <c r="BN109" s="4611"/>
      <c r="BO109" s="4611"/>
      <c r="BP109" s="4612"/>
    </row>
    <row r="110" spans="2:68" s="65" customFormat="1" ht="12" customHeight="1">
      <c r="B110" s="3969"/>
      <c r="C110" s="4210"/>
      <c r="D110" s="3780"/>
      <c r="E110" s="3781"/>
      <c r="F110" s="3782"/>
      <c r="G110" s="4646"/>
      <c r="H110" s="4647"/>
      <c r="I110" s="4647"/>
      <c r="J110" s="4647"/>
      <c r="K110" s="4648"/>
      <c r="L110" s="3792"/>
      <c r="M110" s="3793"/>
      <c r="N110" s="3793"/>
      <c r="O110" s="3793"/>
      <c r="P110" s="3794"/>
      <c r="Q110" s="3787"/>
      <c r="R110" s="3846"/>
      <c r="S110" s="3847"/>
      <c r="T110" s="3848"/>
      <c r="U110" s="3871"/>
      <c r="V110" s="3871"/>
      <c r="W110" s="3984"/>
      <c r="X110" s="3985"/>
      <c r="Y110" s="3990"/>
      <c r="Z110" s="3991"/>
      <c r="AA110" s="3993"/>
      <c r="AB110" s="3854"/>
      <c r="AC110" s="3856"/>
      <c r="AD110" s="3854"/>
      <c r="AE110" s="3105"/>
      <c r="AF110" s="3854"/>
      <c r="AG110" s="4591"/>
      <c r="AH110" s="4592"/>
      <c r="AI110" s="4594"/>
      <c r="AJ110" s="4592"/>
      <c r="AK110" s="3873"/>
      <c r="AL110" s="2453"/>
      <c r="AM110" s="3874"/>
      <c r="AN110" s="3873"/>
      <c r="AO110" s="2453"/>
      <c r="AP110" s="3874"/>
      <c r="AQ110" s="4013"/>
      <c r="AR110" s="4014"/>
      <c r="AS110" s="4015"/>
      <c r="AT110" s="4013"/>
      <c r="AU110" s="4014"/>
      <c r="AV110" s="4015"/>
      <c r="AW110" s="4013"/>
      <c r="AX110" s="4014"/>
      <c r="AY110" s="4015"/>
      <c r="AZ110" s="3939"/>
      <c r="BA110" s="3940"/>
      <c r="BB110" s="3941"/>
      <c r="BC110" s="3939"/>
      <c r="BD110" s="3940"/>
      <c r="BE110" s="4036"/>
      <c r="BF110" s="4584"/>
      <c r="BG110" s="4585"/>
      <c r="BH110" s="4008"/>
      <c r="BI110" s="4613"/>
      <c r="BJ110" s="4614"/>
      <c r="BK110" s="4614"/>
      <c r="BL110" s="4614"/>
      <c r="BM110" s="4614"/>
      <c r="BN110" s="4614"/>
      <c r="BO110" s="4614"/>
      <c r="BP110" s="4615"/>
    </row>
    <row r="111" spans="2:68" s="65" customFormat="1" ht="12" customHeight="1">
      <c r="B111" s="3969"/>
      <c r="C111" s="4248"/>
      <c r="D111" s="3783"/>
      <c r="E111" s="3784"/>
      <c r="F111" s="3785"/>
      <c r="G111" s="4600"/>
      <c r="H111" s="4601"/>
      <c r="I111" s="4602"/>
      <c r="J111" s="4603"/>
      <c r="K111" s="4604"/>
      <c r="L111" s="3795"/>
      <c r="M111" s="3796"/>
      <c r="N111" s="3796"/>
      <c r="O111" s="3796"/>
      <c r="P111" s="3797"/>
      <c r="Q111" s="3857"/>
      <c r="R111" s="3824"/>
      <c r="S111" s="3825"/>
      <c r="T111" s="3826"/>
      <c r="U111" s="3872"/>
      <c r="V111" s="3872"/>
      <c r="W111" s="3986"/>
      <c r="X111" s="3987"/>
      <c r="Y111" s="3994"/>
      <c r="Z111" s="3995"/>
      <c r="AA111" s="1035"/>
      <c r="AB111" s="1036" t="s">
        <v>37</v>
      </c>
      <c r="AC111" s="1037"/>
      <c r="AD111" s="1036" t="s">
        <v>37</v>
      </c>
      <c r="AE111" s="1037"/>
      <c r="AF111" s="1036" t="s">
        <v>37</v>
      </c>
      <c r="AG111" s="1400"/>
      <c r="AH111" s="1086"/>
      <c r="AI111" s="1402"/>
      <c r="AJ111" s="1087"/>
      <c r="AK111" s="3824"/>
      <c r="AL111" s="3825"/>
      <c r="AM111" s="3826"/>
      <c r="AN111" s="3824"/>
      <c r="AO111" s="3825"/>
      <c r="AP111" s="3826"/>
      <c r="AQ111" s="4019"/>
      <c r="AR111" s="4020"/>
      <c r="AS111" s="4021"/>
      <c r="AT111" s="4019"/>
      <c r="AU111" s="4020"/>
      <c r="AV111" s="4021"/>
      <c r="AW111" s="4019"/>
      <c r="AX111" s="4020"/>
      <c r="AY111" s="4021"/>
      <c r="AZ111" s="3921"/>
      <c r="BA111" s="3922"/>
      <c r="BB111" s="4044"/>
      <c r="BC111" s="3921"/>
      <c r="BD111" s="3922"/>
      <c r="BE111" s="3923"/>
      <c r="BF111" s="4595"/>
      <c r="BG111" s="4596"/>
      <c r="BH111" s="4009"/>
      <c r="BI111" s="4597"/>
      <c r="BJ111" s="4598"/>
      <c r="BK111" s="4598"/>
      <c r="BL111" s="4598"/>
      <c r="BM111" s="4598"/>
      <c r="BN111" s="4598"/>
      <c r="BO111" s="4598"/>
      <c r="BP111" s="4599"/>
    </row>
    <row r="112" spans="2:68" s="65" customFormat="1" ht="12" customHeight="1">
      <c r="B112" s="3969" t="str">
        <f>IF(G112="","","○")</f>
        <v/>
      </c>
      <c r="C112" s="4209">
        <v>20</v>
      </c>
      <c r="D112" s="4586"/>
      <c r="E112" s="4587"/>
      <c r="F112" s="4588"/>
      <c r="G112" s="3780"/>
      <c r="H112" s="3781"/>
      <c r="I112" s="3781"/>
      <c r="J112" s="3781"/>
      <c r="K112" s="3782"/>
      <c r="L112" s="3789"/>
      <c r="M112" s="3790"/>
      <c r="N112" s="3790"/>
      <c r="O112" s="3790"/>
      <c r="P112" s="3791"/>
      <c r="Q112" s="3786"/>
      <c r="R112" s="3753"/>
      <c r="S112" s="3868"/>
      <c r="T112" s="3869"/>
      <c r="U112" s="3871"/>
      <c r="V112" s="3871"/>
      <c r="W112" s="3982"/>
      <c r="X112" s="3983"/>
      <c r="Y112" s="3988"/>
      <c r="Z112" s="3989"/>
      <c r="AA112" s="3992"/>
      <c r="AB112" s="3853" t="s">
        <v>131</v>
      </c>
      <c r="AC112" s="3855"/>
      <c r="AD112" s="3853" t="s">
        <v>131</v>
      </c>
      <c r="AE112" s="3102"/>
      <c r="AF112" s="3853" t="s">
        <v>131</v>
      </c>
      <c r="AG112" s="4589"/>
      <c r="AH112" s="4590"/>
      <c r="AI112" s="4593"/>
      <c r="AJ112" s="4590"/>
      <c r="AK112" s="3837"/>
      <c r="AL112" s="3838"/>
      <c r="AM112" s="3259"/>
      <c r="AN112" s="3852"/>
      <c r="AO112" s="3838"/>
      <c r="AP112" s="3259"/>
      <c r="AQ112" s="4033"/>
      <c r="AR112" s="4034"/>
      <c r="AS112" s="4035"/>
      <c r="AT112" s="4033"/>
      <c r="AU112" s="4034"/>
      <c r="AV112" s="4035"/>
      <c r="AW112" s="4033"/>
      <c r="AX112" s="4034"/>
      <c r="AY112" s="4035"/>
      <c r="AZ112" s="3918">
        <f>SUM(AK112:AY114)</f>
        <v>0</v>
      </c>
      <c r="BA112" s="3919"/>
      <c r="BB112" s="3938"/>
      <c r="BC112" s="3918">
        <f t="shared" ref="BC112" si="16">AI112+AZ112</f>
        <v>0</v>
      </c>
      <c r="BD112" s="3919"/>
      <c r="BE112" s="3920"/>
      <c r="BF112" s="4582"/>
      <c r="BG112" s="4583"/>
      <c r="BH112" s="4007"/>
      <c r="BI112" s="4610"/>
      <c r="BJ112" s="4611"/>
      <c r="BK112" s="4611"/>
      <c r="BL112" s="4611"/>
      <c r="BM112" s="4611"/>
      <c r="BN112" s="4611"/>
      <c r="BO112" s="4611"/>
      <c r="BP112" s="4612"/>
    </row>
    <row r="113" spans="1:70" s="65" customFormat="1" ht="12" customHeight="1">
      <c r="B113" s="3969"/>
      <c r="C113" s="4210"/>
      <c r="D113" s="3780"/>
      <c r="E113" s="3781"/>
      <c r="F113" s="3782"/>
      <c r="G113" s="4646"/>
      <c r="H113" s="4647"/>
      <c r="I113" s="4647"/>
      <c r="J113" s="4647"/>
      <c r="K113" s="4648"/>
      <c r="L113" s="3792"/>
      <c r="M113" s="3793"/>
      <c r="N113" s="3793"/>
      <c r="O113" s="3793"/>
      <c r="P113" s="3794"/>
      <c r="Q113" s="3787"/>
      <c r="R113" s="3846"/>
      <c r="S113" s="3847"/>
      <c r="T113" s="3848"/>
      <c r="U113" s="3871"/>
      <c r="V113" s="3871"/>
      <c r="W113" s="3984"/>
      <c r="X113" s="3985"/>
      <c r="Y113" s="3990"/>
      <c r="Z113" s="3991"/>
      <c r="AA113" s="3993"/>
      <c r="AB113" s="3854"/>
      <c r="AC113" s="3856"/>
      <c r="AD113" s="3854"/>
      <c r="AE113" s="3105"/>
      <c r="AF113" s="3854"/>
      <c r="AG113" s="4591"/>
      <c r="AH113" s="4592"/>
      <c r="AI113" s="4594"/>
      <c r="AJ113" s="4592"/>
      <c r="AK113" s="3873"/>
      <c r="AL113" s="2453"/>
      <c r="AM113" s="3874"/>
      <c r="AN113" s="3873"/>
      <c r="AO113" s="2453"/>
      <c r="AP113" s="3874"/>
      <c r="AQ113" s="4013"/>
      <c r="AR113" s="4014"/>
      <c r="AS113" s="4015"/>
      <c r="AT113" s="4013"/>
      <c r="AU113" s="4014"/>
      <c r="AV113" s="4015"/>
      <c r="AW113" s="4013"/>
      <c r="AX113" s="4014"/>
      <c r="AY113" s="4015"/>
      <c r="AZ113" s="3939"/>
      <c r="BA113" s="3940"/>
      <c r="BB113" s="3941"/>
      <c r="BC113" s="3939"/>
      <c r="BD113" s="3940"/>
      <c r="BE113" s="4036"/>
      <c r="BF113" s="4584"/>
      <c r="BG113" s="4585"/>
      <c r="BH113" s="4008"/>
      <c r="BI113" s="4613"/>
      <c r="BJ113" s="4614"/>
      <c r="BK113" s="4614"/>
      <c r="BL113" s="4614"/>
      <c r="BM113" s="4614"/>
      <c r="BN113" s="4614"/>
      <c r="BO113" s="4614"/>
      <c r="BP113" s="4615"/>
    </row>
    <row r="114" spans="1:70" s="65" customFormat="1" ht="12" customHeight="1">
      <c r="B114" s="3969"/>
      <c r="C114" s="4248"/>
      <c r="D114" s="3783"/>
      <c r="E114" s="3784"/>
      <c r="F114" s="3785"/>
      <c r="G114" s="4600"/>
      <c r="H114" s="4601"/>
      <c r="I114" s="4602"/>
      <c r="J114" s="4603"/>
      <c r="K114" s="4604"/>
      <c r="L114" s="3795"/>
      <c r="M114" s="3796"/>
      <c r="N114" s="3796"/>
      <c r="O114" s="3796"/>
      <c r="P114" s="3797"/>
      <c r="Q114" s="3857"/>
      <c r="R114" s="3824"/>
      <c r="S114" s="3825"/>
      <c r="T114" s="3826"/>
      <c r="U114" s="3871"/>
      <c r="V114" s="3871"/>
      <c r="W114" s="3986"/>
      <c r="X114" s="3987"/>
      <c r="Y114" s="3994"/>
      <c r="Z114" s="3995"/>
      <c r="AA114" s="1035"/>
      <c r="AB114" s="1036" t="s">
        <v>37</v>
      </c>
      <c r="AC114" s="1037"/>
      <c r="AD114" s="1036" t="s">
        <v>37</v>
      </c>
      <c r="AE114" s="1037"/>
      <c r="AF114" s="1036" t="s">
        <v>37</v>
      </c>
      <c r="AG114" s="1400"/>
      <c r="AH114" s="1086"/>
      <c r="AI114" s="1402"/>
      <c r="AJ114" s="1087"/>
      <c r="AK114" s="3824"/>
      <c r="AL114" s="3825"/>
      <c r="AM114" s="3826"/>
      <c r="AN114" s="3824"/>
      <c r="AO114" s="3825"/>
      <c r="AP114" s="3826"/>
      <c r="AQ114" s="4019"/>
      <c r="AR114" s="4020"/>
      <c r="AS114" s="4021"/>
      <c r="AT114" s="4019"/>
      <c r="AU114" s="4020"/>
      <c r="AV114" s="4021"/>
      <c r="AW114" s="4019"/>
      <c r="AX114" s="4020"/>
      <c r="AY114" s="4021"/>
      <c r="AZ114" s="3921"/>
      <c r="BA114" s="3922"/>
      <c r="BB114" s="4044"/>
      <c r="BC114" s="3921"/>
      <c r="BD114" s="3922"/>
      <c r="BE114" s="3923"/>
      <c r="BF114" s="4595"/>
      <c r="BG114" s="4596"/>
      <c r="BH114" s="4009"/>
      <c r="BI114" s="4597"/>
      <c r="BJ114" s="4598"/>
      <c r="BK114" s="4598"/>
      <c r="BL114" s="4598"/>
      <c r="BM114" s="4598"/>
      <c r="BN114" s="4598"/>
      <c r="BO114" s="4598"/>
      <c r="BP114" s="4599"/>
    </row>
    <row r="115" spans="1:70" s="65" customFormat="1" ht="12" customHeight="1">
      <c r="B115" s="3969" t="str">
        <f>IF(G115="","","○")</f>
        <v/>
      </c>
      <c r="C115" s="4209">
        <v>21</v>
      </c>
      <c r="D115" s="4586"/>
      <c r="E115" s="4587"/>
      <c r="F115" s="4588"/>
      <c r="G115" s="3780"/>
      <c r="H115" s="3781"/>
      <c r="I115" s="3781"/>
      <c r="J115" s="3781"/>
      <c r="K115" s="3782"/>
      <c r="L115" s="3789"/>
      <c r="M115" s="3790"/>
      <c r="N115" s="3790"/>
      <c r="O115" s="3790"/>
      <c r="P115" s="3791"/>
      <c r="Q115" s="3786"/>
      <c r="R115" s="3753"/>
      <c r="S115" s="3868"/>
      <c r="T115" s="3869"/>
      <c r="U115" s="3870"/>
      <c r="V115" s="3870"/>
      <c r="W115" s="3982"/>
      <c r="X115" s="3983"/>
      <c r="Y115" s="3988"/>
      <c r="Z115" s="3989"/>
      <c r="AA115" s="3992"/>
      <c r="AB115" s="3853" t="s">
        <v>131</v>
      </c>
      <c r="AC115" s="3855"/>
      <c r="AD115" s="3853" t="s">
        <v>131</v>
      </c>
      <c r="AE115" s="3102"/>
      <c r="AF115" s="3853" t="s">
        <v>131</v>
      </c>
      <c r="AG115" s="4589"/>
      <c r="AH115" s="4590"/>
      <c r="AI115" s="4593"/>
      <c r="AJ115" s="4590"/>
      <c r="AK115" s="3837"/>
      <c r="AL115" s="3838"/>
      <c r="AM115" s="3259"/>
      <c r="AN115" s="3852"/>
      <c r="AO115" s="3838"/>
      <c r="AP115" s="3259"/>
      <c r="AQ115" s="4033"/>
      <c r="AR115" s="4034"/>
      <c r="AS115" s="4035"/>
      <c r="AT115" s="4033"/>
      <c r="AU115" s="4034"/>
      <c r="AV115" s="4035"/>
      <c r="AW115" s="4033"/>
      <c r="AX115" s="4034"/>
      <c r="AY115" s="4035"/>
      <c r="AZ115" s="3918">
        <f>SUM(AK115:AY117)</f>
        <v>0</v>
      </c>
      <c r="BA115" s="3919"/>
      <c r="BB115" s="3938"/>
      <c r="BC115" s="3918">
        <f t="shared" ref="BC115" si="17">AI115+AZ115</f>
        <v>0</v>
      </c>
      <c r="BD115" s="3919"/>
      <c r="BE115" s="3920"/>
      <c r="BF115" s="4582"/>
      <c r="BG115" s="4583"/>
      <c r="BH115" s="4007"/>
      <c r="BI115" s="4610"/>
      <c r="BJ115" s="4611"/>
      <c r="BK115" s="4611"/>
      <c r="BL115" s="4611"/>
      <c r="BM115" s="4611"/>
      <c r="BN115" s="4611"/>
      <c r="BO115" s="4611"/>
      <c r="BP115" s="4612"/>
    </row>
    <row r="116" spans="1:70" s="65" customFormat="1" ht="12" customHeight="1">
      <c r="B116" s="3969"/>
      <c r="C116" s="4210"/>
      <c r="D116" s="3780"/>
      <c r="E116" s="3781"/>
      <c r="F116" s="3782"/>
      <c r="G116" s="4646"/>
      <c r="H116" s="4647"/>
      <c r="I116" s="4647"/>
      <c r="J116" s="4647"/>
      <c r="K116" s="4648"/>
      <c r="L116" s="3792"/>
      <c r="M116" s="3793"/>
      <c r="N116" s="3793"/>
      <c r="O116" s="3793"/>
      <c r="P116" s="3794"/>
      <c r="Q116" s="3787"/>
      <c r="R116" s="3846"/>
      <c r="S116" s="3847"/>
      <c r="T116" s="3848"/>
      <c r="U116" s="3871"/>
      <c r="V116" s="3871"/>
      <c r="W116" s="3984"/>
      <c r="X116" s="3985"/>
      <c r="Y116" s="3990"/>
      <c r="Z116" s="3991"/>
      <c r="AA116" s="3993"/>
      <c r="AB116" s="3854"/>
      <c r="AC116" s="3856"/>
      <c r="AD116" s="3854"/>
      <c r="AE116" s="3105"/>
      <c r="AF116" s="3854"/>
      <c r="AG116" s="4591"/>
      <c r="AH116" s="4592"/>
      <c r="AI116" s="4594"/>
      <c r="AJ116" s="4592"/>
      <c r="AK116" s="3873"/>
      <c r="AL116" s="2453"/>
      <c r="AM116" s="3874"/>
      <c r="AN116" s="3873"/>
      <c r="AO116" s="2453"/>
      <c r="AP116" s="3874"/>
      <c r="AQ116" s="4013"/>
      <c r="AR116" s="4014"/>
      <c r="AS116" s="4015"/>
      <c r="AT116" s="4013"/>
      <c r="AU116" s="4014"/>
      <c r="AV116" s="4015"/>
      <c r="AW116" s="4013"/>
      <c r="AX116" s="4014"/>
      <c r="AY116" s="4015"/>
      <c r="AZ116" s="3939"/>
      <c r="BA116" s="3940"/>
      <c r="BB116" s="3941"/>
      <c r="BC116" s="3939"/>
      <c r="BD116" s="3940"/>
      <c r="BE116" s="4036"/>
      <c r="BF116" s="4584"/>
      <c r="BG116" s="4585"/>
      <c r="BH116" s="4008"/>
      <c r="BI116" s="4613"/>
      <c r="BJ116" s="4614"/>
      <c r="BK116" s="4614"/>
      <c r="BL116" s="4614"/>
      <c r="BM116" s="4614"/>
      <c r="BN116" s="4614"/>
      <c r="BO116" s="4614"/>
      <c r="BP116" s="4615"/>
    </row>
    <row r="117" spans="1:70" s="65" customFormat="1" ht="12" customHeight="1">
      <c r="B117" s="3969"/>
      <c r="C117" s="4248"/>
      <c r="D117" s="3783"/>
      <c r="E117" s="3784"/>
      <c r="F117" s="3785"/>
      <c r="G117" s="4600"/>
      <c r="H117" s="4601"/>
      <c r="I117" s="4602"/>
      <c r="J117" s="4603"/>
      <c r="K117" s="4604"/>
      <c r="L117" s="3795"/>
      <c r="M117" s="3796"/>
      <c r="N117" s="3796"/>
      <c r="O117" s="3796"/>
      <c r="P117" s="3797"/>
      <c r="Q117" s="3857"/>
      <c r="R117" s="3824"/>
      <c r="S117" s="3825"/>
      <c r="T117" s="3826"/>
      <c r="U117" s="3872"/>
      <c r="V117" s="3872"/>
      <c r="W117" s="3986"/>
      <c r="X117" s="3987"/>
      <c r="Y117" s="3994"/>
      <c r="Z117" s="3995"/>
      <c r="AA117" s="1035"/>
      <c r="AB117" s="1036" t="s">
        <v>37</v>
      </c>
      <c r="AC117" s="1037"/>
      <c r="AD117" s="1036" t="s">
        <v>37</v>
      </c>
      <c r="AE117" s="1037"/>
      <c r="AF117" s="1036" t="s">
        <v>37</v>
      </c>
      <c r="AG117" s="1400"/>
      <c r="AH117" s="1086"/>
      <c r="AI117" s="1402"/>
      <c r="AJ117" s="1087"/>
      <c r="AK117" s="3824"/>
      <c r="AL117" s="3825"/>
      <c r="AM117" s="3826"/>
      <c r="AN117" s="3824"/>
      <c r="AO117" s="3825"/>
      <c r="AP117" s="3826"/>
      <c r="AQ117" s="4019"/>
      <c r="AR117" s="4020"/>
      <c r="AS117" s="4021"/>
      <c r="AT117" s="4019"/>
      <c r="AU117" s="4020"/>
      <c r="AV117" s="4021"/>
      <c r="AW117" s="4019"/>
      <c r="AX117" s="4020"/>
      <c r="AY117" s="4021"/>
      <c r="AZ117" s="3921"/>
      <c r="BA117" s="3922"/>
      <c r="BB117" s="4044"/>
      <c r="BC117" s="3921"/>
      <c r="BD117" s="3922"/>
      <c r="BE117" s="3923"/>
      <c r="BF117" s="4595"/>
      <c r="BG117" s="4596"/>
      <c r="BH117" s="4009"/>
      <c r="BI117" s="4597"/>
      <c r="BJ117" s="4598"/>
      <c r="BK117" s="4598"/>
      <c r="BL117" s="4598"/>
      <c r="BM117" s="4598"/>
      <c r="BN117" s="4598"/>
      <c r="BO117" s="4598"/>
      <c r="BP117" s="4599"/>
    </row>
    <row r="118" spans="1:70" s="65" customFormat="1" ht="12" customHeight="1">
      <c r="B118" s="3969" t="str">
        <f>IF(G118="","","○")</f>
        <v/>
      </c>
      <c r="C118" s="4209">
        <v>22</v>
      </c>
      <c r="D118" s="4586"/>
      <c r="E118" s="4587"/>
      <c r="F118" s="4588"/>
      <c r="G118" s="3780"/>
      <c r="H118" s="3781"/>
      <c r="I118" s="3781"/>
      <c r="J118" s="3781"/>
      <c r="K118" s="3782"/>
      <c r="L118" s="3789"/>
      <c r="M118" s="3790"/>
      <c r="N118" s="3790"/>
      <c r="O118" s="3790"/>
      <c r="P118" s="3791"/>
      <c r="Q118" s="3786"/>
      <c r="R118" s="3753"/>
      <c r="S118" s="3868"/>
      <c r="T118" s="3869"/>
      <c r="U118" s="3871"/>
      <c r="V118" s="3871"/>
      <c r="W118" s="3982"/>
      <c r="X118" s="3983"/>
      <c r="Y118" s="3988"/>
      <c r="Z118" s="3989"/>
      <c r="AA118" s="3992"/>
      <c r="AB118" s="3853" t="s">
        <v>131</v>
      </c>
      <c r="AC118" s="3855"/>
      <c r="AD118" s="3853" t="s">
        <v>131</v>
      </c>
      <c r="AE118" s="3102"/>
      <c r="AF118" s="3853" t="s">
        <v>131</v>
      </c>
      <c r="AG118" s="4589"/>
      <c r="AH118" s="4590"/>
      <c r="AI118" s="4593"/>
      <c r="AJ118" s="4590"/>
      <c r="AK118" s="3837"/>
      <c r="AL118" s="3838"/>
      <c r="AM118" s="3259"/>
      <c r="AN118" s="3852"/>
      <c r="AO118" s="3838"/>
      <c r="AP118" s="3259"/>
      <c r="AQ118" s="4033"/>
      <c r="AR118" s="4034"/>
      <c r="AS118" s="4035"/>
      <c r="AT118" s="4033"/>
      <c r="AU118" s="4034"/>
      <c r="AV118" s="4035"/>
      <c r="AW118" s="4033"/>
      <c r="AX118" s="4034"/>
      <c r="AY118" s="4035"/>
      <c r="AZ118" s="3918">
        <f>SUM(AK118:AY120)</f>
        <v>0</v>
      </c>
      <c r="BA118" s="3919"/>
      <c r="BB118" s="3938"/>
      <c r="BC118" s="3918">
        <f t="shared" ref="BC118" si="18">AI118+AZ118</f>
        <v>0</v>
      </c>
      <c r="BD118" s="3919"/>
      <c r="BE118" s="3920"/>
      <c r="BF118" s="4582"/>
      <c r="BG118" s="4583"/>
      <c r="BH118" s="4007"/>
      <c r="BI118" s="4610"/>
      <c r="BJ118" s="4611"/>
      <c r="BK118" s="4611"/>
      <c r="BL118" s="4611"/>
      <c r="BM118" s="4611"/>
      <c r="BN118" s="4611"/>
      <c r="BO118" s="4611"/>
      <c r="BP118" s="4612"/>
    </row>
    <row r="119" spans="1:70" s="65" customFormat="1" ht="12" customHeight="1">
      <c r="B119" s="3969"/>
      <c r="C119" s="4210"/>
      <c r="D119" s="3780"/>
      <c r="E119" s="3781"/>
      <c r="F119" s="3782"/>
      <c r="G119" s="4646"/>
      <c r="H119" s="4647"/>
      <c r="I119" s="4647"/>
      <c r="J119" s="4647"/>
      <c r="K119" s="4648"/>
      <c r="L119" s="3792"/>
      <c r="M119" s="3793"/>
      <c r="N119" s="3793"/>
      <c r="O119" s="3793"/>
      <c r="P119" s="3794"/>
      <c r="Q119" s="3787"/>
      <c r="R119" s="3846"/>
      <c r="S119" s="3847"/>
      <c r="T119" s="3848"/>
      <c r="U119" s="3871"/>
      <c r="V119" s="3871"/>
      <c r="W119" s="3984"/>
      <c r="X119" s="3985"/>
      <c r="Y119" s="3990"/>
      <c r="Z119" s="3991"/>
      <c r="AA119" s="3993"/>
      <c r="AB119" s="3854"/>
      <c r="AC119" s="3856"/>
      <c r="AD119" s="3854"/>
      <c r="AE119" s="3105"/>
      <c r="AF119" s="3854"/>
      <c r="AG119" s="4591"/>
      <c r="AH119" s="4592"/>
      <c r="AI119" s="4594"/>
      <c r="AJ119" s="4592"/>
      <c r="AK119" s="3873"/>
      <c r="AL119" s="2453"/>
      <c r="AM119" s="3874"/>
      <c r="AN119" s="3873"/>
      <c r="AO119" s="2453"/>
      <c r="AP119" s="3874"/>
      <c r="AQ119" s="4013"/>
      <c r="AR119" s="4014"/>
      <c r="AS119" s="4015"/>
      <c r="AT119" s="4013"/>
      <c r="AU119" s="4014"/>
      <c r="AV119" s="4015"/>
      <c r="AW119" s="4013"/>
      <c r="AX119" s="4014"/>
      <c r="AY119" s="4015"/>
      <c r="AZ119" s="3939"/>
      <c r="BA119" s="3940"/>
      <c r="BB119" s="3941"/>
      <c r="BC119" s="3939"/>
      <c r="BD119" s="3940"/>
      <c r="BE119" s="4036"/>
      <c r="BF119" s="4584"/>
      <c r="BG119" s="4585"/>
      <c r="BH119" s="4008"/>
      <c r="BI119" s="4613"/>
      <c r="BJ119" s="4614"/>
      <c r="BK119" s="4614"/>
      <c r="BL119" s="4614"/>
      <c r="BM119" s="4614"/>
      <c r="BN119" s="4614"/>
      <c r="BO119" s="4614"/>
      <c r="BP119" s="4615"/>
    </row>
    <row r="120" spans="1:70" s="65" customFormat="1" ht="12" customHeight="1">
      <c r="B120" s="3969"/>
      <c r="C120" s="4248"/>
      <c r="D120" s="3783"/>
      <c r="E120" s="3784"/>
      <c r="F120" s="3785"/>
      <c r="G120" s="4600"/>
      <c r="H120" s="4601"/>
      <c r="I120" s="4602"/>
      <c r="J120" s="4603"/>
      <c r="K120" s="4604"/>
      <c r="L120" s="3795"/>
      <c r="M120" s="3796"/>
      <c r="N120" s="3796"/>
      <c r="O120" s="3796"/>
      <c r="P120" s="3797"/>
      <c r="Q120" s="3857"/>
      <c r="R120" s="3824"/>
      <c r="S120" s="3825"/>
      <c r="T120" s="3826"/>
      <c r="U120" s="3871"/>
      <c r="V120" s="3871"/>
      <c r="W120" s="3986"/>
      <c r="X120" s="3987"/>
      <c r="Y120" s="3994"/>
      <c r="Z120" s="3995"/>
      <c r="AA120" s="1035"/>
      <c r="AB120" s="1036" t="s">
        <v>37</v>
      </c>
      <c r="AC120" s="1037"/>
      <c r="AD120" s="1036" t="s">
        <v>37</v>
      </c>
      <c r="AE120" s="1037"/>
      <c r="AF120" s="1036" t="s">
        <v>37</v>
      </c>
      <c r="AG120" s="1400"/>
      <c r="AH120" s="1086"/>
      <c r="AI120" s="1402"/>
      <c r="AJ120" s="1087"/>
      <c r="AK120" s="3824"/>
      <c r="AL120" s="3825"/>
      <c r="AM120" s="3826"/>
      <c r="AN120" s="3824"/>
      <c r="AO120" s="3825"/>
      <c r="AP120" s="3826"/>
      <c r="AQ120" s="4019"/>
      <c r="AR120" s="4020"/>
      <c r="AS120" s="4021"/>
      <c r="AT120" s="4019"/>
      <c r="AU120" s="4020"/>
      <c r="AV120" s="4021"/>
      <c r="AW120" s="4019"/>
      <c r="AX120" s="4020"/>
      <c r="AY120" s="4021"/>
      <c r="AZ120" s="3921"/>
      <c r="BA120" s="3922"/>
      <c r="BB120" s="4044"/>
      <c r="BC120" s="3921"/>
      <c r="BD120" s="3922"/>
      <c r="BE120" s="3923"/>
      <c r="BF120" s="4595"/>
      <c r="BG120" s="4596"/>
      <c r="BH120" s="4009"/>
      <c r="BI120" s="4597"/>
      <c r="BJ120" s="4598"/>
      <c r="BK120" s="4598"/>
      <c r="BL120" s="4598"/>
      <c r="BM120" s="4598"/>
      <c r="BN120" s="4598"/>
      <c r="BO120" s="4598"/>
      <c r="BP120" s="4599"/>
    </row>
    <row r="121" spans="1:70" s="65" customFormat="1" ht="12" customHeight="1">
      <c r="B121" s="3969" t="str">
        <f>IF(G121="","","○")</f>
        <v/>
      </c>
      <c r="C121" s="4209">
        <v>23</v>
      </c>
      <c r="D121" s="4586"/>
      <c r="E121" s="4587"/>
      <c r="F121" s="4588"/>
      <c r="G121" s="3780"/>
      <c r="H121" s="3781"/>
      <c r="I121" s="3781"/>
      <c r="J121" s="3781"/>
      <c r="K121" s="3782"/>
      <c r="L121" s="3789"/>
      <c r="M121" s="3790"/>
      <c r="N121" s="3790"/>
      <c r="O121" s="3790"/>
      <c r="P121" s="3791"/>
      <c r="Q121" s="3786"/>
      <c r="R121" s="3753"/>
      <c r="S121" s="3868"/>
      <c r="T121" s="3869"/>
      <c r="U121" s="3870"/>
      <c r="V121" s="3870"/>
      <c r="W121" s="3982"/>
      <c r="X121" s="3983"/>
      <c r="Y121" s="3988"/>
      <c r="Z121" s="3989"/>
      <c r="AA121" s="3992"/>
      <c r="AB121" s="3853" t="s">
        <v>131</v>
      </c>
      <c r="AC121" s="3855"/>
      <c r="AD121" s="3853" t="s">
        <v>131</v>
      </c>
      <c r="AE121" s="3102"/>
      <c r="AF121" s="3853" t="s">
        <v>131</v>
      </c>
      <c r="AG121" s="4589"/>
      <c r="AH121" s="4590"/>
      <c r="AI121" s="4593"/>
      <c r="AJ121" s="4590"/>
      <c r="AK121" s="3837"/>
      <c r="AL121" s="3838"/>
      <c r="AM121" s="3259"/>
      <c r="AN121" s="3852"/>
      <c r="AO121" s="3838"/>
      <c r="AP121" s="3259"/>
      <c r="AQ121" s="4033"/>
      <c r="AR121" s="4034"/>
      <c r="AS121" s="4035"/>
      <c r="AT121" s="4033"/>
      <c r="AU121" s="4034"/>
      <c r="AV121" s="4035"/>
      <c r="AW121" s="4033"/>
      <c r="AX121" s="4034"/>
      <c r="AY121" s="4035"/>
      <c r="AZ121" s="3918">
        <f>SUM(AK121:AY123)</f>
        <v>0</v>
      </c>
      <c r="BA121" s="3919"/>
      <c r="BB121" s="3938"/>
      <c r="BC121" s="3918">
        <f t="shared" ref="BC121" si="19">AI121+AZ121</f>
        <v>0</v>
      </c>
      <c r="BD121" s="3919"/>
      <c r="BE121" s="3920"/>
      <c r="BF121" s="4582"/>
      <c r="BG121" s="4583"/>
      <c r="BH121" s="4007"/>
      <c r="BI121" s="4610"/>
      <c r="BJ121" s="4611"/>
      <c r="BK121" s="4611"/>
      <c r="BL121" s="4611"/>
      <c r="BM121" s="4611"/>
      <c r="BN121" s="4611"/>
      <c r="BO121" s="4611"/>
      <c r="BP121" s="4612"/>
    </row>
    <row r="122" spans="1:70" s="65" customFormat="1" ht="12" customHeight="1">
      <c r="B122" s="3969"/>
      <c r="C122" s="4210"/>
      <c r="D122" s="3780"/>
      <c r="E122" s="3781"/>
      <c r="F122" s="3782"/>
      <c r="G122" s="4646"/>
      <c r="H122" s="4647"/>
      <c r="I122" s="4647"/>
      <c r="J122" s="4647"/>
      <c r="K122" s="4648"/>
      <c r="L122" s="3792"/>
      <c r="M122" s="3793"/>
      <c r="N122" s="3793"/>
      <c r="O122" s="3793"/>
      <c r="P122" s="3794"/>
      <c r="Q122" s="3787"/>
      <c r="R122" s="3846"/>
      <c r="S122" s="3847"/>
      <c r="T122" s="3848"/>
      <c r="U122" s="3871"/>
      <c r="V122" s="3871"/>
      <c r="W122" s="3984"/>
      <c r="X122" s="3985"/>
      <c r="Y122" s="3990"/>
      <c r="Z122" s="3991"/>
      <c r="AA122" s="3993"/>
      <c r="AB122" s="3854"/>
      <c r="AC122" s="3856"/>
      <c r="AD122" s="3854"/>
      <c r="AE122" s="3105"/>
      <c r="AF122" s="3854"/>
      <c r="AG122" s="4591"/>
      <c r="AH122" s="4592"/>
      <c r="AI122" s="4594"/>
      <c r="AJ122" s="4592"/>
      <c r="AK122" s="3873"/>
      <c r="AL122" s="2453"/>
      <c r="AM122" s="3874"/>
      <c r="AN122" s="3873"/>
      <c r="AO122" s="2453"/>
      <c r="AP122" s="3874"/>
      <c r="AQ122" s="4013"/>
      <c r="AR122" s="4014"/>
      <c r="AS122" s="4015"/>
      <c r="AT122" s="4013"/>
      <c r="AU122" s="4014"/>
      <c r="AV122" s="4015"/>
      <c r="AW122" s="4013"/>
      <c r="AX122" s="4014"/>
      <c r="AY122" s="4015"/>
      <c r="AZ122" s="3939"/>
      <c r="BA122" s="3940"/>
      <c r="BB122" s="3941"/>
      <c r="BC122" s="3939"/>
      <c r="BD122" s="3940"/>
      <c r="BE122" s="4036"/>
      <c r="BF122" s="4584"/>
      <c r="BG122" s="4585"/>
      <c r="BH122" s="4008"/>
      <c r="BI122" s="4613"/>
      <c r="BJ122" s="4614"/>
      <c r="BK122" s="4614"/>
      <c r="BL122" s="4614"/>
      <c r="BM122" s="4614"/>
      <c r="BN122" s="4614"/>
      <c r="BO122" s="4614"/>
      <c r="BP122" s="4615"/>
    </row>
    <row r="123" spans="1:70" s="65" customFormat="1" ht="12" customHeight="1">
      <c r="B123" s="3969"/>
      <c r="C123" s="4248"/>
      <c r="D123" s="3783"/>
      <c r="E123" s="3784"/>
      <c r="F123" s="3785"/>
      <c r="G123" s="4600"/>
      <c r="H123" s="4601"/>
      <c r="I123" s="4602"/>
      <c r="J123" s="4603"/>
      <c r="K123" s="4604"/>
      <c r="L123" s="3795"/>
      <c r="M123" s="3796"/>
      <c r="N123" s="3796"/>
      <c r="O123" s="3796"/>
      <c r="P123" s="3797"/>
      <c r="Q123" s="3857"/>
      <c r="R123" s="3824"/>
      <c r="S123" s="3825"/>
      <c r="T123" s="3826"/>
      <c r="U123" s="3872"/>
      <c r="V123" s="3872"/>
      <c r="W123" s="3986"/>
      <c r="X123" s="3987"/>
      <c r="Y123" s="3994"/>
      <c r="Z123" s="3995"/>
      <c r="AA123" s="1035"/>
      <c r="AB123" s="1036" t="s">
        <v>37</v>
      </c>
      <c r="AC123" s="1037"/>
      <c r="AD123" s="1036" t="s">
        <v>37</v>
      </c>
      <c r="AE123" s="1037"/>
      <c r="AF123" s="1036" t="s">
        <v>37</v>
      </c>
      <c r="AG123" s="1400"/>
      <c r="AH123" s="1086"/>
      <c r="AI123" s="1402"/>
      <c r="AJ123" s="1087"/>
      <c r="AK123" s="3824"/>
      <c r="AL123" s="3825"/>
      <c r="AM123" s="3826"/>
      <c r="AN123" s="3824"/>
      <c r="AO123" s="3825"/>
      <c r="AP123" s="3826"/>
      <c r="AQ123" s="4019"/>
      <c r="AR123" s="4020"/>
      <c r="AS123" s="4021"/>
      <c r="AT123" s="4019"/>
      <c r="AU123" s="4020"/>
      <c r="AV123" s="4021"/>
      <c r="AW123" s="4019"/>
      <c r="AX123" s="4020"/>
      <c r="AY123" s="4021"/>
      <c r="AZ123" s="3921"/>
      <c r="BA123" s="3922"/>
      <c r="BB123" s="4044"/>
      <c r="BC123" s="3921"/>
      <c r="BD123" s="3922"/>
      <c r="BE123" s="3923"/>
      <c r="BF123" s="4595"/>
      <c r="BG123" s="4596"/>
      <c r="BH123" s="4009"/>
      <c r="BI123" s="4597"/>
      <c r="BJ123" s="4598"/>
      <c r="BK123" s="4598"/>
      <c r="BL123" s="4598"/>
      <c r="BM123" s="4598"/>
      <c r="BN123" s="4598"/>
      <c r="BO123" s="4598"/>
      <c r="BP123" s="4599"/>
    </row>
    <row r="124" spans="1:70" s="65" customFormat="1" ht="12" customHeight="1">
      <c r="B124" s="3969" t="str">
        <f>IF(G124="","","○")</f>
        <v/>
      </c>
      <c r="C124" s="4209">
        <v>24</v>
      </c>
      <c r="D124" s="3777"/>
      <c r="E124" s="3778"/>
      <c r="F124" s="3779"/>
      <c r="G124" s="3777"/>
      <c r="H124" s="3778"/>
      <c r="I124" s="3778"/>
      <c r="J124" s="3778"/>
      <c r="K124" s="3779"/>
      <c r="L124" s="3789"/>
      <c r="M124" s="3790"/>
      <c r="N124" s="3790"/>
      <c r="O124" s="3790"/>
      <c r="P124" s="3791"/>
      <c r="Q124" s="3786"/>
      <c r="R124" s="3753"/>
      <c r="S124" s="3868"/>
      <c r="T124" s="3869"/>
      <c r="U124" s="3870"/>
      <c r="V124" s="3870"/>
      <c r="W124" s="3982"/>
      <c r="X124" s="3983"/>
      <c r="Y124" s="3988"/>
      <c r="Z124" s="3989"/>
      <c r="AA124" s="3992"/>
      <c r="AB124" s="3853" t="s">
        <v>131</v>
      </c>
      <c r="AC124" s="3855"/>
      <c r="AD124" s="3853" t="s">
        <v>131</v>
      </c>
      <c r="AE124" s="3102"/>
      <c r="AF124" s="3853" t="s">
        <v>131</v>
      </c>
      <c r="AG124" s="4589"/>
      <c r="AH124" s="4590"/>
      <c r="AI124" s="4593"/>
      <c r="AJ124" s="4590"/>
      <c r="AK124" s="3837"/>
      <c r="AL124" s="3838"/>
      <c r="AM124" s="3259"/>
      <c r="AN124" s="3852"/>
      <c r="AO124" s="3838"/>
      <c r="AP124" s="3259"/>
      <c r="AQ124" s="4033"/>
      <c r="AR124" s="4034"/>
      <c r="AS124" s="4035"/>
      <c r="AT124" s="4033"/>
      <c r="AU124" s="4034"/>
      <c r="AV124" s="4035"/>
      <c r="AW124" s="4033"/>
      <c r="AX124" s="4034"/>
      <c r="AY124" s="4035"/>
      <c r="AZ124" s="3918">
        <f>SUM(AK124:AY126)</f>
        <v>0</v>
      </c>
      <c r="BA124" s="3919"/>
      <c r="BB124" s="3938"/>
      <c r="BC124" s="3918">
        <f t="shared" ref="BC124" si="20">AI124+AZ124</f>
        <v>0</v>
      </c>
      <c r="BD124" s="3919"/>
      <c r="BE124" s="3920"/>
      <c r="BF124" s="4582"/>
      <c r="BG124" s="4583"/>
      <c r="BH124" s="4007"/>
      <c r="BI124" s="4638"/>
      <c r="BJ124" s="4639"/>
      <c r="BK124" s="4639"/>
      <c r="BL124" s="4639"/>
      <c r="BM124" s="4639"/>
      <c r="BN124" s="4639"/>
      <c r="BO124" s="4639"/>
      <c r="BP124" s="4640"/>
    </row>
    <row r="125" spans="1:70" s="65" customFormat="1" ht="12" customHeight="1">
      <c r="B125" s="3969"/>
      <c r="C125" s="4210"/>
      <c r="D125" s="3780"/>
      <c r="E125" s="3781"/>
      <c r="F125" s="3782"/>
      <c r="G125" s="4646"/>
      <c r="H125" s="4647"/>
      <c r="I125" s="4647"/>
      <c r="J125" s="4647"/>
      <c r="K125" s="4648"/>
      <c r="L125" s="3792"/>
      <c r="M125" s="3793"/>
      <c r="N125" s="3793"/>
      <c r="O125" s="3793"/>
      <c r="P125" s="3794"/>
      <c r="Q125" s="3787"/>
      <c r="R125" s="3846"/>
      <c r="S125" s="3847"/>
      <c r="T125" s="3848"/>
      <c r="U125" s="3871"/>
      <c r="V125" s="3871"/>
      <c r="W125" s="3984"/>
      <c r="X125" s="3985"/>
      <c r="Y125" s="3990"/>
      <c r="Z125" s="3991"/>
      <c r="AA125" s="3993"/>
      <c r="AB125" s="3854"/>
      <c r="AC125" s="3856"/>
      <c r="AD125" s="3854"/>
      <c r="AE125" s="3105"/>
      <c r="AF125" s="3854"/>
      <c r="AG125" s="4591"/>
      <c r="AH125" s="4592"/>
      <c r="AI125" s="4594"/>
      <c r="AJ125" s="4592"/>
      <c r="AK125" s="3873"/>
      <c r="AL125" s="2453"/>
      <c r="AM125" s="3874"/>
      <c r="AN125" s="3873"/>
      <c r="AO125" s="2453"/>
      <c r="AP125" s="3874"/>
      <c r="AQ125" s="4013"/>
      <c r="AR125" s="4014"/>
      <c r="AS125" s="4015"/>
      <c r="AT125" s="4013"/>
      <c r="AU125" s="4014"/>
      <c r="AV125" s="4015"/>
      <c r="AW125" s="4013"/>
      <c r="AX125" s="4014"/>
      <c r="AY125" s="4015"/>
      <c r="AZ125" s="3939"/>
      <c r="BA125" s="3940"/>
      <c r="BB125" s="3941"/>
      <c r="BC125" s="3939"/>
      <c r="BD125" s="3940"/>
      <c r="BE125" s="4036"/>
      <c r="BF125" s="4584"/>
      <c r="BG125" s="4585"/>
      <c r="BH125" s="4008"/>
      <c r="BI125" s="4613"/>
      <c r="BJ125" s="4614"/>
      <c r="BK125" s="4614"/>
      <c r="BL125" s="4614"/>
      <c r="BM125" s="4614"/>
      <c r="BN125" s="4614"/>
      <c r="BO125" s="4614"/>
      <c r="BP125" s="4615"/>
    </row>
    <row r="126" spans="1:70" s="65" customFormat="1" ht="12" customHeight="1" thickBot="1">
      <c r="B126" s="3969"/>
      <c r="C126" s="4211"/>
      <c r="D126" s="4605"/>
      <c r="E126" s="4606"/>
      <c r="F126" s="4607"/>
      <c r="G126" s="4649"/>
      <c r="H126" s="4650"/>
      <c r="I126" s="4651"/>
      <c r="J126" s="4652"/>
      <c r="K126" s="4653"/>
      <c r="L126" s="3977"/>
      <c r="M126" s="3978"/>
      <c r="N126" s="3978"/>
      <c r="O126" s="3978"/>
      <c r="P126" s="3979"/>
      <c r="Q126" s="3788"/>
      <c r="R126" s="3945"/>
      <c r="S126" s="3946"/>
      <c r="T126" s="3947"/>
      <c r="U126" s="3980"/>
      <c r="V126" s="3980"/>
      <c r="W126" s="4005"/>
      <c r="X126" s="4006"/>
      <c r="Y126" s="3948"/>
      <c r="Z126" s="3949"/>
      <c r="AA126" s="1043"/>
      <c r="AB126" s="1044" t="s">
        <v>37</v>
      </c>
      <c r="AC126" s="772"/>
      <c r="AD126" s="1044" t="s">
        <v>37</v>
      </c>
      <c r="AE126" s="772"/>
      <c r="AF126" s="1044" t="s">
        <v>37</v>
      </c>
      <c r="AG126" s="1401"/>
      <c r="AH126" s="1088"/>
      <c r="AI126" s="1403"/>
      <c r="AJ126" s="1089"/>
      <c r="AK126" s="3945"/>
      <c r="AL126" s="3946"/>
      <c r="AM126" s="3947"/>
      <c r="AN126" s="3945"/>
      <c r="AO126" s="3946"/>
      <c r="AP126" s="3947"/>
      <c r="AQ126" s="3996"/>
      <c r="AR126" s="3997"/>
      <c r="AS126" s="3998"/>
      <c r="AT126" s="3996"/>
      <c r="AU126" s="3997"/>
      <c r="AV126" s="3998"/>
      <c r="AW126" s="3996"/>
      <c r="AX126" s="3997"/>
      <c r="AY126" s="3998"/>
      <c r="AZ126" s="3942"/>
      <c r="BA126" s="3943"/>
      <c r="BB126" s="3944"/>
      <c r="BC126" s="3942"/>
      <c r="BD126" s="3943"/>
      <c r="BE126" s="4037"/>
      <c r="BF126" s="4641"/>
      <c r="BG126" s="4642"/>
      <c r="BH126" s="4028"/>
      <c r="BI126" s="4643"/>
      <c r="BJ126" s="4644"/>
      <c r="BK126" s="4644"/>
      <c r="BL126" s="4644"/>
      <c r="BM126" s="4644"/>
      <c r="BN126" s="4644"/>
      <c r="BO126" s="4644"/>
      <c r="BP126" s="4645"/>
    </row>
    <row r="127" spans="1:70" s="65" customFormat="1" ht="7" customHeight="1">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82"/>
      <c r="AB127" s="115"/>
      <c r="AC127" s="115"/>
      <c r="AD127" s="115"/>
      <c r="AE127" s="115"/>
      <c r="AF127" s="115"/>
      <c r="AG127" s="82"/>
      <c r="AH127" s="82"/>
      <c r="AI127" s="82"/>
      <c r="AJ127" s="82"/>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28"/>
      <c r="BG127" s="128"/>
      <c r="BH127" s="128"/>
      <c r="BI127" s="82"/>
      <c r="BJ127" s="82"/>
      <c r="BK127" s="82"/>
      <c r="BL127" s="82"/>
      <c r="BM127" s="82"/>
      <c r="BN127" s="82"/>
      <c r="BO127" s="82"/>
      <c r="BP127" s="82"/>
    </row>
    <row r="128" spans="1:70" ht="15.75" customHeight="1">
      <c r="A128" s="794"/>
      <c r="B128" s="65"/>
      <c r="C128" s="6" t="s">
        <v>821</v>
      </c>
      <c r="D128" s="6"/>
      <c r="E128" s="6"/>
      <c r="F128" s="6"/>
      <c r="G128" s="6"/>
      <c r="H128" s="6"/>
      <c r="I128" s="6"/>
      <c r="J128" s="6"/>
      <c r="K128" s="6"/>
      <c r="L128" s="6"/>
      <c r="M128" s="6"/>
      <c r="N128" s="6"/>
      <c r="O128" s="6"/>
      <c r="P128" s="6"/>
      <c r="Q128" s="6"/>
      <c r="R128" s="1050"/>
      <c r="S128" s="1050"/>
      <c r="T128" s="601"/>
      <c r="U128" s="601"/>
      <c r="V128" s="276"/>
      <c r="W128" s="1053"/>
      <c r="X128" s="602"/>
      <c r="Y128" s="1053"/>
      <c r="Z128" s="128"/>
      <c r="AA128" s="1053"/>
      <c r="AB128" s="6"/>
      <c r="AC128" s="6"/>
      <c r="AD128" s="6"/>
      <c r="AE128" s="6"/>
      <c r="AF128" s="6"/>
      <c r="AG128" s="6"/>
      <c r="AH128" s="265"/>
      <c r="AI128" s="6"/>
      <c r="AJ128" s="6"/>
      <c r="AK128" s="6"/>
      <c r="AL128" s="6"/>
      <c r="AM128" s="6"/>
      <c r="AN128" s="6"/>
      <c r="AO128" s="6"/>
      <c r="AP128" s="6"/>
      <c r="AQ128" s="6"/>
      <c r="AR128" s="6"/>
      <c r="AS128" s="6"/>
      <c r="AT128" s="6"/>
      <c r="AU128" s="6"/>
      <c r="AV128" s="6"/>
      <c r="AW128" s="6"/>
      <c r="AX128" s="6"/>
      <c r="AY128" s="6"/>
      <c r="AZ128" s="6"/>
      <c r="BA128" s="6"/>
      <c r="BB128" s="6"/>
      <c r="BC128" s="265"/>
      <c r="BD128" s="6"/>
      <c r="BE128" s="6"/>
      <c r="BF128" s="6"/>
      <c r="BG128" s="1055"/>
      <c r="BH128" s="4634" t="s">
        <v>1139</v>
      </c>
      <c r="BI128" s="4634"/>
      <c r="BJ128" s="4634"/>
      <c r="BK128" s="4634"/>
      <c r="BL128" s="4635"/>
      <c r="BM128" s="3966" t="s">
        <v>1140</v>
      </c>
      <c r="BN128" s="4636"/>
      <c r="BO128" s="4636"/>
      <c r="BP128" s="4637"/>
      <c r="BR128" s="1021" t="s">
        <v>1098</v>
      </c>
    </row>
    <row r="129" spans="1:73" s="65" customFormat="1" ht="12" customHeight="1">
      <c r="A129" s="794" t="s">
        <v>1157</v>
      </c>
      <c r="C129" s="3769" t="s">
        <v>711</v>
      </c>
      <c r="D129" s="3103"/>
      <c r="E129" s="3103"/>
      <c r="F129" s="3104"/>
      <c r="G129" s="3771">
        <f>SUM(J105,J108,J111,J114,J117,J120,J123,J126)</f>
        <v>0</v>
      </c>
      <c r="H129" s="3772"/>
      <c r="I129" s="3772"/>
      <c r="J129" s="3772"/>
      <c r="K129" s="3773"/>
      <c r="L129" s="1090"/>
      <c r="M129" s="1090"/>
      <c r="N129" s="875"/>
      <c r="O129" s="931"/>
      <c r="P129" s="931"/>
      <c r="Q129" s="931"/>
      <c r="R129" s="3103"/>
      <c r="S129" s="3103"/>
      <c r="T129" s="1391"/>
      <c r="U129" s="1391"/>
      <c r="V129" s="1391"/>
      <c r="W129" s="1391"/>
      <c r="X129" s="207"/>
      <c r="Y129" s="1059"/>
      <c r="Z129" s="1064"/>
      <c r="AA129" s="1059"/>
      <c r="AB129" s="875"/>
      <c r="AC129" s="1059"/>
      <c r="AD129" s="1060"/>
      <c r="AE129" s="1060"/>
      <c r="AF129" s="1060"/>
      <c r="AG129" s="4630" t="e">
        <f>ROUND(AVERAGE($AG103:$AH126),0)</f>
        <v>#DIV/0!</v>
      </c>
      <c r="AH129" s="4631"/>
      <c r="AI129" s="4631" t="e">
        <f>ROUND(AVERAGE($AI103:$AJ126),0)</f>
        <v>#DIV/0!</v>
      </c>
      <c r="AJ129" s="4631"/>
      <c r="AK129" s="3909"/>
      <c r="AL129" s="3910"/>
      <c r="AM129" s="3911"/>
      <c r="AN129" s="3909"/>
      <c r="AO129" s="3910"/>
      <c r="AP129" s="3911"/>
      <c r="AQ129" s="3915"/>
      <c r="AR129" s="3916"/>
      <c r="AS129" s="3917"/>
      <c r="AT129" s="3915"/>
      <c r="AU129" s="3916"/>
      <c r="AV129" s="3917"/>
      <c r="AW129" s="3915"/>
      <c r="AX129" s="3916"/>
      <c r="AY129" s="3917"/>
      <c r="AZ129" s="3918" t="e">
        <f>ROUND(SUMIF($B103:$B126,$A129,$AZ103:$BB126)/$BH129,0)</f>
        <v>#DIV/0!</v>
      </c>
      <c r="BA129" s="3919"/>
      <c r="BB129" s="3938"/>
      <c r="BC129" s="4228" t="e">
        <f>ROUND(SUMIF($B103:$B126,$A129,$BC103:$BE126)/$BH129,0)</f>
        <v>#DIV/0!</v>
      </c>
      <c r="BD129" s="4223"/>
      <c r="BE129" s="4628"/>
      <c r="BF129" s="4616" t="e">
        <f>ROUND(AVERAGE(BF103,BF106,BF109,BF112,BF115,BF118,BF121,BF124),0)</f>
        <v>#DIV/0!</v>
      </c>
      <c r="BG129" s="4617"/>
      <c r="BH129" s="4618">
        <f>COUNTIF(G103:I126,BR129)+COUNTIF(G103:I126,BR130)+COUNTIF(G103:I126,BR131)+COUNTIF(G103:I126,BR132)+COUNTIF(G103:I126,BR133)+COUNTIF(G103:I126,BR134)</f>
        <v>0</v>
      </c>
      <c r="BI129" s="4619"/>
      <c r="BJ129" s="4619"/>
      <c r="BK129" s="4619"/>
      <c r="BL129" s="4620"/>
      <c r="BM129" s="3897" t="e">
        <f>ROUND((BF129/BF130)*100,1)</f>
        <v>#DIV/0!</v>
      </c>
      <c r="BN129" s="3898"/>
      <c r="BO129" s="3898"/>
      <c r="BP129" s="3899"/>
      <c r="BR129" s="1021" t="s">
        <v>1143</v>
      </c>
    </row>
    <row r="130" spans="1:73" s="65" customFormat="1" ht="12" customHeight="1">
      <c r="A130" s="64"/>
      <c r="B130" s="5"/>
      <c r="C130" s="3770"/>
      <c r="D130" s="3109"/>
      <c r="E130" s="3109"/>
      <c r="F130" s="3110"/>
      <c r="G130" s="3774"/>
      <c r="H130" s="3775"/>
      <c r="I130" s="3775"/>
      <c r="J130" s="3775"/>
      <c r="K130" s="3776"/>
      <c r="L130" s="1091"/>
      <c r="M130" s="1091"/>
      <c r="N130" s="597"/>
      <c r="O130" s="1390"/>
      <c r="P130" s="1390"/>
      <c r="Q130" s="1390"/>
      <c r="R130" s="3109"/>
      <c r="S130" s="3109"/>
      <c r="T130" s="1392"/>
      <c r="U130" s="1392"/>
      <c r="V130" s="1392"/>
      <c r="W130" s="1392"/>
      <c r="X130" s="1037"/>
      <c r="Y130" s="1061"/>
      <c r="Z130" s="1037"/>
      <c r="AA130" s="1061"/>
      <c r="AB130" s="1037"/>
      <c r="AC130" s="1061"/>
      <c r="AD130" s="1062"/>
      <c r="AE130" s="1062"/>
      <c r="AF130" s="1062"/>
      <c r="AG130" s="4632"/>
      <c r="AH130" s="4633"/>
      <c r="AI130" s="4633"/>
      <c r="AJ130" s="4633"/>
      <c r="AK130" s="3912"/>
      <c r="AL130" s="3913"/>
      <c r="AM130" s="3914"/>
      <c r="AN130" s="3912"/>
      <c r="AO130" s="3913"/>
      <c r="AP130" s="3914"/>
      <c r="AQ130" s="3903"/>
      <c r="AR130" s="3904"/>
      <c r="AS130" s="3905"/>
      <c r="AT130" s="3903"/>
      <c r="AU130" s="3904"/>
      <c r="AV130" s="3905"/>
      <c r="AW130" s="3903"/>
      <c r="AX130" s="3904"/>
      <c r="AY130" s="3905"/>
      <c r="AZ130" s="3921"/>
      <c r="BA130" s="3922"/>
      <c r="BB130" s="4044"/>
      <c r="BC130" s="4229"/>
      <c r="BD130" s="4226"/>
      <c r="BE130" s="4629"/>
      <c r="BF130" s="4626" t="e">
        <f>ROUND(AVERAGE(BF105,BF108,BF111,BF114,BF117,BF120,BF123,BF126),0)</f>
        <v>#DIV/0!</v>
      </c>
      <c r="BG130" s="4627"/>
      <c r="BH130" s="4621"/>
      <c r="BI130" s="4622"/>
      <c r="BJ130" s="4622"/>
      <c r="BK130" s="4622"/>
      <c r="BL130" s="4623"/>
      <c r="BM130" s="3900"/>
      <c r="BN130" s="3901"/>
      <c r="BO130" s="3901"/>
      <c r="BP130" s="3902"/>
      <c r="BR130" s="65" t="s">
        <v>1144</v>
      </c>
    </row>
    <row r="131" spans="1:73" s="65" customFormat="1" ht="12" customHeight="1">
      <c r="A131" s="64"/>
      <c r="B131" s="5"/>
      <c r="C131" s="3814" t="s">
        <v>1872</v>
      </c>
      <c r="D131" s="3815"/>
      <c r="E131" s="3815"/>
      <c r="F131" s="3815"/>
      <c r="G131" s="3812">
        <f>SUM(G39,G83,G129)</f>
        <v>0</v>
      </c>
      <c r="H131" s="3772"/>
      <c r="I131" s="3772"/>
      <c r="J131" s="3772"/>
      <c r="K131" s="3773"/>
      <c r="L131" s="1090"/>
      <c r="M131" s="1090"/>
      <c r="N131" s="875"/>
      <c r="O131" s="3868"/>
      <c r="P131" s="3868"/>
      <c r="Q131" s="3868"/>
      <c r="R131" s="3103"/>
      <c r="S131" s="3103"/>
      <c r="T131" s="3924"/>
      <c r="U131" s="3924"/>
      <c r="V131" s="3924"/>
      <c r="W131" s="3924"/>
      <c r="X131" s="207"/>
      <c r="Y131" s="1059"/>
      <c r="Z131" s="1064"/>
      <c r="AA131" s="1059"/>
      <c r="AB131" s="3926"/>
      <c r="AC131" s="3926"/>
      <c r="AD131" s="3926"/>
      <c r="AE131" s="3926"/>
      <c r="AF131" s="3927"/>
      <c r="AG131" s="4630">
        <f>ROUND(SUMIF($B$13:$B126,$A129,$AG$13:$AH126),0)</f>
        <v>0</v>
      </c>
      <c r="AH131" s="4631"/>
      <c r="AI131" s="4631">
        <f>ROUND(SUMIF($B$13:$B126,$A129,$AI$13:$AJ126),0)</f>
        <v>0</v>
      </c>
      <c r="AJ131" s="4631"/>
      <c r="AK131" s="3909"/>
      <c r="AL131" s="3910"/>
      <c r="AM131" s="3911"/>
      <c r="AN131" s="3909"/>
      <c r="AO131" s="3910"/>
      <c r="AP131" s="3911"/>
      <c r="AQ131" s="3915"/>
      <c r="AR131" s="3916"/>
      <c r="AS131" s="3917"/>
      <c r="AT131" s="3915"/>
      <c r="AU131" s="3916"/>
      <c r="AV131" s="3917"/>
      <c r="AW131" s="3915"/>
      <c r="AX131" s="3916"/>
      <c r="AY131" s="3917"/>
      <c r="AZ131" s="3918">
        <f>ROUND(SUMIF($B$13:$B126,$A129,$AZ$13:$BB126),0)</f>
        <v>0</v>
      </c>
      <c r="BA131" s="3919"/>
      <c r="BB131" s="3938"/>
      <c r="BC131" s="4228">
        <f>ROUND(SUMIF($B$13:$B126,$A129,$BC$13:$BE126),0)</f>
        <v>0</v>
      </c>
      <c r="BD131" s="4223"/>
      <c r="BE131" s="4628"/>
      <c r="BF131" s="4616" t="e">
        <f>ROUND(AVERAGE(BF13,BF16,BF19,BF22,BF25,BF28,BF31,BF34,BF57,BF60,BF63,BF66,BF69,BF72,BF75,BF78,BF103,BF106,BF109,BF112,BF115,BF118,BF121,BF124),0)</f>
        <v>#DIV/0!</v>
      </c>
      <c r="BG131" s="4617"/>
      <c r="BH131" s="4618">
        <f>SUM(BH85,BH129)</f>
        <v>0</v>
      </c>
      <c r="BI131" s="4619"/>
      <c r="BJ131" s="4619"/>
      <c r="BK131" s="4619"/>
      <c r="BL131" s="4620"/>
      <c r="BM131" s="3897" t="e">
        <f>ROUND((BF131/BF132)*100,1)</f>
        <v>#DIV/0!</v>
      </c>
      <c r="BN131" s="3898"/>
      <c r="BO131" s="3898"/>
      <c r="BP131" s="3899"/>
      <c r="BR131" s="65" t="s">
        <v>1147</v>
      </c>
    </row>
    <row r="132" spans="1:73" s="65" customFormat="1" ht="12" customHeight="1">
      <c r="A132" s="64"/>
      <c r="B132" s="5"/>
      <c r="C132" s="3816"/>
      <c r="D132" s="3817"/>
      <c r="E132" s="3817"/>
      <c r="F132" s="3817"/>
      <c r="G132" s="3813"/>
      <c r="H132" s="3775"/>
      <c r="I132" s="3775"/>
      <c r="J132" s="3775"/>
      <c r="K132" s="3776"/>
      <c r="L132" s="1091"/>
      <c r="M132" s="1091"/>
      <c r="N132" s="896"/>
      <c r="O132" s="2460"/>
      <c r="P132" s="2460"/>
      <c r="Q132" s="2460"/>
      <c r="R132" s="3109"/>
      <c r="S132" s="3109"/>
      <c r="T132" s="3925"/>
      <c r="U132" s="3925"/>
      <c r="V132" s="3925"/>
      <c r="W132" s="3925"/>
      <c r="X132" s="1037"/>
      <c r="Y132" s="1061"/>
      <c r="Z132" s="1037"/>
      <c r="AA132" s="1061"/>
      <c r="AB132" s="3928"/>
      <c r="AC132" s="3928"/>
      <c r="AD132" s="3928"/>
      <c r="AE132" s="3928"/>
      <c r="AF132" s="3929"/>
      <c r="AG132" s="4632"/>
      <c r="AH132" s="4633"/>
      <c r="AI132" s="4633"/>
      <c r="AJ132" s="4633"/>
      <c r="AK132" s="3912"/>
      <c r="AL132" s="3913"/>
      <c r="AM132" s="3914"/>
      <c r="AN132" s="3912"/>
      <c r="AO132" s="3913"/>
      <c r="AP132" s="3914"/>
      <c r="AQ132" s="3903"/>
      <c r="AR132" s="3904"/>
      <c r="AS132" s="3905"/>
      <c r="AT132" s="3903"/>
      <c r="AU132" s="3904"/>
      <c r="AV132" s="3905"/>
      <c r="AW132" s="3903"/>
      <c r="AX132" s="3904"/>
      <c r="AY132" s="3905"/>
      <c r="AZ132" s="3921"/>
      <c r="BA132" s="3922"/>
      <c r="BB132" s="4044"/>
      <c r="BC132" s="4229"/>
      <c r="BD132" s="4226"/>
      <c r="BE132" s="4629"/>
      <c r="BF132" s="4626" t="e">
        <f>ROUND(AVERAGE(BF15,BF18,BF21,BF24,BF27,BF30,BF33,BF36,BF59,BF62,BF65,BF68,BF71,BF74,BF77,BF80,BF105,BF108,BF111,BF114,BF117,BF120,BF123,BF126),0)</f>
        <v>#DIV/0!</v>
      </c>
      <c r="BG132" s="4627"/>
      <c r="BH132" s="4621"/>
      <c r="BI132" s="4622"/>
      <c r="BJ132" s="4622"/>
      <c r="BK132" s="4622"/>
      <c r="BL132" s="4623"/>
      <c r="BM132" s="3900"/>
      <c r="BN132" s="3901"/>
      <c r="BO132" s="3901"/>
      <c r="BP132" s="3902"/>
      <c r="BR132" s="65" t="s">
        <v>68</v>
      </c>
    </row>
    <row r="133" spans="1:73" s="65" customFormat="1" ht="12" customHeight="1">
      <c r="C133" s="65" t="s">
        <v>1158</v>
      </c>
      <c r="G133" s="344"/>
      <c r="H133" s="1063" t="s">
        <v>1146</v>
      </c>
      <c r="I133" s="217" t="s">
        <v>1462</v>
      </c>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338"/>
      <c r="BF133" s="338"/>
      <c r="BG133" s="338"/>
      <c r="BH133" s="631"/>
      <c r="BI133" s="338"/>
      <c r="BJ133" s="338"/>
      <c r="BK133" s="338"/>
      <c r="BL133" s="338"/>
      <c r="BM133" s="338"/>
      <c r="BN133" s="338"/>
      <c r="BO133" s="338"/>
      <c r="BP133" s="338"/>
      <c r="BR133" s="65" t="s">
        <v>1149</v>
      </c>
    </row>
    <row r="134" spans="1:73" s="65" customFormat="1" ht="12" customHeight="1">
      <c r="G134" s="344"/>
      <c r="H134" s="1063" t="s">
        <v>132</v>
      </c>
      <c r="I134" s="217" t="s">
        <v>2175</v>
      </c>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338"/>
      <c r="BF134" s="338"/>
      <c r="BG134" s="338"/>
      <c r="BH134" s="631"/>
      <c r="BI134" s="338"/>
      <c r="BJ134" s="338"/>
      <c r="BK134" s="338"/>
      <c r="BL134" s="338"/>
      <c r="BM134" s="338"/>
      <c r="BN134" s="338"/>
      <c r="BO134" s="338"/>
      <c r="BP134" s="338"/>
      <c r="BR134" s="65" t="s">
        <v>1151</v>
      </c>
    </row>
    <row r="135" spans="1:73" s="65" customFormat="1" ht="12" customHeight="1">
      <c r="H135" s="1063" t="s">
        <v>1193</v>
      </c>
      <c r="I135" s="2401" t="s">
        <v>1632</v>
      </c>
      <c r="J135" s="2401"/>
      <c r="K135" s="2401"/>
      <c r="L135" s="2401"/>
      <c r="M135" s="2401"/>
      <c r="N135" s="2401"/>
      <c r="O135" s="2401"/>
      <c r="P135" s="2401"/>
      <c r="Q135" s="2401"/>
      <c r="R135" s="2401"/>
      <c r="S135" s="2401"/>
      <c r="T135" s="2401"/>
      <c r="U135" s="2401"/>
      <c r="V135" s="2401"/>
      <c r="W135" s="2401"/>
      <c r="X135" s="2401"/>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1"/>
      <c r="BE135" s="2401"/>
      <c r="BF135" s="2401"/>
      <c r="BG135" s="2401"/>
      <c r="BH135" s="2401"/>
      <c r="BI135" s="2401"/>
      <c r="BJ135" s="2401"/>
      <c r="BK135" s="2401"/>
      <c r="BL135" s="2401"/>
      <c r="BM135" s="2401"/>
      <c r="BN135" s="2401"/>
      <c r="BO135" s="2401"/>
      <c r="BP135" s="2401"/>
    </row>
    <row r="136" spans="1:73" s="65" customFormat="1" ht="12" customHeight="1">
      <c r="H136" s="1063"/>
      <c r="I136" s="2401"/>
      <c r="J136" s="2401"/>
      <c r="K136" s="2401"/>
      <c r="L136" s="2401"/>
      <c r="M136" s="2401"/>
      <c r="N136" s="2401"/>
      <c r="O136" s="2401"/>
      <c r="P136" s="2401"/>
      <c r="Q136" s="2401"/>
      <c r="R136" s="2401"/>
      <c r="S136" s="2401"/>
      <c r="T136" s="2401"/>
      <c r="U136" s="2401"/>
      <c r="V136" s="2401"/>
      <c r="W136" s="2401"/>
      <c r="X136" s="2401"/>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1"/>
      <c r="BE136" s="2401"/>
      <c r="BF136" s="2401"/>
      <c r="BG136" s="2401"/>
      <c r="BH136" s="2401"/>
      <c r="BI136" s="2401"/>
      <c r="BJ136" s="2401"/>
      <c r="BK136" s="2401"/>
      <c r="BL136" s="2401"/>
      <c r="BM136" s="2401"/>
      <c r="BN136" s="2401"/>
      <c r="BO136" s="2401"/>
      <c r="BP136" s="2401"/>
    </row>
    <row r="137" spans="1:73" s="65" customFormat="1" ht="12" customHeight="1">
      <c r="H137" s="1063" t="s">
        <v>1194</v>
      </c>
      <c r="I137" s="2401" t="s">
        <v>1637</v>
      </c>
      <c r="J137" s="2401"/>
      <c r="K137" s="2401"/>
      <c r="L137" s="2401"/>
      <c r="M137" s="2401"/>
      <c r="N137" s="2401"/>
      <c r="O137" s="2401"/>
      <c r="P137" s="2401"/>
      <c r="Q137" s="2401"/>
      <c r="R137" s="2401"/>
      <c r="S137" s="2401"/>
      <c r="T137" s="2401"/>
      <c r="U137" s="2401"/>
      <c r="V137" s="2401"/>
      <c r="W137" s="2401"/>
      <c r="X137" s="2401"/>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1"/>
      <c r="BE137" s="2401"/>
      <c r="BF137" s="2401"/>
      <c r="BG137" s="2401"/>
      <c r="BH137" s="2401"/>
      <c r="BI137" s="2401"/>
      <c r="BJ137" s="2401"/>
      <c r="BK137" s="2401"/>
      <c r="BL137" s="2401"/>
      <c r="BM137" s="2401"/>
      <c r="BN137" s="2401"/>
      <c r="BO137" s="2401"/>
      <c r="BP137" s="2401"/>
      <c r="BR137" s="100"/>
      <c r="BS137" s="100"/>
      <c r="BT137" s="100"/>
      <c r="BU137" s="100"/>
    </row>
    <row r="138" spans="1:73" s="65" customFormat="1" ht="12" customHeight="1">
      <c r="H138" s="1063" t="s">
        <v>1526</v>
      </c>
      <c r="I138" s="3590" t="s">
        <v>2294</v>
      </c>
      <c r="J138" s="3590"/>
      <c r="K138" s="3590"/>
      <c r="L138" s="3590"/>
      <c r="M138" s="3590"/>
      <c r="N138" s="3590"/>
      <c r="O138" s="3590"/>
      <c r="P138" s="3590"/>
      <c r="Q138" s="3590"/>
      <c r="R138" s="3590"/>
      <c r="S138" s="3590"/>
      <c r="T138" s="3590"/>
      <c r="U138" s="3590"/>
      <c r="V138" s="3590"/>
      <c r="W138" s="3590"/>
      <c r="X138" s="3590"/>
      <c r="Y138" s="3590"/>
      <c r="Z138" s="3590"/>
      <c r="AA138" s="3590"/>
      <c r="AB138" s="3590"/>
      <c r="AC138" s="3590"/>
      <c r="AD138" s="3590"/>
      <c r="AE138" s="3590"/>
      <c r="AF138" s="3590"/>
      <c r="AG138" s="3590"/>
      <c r="AH138" s="3590"/>
      <c r="AI138" s="3590"/>
      <c r="AJ138" s="3590"/>
      <c r="AK138" s="3590"/>
      <c r="AL138" s="3590"/>
      <c r="AM138" s="3590"/>
      <c r="AN138" s="3590"/>
      <c r="AO138" s="3590"/>
      <c r="AP138" s="3590"/>
      <c r="AQ138" s="3590"/>
      <c r="AR138" s="3590"/>
      <c r="AS138" s="3590"/>
      <c r="AT138" s="3590"/>
      <c r="AU138" s="3590"/>
      <c r="AV138" s="3590"/>
      <c r="AW138" s="3590"/>
      <c r="AX138" s="3590"/>
      <c r="AY138" s="3590"/>
      <c r="AZ138" s="3590"/>
      <c r="BA138" s="3590"/>
      <c r="BB138" s="3590"/>
      <c r="BC138" s="3590"/>
      <c r="BD138" s="3590"/>
      <c r="BE138" s="3590"/>
      <c r="BF138" s="3590"/>
      <c r="BG138" s="3590"/>
      <c r="BH138" s="3590"/>
      <c r="BI138" s="3590"/>
      <c r="BJ138" s="3590"/>
      <c r="BK138" s="3590"/>
      <c r="BL138" s="3590"/>
      <c r="BM138" s="3590"/>
      <c r="BN138" s="3590"/>
      <c r="BO138" s="3590"/>
      <c r="BP138" s="3590"/>
      <c r="BQ138" s="3590"/>
      <c r="BR138" s="3590"/>
      <c r="BS138" s="3590"/>
      <c r="BT138" s="3590"/>
      <c r="BU138" s="3590"/>
    </row>
    <row r="139" spans="1:73" s="100" customFormat="1" ht="14.15" customHeight="1">
      <c r="C139" s="98"/>
      <c r="D139" s="98"/>
      <c r="E139" s="98"/>
      <c r="F139" s="98"/>
      <c r="G139" s="98"/>
      <c r="H139" s="98"/>
      <c r="I139" s="98"/>
      <c r="J139" s="98"/>
      <c r="K139" s="98"/>
      <c r="Q139" s="98"/>
      <c r="R139" s="98"/>
      <c r="S139" s="98"/>
      <c r="T139" s="98"/>
      <c r="U139" s="98"/>
      <c r="V139" s="98"/>
      <c r="W139" s="98"/>
      <c r="X139" s="98"/>
      <c r="Y139" s="829"/>
      <c r="Z139" s="829"/>
      <c r="AA139" s="238"/>
      <c r="AB139" s="98"/>
      <c r="AC139" s="238"/>
      <c r="AD139" s="98"/>
      <c r="AE139" s="98"/>
      <c r="AF139" s="98"/>
      <c r="AG139" s="1092"/>
      <c r="AH139" s="1092"/>
      <c r="AI139" s="1092"/>
      <c r="AJ139" s="1092"/>
      <c r="AK139" s="1093"/>
      <c r="AL139" s="1093"/>
      <c r="AM139" s="1093"/>
      <c r="AN139" s="1093"/>
      <c r="AO139" s="1093"/>
      <c r="AP139" s="1093"/>
      <c r="AQ139" s="1094"/>
      <c r="AR139" s="1094"/>
      <c r="AS139" s="1094"/>
      <c r="AT139" s="1094"/>
      <c r="AU139" s="1094"/>
      <c r="AV139" s="1094"/>
      <c r="AW139" s="1094"/>
      <c r="AX139" s="1094"/>
      <c r="AY139" s="1094"/>
      <c r="AZ139" s="1093"/>
      <c r="BA139" s="1093"/>
      <c r="BB139" s="1093"/>
      <c r="BC139" s="1093"/>
      <c r="BD139" s="1093"/>
      <c r="BE139" s="1093"/>
      <c r="BF139" s="98"/>
      <c r="BG139" s="98"/>
      <c r="BH139" s="98"/>
      <c r="BI139" s="829"/>
      <c r="BJ139" s="829"/>
      <c r="BK139" s="829"/>
      <c r="BL139" s="829"/>
      <c r="BM139" s="829"/>
      <c r="BN139" s="829"/>
      <c r="BO139" s="829"/>
      <c r="BP139" s="829"/>
      <c r="BR139" s="5"/>
      <c r="BS139" s="5"/>
      <c r="BT139" s="5"/>
      <c r="BU139" s="5"/>
    </row>
    <row r="140" spans="1:73" ht="14.15" customHeight="1">
      <c r="C140" s="2394" t="s">
        <v>2174</v>
      </c>
      <c r="D140" s="2394"/>
      <c r="E140" s="2394"/>
      <c r="F140" s="2394"/>
      <c r="G140" s="2417"/>
      <c r="H140" s="2417"/>
      <c r="I140" s="2417"/>
      <c r="J140" s="2417"/>
      <c r="K140" s="2417"/>
      <c r="L140" s="2417"/>
      <c r="M140" s="2417"/>
      <c r="N140" s="2417"/>
      <c r="O140" s="2417"/>
      <c r="P140" s="2417"/>
      <c r="Q140" s="2417"/>
      <c r="R140" s="2417"/>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7"/>
      <c r="AY140" s="2417"/>
      <c r="AZ140" s="2417"/>
      <c r="BA140" s="2417"/>
      <c r="BB140" s="2417"/>
      <c r="BC140" s="2417"/>
      <c r="BD140" s="2417"/>
      <c r="BE140" s="2417"/>
      <c r="BF140" s="2417"/>
      <c r="BG140" s="2417"/>
      <c r="BH140" s="2417"/>
      <c r="BI140" s="2417"/>
      <c r="BJ140" s="2417"/>
      <c r="BK140" s="2417"/>
      <c r="BL140" s="2417"/>
      <c r="BM140" s="2417"/>
      <c r="BN140" s="2417"/>
      <c r="BO140" s="2417"/>
      <c r="BP140" s="2417"/>
    </row>
    <row r="141" spans="1:73" ht="14.15" customHeight="1">
      <c r="C141" s="233" t="s">
        <v>2296</v>
      </c>
      <c r="D141" s="233"/>
      <c r="E141" s="233"/>
      <c r="F141" s="233"/>
      <c r="G141" s="233"/>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BA141" s="3878" t="s">
        <v>1152</v>
      </c>
      <c r="BB141" s="3878"/>
      <c r="BC141" s="3878"/>
      <c r="BD141" s="3878"/>
      <c r="BE141" s="3878"/>
      <c r="BF141" s="3878"/>
      <c r="BG141" s="3878"/>
      <c r="BH141" s="3879"/>
      <c r="BI141" s="3879"/>
      <c r="BJ141" s="4137" t="s">
        <v>996</v>
      </c>
      <c r="BK141" s="4137"/>
      <c r="BL141" s="4137"/>
      <c r="BM141" s="4137"/>
      <c r="BN141" s="4137"/>
      <c r="BO141" s="4137"/>
      <c r="BR141" s="65"/>
      <c r="BS141" s="65"/>
      <c r="BT141" s="65"/>
      <c r="BU141" s="65"/>
    </row>
    <row r="142" spans="1:73" ht="7" customHeight="1" thickBot="1">
      <c r="C142" s="233"/>
      <c r="D142" s="233"/>
      <c r="E142" s="233"/>
      <c r="F142" s="233"/>
      <c r="G142" s="233"/>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BR142" s="65"/>
      <c r="BS142" s="65"/>
      <c r="BT142" s="65"/>
      <c r="BU142" s="65"/>
    </row>
    <row r="143" spans="1:73" s="65" customFormat="1" ht="13" customHeight="1">
      <c r="C143" s="4134" t="s">
        <v>834</v>
      </c>
      <c r="D143" s="3843" t="s">
        <v>1873</v>
      </c>
      <c r="E143" s="3844"/>
      <c r="F143" s="3845"/>
      <c r="G143" s="3880" t="s">
        <v>59</v>
      </c>
      <c r="H143" s="3881"/>
      <c r="I143" s="3881"/>
      <c r="J143" s="3881"/>
      <c r="K143" s="3882"/>
      <c r="L143" s="3880" t="s">
        <v>56</v>
      </c>
      <c r="M143" s="3881"/>
      <c r="N143" s="3881"/>
      <c r="O143" s="3881"/>
      <c r="P143" s="3882"/>
      <c r="Q143" s="3875" t="s">
        <v>57</v>
      </c>
      <c r="R143" s="3843" t="s">
        <v>818</v>
      </c>
      <c r="S143" s="3844"/>
      <c r="T143" s="3845"/>
      <c r="U143" s="3875" t="s">
        <v>815</v>
      </c>
      <c r="V143" s="3875" t="s">
        <v>817</v>
      </c>
      <c r="W143" s="4115" t="s">
        <v>829</v>
      </c>
      <c r="X143" s="4116"/>
      <c r="Y143" s="3880" t="s">
        <v>62</v>
      </c>
      <c r="Z143" s="3881"/>
      <c r="AA143" s="3881"/>
      <c r="AB143" s="3881"/>
      <c r="AC143" s="3881"/>
      <c r="AD143" s="3881"/>
      <c r="AE143" s="3881"/>
      <c r="AF143" s="3881"/>
      <c r="AG143" s="4121" t="s">
        <v>972</v>
      </c>
      <c r="AH143" s="3881"/>
      <c r="AI143" s="3881"/>
      <c r="AJ143" s="3881"/>
      <c r="AK143" s="3881"/>
      <c r="AL143" s="3881"/>
      <c r="AM143" s="3881"/>
      <c r="AN143" s="3881"/>
      <c r="AO143" s="3881"/>
      <c r="AP143" s="3881"/>
      <c r="AQ143" s="3881"/>
      <c r="AR143" s="3881"/>
      <c r="AS143" s="3881"/>
      <c r="AT143" s="3881"/>
      <c r="AU143" s="3881"/>
      <c r="AV143" s="3881"/>
      <c r="AW143" s="3881"/>
      <c r="AX143" s="3881"/>
      <c r="AY143" s="3881"/>
      <c r="AZ143" s="3881"/>
      <c r="BA143" s="3881"/>
      <c r="BB143" s="3881"/>
      <c r="BC143" s="3881"/>
      <c r="BD143" s="3881"/>
      <c r="BE143" s="4122"/>
      <c r="BF143" s="4654" t="s">
        <v>145</v>
      </c>
      <c r="BG143" s="4655"/>
      <c r="BH143" s="4077" t="s">
        <v>66</v>
      </c>
      <c r="BI143" s="3843" t="s">
        <v>53</v>
      </c>
      <c r="BJ143" s="4080"/>
      <c r="BK143" s="4080"/>
      <c r="BL143" s="4080"/>
      <c r="BM143" s="4080"/>
      <c r="BN143" s="4080"/>
      <c r="BO143" s="4080"/>
      <c r="BP143" s="4081"/>
    </row>
    <row r="144" spans="1:73" s="65" customFormat="1" ht="13" customHeight="1">
      <c r="C144" s="4135"/>
      <c r="D144" s="3846"/>
      <c r="E144" s="3847"/>
      <c r="F144" s="3848"/>
      <c r="G144" s="3105"/>
      <c r="H144" s="3106"/>
      <c r="I144" s="3106"/>
      <c r="J144" s="3106"/>
      <c r="K144" s="3107"/>
      <c r="L144" s="3105"/>
      <c r="M144" s="3106"/>
      <c r="N144" s="3106"/>
      <c r="O144" s="3106"/>
      <c r="P144" s="3107"/>
      <c r="Q144" s="3876"/>
      <c r="R144" s="3846"/>
      <c r="S144" s="3847"/>
      <c r="T144" s="3848"/>
      <c r="U144" s="4608"/>
      <c r="V144" s="4608"/>
      <c r="W144" s="4117"/>
      <c r="X144" s="4118"/>
      <c r="Y144" s="3108"/>
      <c r="Z144" s="3109"/>
      <c r="AA144" s="3109"/>
      <c r="AB144" s="3109"/>
      <c r="AC144" s="3109"/>
      <c r="AD144" s="3109"/>
      <c r="AE144" s="3109"/>
      <c r="AF144" s="3109"/>
      <c r="AG144" s="4123"/>
      <c r="AH144" s="3109"/>
      <c r="AI144" s="3109"/>
      <c r="AJ144" s="3109"/>
      <c r="AK144" s="3109"/>
      <c r="AL144" s="3109"/>
      <c r="AM144" s="3109"/>
      <c r="AN144" s="3109"/>
      <c r="AO144" s="3109"/>
      <c r="AP144" s="3109"/>
      <c r="AQ144" s="3109"/>
      <c r="AR144" s="3109"/>
      <c r="AS144" s="3109"/>
      <c r="AT144" s="3109"/>
      <c r="AU144" s="3109"/>
      <c r="AV144" s="3109"/>
      <c r="AW144" s="3109"/>
      <c r="AX144" s="3109"/>
      <c r="AY144" s="3109"/>
      <c r="AZ144" s="3109"/>
      <c r="BA144" s="3109"/>
      <c r="BB144" s="3109"/>
      <c r="BC144" s="3109"/>
      <c r="BD144" s="3109"/>
      <c r="BE144" s="4124"/>
      <c r="BF144" s="4673" t="s">
        <v>1195</v>
      </c>
      <c r="BG144" s="4674"/>
      <c r="BH144" s="4078"/>
      <c r="BI144" s="2387"/>
      <c r="BJ144" s="2388"/>
      <c r="BK144" s="2388"/>
      <c r="BL144" s="2388"/>
      <c r="BM144" s="2388"/>
      <c r="BN144" s="2388"/>
      <c r="BO144" s="2388"/>
      <c r="BP144" s="4082"/>
    </row>
    <row r="145" spans="2:68" s="65" customFormat="1" ht="15" customHeight="1">
      <c r="C145" s="4135"/>
      <c r="D145" s="3846"/>
      <c r="E145" s="3847"/>
      <c r="F145" s="3848"/>
      <c r="G145" s="3105"/>
      <c r="H145" s="3106"/>
      <c r="I145" s="3106"/>
      <c r="J145" s="3106"/>
      <c r="K145" s="3107"/>
      <c r="L145" s="3105"/>
      <c r="M145" s="3106"/>
      <c r="N145" s="3106"/>
      <c r="O145" s="3106"/>
      <c r="P145" s="3107"/>
      <c r="Q145" s="3876"/>
      <c r="R145" s="3846"/>
      <c r="S145" s="3847"/>
      <c r="T145" s="3848"/>
      <c r="U145" s="4608"/>
      <c r="V145" s="4608"/>
      <c r="W145" s="4117"/>
      <c r="X145" s="4118"/>
      <c r="Y145" s="4083" t="s">
        <v>63</v>
      </c>
      <c r="Z145" s="4084"/>
      <c r="AA145" s="4084"/>
      <c r="AB145" s="4085"/>
      <c r="AC145" s="4086" t="s">
        <v>1629</v>
      </c>
      <c r="AD145" s="4087"/>
      <c r="AE145" s="4086" t="s">
        <v>1630</v>
      </c>
      <c r="AF145" s="4092"/>
      <c r="AG145" s="4095" t="s">
        <v>1247</v>
      </c>
      <c r="AH145" s="3421"/>
      <c r="AI145" s="3421"/>
      <c r="AJ145" s="3421"/>
      <c r="AK145" s="3420" t="s">
        <v>417</v>
      </c>
      <c r="AL145" s="3421"/>
      <c r="AM145" s="3421"/>
      <c r="AN145" s="3421"/>
      <c r="AO145" s="3421"/>
      <c r="AP145" s="3421"/>
      <c r="AQ145" s="3421"/>
      <c r="AR145" s="3421"/>
      <c r="AS145" s="3421"/>
      <c r="AT145" s="3421"/>
      <c r="AU145" s="3421"/>
      <c r="AV145" s="3421"/>
      <c r="AW145" s="3421"/>
      <c r="AX145" s="3421"/>
      <c r="AY145" s="3421"/>
      <c r="AZ145" s="3421"/>
      <c r="BA145" s="3421"/>
      <c r="BB145" s="3421"/>
      <c r="BC145" s="2384" t="s">
        <v>194</v>
      </c>
      <c r="BD145" s="2267"/>
      <c r="BE145" s="4096"/>
      <c r="BF145" s="4675" t="s">
        <v>402</v>
      </c>
      <c r="BG145" s="4676"/>
      <c r="BH145" s="4078"/>
      <c r="BI145" s="4104" t="s">
        <v>2293</v>
      </c>
      <c r="BJ145" s="4105"/>
      <c r="BK145" s="4105"/>
      <c r="BL145" s="4105"/>
      <c r="BM145" s="4105"/>
      <c r="BN145" s="4105"/>
      <c r="BO145" s="4105"/>
      <c r="BP145" s="4106"/>
    </row>
    <row r="146" spans="2:68" s="65" customFormat="1" ht="15" customHeight="1">
      <c r="C146" s="4135"/>
      <c r="D146" s="3846"/>
      <c r="E146" s="3847"/>
      <c r="F146" s="3848"/>
      <c r="G146" s="4065" t="s">
        <v>408</v>
      </c>
      <c r="H146" s="4066"/>
      <c r="I146" s="4066"/>
      <c r="J146" s="4656" t="s">
        <v>831</v>
      </c>
      <c r="K146" s="4657"/>
      <c r="L146" s="3105"/>
      <c r="M146" s="3106"/>
      <c r="N146" s="3106"/>
      <c r="O146" s="3106"/>
      <c r="P146" s="3107"/>
      <c r="Q146" s="3876"/>
      <c r="R146" s="4065" t="s">
        <v>1169</v>
      </c>
      <c r="S146" s="4066"/>
      <c r="T146" s="4067"/>
      <c r="U146" s="4608"/>
      <c r="V146" s="4608"/>
      <c r="W146" s="4117"/>
      <c r="X146" s="4118"/>
      <c r="Y146" s="3753" t="s">
        <v>1635</v>
      </c>
      <c r="Z146" s="3869"/>
      <c r="AA146" s="3753" t="s">
        <v>830</v>
      </c>
      <c r="AB146" s="3869"/>
      <c r="AC146" s="4088"/>
      <c r="AD146" s="4089"/>
      <c r="AE146" s="4088"/>
      <c r="AF146" s="4093"/>
      <c r="AG146" s="4129" t="s">
        <v>145</v>
      </c>
      <c r="AH146" s="3104"/>
      <c r="AI146" s="3102" t="s">
        <v>416</v>
      </c>
      <c r="AJ146" s="3104"/>
      <c r="AK146" s="3852" t="s">
        <v>1523</v>
      </c>
      <c r="AL146" s="3838"/>
      <c r="AM146" s="3259"/>
      <c r="AN146" s="3852" t="s">
        <v>1500</v>
      </c>
      <c r="AO146" s="3838"/>
      <c r="AP146" s="3259"/>
      <c r="AQ146" s="4402" t="s">
        <v>1161</v>
      </c>
      <c r="AR146" s="4403"/>
      <c r="AS146" s="4404"/>
      <c r="AT146" s="4402" t="s">
        <v>397</v>
      </c>
      <c r="AU146" s="4403"/>
      <c r="AV146" s="4404"/>
      <c r="AW146" s="4402" t="s">
        <v>1196</v>
      </c>
      <c r="AX146" s="4403"/>
      <c r="AY146" s="4404"/>
      <c r="AZ146" s="3753" t="s">
        <v>399</v>
      </c>
      <c r="BA146" s="3868"/>
      <c r="BB146" s="3868"/>
      <c r="BC146" s="2374"/>
      <c r="BD146" s="2375"/>
      <c r="BE146" s="4097"/>
      <c r="BF146" s="4662"/>
      <c r="BG146" s="4663"/>
      <c r="BH146" s="4078"/>
      <c r="BI146" s="4107"/>
      <c r="BJ146" s="4108"/>
      <c r="BK146" s="4108"/>
      <c r="BL146" s="4108"/>
      <c r="BM146" s="4108"/>
      <c r="BN146" s="4108"/>
      <c r="BO146" s="4108"/>
      <c r="BP146" s="4109"/>
    </row>
    <row r="147" spans="2:68" s="65" customFormat="1" ht="15" customHeight="1">
      <c r="C147" s="4135"/>
      <c r="D147" s="3846"/>
      <c r="E147" s="3847"/>
      <c r="F147" s="3848"/>
      <c r="G147" s="3846"/>
      <c r="H147" s="3847"/>
      <c r="I147" s="3847"/>
      <c r="J147" s="4658"/>
      <c r="K147" s="4659"/>
      <c r="L147" s="3105"/>
      <c r="M147" s="3106"/>
      <c r="N147" s="3106"/>
      <c r="O147" s="3106"/>
      <c r="P147" s="3107"/>
      <c r="Q147" s="3876"/>
      <c r="R147" s="3846"/>
      <c r="S147" s="3847"/>
      <c r="T147" s="3848"/>
      <c r="U147" s="4608"/>
      <c r="V147" s="4608"/>
      <c r="W147" s="4117"/>
      <c r="X147" s="4118"/>
      <c r="Y147" s="3846"/>
      <c r="Z147" s="3848"/>
      <c r="AA147" s="3846"/>
      <c r="AB147" s="3848"/>
      <c r="AC147" s="4088"/>
      <c r="AD147" s="4089"/>
      <c r="AE147" s="4088"/>
      <c r="AF147" s="4093"/>
      <c r="AG147" s="4668"/>
      <c r="AH147" s="4669"/>
      <c r="AI147" s="4670"/>
      <c r="AJ147" s="4669"/>
      <c r="AK147" s="3873" t="s">
        <v>827</v>
      </c>
      <c r="AL147" s="2453"/>
      <c r="AM147" s="3874"/>
      <c r="AN147" s="3873" t="s">
        <v>1501</v>
      </c>
      <c r="AO147" s="2453"/>
      <c r="AP147" s="3874"/>
      <c r="AQ147" s="4068" t="s">
        <v>413</v>
      </c>
      <c r="AR147" s="4069"/>
      <c r="AS147" s="4070"/>
      <c r="AT147" s="4068" t="s">
        <v>1191</v>
      </c>
      <c r="AU147" s="4069"/>
      <c r="AV147" s="4070"/>
      <c r="AW147" s="4068" t="s">
        <v>398</v>
      </c>
      <c r="AX147" s="4069"/>
      <c r="AY147" s="4070"/>
      <c r="AZ147" s="3846"/>
      <c r="BA147" s="3847"/>
      <c r="BB147" s="3847"/>
      <c r="BC147" s="2374"/>
      <c r="BD147" s="2375"/>
      <c r="BE147" s="4097"/>
      <c r="BF147" s="4662" t="s">
        <v>403</v>
      </c>
      <c r="BG147" s="4663"/>
      <c r="BH147" s="4078"/>
      <c r="BI147" s="4107"/>
      <c r="BJ147" s="4108"/>
      <c r="BK147" s="4108"/>
      <c r="BL147" s="4108"/>
      <c r="BM147" s="4108"/>
      <c r="BN147" s="4108"/>
      <c r="BO147" s="4108"/>
      <c r="BP147" s="4109"/>
    </row>
    <row r="148" spans="2:68" s="65" customFormat="1" ht="15" customHeight="1" thickBot="1">
      <c r="C148" s="4136"/>
      <c r="D148" s="3849"/>
      <c r="E148" s="3850"/>
      <c r="F148" s="3851"/>
      <c r="G148" s="3849"/>
      <c r="H148" s="3850"/>
      <c r="I148" s="3850"/>
      <c r="J148" s="4660"/>
      <c r="K148" s="4661"/>
      <c r="L148" s="3417"/>
      <c r="M148" s="3418"/>
      <c r="N148" s="3418"/>
      <c r="O148" s="3418"/>
      <c r="P148" s="3419"/>
      <c r="Q148" s="3877"/>
      <c r="R148" s="3849"/>
      <c r="S148" s="3850"/>
      <c r="T148" s="3851"/>
      <c r="U148" s="4609"/>
      <c r="V148" s="4609"/>
      <c r="W148" s="4119"/>
      <c r="X148" s="4120"/>
      <c r="Y148" s="3849"/>
      <c r="Z148" s="3851"/>
      <c r="AA148" s="3849"/>
      <c r="AB148" s="3851"/>
      <c r="AC148" s="4090"/>
      <c r="AD148" s="4091"/>
      <c r="AE148" s="4090"/>
      <c r="AF148" s="4094"/>
      <c r="AG148" s="4666" t="s">
        <v>418</v>
      </c>
      <c r="AH148" s="4667"/>
      <c r="AI148" s="4671" t="s">
        <v>418</v>
      </c>
      <c r="AJ148" s="4672"/>
      <c r="AK148" s="4056"/>
      <c r="AL148" s="4057"/>
      <c r="AM148" s="4058"/>
      <c r="AN148" s="4056" t="s">
        <v>1674</v>
      </c>
      <c r="AO148" s="4057"/>
      <c r="AP148" s="4058"/>
      <c r="AQ148" s="4059" t="s">
        <v>396</v>
      </c>
      <c r="AR148" s="4060"/>
      <c r="AS148" s="4061"/>
      <c r="AT148" s="4059" t="s">
        <v>64</v>
      </c>
      <c r="AU148" s="4060"/>
      <c r="AV148" s="4061"/>
      <c r="AW148" s="4059" t="s">
        <v>65</v>
      </c>
      <c r="AX148" s="4060"/>
      <c r="AY148" s="4061"/>
      <c r="AZ148" s="3417" t="s">
        <v>1197</v>
      </c>
      <c r="BA148" s="3418"/>
      <c r="BB148" s="3419"/>
      <c r="BC148" s="4131" t="s">
        <v>1198</v>
      </c>
      <c r="BD148" s="4132"/>
      <c r="BE148" s="4133"/>
      <c r="BF148" s="4664"/>
      <c r="BG148" s="4665"/>
      <c r="BH148" s="4079"/>
      <c r="BI148" s="4110"/>
      <c r="BJ148" s="4111"/>
      <c r="BK148" s="4111"/>
      <c r="BL148" s="4111"/>
      <c r="BM148" s="4111"/>
      <c r="BN148" s="4111"/>
      <c r="BO148" s="4111"/>
      <c r="BP148" s="4112"/>
    </row>
    <row r="149" spans="2:68" s="65" customFormat="1" ht="12" customHeight="1" thickTop="1">
      <c r="B149" s="3969" t="str">
        <f>IF(G149="","","○")</f>
        <v/>
      </c>
      <c r="C149" s="4209">
        <v>25</v>
      </c>
      <c r="D149" s="4586"/>
      <c r="E149" s="4587"/>
      <c r="F149" s="4588"/>
      <c r="G149" s="3780"/>
      <c r="H149" s="3781"/>
      <c r="I149" s="3781"/>
      <c r="J149" s="3781"/>
      <c r="K149" s="3782"/>
      <c r="L149" s="3789"/>
      <c r="M149" s="3790"/>
      <c r="N149" s="3790"/>
      <c r="O149" s="3790"/>
      <c r="P149" s="3791"/>
      <c r="Q149" s="3786"/>
      <c r="R149" s="3753"/>
      <c r="S149" s="3868"/>
      <c r="T149" s="3869"/>
      <c r="U149" s="4048"/>
      <c r="V149" s="4048"/>
      <c r="W149" s="3982"/>
      <c r="X149" s="3983"/>
      <c r="Y149" s="3988"/>
      <c r="Z149" s="3989"/>
      <c r="AA149" s="3992"/>
      <c r="AB149" s="3853" t="s">
        <v>131</v>
      </c>
      <c r="AC149" s="3855"/>
      <c r="AD149" s="3853" t="s">
        <v>131</v>
      </c>
      <c r="AE149" s="3102"/>
      <c r="AF149" s="3853" t="s">
        <v>131</v>
      </c>
      <c r="AG149" s="4589"/>
      <c r="AH149" s="4590"/>
      <c r="AI149" s="4593"/>
      <c r="AJ149" s="4590"/>
      <c r="AK149" s="3837"/>
      <c r="AL149" s="3838"/>
      <c r="AM149" s="3259"/>
      <c r="AN149" s="3852"/>
      <c r="AO149" s="3838"/>
      <c r="AP149" s="3259"/>
      <c r="AQ149" s="4033"/>
      <c r="AR149" s="4034"/>
      <c r="AS149" s="4035"/>
      <c r="AT149" s="4033"/>
      <c r="AU149" s="4034"/>
      <c r="AV149" s="4035"/>
      <c r="AW149" s="4033"/>
      <c r="AX149" s="4034"/>
      <c r="AY149" s="4035"/>
      <c r="AZ149" s="3918">
        <f>SUM(AK149:AY151)</f>
        <v>0</v>
      </c>
      <c r="BA149" s="3919"/>
      <c r="BB149" s="3938"/>
      <c r="BC149" s="4502">
        <f>AI149+AZ149</f>
        <v>0</v>
      </c>
      <c r="BD149" s="4503"/>
      <c r="BE149" s="4504"/>
      <c r="BF149" s="4582"/>
      <c r="BG149" s="4583"/>
      <c r="BH149" s="4007"/>
      <c r="BI149" s="4610"/>
      <c r="BJ149" s="4611"/>
      <c r="BK149" s="4611"/>
      <c r="BL149" s="4611"/>
      <c r="BM149" s="4611"/>
      <c r="BN149" s="4611"/>
      <c r="BO149" s="4611"/>
      <c r="BP149" s="4612"/>
    </row>
    <row r="150" spans="2:68" s="65" customFormat="1" ht="12" customHeight="1">
      <c r="B150" s="3969"/>
      <c r="C150" s="4210"/>
      <c r="D150" s="3780"/>
      <c r="E150" s="3781"/>
      <c r="F150" s="3782"/>
      <c r="G150" s="4646"/>
      <c r="H150" s="4647"/>
      <c r="I150" s="4647"/>
      <c r="J150" s="4647"/>
      <c r="K150" s="4648"/>
      <c r="L150" s="3792"/>
      <c r="M150" s="3793"/>
      <c r="N150" s="3793"/>
      <c r="O150" s="3793"/>
      <c r="P150" s="3794"/>
      <c r="Q150" s="3787"/>
      <c r="R150" s="3846"/>
      <c r="S150" s="3847"/>
      <c r="T150" s="3848"/>
      <c r="U150" s="3871"/>
      <c r="V150" s="3871"/>
      <c r="W150" s="3984"/>
      <c r="X150" s="3985"/>
      <c r="Y150" s="3990"/>
      <c r="Z150" s="3991"/>
      <c r="AA150" s="3993"/>
      <c r="AB150" s="3854"/>
      <c r="AC150" s="3856"/>
      <c r="AD150" s="3854"/>
      <c r="AE150" s="3105"/>
      <c r="AF150" s="3854"/>
      <c r="AG150" s="4591"/>
      <c r="AH150" s="4592"/>
      <c r="AI150" s="4594"/>
      <c r="AJ150" s="4592"/>
      <c r="AK150" s="3873"/>
      <c r="AL150" s="2453"/>
      <c r="AM150" s="3874"/>
      <c r="AN150" s="3873"/>
      <c r="AO150" s="2453"/>
      <c r="AP150" s="3874"/>
      <c r="AQ150" s="4013"/>
      <c r="AR150" s="4014"/>
      <c r="AS150" s="4015"/>
      <c r="AT150" s="4013"/>
      <c r="AU150" s="4014"/>
      <c r="AV150" s="4015"/>
      <c r="AW150" s="4013"/>
      <c r="AX150" s="4014"/>
      <c r="AY150" s="4015"/>
      <c r="AZ150" s="3939"/>
      <c r="BA150" s="3940"/>
      <c r="BB150" s="3941"/>
      <c r="BC150" s="4505"/>
      <c r="BD150" s="4506"/>
      <c r="BE150" s="4507"/>
      <c r="BF150" s="4584"/>
      <c r="BG150" s="4585"/>
      <c r="BH150" s="4008"/>
      <c r="BI150" s="4613"/>
      <c r="BJ150" s="4614"/>
      <c r="BK150" s="4614"/>
      <c r="BL150" s="4614"/>
      <c r="BM150" s="4614"/>
      <c r="BN150" s="4614"/>
      <c r="BO150" s="4614"/>
      <c r="BP150" s="4615"/>
    </row>
    <row r="151" spans="2:68" s="65" customFormat="1" ht="12" customHeight="1">
      <c r="B151" s="3969"/>
      <c r="C151" s="4248"/>
      <c r="D151" s="3783"/>
      <c r="E151" s="3784"/>
      <c r="F151" s="3785"/>
      <c r="G151" s="4600"/>
      <c r="H151" s="4601"/>
      <c r="I151" s="4602"/>
      <c r="J151" s="4603"/>
      <c r="K151" s="4604"/>
      <c r="L151" s="3795"/>
      <c r="M151" s="3796"/>
      <c r="N151" s="3796"/>
      <c r="O151" s="3796"/>
      <c r="P151" s="3797"/>
      <c r="Q151" s="3857"/>
      <c r="R151" s="3824"/>
      <c r="S151" s="3825"/>
      <c r="T151" s="3826"/>
      <c r="U151" s="3872"/>
      <c r="V151" s="3872"/>
      <c r="W151" s="3986"/>
      <c r="X151" s="3987"/>
      <c r="Y151" s="3994"/>
      <c r="Z151" s="3995"/>
      <c r="AA151" s="1035"/>
      <c r="AB151" s="1036" t="s">
        <v>37</v>
      </c>
      <c r="AC151" s="1037"/>
      <c r="AD151" s="1036" t="s">
        <v>37</v>
      </c>
      <c r="AE151" s="1037"/>
      <c r="AF151" s="1036" t="s">
        <v>37</v>
      </c>
      <c r="AG151" s="1400"/>
      <c r="AH151" s="1086"/>
      <c r="AI151" s="1402"/>
      <c r="AJ151" s="1087"/>
      <c r="AK151" s="3824"/>
      <c r="AL151" s="3825"/>
      <c r="AM151" s="3826"/>
      <c r="AN151" s="3824"/>
      <c r="AO151" s="3825"/>
      <c r="AP151" s="3826"/>
      <c r="AQ151" s="4019"/>
      <c r="AR151" s="4020"/>
      <c r="AS151" s="4021"/>
      <c r="AT151" s="4019"/>
      <c r="AU151" s="4020"/>
      <c r="AV151" s="4021"/>
      <c r="AW151" s="4019"/>
      <c r="AX151" s="4020"/>
      <c r="AY151" s="4021"/>
      <c r="AZ151" s="3921"/>
      <c r="BA151" s="3922"/>
      <c r="BB151" s="4044"/>
      <c r="BC151" s="4508"/>
      <c r="BD151" s="4509"/>
      <c r="BE151" s="4510"/>
      <c r="BF151" s="4595"/>
      <c r="BG151" s="4596"/>
      <c r="BH151" s="4009"/>
      <c r="BI151" s="4597"/>
      <c r="BJ151" s="4598"/>
      <c r="BK151" s="4598"/>
      <c r="BL151" s="4598"/>
      <c r="BM151" s="4598"/>
      <c r="BN151" s="4598"/>
      <c r="BO151" s="4598"/>
      <c r="BP151" s="4599"/>
    </row>
    <row r="152" spans="2:68" s="65" customFormat="1" ht="12" customHeight="1">
      <c r="B152" s="3969" t="str">
        <f>IF(G152="","","○")</f>
        <v/>
      </c>
      <c r="C152" s="4209">
        <v>26</v>
      </c>
      <c r="D152" s="4586"/>
      <c r="E152" s="4587"/>
      <c r="F152" s="4588"/>
      <c r="G152" s="3780"/>
      <c r="H152" s="3781"/>
      <c r="I152" s="3781"/>
      <c r="J152" s="3781"/>
      <c r="K152" s="3782"/>
      <c r="L152" s="3789"/>
      <c r="M152" s="3790"/>
      <c r="N152" s="3790"/>
      <c r="O152" s="3790"/>
      <c r="P152" s="3791"/>
      <c r="Q152" s="3786"/>
      <c r="R152" s="3753"/>
      <c r="S152" s="3868"/>
      <c r="T152" s="3869"/>
      <c r="U152" s="3871"/>
      <c r="V152" s="3871"/>
      <c r="W152" s="3982"/>
      <c r="X152" s="3983"/>
      <c r="Y152" s="3988"/>
      <c r="Z152" s="3989"/>
      <c r="AA152" s="3992"/>
      <c r="AB152" s="3853" t="s">
        <v>131</v>
      </c>
      <c r="AC152" s="3855"/>
      <c r="AD152" s="3853" t="s">
        <v>131</v>
      </c>
      <c r="AE152" s="3102"/>
      <c r="AF152" s="3853" t="s">
        <v>131</v>
      </c>
      <c r="AG152" s="4589"/>
      <c r="AH152" s="4590"/>
      <c r="AI152" s="4593"/>
      <c r="AJ152" s="4590"/>
      <c r="AK152" s="3837"/>
      <c r="AL152" s="3838"/>
      <c r="AM152" s="3259"/>
      <c r="AN152" s="3852"/>
      <c r="AO152" s="3838"/>
      <c r="AP152" s="3259"/>
      <c r="AQ152" s="4033"/>
      <c r="AR152" s="4034"/>
      <c r="AS152" s="4035"/>
      <c r="AT152" s="4033"/>
      <c r="AU152" s="4034"/>
      <c r="AV152" s="4035"/>
      <c r="AW152" s="4033"/>
      <c r="AX152" s="4034"/>
      <c r="AY152" s="4035"/>
      <c r="AZ152" s="3918">
        <f>SUM(AK152:AY154)</f>
        <v>0</v>
      </c>
      <c r="BA152" s="3919"/>
      <c r="BB152" s="3938"/>
      <c r="BC152" s="3918">
        <f t="shared" ref="BC152" si="21">AI152+AZ152</f>
        <v>0</v>
      </c>
      <c r="BD152" s="3919"/>
      <c r="BE152" s="3920"/>
      <c r="BF152" s="4582"/>
      <c r="BG152" s="4583"/>
      <c r="BH152" s="4007"/>
      <c r="BI152" s="4610"/>
      <c r="BJ152" s="4611"/>
      <c r="BK152" s="4611"/>
      <c r="BL152" s="4611"/>
      <c r="BM152" s="4611"/>
      <c r="BN152" s="4611"/>
      <c r="BO152" s="4611"/>
      <c r="BP152" s="4612"/>
    </row>
    <row r="153" spans="2:68" s="65" customFormat="1" ht="12" customHeight="1">
      <c r="B153" s="3969"/>
      <c r="C153" s="4210"/>
      <c r="D153" s="3780"/>
      <c r="E153" s="3781"/>
      <c r="F153" s="3782"/>
      <c r="G153" s="4646"/>
      <c r="H153" s="4647"/>
      <c r="I153" s="4647"/>
      <c r="J153" s="4647"/>
      <c r="K153" s="4648"/>
      <c r="L153" s="3792"/>
      <c r="M153" s="3793"/>
      <c r="N153" s="3793"/>
      <c r="O153" s="3793"/>
      <c r="P153" s="3794"/>
      <c r="Q153" s="3787"/>
      <c r="R153" s="3846"/>
      <c r="S153" s="3847"/>
      <c r="T153" s="3848"/>
      <c r="U153" s="3871"/>
      <c r="V153" s="3871"/>
      <c r="W153" s="3984"/>
      <c r="X153" s="3985"/>
      <c r="Y153" s="3990"/>
      <c r="Z153" s="3991"/>
      <c r="AA153" s="3993"/>
      <c r="AB153" s="3854"/>
      <c r="AC153" s="3856"/>
      <c r="AD153" s="3854"/>
      <c r="AE153" s="3105"/>
      <c r="AF153" s="3854"/>
      <c r="AG153" s="4591"/>
      <c r="AH153" s="4592"/>
      <c r="AI153" s="4594"/>
      <c r="AJ153" s="4592"/>
      <c r="AK153" s="3873"/>
      <c r="AL153" s="2453"/>
      <c r="AM153" s="3874"/>
      <c r="AN153" s="3873"/>
      <c r="AO153" s="2453"/>
      <c r="AP153" s="3874"/>
      <c r="AQ153" s="4013"/>
      <c r="AR153" s="4014"/>
      <c r="AS153" s="4015"/>
      <c r="AT153" s="4013"/>
      <c r="AU153" s="4014"/>
      <c r="AV153" s="4015"/>
      <c r="AW153" s="4013"/>
      <c r="AX153" s="4014"/>
      <c r="AY153" s="4015"/>
      <c r="AZ153" s="3939"/>
      <c r="BA153" s="3940"/>
      <c r="BB153" s="3941"/>
      <c r="BC153" s="3939"/>
      <c r="BD153" s="3940"/>
      <c r="BE153" s="4036"/>
      <c r="BF153" s="4584"/>
      <c r="BG153" s="4585"/>
      <c r="BH153" s="4008"/>
      <c r="BI153" s="4613"/>
      <c r="BJ153" s="4614"/>
      <c r="BK153" s="4614"/>
      <c r="BL153" s="4614"/>
      <c r="BM153" s="4614"/>
      <c r="BN153" s="4614"/>
      <c r="BO153" s="4614"/>
      <c r="BP153" s="4615"/>
    </row>
    <row r="154" spans="2:68" s="65" customFormat="1" ht="12" customHeight="1">
      <c r="B154" s="3969"/>
      <c r="C154" s="4248"/>
      <c r="D154" s="3783"/>
      <c r="E154" s="3784"/>
      <c r="F154" s="3785"/>
      <c r="G154" s="4600"/>
      <c r="H154" s="4601"/>
      <c r="I154" s="4602"/>
      <c r="J154" s="4603"/>
      <c r="K154" s="4604"/>
      <c r="L154" s="3795"/>
      <c r="M154" s="3796"/>
      <c r="N154" s="3796"/>
      <c r="O154" s="3796"/>
      <c r="P154" s="3797"/>
      <c r="Q154" s="3857"/>
      <c r="R154" s="3824"/>
      <c r="S154" s="3825"/>
      <c r="T154" s="3826"/>
      <c r="U154" s="3871"/>
      <c r="V154" s="3871"/>
      <c r="W154" s="3986"/>
      <c r="X154" s="3987"/>
      <c r="Y154" s="3994"/>
      <c r="Z154" s="3995"/>
      <c r="AA154" s="1035"/>
      <c r="AB154" s="1036" t="s">
        <v>37</v>
      </c>
      <c r="AC154" s="1037"/>
      <c r="AD154" s="1036" t="s">
        <v>37</v>
      </c>
      <c r="AE154" s="1037"/>
      <c r="AF154" s="1036" t="s">
        <v>37</v>
      </c>
      <c r="AG154" s="1400"/>
      <c r="AH154" s="1086"/>
      <c r="AI154" s="1402"/>
      <c r="AJ154" s="1087"/>
      <c r="AK154" s="3824"/>
      <c r="AL154" s="3825"/>
      <c r="AM154" s="3826"/>
      <c r="AN154" s="3824"/>
      <c r="AO154" s="3825"/>
      <c r="AP154" s="3826"/>
      <c r="AQ154" s="4019"/>
      <c r="AR154" s="4020"/>
      <c r="AS154" s="4021"/>
      <c r="AT154" s="4019"/>
      <c r="AU154" s="4020"/>
      <c r="AV154" s="4021"/>
      <c r="AW154" s="4019"/>
      <c r="AX154" s="4020"/>
      <c r="AY154" s="4021"/>
      <c r="AZ154" s="3921"/>
      <c r="BA154" s="3922"/>
      <c r="BB154" s="4044"/>
      <c r="BC154" s="3921"/>
      <c r="BD154" s="3922"/>
      <c r="BE154" s="3923"/>
      <c r="BF154" s="4595"/>
      <c r="BG154" s="4596"/>
      <c r="BH154" s="4009"/>
      <c r="BI154" s="4597"/>
      <c r="BJ154" s="4598"/>
      <c r="BK154" s="4598"/>
      <c r="BL154" s="4598"/>
      <c r="BM154" s="4598"/>
      <c r="BN154" s="4598"/>
      <c r="BO154" s="4598"/>
      <c r="BP154" s="4599"/>
    </row>
    <row r="155" spans="2:68" s="65" customFormat="1" ht="12" customHeight="1">
      <c r="B155" s="3969" t="str">
        <f>IF(G155="","","○")</f>
        <v/>
      </c>
      <c r="C155" s="4209">
        <v>27</v>
      </c>
      <c r="D155" s="4586"/>
      <c r="E155" s="4587"/>
      <c r="F155" s="4588"/>
      <c r="G155" s="3780"/>
      <c r="H155" s="3781"/>
      <c r="I155" s="3781"/>
      <c r="J155" s="3781"/>
      <c r="K155" s="3782"/>
      <c r="L155" s="3789"/>
      <c r="M155" s="3790"/>
      <c r="N155" s="3790"/>
      <c r="O155" s="3790"/>
      <c r="P155" s="3791"/>
      <c r="Q155" s="3786"/>
      <c r="R155" s="3753"/>
      <c r="S155" s="3868"/>
      <c r="T155" s="3869"/>
      <c r="U155" s="3870"/>
      <c r="V155" s="3870"/>
      <c r="W155" s="3982"/>
      <c r="X155" s="3983"/>
      <c r="Y155" s="3988"/>
      <c r="Z155" s="3989"/>
      <c r="AA155" s="3992"/>
      <c r="AB155" s="3853" t="s">
        <v>131</v>
      </c>
      <c r="AC155" s="3855"/>
      <c r="AD155" s="3853" t="s">
        <v>131</v>
      </c>
      <c r="AE155" s="3102"/>
      <c r="AF155" s="3853" t="s">
        <v>131</v>
      </c>
      <c r="AG155" s="4589"/>
      <c r="AH155" s="4590"/>
      <c r="AI155" s="4593"/>
      <c r="AJ155" s="4590"/>
      <c r="AK155" s="3837"/>
      <c r="AL155" s="3838"/>
      <c r="AM155" s="3259"/>
      <c r="AN155" s="3852"/>
      <c r="AO155" s="3838"/>
      <c r="AP155" s="3259"/>
      <c r="AQ155" s="4033"/>
      <c r="AR155" s="4034"/>
      <c r="AS155" s="4035"/>
      <c r="AT155" s="4033"/>
      <c r="AU155" s="4034"/>
      <c r="AV155" s="4035"/>
      <c r="AW155" s="4033"/>
      <c r="AX155" s="4034"/>
      <c r="AY155" s="4035"/>
      <c r="AZ155" s="3918">
        <f>SUM(AK155:AY157)</f>
        <v>0</v>
      </c>
      <c r="BA155" s="3919"/>
      <c r="BB155" s="3938"/>
      <c r="BC155" s="3918">
        <f t="shared" ref="BC155" si="22">AI155+AZ155</f>
        <v>0</v>
      </c>
      <c r="BD155" s="3919"/>
      <c r="BE155" s="3920"/>
      <c r="BF155" s="4582"/>
      <c r="BG155" s="4583"/>
      <c r="BH155" s="4007"/>
      <c r="BI155" s="4610"/>
      <c r="BJ155" s="4611"/>
      <c r="BK155" s="4611"/>
      <c r="BL155" s="4611"/>
      <c r="BM155" s="4611"/>
      <c r="BN155" s="4611"/>
      <c r="BO155" s="4611"/>
      <c r="BP155" s="4612"/>
    </row>
    <row r="156" spans="2:68" s="65" customFormat="1" ht="12" customHeight="1">
      <c r="B156" s="3969"/>
      <c r="C156" s="4210"/>
      <c r="D156" s="3780"/>
      <c r="E156" s="3781"/>
      <c r="F156" s="3782"/>
      <c r="G156" s="4646"/>
      <c r="H156" s="4647"/>
      <c r="I156" s="4647"/>
      <c r="J156" s="4647"/>
      <c r="K156" s="4648"/>
      <c r="L156" s="3792"/>
      <c r="M156" s="3793"/>
      <c r="N156" s="3793"/>
      <c r="O156" s="3793"/>
      <c r="P156" s="3794"/>
      <c r="Q156" s="3787"/>
      <c r="R156" s="3846"/>
      <c r="S156" s="3847"/>
      <c r="T156" s="3848"/>
      <c r="U156" s="3871"/>
      <c r="V156" s="3871"/>
      <c r="W156" s="3984"/>
      <c r="X156" s="3985"/>
      <c r="Y156" s="3990"/>
      <c r="Z156" s="3991"/>
      <c r="AA156" s="3993"/>
      <c r="AB156" s="3854"/>
      <c r="AC156" s="3856"/>
      <c r="AD156" s="3854"/>
      <c r="AE156" s="3105"/>
      <c r="AF156" s="3854"/>
      <c r="AG156" s="4591"/>
      <c r="AH156" s="4592"/>
      <c r="AI156" s="4594"/>
      <c r="AJ156" s="4592"/>
      <c r="AK156" s="3873"/>
      <c r="AL156" s="2453"/>
      <c r="AM156" s="3874"/>
      <c r="AN156" s="3873"/>
      <c r="AO156" s="2453"/>
      <c r="AP156" s="3874"/>
      <c r="AQ156" s="4013"/>
      <c r="AR156" s="4014"/>
      <c r="AS156" s="4015"/>
      <c r="AT156" s="4013"/>
      <c r="AU156" s="4014"/>
      <c r="AV156" s="4015"/>
      <c r="AW156" s="4013"/>
      <c r="AX156" s="4014"/>
      <c r="AY156" s="4015"/>
      <c r="AZ156" s="3939"/>
      <c r="BA156" s="3940"/>
      <c r="BB156" s="3941"/>
      <c r="BC156" s="3939"/>
      <c r="BD156" s="3940"/>
      <c r="BE156" s="4036"/>
      <c r="BF156" s="4584"/>
      <c r="BG156" s="4585"/>
      <c r="BH156" s="4008"/>
      <c r="BI156" s="4613"/>
      <c r="BJ156" s="4614"/>
      <c r="BK156" s="4614"/>
      <c r="BL156" s="4614"/>
      <c r="BM156" s="4614"/>
      <c r="BN156" s="4614"/>
      <c r="BO156" s="4614"/>
      <c r="BP156" s="4615"/>
    </row>
    <row r="157" spans="2:68" s="65" customFormat="1" ht="12" customHeight="1">
      <c r="B157" s="3969"/>
      <c r="C157" s="4248"/>
      <c r="D157" s="3783"/>
      <c r="E157" s="3784"/>
      <c r="F157" s="3785"/>
      <c r="G157" s="4600"/>
      <c r="H157" s="4601"/>
      <c r="I157" s="4602"/>
      <c r="J157" s="4603"/>
      <c r="K157" s="4604"/>
      <c r="L157" s="3795"/>
      <c r="M157" s="3796"/>
      <c r="N157" s="3796"/>
      <c r="O157" s="3796"/>
      <c r="P157" s="3797"/>
      <c r="Q157" s="3857"/>
      <c r="R157" s="3824"/>
      <c r="S157" s="3825"/>
      <c r="T157" s="3826"/>
      <c r="U157" s="3872"/>
      <c r="V157" s="3872"/>
      <c r="W157" s="3986"/>
      <c r="X157" s="3987"/>
      <c r="Y157" s="3994"/>
      <c r="Z157" s="3995"/>
      <c r="AA157" s="1035"/>
      <c r="AB157" s="1036" t="s">
        <v>37</v>
      </c>
      <c r="AC157" s="1037"/>
      <c r="AD157" s="1036" t="s">
        <v>37</v>
      </c>
      <c r="AE157" s="1037"/>
      <c r="AF157" s="1036" t="s">
        <v>37</v>
      </c>
      <c r="AG157" s="1400"/>
      <c r="AH157" s="1086"/>
      <c r="AI157" s="1402"/>
      <c r="AJ157" s="1087"/>
      <c r="AK157" s="3824"/>
      <c r="AL157" s="3825"/>
      <c r="AM157" s="3826"/>
      <c r="AN157" s="3824"/>
      <c r="AO157" s="3825"/>
      <c r="AP157" s="3826"/>
      <c r="AQ157" s="4019"/>
      <c r="AR157" s="4020"/>
      <c r="AS157" s="4021"/>
      <c r="AT157" s="4019"/>
      <c r="AU157" s="4020"/>
      <c r="AV157" s="4021"/>
      <c r="AW157" s="4019"/>
      <c r="AX157" s="4020"/>
      <c r="AY157" s="4021"/>
      <c r="AZ157" s="3921"/>
      <c r="BA157" s="3922"/>
      <c r="BB157" s="4044"/>
      <c r="BC157" s="3921"/>
      <c r="BD157" s="3922"/>
      <c r="BE157" s="3923"/>
      <c r="BF157" s="4595"/>
      <c r="BG157" s="4596"/>
      <c r="BH157" s="4009"/>
      <c r="BI157" s="4597"/>
      <c r="BJ157" s="4598"/>
      <c r="BK157" s="4598"/>
      <c r="BL157" s="4598"/>
      <c r="BM157" s="4598"/>
      <c r="BN157" s="4598"/>
      <c r="BO157" s="4598"/>
      <c r="BP157" s="4599"/>
    </row>
    <row r="158" spans="2:68" s="65" customFormat="1" ht="12" customHeight="1">
      <c r="B158" s="3969" t="str">
        <f>IF(G158="","","○")</f>
        <v/>
      </c>
      <c r="C158" s="4209">
        <v>28</v>
      </c>
      <c r="D158" s="4586"/>
      <c r="E158" s="4587"/>
      <c r="F158" s="4588"/>
      <c r="G158" s="3780"/>
      <c r="H158" s="3781"/>
      <c r="I158" s="3781"/>
      <c r="J158" s="3781"/>
      <c r="K158" s="3782"/>
      <c r="L158" s="3789"/>
      <c r="M158" s="3790"/>
      <c r="N158" s="3790"/>
      <c r="O158" s="3790"/>
      <c r="P158" s="3791"/>
      <c r="Q158" s="3786"/>
      <c r="R158" s="3753"/>
      <c r="S158" s="3868"/>
      <c r="T158" s="3869"/>
      <c r="U158" s="3871"/>
      <c r="V158" s="3871"/>
      <c r="W158" s="3982"/>
      <c r="X158" s="3983"/>
      <c r="Y158" s="3988"/>
      <c r="Z158" s="3989"/>
      <c r="AA158" s="3992"/>
      <c r="AB158" s="3853" t="s">
        <v>131</v>
      </c>
      <c r="AC158" s="3855"/>
      <c r="AD158" s="3853" t="s">
        <v>131</v>
      </c>
      <c r="AE158" s="3102"/>
      <c r="AF158" s="3853" t="s">
        <v>131</v>
      </c>
      <c r="AG158" s="4589"/>
      <c r="AH158" s="4590"/>
      <c r="AI158" s="4593"/>
      <c r="AJ158" s="4590"/>
      <c r="AK158" s="3837"/>
      <c r="AL158" s="3838"/>
      <c r="AM158" s="3259"/>
      <c r="AN158" s="3852"/>
      <c r="AO158" s="3838"/>
      <c r="AP158" s="3259"/>
      <c r="AQ158" s="4033"/>
      <c r="AR158" s="4034"/>
      <c r="AS158" s="4035"/>
      <c r="AT158" s="4033"/>
      <c r="AU158" s="4034"/>
      <c r="AV158" s="4035"/>
      <c r="AW158" s="4033"/>
      <c r="AX158" s="4034"/>
      <c r="AY158" s="4035"/>
      <c r="AZ158" s="3918">
        <f>SUM(AK158:AY160)</f>
        <v>0</v>
      </c>
      <c r="BA158" s="3919"/>
      <c r="BB158" s="3938"/>
      <c r="BC158" s="3918">
        <f t="shared" ref="BC158" si="23">AI158+AZ158</f>
        <v>0</v>
      </c>
      <c r="BD158" s="3919"/>
      <c r="BE158" s="3920"/>
      <c r="BF158" s="4582"/>
      <c r="BG158" s="4583"/>
      <c r="BH158" s="4007"/>
      <c r="BI158" s="4610"/>
      <c r="BJ158" s="4611"/>
      <c r="BK158" s="4611"/>
      <c r="BL158" s="4611"/>
      <c r="BM158" s="4611"/>
      <c r="BN158" s="4611"/>
      <c r="BO158" s="4611"/>
      <c r="BP158" s="4612"/>
    </row>
    <row r="159" spans="2:68" s="65" customFormat="1" ht="12" customHeight="1">
      <c r="B159" s="3969"/>
      <c r="C159" s="4210"/>
      <c r="D159" s="3780"/>
      <c r="E159" s="3781"/>
      <c r="F159" s="3782"/>
      <c r="G159" s="4646"/>
      <c r="H159" s="4647"/>
      <c r="I159" s="4647"/>
      <c r="J159" s="4647"/>
      <c r="K159" s="4648"/>
      <c r="L159" s="3792"/>
      <c r="M159" s="3793"/>
      <c r="N159" s="3793"/>
      <c r="O159" s="3793"/>
      <c r="P159" s="3794"/>
      <c r="Q159" s="3787"/>
      <c r="R159" s="3846"/>
      <c r="S159" s="3847"/>
      <c r="T159" s="3848"/>
      <c r="U159" s="3871"/>
      <c r="V159" s="3871"/>
      <c r="W159" s="3984"/>
      <c r="X159" s="3985"/>
      <c r="Y159" s="3990"/>
      <c r="Z159" s="3991"/>
      <c r="AA159" s="3993"/>
      <c r="AB159" s="3854"/>
      <c r="AC159" s="3856"/>
      <c r="AD159" s="3854"/>
      <c r="AE159" s="3105"/>
      <c r="AF159" s="3854"/>
      <c r="AG159" s="4591"/>
      <c r="AH159" s="4592"/>
      <c r="AI159" s="4594"/>
      <c r="AJ159" s="4592"/>
      <c r="AK159" s="3873"/>
      <c r="AL159" s="2453"/>
      <c r="AM159" s="3874"/>
      <c r="AN159" s="3873"/>
      <c r="AO159" s="2453"/>
      <c r="AP159" s="3874"/>
      <c r="AQ159" s="4013"/>
      <c r="AR159" s="4014"/>
      <c r="AS159" s="4015"/>
      <c r="AT159" s="4013"/>
      <c r="AU159" s="4014"/>
      <c r="AV159" s="4015"/>
      <c r="AW159" s="4013"/>
      <c r="AX159" s="4014"/>
      <c r="AY159" s="4015"/>
      <c r="AZ159" s="3939"/>
      <c r="BA159" s="3940"/>
      <c r="BB159" s="3941"/>
      <c r="BC159" s="3939"/>
      <c r="BD159" s="3940"/>
      <c r="BE159" s="4036"/>
      <c r="BF159" s="4584"/>
      <c r="BG159" s="4585"/>
      <c r="BH159" s="4008"/>
      <c r="BI159" s="4613"/>
      <c r="BJ159" s="4614"/>
      <c r="BK159" s="4614"/>
      <c r="BL159" s="4614"/>
      <c r="BM159" s="4614"/>
      <c r="BN159" s="4614"/>
      <c r="BO159" s="4614"/>
      <c r="BP159" s="4615"/>
    </row>
    <row r="160" spans="2:68" s="65" customFormat="1" ht="12" customHeight="1">
      <c r="B160" s="3969"/>
      <c r="C160" s="4248"/>
      <c r="D160" s="3783"/>
      <c r="E160" s="3784"/>
      <c r="F160" s="3785"/>
      <c r="G160" s="4600"/>
      <c r="H160" s="4601"/>
      <c r="I160" s="4602"/>
      <c r="J160" s="4603"/>
      <c r="K160" s="4604"/>
      <c r="L160" s="3795"/>
      <c r="M160" s="3796"/>
      <c r="N160" s="3796"/>
      <c r="O160" s="3796"/>
      <c r="P160" s="3797"/>
      <c r="Q160" s="3857"/>
      <c r="R160" s="3824"/>
      <c r="S160" s="3825"/>
      <c r="T160" s="3826"/>
      <c r="U160" s="3871"/>
      <c r="V160" s="3871"/>
      <c r="W160" s="3986"/>
      <c r="X160" s="3987"/>
      <c r="Y160" s="3994"/>
      <c r="Z160" s="3995"/>
      <c r="AA160" s="1035"/>
      <c r="AB160" s="1036" t="s">
        <v>37</v>
      </c>
      <c r="AC160" s="1037"/>
      <c r="AD160" s="1036" t="s">
        <v>37</v>
      </c>
      <c r="AE160" s="1037"/>
      <c r="AF160" s="1036" t="s">
        <v>37</v>
      </c>
      <c r="AG160" s="1400"/>
      <c r="AH160" s="1086"/>
      <c r="AI160" s="1402"/>
      <c r="AJ160" s="1087"/>
      <c r="AK160" s="3824"/>
      <c r="AL160" s="3825"/>
      <c r="AM160" s="3826"/>
      <c r="AN160" s="3824"/>
      <c r="AO160" s="3825"/>
      <c r="AP160" s="3826"/>
      <c r="AQ160" s="4019"/>
      <c r="AR160" s="4020"/>
      <c r="AS160" s="4021"/>
      <c r="AT160" s="4019"/>
      <c r="AU160" s="4020"/>
      <c r="AV160" s="4021"/>
      <c r="AW160" s="4019"/>
      <c r="AX160" s="4020"/>
      <c r="AY160" s="4021"/>
      <c r="AZ160" s="3921"/>
      <c r="BA160" s="3922"/>
      <c r="BB160" s="4044"/>
      <c r="BC160" s="3921"/>
      <c r="BD160" s="3922"/>
      <c r="BE160" s="3923"/>
      <c r="BF160" s="4595"/>
      <c r="BG160" s="4596"/>
      <c r="BH160" s="4009"/>
      <c r="BI160" s="4597"/>
      <c r="BJ160" s="4598"/>
      <c r="BK160" s="4598"/>
      <c r="BL160" s="4598"/>
      <c r="BM160" s="4598"/>
      <c r="BN160" s="4598"/>
      <c r="BO160" s="4598"/>
      <c r="BP160" s="4599"/>
    </row>
    <row r="161" spans="1:70" s="65" customFormat="1" ht="12" customHeight="1">
      <c r="B161" s="3969" t="str">
        <f>IF(G161="","","○")</f>
        <v/>
      </c>
      <c r="C161" s="4209">
        <v>29</v>
      </c>
      <c r="D161" s="4586"/>
      <c r="E161" s="4587"/>
      <c r="F161" s="4588"/>
      <c r="G161" s="3780"/>
      <c r="H161" s="3781"/>
      <c r="I161" s="3781"/>
      <c r="J161" s="3781"/>
      <c r="K161" s="3782"/>
      <c r="L161" s="3789"/>
      <c r="M161" s="3790"/>
      <c r="N161" s="3790"/>
      <c r="O161" s="3790"/>
      <c r="P161" s="3791"/>
      <c r="Q161" s="3786"/>
      <c r="R161" s="3753"/>
      <c r="S161" s="3868"/>
      <c r="T161" s="3869"/>
      <c r="U161" s="3870"/>
      <c r="V161" s="3870"/>
      <c r="W161" s="3982"/>
      <c r="X161" s="3983"/>
      <c r="Y161" s="3988"/>
      <c r="Z161" s="3989"/>
      <c r="AA161" s="3992"/>
      <c r="AB161" s="3853" t="s">
        <v>131</v>
      </c>
      <c r="AC161" s="3855"/>
      <c r="AD161" s="3853" t="s">
        <v>131</v>
      </c>
      <c r="AE161" s="3102"/>
      <c r="AF161" s="3853" t="s">
        <v>131</v>
      </c>
      <c r="AG161" s="4589"/>
      <c r="AH161" s="4590"/>
      <c r="AI161" s="4593"/>
      <c r="AJ161" s="4590"/>
      <c r="AK161" s="3837"/>
      <c r="AL161" s="3838"/>
      <c r="AM161" s="3259"/>
      <c r="AN161" s="3852"/>
      <c r="AO161" s="3838"/>
      <c r="AP161" s="3259"/>
      <c r="AQ161" s="4033"/>
      <c r="AR161" s="4034"/>
      <c r="AS161" s="4035"/>
      <c r="AT161" s="4033"/>
      <c r="AU161" s="4034"/>
      <c r="AV161" s="4035"/>
      <c r="AW161" s="4033"/>
      <c r="AX161" s="4034"/>
      <c r="AY161" s="4035"/>
      <c r="AZ161" s="3918">
        <f>SUM(AK161:AY163)</f>
        <v>0</v>
      </c>
      <c r="BA161" s="3919"/>
      <c r="BB161" s="3938"/>
      <c r="BC161" s="3918">
        <f t="shared" ref="BC161" si="24">AI161+AZ161</f>
        <v>0</v>
      </c>
      <c r="BD161" s="3919"/>
      <c r="BE161" s="3920"/>
      <c r="BF161" s="4582"/>
      <c r="BG161" s="4583"/>
      <c r="BH161" s="4007"/>
      <c r="BI161" s="4610"/>
      <c r="BJ161" s="4611"/>
      <c r="BK161" s="4611"/>
      <c r="BL161" s="4611"/>
      <c r="BM161" s="4611"/>
      <c r="BN161" s="4611"/>
      <c r="BO161" s="4611"/>
      <c r="BP161" s="4612"/>
    </row>
    <row r="162" spans="1:70" s="65" customFormat="1" ht="12" customHeight="1">
      <c r="B162" s="3969"/>
      <c r="C162" s="4210"/>
      <c r="D162" s="3780"/>
      <c r="E162" s="3781"/>
      <c r="F162" s="3782"/>
      <c r="G162" s="4646"/>
      <c r="H162" s="4647"/>
      <c r="I162" s="4647"/>
      <c r="J162" s="4647"/>
      <c r="K162" s="4648"/>
      <c r="L162" s="3792"/>
      <c r="M162" s="3793"/>
      <c r="N162" s="3793"/>
      <c r="O162" s="3793"/>
      <c r="P162" s="3794"/>
      <c r="Q162" s="3787"/>
      <c r="R162" s="3846"/>
      <c r="S162" s="3847"/>
      <c r="T162" s="3848"/>
      <c r="U162" s="3871"/>
      <c r="V162" s="3871"/>
      <c r="W162" s="3984"/>
      <c r="X162" s="3985"/>
      <c r="Y162" s="3990"/>
      <c r="Z162" s="3991"/>
      <c r="AA162" s="3993"/>
      <c r="AB162" s="3854"/>
      <c r="AC162" s="3856"/>
      <c r="AD162" s="3854"/>
      <c r="AE162" s="3105"/>
      <c r="AF162" s="3854"/>
      <c r="AG162" s="4591"/>
      <c r="AH162" s="4592"/>
      <c r="AI162" s="4594"/>
      <c r="AJ162" s="4592"/>
      <c r="AK162" s="3873"/>
      <c r="AL162" s="2453"/>
      <c r="AM162" s="3874"/>
      <c r="AN162" s="3873"/>
      <c r="AO162" s="2453"/>
      <c r="AP162" s="3874"/>
      <c r="AQ162" s="4013"/>
      <c r="AR162" s="4014"/>
      <c r="AS162" s="4015"/>
      <c r="AT162" s="4013"/>
      <c r="AU162" s="4014"/>
      <c r="AV162" s="4015"/>
      <c r="AW162" s="4013"/>
      <c r="AX162" s="4014"/>
      <c r="AY162" s="4015"/>
      <c r="AZ162" s="3939"/>
      <c r="BA162" s="3940"/>
      <c r="BB162" s="3941"/>
      <c r="BC162" s="3939"/>
      <c r="BD162" s="3940"/>
      <c r="BE162" s="4036"/>
      <c r="BF162" s="4584"/>
      <c r="BG162" s="4585"/>
      <c r="BH162" s="4008"/>
      <c r="BI162" s="4613"/>
      <c r="BJ162" s="4614"/>
      <c r="BK162" s="4614"/>
      <c r="BL162" s="4614"/>
      <c r="BM162" s="4614"/>
      <c r="BN162" s="4614"/>
      <c r="BO162" s="4614"/>
      <c r="BP162" s="4615"/>
    </row>
    <row r="163" spans="1:70" s="65" customFormat="1" ht="12" customHeight="1">
      <c r="B163" s="3969"/>
      <c r="C163" s="4248"/>
      <c r="D163" s="3783"/>
      <c r="E163" s="3784"/>
      <c r="F163" s="3785"/>
      <c r="G163" s="4600"/>
      <c r="H163" s="4601"/>
      <c r="I163" s="4602"/>
      <c r="J163" s="4603"/>
      <c r="K163" s="4604"/>
      <c r="L163" s="3795"/>
      <c r="M163" s="3796"/>
      <c r="N163" s="3796"/>
      <c r="O163" s="3796"/>
      <c r="P163" s="3797"/>
      <c r="Q163" s="3857"/>
      <c r="R163" s="3824"/>
      <c r="S163" s="3825"/>
      <c r="T163" s="3826"/>
      <c r="U163" s="3872"/>
      <c r="V163" s="3872"/>
      <c r="W163" s="3986"/>
      <c r="X163" s="3987"/>
      <c r="Y163" s="3994"/>
      <c r="Z163" s="3995"/>
      <c r="AA163" s="1035"/>
      <c r="AB163" s="1036" t="s">
        <v>37</v>
      </c>
      <c r="AC163" s="1037"/>
      <c r="AD163" s="1036" t="s">
        <v>37</v>
      </c>
      <c r="AE163" s="1037"/>
      <c r="AF163" s="1036" t="s">
        <v>37</v>
      </c>
      <c r="AG163" s="1400"/>
      <c r="AH163" s="1086"/>
      <c r="AI163" s="1402"/>
      <c r="AJ163" s="1087"/>
      <c r="AK163" s="3824"/>
      <c r="AL163" s="3825"/>
      <c r="AM163" s="3826"/>
      <c r="AN163" s="3824"/>
      <c r="AO163" s="3825"/>
      <c r="AP163" s="3826"/>
      <c r="AQ163" s="4019"/>
      <c r="AR163" s="4020"/>
      <c r="AS163" s="4021"/>
      <c r="AT163" s="4019"/>
      <c r="AU163" s="4020"/>
      <c r="AV163" s="4021"/>
      <c r="AW163" s="4019"/>
      <c r="AX163" s="4020"/>
      <c r="AY163" s="4021"/>
      <c r="AZ163" s="3921"/>
      <c r="BA163" s="3922"/>
      <c r="BB163" s="4044"/>
      <c r="BC163" s="3921"/>
      <c r="BD163" s="3922"/>
      <c r="BE163" s="3923"/>
      <c r="BF163" s="4595"/>
      <c r="BG163" s="4596"/>
      <c r="BH163" s="4009"/>
      <c r="BI163" s="4597"/>
      <c r="BJ163" s="4598"/>
      <c r="BK163" s="4598"/>
      <c r="BL163" s="4598"/>
      <c r="BM163" s="4598"/>
      <c r="BN163" s="4598"/>
      <c r="BO163" s="4598"/>
      <c r="BP163" s="4599"/>
    </row>
    <row r="164" spans="1:70" s="65" customFormat="1" ht="12" customHeight="1">
      <c r="B164" s="3969" t="str">
        <f>IF(G164="","","○")</f>
        <v/>
      </c>
      <c r="C164" s="4209">
        <v>30</v>
      </c>
      <c r="D164" s="4586"/>
      <c r="E164" s="4587"/>
      <c r="F164" s="4588"/>
      <c r="G164" s="3780"/>
      <c r="H164" s="3781"/>
      <c r="I164" s="3781"/>
      <c r="J164" s="3781"/>
      <c r="K164" s="3782"/>
      <c r="L164" s="3789"/>
      <c r="M164" s="3790"/>
      <c r="N164" s="3790"/>
      <c r="O164" s="3790"/>
      <c r="P164" s="3791"/>
      <c r="Q164" s="3786"/>
      <c r="R164" s="3753"/>
      <c r="S164" s="3868"/>
      <c r="T164" s="3869"/>
      <c r="U164" s="3871"/>
      <c r="V164" s="3871"/>
      <c r="W164" s="3982"/>
      <c r="X164" s="3983"/>
      <c r="Y164" s="3988"/>
      <c r="Z164" s="3989"/>
      <c r="AA164" s="3992"/>
      <c r="AB164" s="3853" t="s">
        <v>131</v>
      </c>
      <c r="AC164" s="3855"/>
      <c r="AD164" s="3853" t="s">
        <v>131</v>
      </c>
      <c r="AE164" s="3102"/>
      <c r="AF164" s="3853" t="s">
        <v>131</v>
      </c>
      <c r="AG164" s="4589"/>
      <c r="AH164" s="4590"/>
      <c r="AI164" s="4593"/>
      <c r="AJ164" s="4590"/>
      <c r="AK164" s="3837"/>
      <c r="AL164" s="3838"/>
      <c r="AM164" s="3259"/>
      <c r="AN164" s="3852"/>
      <c r="AO164" s="3838"/>
      <c r="AP164" s="3259"/>
      <c r="AQ164" s="4033"/>
      <c r="AR164" s="4034"/>
      <c r="AS164" s="4035"/>
      <c r="AT164" s="4033"/>
      <c r="AU164" s="4034"/>
      <c r="AV164" s="4035"/>
      <c r="AW164" s="4033"/>
      <c r="AX164" s="4034"/>
      <c r="AY164" s="4035"/>
      <c r="AZ164" s="3918">
        <f>SUM(AK164:AY166)</f>
        <v>0</v>
      </c>
      <c r="BA164" s="3919"/>
      <c r="BB164" s="3938"/>
      <c r="BC164" s="3918">
        <f t="shared" ref="BC164" si="25">AI164+AZ164</f>
        <v>0</v>
      </c>
      <c r="BD164" s="3919"/>
      <c r="BE164" s="3920"/>
      <c r="BF164" s="4582"/>
      <c r="BG164" s="4583"/>
      <c r="BH164" s="4007"/>
      <c r="BI164" s="4610"/>
      <c r="BJ164" s="4611"/>
      <c r="BK164" s="4611"/>
      <c r="BL164" s="4611"/>
      <c r="BM164" s="4611"/>
      <c r="BN164" s="4611"/>
      <c r="BO164" s="4611"/>
      <c r="BP164" s="4612"/>
    </row>
    <row r="165" spans="1:70" s="65" customFormat="1" ht="12" customHeight="1">
      <c r="B165" s="3969"/>
      <c r="C165" s="4210"/>
      <c r="D165" s="3780"/>
      <c r="E165" s="3781"/>
      <c r="F165" s="3782"/>
      <c r="G165" s="4646"/>
      <c r="H165" s="4647"/>
      <c r="I165" s="4647"/>
      <c r="J165" s="4647"/>
      <c r="K165" s="4648"/>
      <c r="L165" s="3792"/>
      <c r="M165" s="3793"/>
      <c r="N165" s="3793"/>
      <c r="O165" s="3793"/>
      <c r="P165" s="3794"/>
      <c r="Q165" s="3787"/>
      <c r="R165" s="3846"/>
      <c r="S165" s="3847"/>
      <c r="T165" s="3848"/>
      <c r="U165" s="3871"/>
      <c r="V165" s="3871"/>
      <c r="W165" s="3984"/>
      <c r="X165" s="3985"/>
      <c r="Y165" s="3990"/>
      <c r="Z165" s="3991"/>
      <c r="AA165" s="3993"/>
      <c r="AB165" s="3854"/>
      <c r="AC165" s="3856"/>
      <c r="AD165" s="3854"/>
      <c r="AE165" s="3105"/>
      <c r="AF165" s="3854"/>
      <c r="AG165" s="4591"/>
      <c r="AH165" s="4592"/>
      <c r="AI165" s="4594"/>
      <c r="AJ165" s="4592"/>
      <c r="AK165" s="3873"/>
      <c r="AL165" s="2453"/>
      <c r="AM165" s="3874"/>
      <c r="AN165" s="3873"/>
      <c r="AO165" s="2453"/>
      <c r="AP165" s="3874"/>
      <c r="AQ165" s="4013"/>
      <c r="AR165" s="4014"/>
      <c r="AS165" s="4015"/>
      <c r="AT165" s="4013"/>
      <c r="AU165" s="4014"/>
      <c r="AV165" s="4015"/>
      <c r="AW165" s="4013"/>
      <c r="AX165" s="4014"/>
      <c r="AY165" s="4015"/>
      <c r="AZ165" s="3939"/>
      <c r="BA165" s="3940"/>
      <c r="BB165" s="3941"/>
      <c r="BC165" s="3939"/>
      <c r="BD165" s="3940"/>
      <c r="BE165" s="4036"/>
      <c r="BF165" s="4584"/>
      <c r="BG165" s="4585"/>
      <c r="BH165" s="4008"/>
      <c r="BI165" s="4613"/>
      <c r="BJ165" s="4614"/>
      <c r="BK165" s="4614"/>
      <c r="BL165" s="4614"/>
      <c r="BM165" s="4614"/>
      <c r="BN165" s="4614"/>
      <c r="BO165" s="4614"/>
      <c r="BP165" s="4615"/>
    </row>
    <row r="166" spans="1:70" s="65" customFormat="1" ht="12" customHeight="1">
      <c r="B166" s="3969"/>
      <c r="C166" s="4248"/>
      <c r="D166" s="3783"/>
      <c r="E166" s="3784"/>
      <c r="F166" s="3785"/>
      <c r="G166" s="4600"/>
      <c r="H166" s="4601"/>
      <c r="I166" s="4602"/>
      <c r="J166" s="4603"/>
      <c r="K166" s="4604"/>
      <c r="L166" s="3795"/>
      <c r="M166" s="3796"/>
      <c r="N166" s="3796"/>
      <c r="O166" s="3796"/>
      <c r="P166" s="3797"/>
      <c r="Q166" s="3857"/>
      <c r="R166" s="3824"/>
      <c r="S166" s="3825"/>
      <c r="T166" s="3826"/>
      <c r="U166" s="3871"/>
      <c r="V166" s="3871"/>
      <c r="W166" s="3986"/>
      <c r="X166" s="3987"/>
      <c r="Y166" s="3994"/>
      <c r="Z166" s="3995"/>
      <c r="AA166" s="1035"/>
      <c r="AB166" s="1036" t="s">
        <v>37</v>
      </c>
      <c r="AC166" s="1037"/>
      <c r="AD166" s="1036" t="s">
        <v>37</v>
      </c>
      <c r="AE166" s="1037"/>
      <c r="AF166" s="1036" t="s">
        <v>37</v>
      </c>
      <c r="AG166" s="1400"/>
      <c r="AH166" s="1086"/>
      <c r="AI166" s="1402"/>
      <c r="AJ166" s="1087"/>
      <c r="AK166" s="3824"/>
      <c r="AL166" s="3825"/>
      <c r="AM166" s="3826"/>
      <c r="AN166" s="3824"/>
      <c r="AO166" s="3825"/>
      <c r="AP166" s="3826"/>
      <c r="AQ166" s="4019"/>
      <c r="AR166" s="4020"/>
      <c r="AS166" s="4021"/>
      <c r="AT166" s="4019"/>
      <c r="AU166" s="4020"/>
      <c r="AV166" s="4021"/>
      <c r="AW166" s="4019"/>
      <c r="AX166" s="4020"/>
      <c r="AY166" s="4021"/>
      <c r="AZ166" s="3921"/>
      <c r="BA166" s="3922"/>
      <c r="BB166" s="4044"/>
      <c r="BC166" s="3921"/>
      <c r="BD166" s="3922"/>
      <c r="BE166" s="3923"/>
      <c r="BF166" s="4595"/>
      <c r="BG166" s="4596"/>
      <c r="BH166" s="4009"/>
      <c r="BI166" s="4597"/>
      <c r="BJ166" s="4598"/>
      <c r="BK166" s="4598"/>
      <c r="BL166" s="4598"/>
      <c r="BM166" s="4598"/>
      <c r="BN166" s="4598"/>
      <c r="BO166" s="4598"/>
      <c r="BP166" s="4599"/>
    </row>
    <row r="167" spans="1:70" s="65" customFormat="1" ht="12" customHeight="1">
      <c r="B167" s="3969" t="str">
        <f>IF(G167="","","○")</f>
        <v/>
      </c>
      <c r="C167" s="4209">
        <v>31</v>
      </c>
      <c r="D167" s="4586"/>
      <c r="E167" s="4587"/>
      <c r="F167" s="4588"/>
      <c r="G167" s="3780"/>
      <c r="H167" s="3781"/>
      <c r="I167" s="3781"/>
      <c r="J167" s="3781"/>
      <c r="K167" s="3782"/>
      <c r="L167" s="3789"/>
      <c r="M167" s="3790"/>
      <c r="N167" s="3790"/>
      <c r="O167" s="3790"/>
      <c r="P167" s="3791"/>
      <c r="Q167" s="3786"/>
      <c r="R167" s="3753"/>
      <c r="S167" s="3868"/>
      <c r="T167" s="3869"/>
      <c r="U167" s="3870"/>
      <c r="V167" s="3870"/>
      <c r="W167" s="3982"/>
      <c r="X167" s="3983"/>
      <c r="Y167" s="3988"/>
      <c r="Z167" s="3989"/>
      <c r="AA167" s="3992"/>
      <c r="AB167" s="3853" t="s">
        <v>131</v>
      </c>
      <c r="AC167" s="3855"/>
      <c r="AD167" s="3853" t="s">
        <v>131</v>
      </c>
      <c r="AE167" s="3102"/>
      <c r="AF167" s="3853" t="s">
        <v>131</v>
      </c>
      <c r="AG167" s="4589"/>
      <c r="AH167" s="4590"/>
      <c r="AI167" s="4593"/>
      <c r="AJ167" s="4590"/>
      <c r="AK167" s="3837"/>
      <c r="AL167" s="3838"/>
      <c r="AM167" s="3259"/>
      <c r="AN167" s="3852"/>
      <c r="AO167" s="3838"/>
      <c r="AP167" s="3259"/>
      <c r="AQ167" s="4033"/>
      <c r="AR167" s="4034"/>
      <c r="AS167" s="4035"/>
      <c r="AT167" s="4033"/>
      <c r="AU167" s="4034"/>
      <c r="AV167" s="4035"/>
      <c r="AW167" s="4033"/>
      <c r="AX167" s="4034"/>
      <c r="AY167" s="4035"/>
      <c r="AZ167" s="3918">
        <f>SUM(AK167:AY169)</f>
        <v>0</v>
      </c>
      <c r="BA167" s="3919"/>
      <c r="BB167" s="3938"/>
      <c r="BC167" s="3918">
        <f t="shared" ref="BC167" si="26">AI167+AZ167</f>
        <v>0</v>
      </c>
      <c r="BD167" s="3919"/>
      <c r="BE167" s="3920"/>
      <c r="BF167" s="4582"/>
      <c r="BG167" s="4583"/>
      <c r="BH167" s="4007"/>
      <c r="BI167" s="4610"/>
      <c r="BJ167" s="4611"/>
      <c r="BK167" s="4611"/>
      <c r="BL167" s="4611"/>
      <c r="BM167" s="4611"/>
      <c r="BN167" s="4611"/>
      <c r="BO167" s="4611"/>
      <c r="BP167" s="4612"/>
    </row>
    <row r="168" spans="1:70" s="65" customFormat="1" ht="12" customHeight="1">
      <c r="B168" s="3969"/>
      <c r="C168" s="4210"/>
      <c r="D168" s="3780"/>
      <c r="E168" s="3781"/>
      <c r="F168" s="3782"/>
      <c r="G168" s="4646"/>
      <c r="H168" s="4647"/>
      <c r="I168" s="4647"/>
      <c r="J168" s="4647"/>
      <c r="K168" s="4648"/>
      <c r="L168" s="3792"/>
      <c r="M168" s="3793"/>
      <c r="N168" s="3793"/>
      <c r="O168" s="3793"/>
      <c r="P168" s="3794"/>
      <c r="Q168" s="3787"/>
      <c r="R168" s="3846"/>
      <c r="S168" s="3847"/>
      <c r="T168" s="3848"/>
      <c r="U168" s="3871"/>
      <c r="V168" s="3871"/>
      <c r="W168" s="3984"/>
      <c r="X168" s="3985"/>
      <c r="Y168" s="3990"/>
      <c r="Z168" s="3991"/>
      <c r="AA168" s="3993"/>
      <c r="AB168" s="3854"/>
      <c r="AC168" s="3856"/>
      <c r="AD168" s="3854"/>
      <c r="AE168" s="3105"/>
      <c r="AF168" s="3854"/>
      <c r="AG168" s="4591"/>
      <c r="AH168" s="4592"/>
      <c r="AI168" s="4594"/>
      <c r="AJ168" s="4592"/>
      <c r="AK168" s="3873"/>
      <c r="AL168" s="2453"/>
      <c r="AM168" s="3874"/>
      <c r="AN168" s="3873"/>
      <c r="AO168" s="2453"/>
      <c r="AP168" s="3874"/>
      <c r="AQ168" s="4013"/>
      <c r="AR168" s="4014"/>
      <c r="AS168" s="4015"/>
      <c r="AT168" s="4013"/>
      <c r="AU168" s="4014"/>
      <c r="AV168" s="4015"/>
      <c r="AW168" s="4013"/>
      <c r="AX168" s="4014"/>
      <c r="AY168" s="4015"/>
      <c r="AZ168" s="3939"/>
      <c r="BA168" s="3940"/>
      <c r="BB168" s="3941"/>
      <c r="BC168" s="3939"/>
      <c r="BD168" s="3940"/>
      <c r="BE168" s="4036"/>
      <c r="BF168" s="4584"/>
      <c r="BG168" s="4585"/>
      <c r="BH168" s="4008"/>
      <c r="BI168" s="4613"/>
      <c r="BJ168" s="4614"/>
      <c r="BK168" s="4614"/>
      <c r="BL168" s="4614"/>
      <c r="BM168" s="4614"/>
      <c r="BN168" s="4614"/>
      <c r="BO168" s="4614"/>
      <c r="BP168" s="4615"/>
    </row>
    <row r="169" spans="1:70" s="65" customFormat="1" ht="12" customHeight="1">
      <c r="B169" s="3969"/>
      <c r="C169" s="4248"/>
      <c r="D169" s="3783"/>
      <c r="E169" s="3784"/>
      <c r="F169" s="3785"/>
      <c r="G169" s="4600"/>
      <c r="H169" s="4601"/>
      <c r="I169" s="4602"/>
      <c r="J169" s="4603"/>
      <c r="K169" s="4604"/>
      <c r="L169" s="3795"/>
      <c r="M169" s="3796"/>
      <c r="N169" s="3796"/>
      <c r="O169" s="3796"/>
      <c r="P169" s="3797"/>
      <c r="Q169" s="3857"/>
      <c r="R169" s="3824"/>
      <c r="S169" s="3825"/>
      <c r="T169" s="3826"/>
      <c r="U169" s="3872"/>
      <c r="V169" s="3872"/>
      <c r="W169" s="3986"/>
      <c r="X169" s="3987"/>
      <c r="Y169" s="3994"/>
      <c r="Z169" s="3995"/>
      <c r="AA169" s="1035"/>
      <c r="AB169" s="1036" t="s">
        <v>37</v>
      </c>
      <c r="AC169" s="1037"/>
      <c r="AD169" s="1036" t="s">
        <v>37</v>
      </c>
      <c r="AE169" s="1037"/>
      <c r="AF169" s="1036" t="s">
        <v>37</v>
      </c>
      <c r="AG169" s="1400"/>
      <c r="AH169" s="1086"/>
      <c r="AI169" s="1402"/>
      <c r="AJ169" s="1087"/>
      <c r="AK169" s="3824"/>
      <c r="AL169" s="3825"/>
      <c r="AM169" s="3826"/>
      <c r="AN169" s="3824"/>
      <c r="AO169" s="3825"/>
      <c r="AP169" s="3826"/>
      <c r="AQ169" s="4019"/>
      <c r="AR169" s="4020"/>
      <c r="AS169" s="4021"/>
      <c r="AT169" s="4019"/>
      <c r="AU169" s="4020"/>
      <c r="AV169" s="4021"/>
      <c r="AW169" s="4019"/>
      <c r="AX169" s="4020"/>
      <c r="AY169" s="4021"/>
      <c r="AZ169" s="3921"/>
      <c r="BA169" s="3922"/>
      <c r="BB169" s="4044"/>
      <c r="BC169" s="3921"/>
      <c r="BD169" s="3922"/>
      <c r="BE169" s="3923"/>
      <c r="BF169" s="4595"/>
      <c r="BG169" s="4596"/>
      <c r="BH169" s="4009"/>
      <c r="BI169" s="4597"/>
      <c r="BJ169" s="4598"/>
      <c r="BK169" s="4598"/>
      <c r="BL169" s="4598"/>
      <c r="BM169" s="4598"/>
      <c r="BN169" s="4598"/>
      <c r="BO169" s="4598"/>
      <c r="BP169" s="4599"/>
    </row>
    <row r="170" spans="1:70" s="65" customFormat="1" ht="12" customHeight="1">
      <c r="B170" s="3969" t="str">
        <f>IF(G170="","","○")</f>
        <v/>
      </c>
      <c r="C170" s="4209">
        <v>32</v>
      </c>
      <c r="D170" s="3777"/>
      <c r="E170" s="3778"/>
      <c r="F170" s="3779"/>
      <c r="G170" s="3777"/>
      <c r="H170" s="3778"/>
      <c r="I170" s="3778"/>
      <c r="J170" s="3778"/>
      <c r="K170" s="3779"/>
      <c r="L170" s="3789"/>
      <c r="M170" s="3790"/>
      <c r="N170" s="3790"/>
      <c r="O170" s="3790"/>
      <c r="P170" s="3791"/>
      <c r="Q170" s="3786"/>
      <c r="R170" s="3753"/>
      <c r="S170" s="3868"/>
      <c r="T170" s="3869"/>
      <c r="U170" s="3870"/>
      <c r="V170" s="3870"/>
      <c r="W170" s="3982"/>
      <c r="X170" s="3983"/>
      <c r="Y170" s="3988"/>
      <c r="Z170" s="3989"/>
      <c r="AA170" s="3992"/>
      <c r="AB170" s="3853" t="s">
        <v>131</v>
      </c>
      <c r="AC170" s="3855"/>
      <c r="AD170" s="3853" t="s">
        <v>131</v>
      </c>
      <c r="AE170" s="3102"/>
      <c r="AF170" s="3853" t="s">
        <v>131</v>
      </c>
      <c r="AG170" s="4589"/>
      <c r="AH170" s="4590"/>
      <c r="AI170" s="4593"/>
      <c r="AJ170" s="4590"/>
      <c r="AK170" s="3837"/>
      <c r="AL170" s="3838"/>
      <c r="AM170" s="3259"/>
      <c r="AN170" s="3852"/>
      <c r="AO170" s="3838"/>
      <c r="AP170" s="3259"/>
      <c r="AQ170" s="4033"/>
      <c r="AR170" s="4034"/>
      <c r="AS170" s="4035"/>
      <c r="AT170" s="4033"/>
      <c r="AU170" s="4034"/>
      <c r="AV170" s="4035"/>
      <c r="AW170" s="4033"/>
      <c r="AX170" s="4034"/>
      <c r="AY170" s="4035"/>
      <c r="AZ170" s="3918">
        <f>SUM(AK170:AY172)</f>
        <v>0</v>
      </c>
      <c r="BA170" s="3919"/>
      <c r="BB170" s="3938"/>
      <c r="BC170" s="3918">
        <f t="shared" ref="BC170" si="27">AI170+AZ170</f>
        <v>0</v>
      </c>
      <c r="BD170" s="3919"/>
      <c r="BE170" s="3920"/>
      <c r="BF170" s="4582"/>
      <c r="BG170" s="4583"/>
      <c r="BH170" s="4007"/>
      <c r="BI170" s="4638"/>
      <c r="BJ170" s="4639"/>
      <c r="BK170" s="4639"/>
      <c r="BL170" s="4639"/>
      <c r="BM170" s="4639"/>
      <c r="BN170" s="4639"/>
      <c r="BO170" s="4639"/>
      <c r="BP170" s="4640"/>
    </row>
    <row r="171" spans="1:70" s="65" customFormat="1" ht="12" customHeight="1">
      <c r="B171" s="3969"/>
      <c r="C171" s="4210"/>
      <c r="D171" s="3780"/>
      <c r="E171" s="3781"/>
      <c r="F171" s="3782"/>
      <c r="G171" s="4646"/>
      <c r="H171" s="4647"/>
      <c r="I171" s="4647"/>
      <c r="J171" s="4647"/>
      <c r="K171" s="4648"/>
      <c r="L171" s="3792"/>
      <c r="M171" s="3793"/>
      <c r="N171" s="3793"/>
      <c r="O171" s="3793"/>
      <c r="P171" s="3794"/>
      <c r="Q171" s="3787"/>
      <c r="R171" s="3846"/>
      <c r="S171" s="3847"/>
      <c r="T171" s="3848"/>
      <c r="U171" s="3871"/>
      <c r="V171" s="3871"/>
      <c r="W171" s="3984"/>
      <c r="X171" s="3985"/>
      <c r="Y171" s="3990"/>
      <c r="Z171" s="3991"/>
      <c r="AA171" s="3993"/>
      <c r="AB171" s="3854"/>
      <c r="AC171" s="3856"/>
      <c r="AD171" s="3854"/>
      <c r="AE171" s="3105"/>
      <c r="AF171" s="3854"/>
      <c r="AG171" s="4591"/>
      <c r="AH171" s="4592"/>
      <c r="AI171" s="4594"/>
      <c r="AJ171" s="4592"/>
      <c r="AK171" s="3873"/>
      <c r="AL171" s="2453"/>
      <c r="AM171" s="3874"/>
      <c r="AN171" s="3873"/>
      <c r="AO171" s="2453"/>
      <c r="AP171" s="3874"/>
      <c r="AQ171" s="4013"/>
      <c r="AR171" s="4014"/>
      <c r="AS171" s="4015"/>
      <c r="AT171" s="4013"/>
      <c r="AU171" s="4014"/>
      <c r="AV171" s="4015"/>
      <c r="AW171" s="4013"/>
      <c r="AX171" s="4014"/>
      <c r="AY171" s="4015"/>
      <c r="AZ171" s="3939"/>
      <c r="BA171" s="3940"/>
      <c r="BB171" s="3941"/>
      <c r="BC171" s="3939"/>
      <c r="BD171" s="3940"/>
      <c r="BE171" s="4036"/>
      <c r="BF171" s="4584"/>
      <c r="BG171" s="4585"/>
      <c r="BH171" s="4008"/>
      <c r="BI171" s="4613"/>
      <c r="BJ171" s="4614"/>
      <c r="BK171" s="4614"/>
      <c r="BL171" s="4614"/>
      <c r="BM171" s="4614"/>
      <c r="BN171" s="4614"/>
      <c r="BO171" s="4614"/>
      <c r="BP171" s="4615"/>
    </row>
    <row r="172" spans="1:70" s="65" customFormat="1" ht="12" customHeight="1" thickBot="1">
      <c r="B172" s="3969"/>
      <c r="C172" s="4211"/>
      <c r="D172" s="4605"/>
      <c r="E172" s="4606"/>
      <c r="F172" s="4607"/>
      <c r="G172" s="4649"/>
      <c r="H172" s="4650"/>
      <c r="I172" s="4651"/>
      <c r="J172" s="4652"/>
      <c r="K172" s="4653"/>
      <c r="L172" s="3977"/>
      <c r="M172" s="3978"/>
      <c r="N172" s="3978"/>
      <c r="O172" s="3978"/>
      <c r="P172" s="3979"/>
      <c r="Q172" s="3788"/>
      <c r="R172" s="3945"/>
      <c r="S172" s="3946"/>
      <c r="T172" s="3947"/>
      <c r="U172" s="3980"/>
      <c r="V172" s="3980"/>
      <c r="W172" s="4005"/>
      <c r="X172" s="4006"/>
      <c r="Y172" s="3948"/>
      <c r="Z172" s="3949"/>
      <c r="AA172" s="1043"/>
      <c r="AB172" s="1044" t="s">
        <v>37</v>
      </c>
      <c r="AC172" s="772"/>
      <c r="AD172" s="1044" t="s">
        <v>37</v>
      </c>
      <c r="AE172" s="772"/>
      <c r="AF172" s="1044" t="s">
        <v>37</v>
      </c>
      <c r="AG172" s="1401"/>
      <c r="AH172" s="1088"/>
      <c r="AI172" s="1403"/>
      <c r="AJ172" s="1089"/>
      <c r="AK172" s="3945"/>
      <c r="AL172" s="3946"/>
      <c r="AM172" s="3947"/>
      <c r="AN172" s="3945"/>
      <c r="AO172" s="3946"/>
      <c r="AP172" s="3947"/>
      <c r="AQ172" s="3996"/>
      <c r="AR172" s="3997"/>
      <c r="AS172" s="3998"/>
      <c r="AT172" s="3996"/>
      <c r="AU172" s="3997"/>
      <c r="AV172" s="3998"/>
      <c r="AW172" s="3996"/>
      <c r="AX172" s="3997"/>
      <c r="AY172" s="3998"/>
      <c r="AZ172" s="3942"/>
      <c r="BA172" s="3943"/>
      <c r="BB172" s="3944"/>
      <c r="BC172" s="3942"/>
      <c r="BD172" s="3943"/>
      <c r="BE172" s="4037"/>
      <c r="BF172" s="4641"/>
      <c r="BG172" s="4642"/>
      <c r="BH172" s="4028"/>
      <c r="BI172" s="4643"/>
      <c r="BJ172" s="4644"/>
      <c r="BK172" s="4644"/>
      <c r="BL172" s="4644"/>
      <c r="BM172" s="4644"/>
      <c r="BN172" s="4644"/>
      <c r="BO172" s="4644"/>
      <c r="BP172" s="4645"/>
    </row>
    <row r="173" spans="1:70" s="65" customFormat="1" ht="7" customHeight="1">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82"/>
      <c r="AB173" s="115"/>
      <c r="AC173" s="115"/>
      <c r="AD173" s="115"/>
      <c r="AE173" s="115"/>
      <c r="AF173" s="115"/>
      <c r="AG173" s="82"/>
      <c r="AH173" s="82"/>
      <c r="AI173" s="82"/>
      <c r="AJ173" s="82"/>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28"/>
      <c r="BG173" s="128"/>
      <c r="BH173" s="128"/>
      <c r="BI173" s="82"/>
      <c r="BJ173" s="82"/>
      <c r="BK173" s="82"/>
      <c r="BL173" s="82"/>
      <c r="BM173" s="82"/>
      <c r="BN173" s="82"/>
      <c r="BO173" s="82"/>
      <c r="BP173" s="82"/>
    </row>
    <row r="174" spans="1:70" ht="15.75" customHeight="1">
      <c r="A174" s="794"/>
      <c r="B174" s="65"/>
      <c r="C174" s="6" t="s">
        <v>821</v>
      </c>
      <c r="D174" s="6"/>
      <c r="E174" s="6"/>
      <c r="F174" s="6"/>
      <c r="G174" s="6"/>
      <c r="H174" s="6"/>
      <c r="I174" s="6"/>
      <c r="J174" s="6"/>
      <c r="K174" s="6"/>
      <c r="L174" s="6"/>
      <c r="M174" s="6"/>
      <c r="N174" s="6"/>
      <c r="O174" s="6"/>
      <c r="P174" s="6"/>
      <c r="Q174" s="6"/>
      <c r="R174" s="1050"/>
      <c r="S174" s="1050"/>
      <c r="T174" s="601"/>
      <c r="U174" s="601"/>
      <c r="V174" s="276"/>
      <c r="W174" s="1053"/>
      <c r="X174" s="602"/>
      <c r="Y174" s="1053"/>
      <c r="Z174" s="128"/>
      <c r="AA174" s="1053"/>
      <c r="AB174" s="6"/>
      <c r="AC174" s="6"/>
      <c r="AD174" s="6"/>
      <c r="AE174" s="6"/>
      <c r="AF174" s="6"/>
      <c r="AG174" s="6"/>
      <c r="AH174" s="265"/>
      <c r="AI174" s="6"/>
      <c r="AJ174" s="6"/>
      <c r="AK174" s="6"/>
      <c r="AL174" s="6"/>
      <c r="AM174" s="6"/>
      <c r="AN174" s="6"/>
      <c r="AO174" s="6"/>
      <c r="AP174" s="6"/>
      <c r="AQ174" s="6"/>
      <c r="AR174" s="6"/>
      <c r="AS174" s="6"/>
      <c r="AT174" s="6"/>
      <c r="AU174" s="6"/>
      <c r="AV174" s="6"/>
      <c r="AW174" s="6"/>
      <c r="AX174" s="6"/>
      <c r="AY174" s="6"/>
      <c r="AZ174" s="6"/>
      <c r="BA174" s="6"/>
      <c r="BB174" s="6"/>
      <c r="BC174" s="265"/>
      <c r="BD174" s="6"/>
      <c r="BE174" s="6"/>
      <c r="BF174" s="6"/>
      <c r="BG174" s="1055"/>
      <c r="BH174" s="4634" t="s">
        <v>1139</v>
      </c>
      <c r="BI174" s="4634"/>
      <c r="BJ174" s="4634"/>
      <c r="BK174" s="4634"/>
      <c r="BL174" s="4635"/>
      <c r="BM174" s="3966" t="s">
        <v>1140</v>
      </c>
      <c r="BN174" s="4636"/>
      <c r="BO174" s="4636"/>
      <c r="BP174" s="4637"/>
      <c r="BR174" s="1021" t="s">
        <v>1098</v>
      </c>
    </row>
    <row r="175" spans="1:70" s="65" customFormat="1" ht="12" customHeight="1">
      <c r="A175" s="794" t="s">
        <v>1157</v>
      </c>
      <c r="C175" s="3769" t="s">
        <v>711</v>
      </c>
      <c r="D175" s="3103"/>
      <c r="E175" s="3103"/>
      <c r="F175" s="3104"/>
      <c r="G175" s="3771">
        <f>SUM(J151,J154,J157,J160,J163,J166,J169,J172)</f>
        <v>0</v>
      </c>
      <c r="H175" s="3772"/>
      <c r="I175" s="3772"/>
      <c r="J175" s="3772"/>
      <c r="K175" s="3773"/>
      <c r="L175" s="1090"/>
      <c r="M175" s="1090"/>
      <c r="N175" s="875"/>
      <c r="O175" s="931"/>
      <c r="P175" s="931"/>
      <c r="Q175" s="931"/>
      <c r="R175" s="3103"/>
      <c r="S175" s="3103"/>
      <c r="T175" s="1391"/>
      <c r="U175" s="1391"/>
      <c r="V175" s="1391"/>
      <c r="W175" s="1391"/>
      <c r="X175" s="207"/>
      <c r="Y175" s="1059"/>
      <c r="Z175" s="1064"/>
      <c r="AA175" s="1059"/>
      <c r="AB175" s="875"/>
      <c r="AC175" s="1059"/>
      <c r="AD175" s="1060"/>
      <c r="AE175" s="1060"/>
      <c r="AF175" s="1060"/>
      <c r="AG175" s="4630" t="e">
        <f>ROUND(AVERAGE($AG149:$AH172),0)</f>
        <v>#DIV/0!</v>
      </c>
      <c r="AH175" s="4631"/>
      <c r="AI175" s="4631" t="e">
        <f>ROUND(AVERAGE($AI149:$AJ172),0)</f>
        <v>#DIV/0!</v>
      </c>
      <c r="AJ175" s="4631"/>
      <c r="AK175" s="3909"/>
      <c r="AL175" s="3910"/>
      <c r="AM175" s="3911"/>
      <c r="AN175" s="3909"/>
      <c r="AO175" s="3910"/>
      <c r="AP175" s="3911"/>
      <c r="AQ175" s="3915"/>
      <c r="AR175" s="3916"/>
      <c r="AS175" s="3917"/>
      <c r="AT175" s="3915"/>
      <c r="AU175" s="3916"/>
      <c r="AV175" s="3917"/>
      <c r="AW175" s="3915"/>
      <c r="AX175" s="3916"/>
      <c r="AY175" s="3917"/>
      <c r="AZ175" s="3918" t="e">
        <f>ROUND(SUMIF($B149:$B172,$A175,$AZ149:$BB172)/$BH175,0)</f>
        <v>#DIV/0!</v>
      </c>
      <c r="BA175" s="3919"/>
      <c r="BB175" s="3938"/>
      <c r="BC175" s="4228" t="e">
        <f>ROUND(SUMIF($B149:$B172,$A175,$BC149:$BE172)/$BH175,0)</f>
        <v>#DIV/0!</v>
      </c>
      <c r="BD175" s="4223"/>
      <c r="BE175" s="4628"/>
      <c r="BF175" s="4616" t="e">
        <f>ROUND(AVERAGE(BF149,BF152,BF155,BF158,BF161,BF164,BF167,BF170),0)</f>
        <v>#DIV/0!</v>
      </c>
      <c r="BG175" s="4617"/>
      <c r="BH175" s="4618">
        <f>COUNTIF(G149:I172,BR175)+COUNTIF(G149:I172,BR176)+COUNTIF(G149:I172,BR177)+COUNTIF(G149:I172,BR178)+COUNTIF(G149:I172,BR179)+COUNTIF(G149:I172,BR180)</f>
        <v>0</v>
      </c>
      <c r="BI175" s="4619"/>
      <c r="BJ175" s="4619"/>
      <c r="BK175" s="4619"/>
      <c r="BL175" s="4620"/>
      <c r="BM175" s="3897" t="e">
        <f>ROUND((BF175/BF176)*100,1)</f>
        <v>#DIV/0!</v>
      </c>
      <c r="BN175" s="3898"/>
      <c r="BO175" s="3898"/>
      <c r="BP175" s="3899"/>
      <c r="BR175" s="1021" t="s">
        <v>1143</v>
      </c>
    </row>
    <row r="176" spans="1:70" s="65" customFormat="1" ht="12" customHeight="1">
      <c r="A176" s="64"/>
      <c r="B176" s="5"/>
      <c r="C176" s="3770"/>
      <c r="D176" s="3109"/>
      <c r="E176" s="3109"/>
      <c r="F176" s="3110"/>
      <c r="G176" s="3774"/>
      <c r="H176" s="3775"/>
      <c r="I176" s="3775"/>
      <c r="J176" s="3775"/>
      <c r="K176" s="3776"/>
      <c r="L176" s="1091"/>
      <c r="M176" s="1091"/>
      <c r="N176" s="597"/>
      <c r="O176" s="1390"/>
      <c r="P176" s="1390"/>
      <c r="Q176" s="1390"/>
      <c r="R176" s="3109"/>
      <c r="S176" s="3109"/>
      <c r="T176" s="1392"/>
      <c r="U176" s="1392"/>
      <c r="V176" s="1392"/>
      <c r="W176" s="1392"/>
      <c r="X176" s="1037"/>
      <c r="Y176" s="1061"/>
      <c r="Z176" s="1037"/>
      <c r="AA176" s="1061"/>
      <c r="AB176" s="1037"/>
      <c r="AC176" s="1061"/>
      <c r="AD176" s="1062"/>
      <c r="AE176" s="1062"/>
      <c r="AF176" s="1062"/>
      <c r="AG176" s="4632"/>
      <c r="AH176" s="4633"/>
      <c r="AI176" s="4633"/>
      <c r="AJ176" s="4633"/>
      <c r="AK176" s="3912"/>
      <c r="AL176" s="3913"/>
      <c r="AM176" s="3914"/>
      <c r="AN176" s="3912"/>
      <c r="AO176" s="3913"/>
      <c r="AP176" s="3914"/>
      <c r="AQ176" s="3903"/>
      <c r="AR176" s="3904"/>
      <c r="AS176" s="3905"/>
      <c r="AT176" s="3903"/>
      <c r="AU176" s="3904"/>
      <c r="AV176" s="3905"/>
      <c r="AW176" s="3903"/>
      <c r="AX176" s="3904"/>
      <c r="AY176" s="3905"/>
      <c r="AZ176" s="3921"/>
      <c r="BA176" s="3922"/>
      <c r="BB176" s="4044"/>
      <c r="BC176" s="4229"/>
      <c r="BD176" s="4226"/>
      <c r="BE176" s="4629"/>
      <c r="BF176" s="4626" t="e">
        <f>ROUND(AVERAGE(BF151,BF154,BF157,BF160,BF163,BF166,BF169,BF172),0)</f>
        <v>#DIV/0!</v>
      </c>
      <c r="BG176" s="4627"/>
      <c r="BH176" s="4621"/>
      <c r="BI176" s="4622"/>
      <c r="BJ176" s="4622"/>
      <c r="BK176" s="4622"/>
      <c r="BL176" s="4623"/>
      <c r="BM176" s="3900"/>
      <c r="BN176" s="3901"/>
      <c r="BO176" s="3901"/>
      <c r="BP176" s="3902"/>
      <c r="BR176" s="65" t="s">
        <v>1144</v>
      </c>
    </row>
    <row r="177" spans="1:73" s="65" customFormat="1" ht="12" customHeight="1">
      <c r="A177" s="64"/>
      <c r="B177" s="5"/>
      <c r="C177" s="3814" t="s">
        <v>1872</v>
      </c>
      <c r="D177" s="3815"/>
      <c r="E177" s="3815"/>
      <c r="F177" s="3815"/>
      <c r="G177" s="3812">
        <f>SUM(G39,G83,G129,G175)</f>
        <v>0</v>
      </c>
      <c r="H177" s="3772"/>
      <c r="I177" s="3772"/>
      <c r="J177" s="3772"/>
      <c r="K177" s="3773"/>
      <c r="L177" s="1090"/>
      <c r="M177" s="1090"/>
      <c r="N177" s="875"/>
      <c r="O177" s="3868"/>
      <c r="P177" s="3868"/>
      <c r="Q177" s="3868"/>
      <c r="R177" s="3103"/>
      <c r="S177" s="3103"/>
      <c r="T177" s="3924"/>
      <c r="U177" s="3924"/>
      <c r="V177" s="3924"/>
      <c r="W177" s="3924"/>
      <c r="X177" s="207"/>
      <c r="Y177" s="1059"/>
      <c r="Z177" s="1064"/>
      <c r="AA177" s="1059"/>
      <c r="AB177" s="3926"/>
      <c r="AC177" s="3926"/>
      <c r="AD177" s="3926"/>
      <c r="AE177" s="3926"/>
      <c r="AF177" s="3927"/>
      <c r="AG177" s="4630">
        <f>ROUND(SUMIF($B$13:$B172,$A175,$AG$13:$AH172),0)</f>
        <v>0</v>
      </c>
      <c r="AH177" s="4631"/>
      <c r="AI177" s="4631">
        <f>ROUND(SUMIF($B$13:$B172,$A175,$AI$13:$AJ172),0)</f>
        <v>0</v>
      </c>
      <c r="AJ177" s="4631"/>
      <c r="AK177" s="3909"/>
      <c r="AL177" s="3910"/>
      <c r="AM177" s="3911"/>
      <c r="AN177" s="3909"/>
      <c r="AO177" s="3910"/>
      <c r="AP177" s="3911"/>
      <c r="AQ177" s="3915"/>
      <c r="AR177" s="3916"/>
      <c r="AS177" s="3917"/>
      <c r="AT177" s="3915"/>
      <c r="AU177" s="3916"/>
      <c r="AV177" s="3917"/>
      <c r="AW177" s="3915"/>
      <c r="AX177" s="3916"/>
      <c r="AY177" s="3917"/>
      <c r="AZ177" s="3918">
        <f>ROUND(SUMIF($B$13:$B172,$A175,$AZ$13:$BB172),0)</f>
        <v>0</v>
      </c>
      <c r="BA177" s="3919"/>
      <c r="BB177" s="3938"/>
      <c r="BC177" s="4228">
        <f>ROUND(SUMIF($B$13:$B172,$A175,$BC$13:$BE172),0)</f>
        <v>0</v>
      </c>
      <c r="BD177" s="4223"/>
      <c r="BE177" s="4628"/>
      <c r="BF177" s="4616" t="e">
        <f>ROUND(AVERAGE(BF59,BF62,BF65,BF68,BF71,BF74,BF77,BF80,BF103,BF106,BF109,BF112,BF115,BF118,BF121,BF124,BF149,BF152,BF155,BF158,BF161,BF164,BF167,BF170),0)</f>
        <v>#DIV/0!</v>
      </c>
      <c r="BG177" s="4617"/>
      <c r="BH177" s="4618">
        <f>SUM(BH131,BH175)</f>
        <v>0</v>
      </c>
      <c r="BI177" s="4619"/>
      <c r="BJ177" s="4619"/>
      <c r="BK177" s="4619"/>
      <c r="BL177" s="4620"/>
      <c r="BM177" s="3897" t="e">
        <f>ROUND((BF177/BF178)*100,1)</f>
        <v>#DIV/0!</v>
      </c>
      <c r="BN177" s="3898"/>
      <c r="BO177" s="3898"/>
      <c r="BP177" s="3899"/>
      <c r="BR177" s="65" t="s">
        <v>1147</v>
      </c>
    </row>
    <row r="178" spans="1:73" s="65" customFormat="1" ht="12" customHeight="1">
      <c r="A178" s="64"/>
      <c r="B178" s="5"/>
      <c r="C178" s="3816"/>
      <c r="D178" s="3817"/>
      <c r="E178" s="3817"/>
      <c r="F178" s="3817"/>
      <c r="G178" s="3813"/>
      <c r="H178" s="3775"/>
      <c r="I178" s="3775"/>
      <c r="J178" s="3775"/>
      <c r="K178" s="3776"/>
      <c r="L178" s="1091"/>
      <c r="M178" s="1091"/>
      <c r="N178" s="896"/>
      <c r="O178" s="2460"/>
      <c r="P178" s="2460"/>
      <c r="Q178" s="2460"/>
      <c r="R178" s="3109"/>
      <c r="S178" s="3109"/>
      <c r="T178" s="3925"/>
      <c r="U178" s="3925"/>
      <c r="V178" s="3925"/>
      <c r="W178" s="3925"/>
      <c r="X178" s="1037"/>
      <c r="Y178" s="1061"/>
      <c r="Z178" s="1037"/>
      <c r="AA178" s="1061"/>
      <c r="AB178" s="3928"/>
      <c r="AC178" s="3928"/>
      <c r="AD178" s="3928"/>
      <c r="AE178" s="3928"/>
      <c r="AF178" s="3929"/>
      <c r="AG178" s="4632"/>
      <c r="AH178" s="4633"/>
      <c r="AI178" s="4633"/>
      <c r="AJ178" s="4633"/>
      <c r="AK178" s="3912"/>
      <c r="AL178" s="3913"/>
      <c r="AM178" s="3914"/>
      <c r="AN178" s="3912"/>
      <c r="AO178" s="3913"/>
      <c r="AP178" s="3914"/>
      <c r="AQ178" s="3903"/>
      <c r="AR178" s="3904"/>
      <c r="AS178" s="3905"/>
      <c r="AT178" s="3903"/>
      <c r="AU178" s="3904"/>
      <c r="AV178" s="3905"/>
      <c r="AW178" s="3903"/>
      <c r="AX178" s="3904"/>
      <c r="AY178" s="3905"/>
      <c r="AZ178" s="3921"/>
      <c r="BA178" s="3922"/>
      <c r="BB178" s="4044"/>
      <c r="BC178" s="4229"/>
      <c r="BD178" s="4226"/>
      <c r="BE178" s="4629"/>
      <c r="BF178" s="4626" t="e">
        <f>ROUND(AVERAGE(BF61,BF64,BF67,BF70,BF73,BF76,BF79,BF82,BF105,BF108,BF111,BF114,BF117,BF120,BF123,BF126,BF151,BF154,BF157,BF160,BF163,BF166,BF169,BF172),0)</f>
        <v>#DIV/0!</v>
      </c>
      <c r="BG178" s="4627"/>
      <c r="BH178" s="4621"/>
      <c r="BI178" s="4622"/>
      <c r="BJ178" s="4622"/>
      <c r="BK178" s="4622"/>
      <c r="BL178" s="4623"/>
      <c r="BM178" s="3900"/>
      <c r="BN178" s="3901"/>
      <c r="BO178" s="3901"/>
      <c r="BP178" s="3902"/>
      <c r="BR178" s="65" t="s">
        <v>68</v>
      </c>
    </row>
    <row r="179" spans="1:73" s="65" customFormat="1" ht="12" customHeight="1">
      <c r="C179" s="65" t="s">
        <v>1158</v>
      </c>
      <c r="G179" s="344"/>
      <c r="H179" s="1063" t="s">
        <v>1146</v>
      </c>
      <c r="I179" s="217" t="s">
        <v>1462</v>
      </c>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338"/>
      <c r="BF179" s="338"/>
      <c r="BG179" s="338"/>
      <c r="BH179" s="631"/>
      <c r="BI179" s="338"/>
      <c r="BJ179" s="338"/>
      <c r="BK179" s="338"/>
      <c r="BL179" s="338"/>
      <c r="BM179" s="338"/>
      <c r="BN179" s="338"/>
      <c r="BO179" s="338"/>
      <c r="BP179" s="338"/>
      <c r="BR179" s="65" t="s">
        <v>1149</v>
      </c>
    </row>
    <row r="180" spans="1:73" s="65" customFormat="1" ht="12" customHeight="1">
      <c r="G180" s="344"/>
      <c r="H180" s="1063" t="s">
        <v>132</v>
      </c>
      <c r="I180" s="217" t="s">
        <v>2175</v>
      </c>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338"/>
      <c r="BF180" s="338"/>
      <c r="BG180" s="338"/>
      <c r="BH180" s="631"/>
      <c r="BI180" s="338"/>
      <c r="BJ180" s="338"/>
      <c r="BK180" s="338"/>
      <c r="BL180" s="338"/>
      <c r="BM180" s="338"/>
      <c r="BN180" s="338"/>
      <c r="BO180" s="338"/>
      <c r="BP180" s="338"/>
      <c r="BR180" s="65" t="s">
        <v>1151</v>
      </c>
    </row>
    <row r="181" spans="1:73" s="65" customFormat="1" ht="12" customHeight="1">
      <c r="H181" s="1063" t="s">
        <v>1188</v>
      </c>
      <c r="I181" s="2401" t="s">
        <v>1632</v>
      </c>
      <c r="J181" s="2401"/>
      <c r="K181" s="2401"/>
      <c r="L181" s="2401"/>
      <c r="M181" s="2401"/>
      <c r="N181" s="2401"/>
      <c r="O181" s="2401"/>
      <c r="P181" s="2401"/>
      <c r="Q181" s="2401"/>
      <c r="R181" s="2401"/>
      <c r="S181" s="2401"/>
      <c r="T181" s="2401"/>
      <c r="U181" s="2401"/>
      <c r="V181" s="2401"/>
      <c r="W181" s="2401"/>
      <c r="X181" s="2401"/>
      <c r="Y181" s="2401"/>
      <c r="Z181" s="2401"/>
      <c r="AA181" s="2401"/>
      <c r="AB181" s="2401"/>
      <c r="AC181" s="2401"/>
      <c r="AD181" s="2401"/>
      <c r="AE181" s="2401"/>
      <c r="AF181" s="2401"/>
      <c r="AG181" s="2401"/>
      <c r="AH181" s="2401"/>
      <c r="AI181" s="2401"/>
      <c r="AJ181" s="2401"/>
      <c r="AK181" s="2401"/>
      <c r="AL181" s="2401"/>
      <c r="AM181" s="2401"/>
      <c r="AN181" s="2401"/>
      <c r="AO181" s="2401"/>
      <c r="AP181" s="2401"/>
      <c r="AQ181" s="2401"/>
      <c r="AR181" s="2401"/>
      <c r="AS181" s="2401"/>
      <c r="AT181" s="2401"/>
      <c r="AU181" s="2401"/>
      <c r="AV181" s="2401"/>
      <c r="AW181" s="2401"/>
      <c r="AX181" s="2401"/>
      <c r="AY181" s="2401"/>
      <c r="AZ181" s="2401"/>
      <c r="BA181" s="2401"/>
      <c r="BB181" s="2401"/>
      <c r="BC181" s="2401"/>
      <c r="BD181" s="2401"/>
      <c r="BE181" s="2401"/>
      <c r="BF181" s="2401"/>
      <c r="BG181" s="2401"/>
      <c r="BH181" s="2401"/>
      <c r="BI181" s="2401"/>
      <c r="BJ181" s="2401"/>
      <c r="BK181" s="2401"/>
      <c r="BL181" s="2401"/>
      <c r="BM181" s="2401"/>
      <c r="BN181" s="2401"/>
      <c r="BO181" s="2401"/>
      <c r="BP181" s="2401"/>
    </row>
    <row r="182" spans="1:73" s="65" customFormat="1" ht="12" customHeight="1">
      <c r="H182" s="1063"/>
      <c r="I182" s="2401"/>
      <c r="J182" s="2401"/>
      <c r="K182" s="2401"/>
      <c r="L182" s="2401"/>
      <c r="M182" s="2401"/>
      <c r="N182" s="2401"/>
      <c r="O182" s="2401"/>
      <c r="P182" s="2401"/>
      <c r="Q182" s="2401"/>
      <c r="R182" s="2401"/>
      <c r="S182" s="2401"/>
      <c r="T182" s="2401"/>
      <c r="U182" s="2401"/>
      <c r="V182" s="2401"/>
      <c r="W182" s="2401"/>
      <c r="X182" s="2401"/>
      <c r="Y182" s="2401"/>
      <c r="Z182" s="2401"/>
      <c r="AA182" s="2401"/>
      <c r="AB182" s="2401"/>
      <c r="AC182" s="2401"/>
      <c r="AD182" s="2401"/>
      <c r="AE182" s="2401"/>
      <c r="AF182" s="2401"/>
      <c r="AG182" s="2401"/>
      <c r="AH182" s="2401"/>
      <c r="AI182" s="2401"/>
      <c r="AJ182" s="2401"/>
      <c r="AK182" s="2401"/>
      <c r="AL182" s="2401"/>
      <c r="AM182" s="2401"/>
      <c r="AN182" s="2401"/>
      <c r="AO182" s="2401"/>
      <c r="AP182" s="2401"/>
      <c r="AQ182" s="2401"/>
      <c r="AR182" s="2401"/>
      <c r="AS182" s="2401"/>
      <c r="AT182" s="2401"/>
      <c r="AU182" s="2401"/>
      <c r="AV182" s="2401"/>
      <c r="AW182" s="2401"/>
      <c r="AX182" s="2401"/>
      <c r="AY182" s="2401"/>
      <c r="AZ182" s="2401"/>
      <c r="BA182" s="2401"/>
      <c r="BB182" s="2401"/>
      <c r="BC182" s="2401"/>
      <c r="BD182" s="2401"/>
      <c r="BE182" s="2401"/>
      <c r="BF182" s="2401"/>
      <c r="BG182" s="2401"/>
      <c r="BH182" s="2401"/>
      <c r="BI182" s="2401"/>
      <c r="BJ182" s="2401"/>
      <c r="BK182" s="2401"/>
      <c r="BL182" s="2401"/>
      <c r="BM182" s="2401"/>
      <c r="BN182" s="2401"/>
      <c r="BO182" s="2401"/>
      <c r="BP182" s="2401"/>
    </row>
    <row r="183" spans="1:73" s="65" customFormat="1" ht="12" customHeight="1">
      <c r="H183" s="1063" t="s">
        <v>1189</v>
      </c>
      <c r="I183" s="2401" t="s">
        <v>1637</v>
      </c>
      <c r="J183" s="2401"/>
      <c r="K183" s="2401"/>
      <c r="L183" s="2401"/>
      <c r="M183" s="2401"/>
      <c r="N183" s="2401"/>
      <c r="O183" s="2401"/>
      <c r="P183" s="2401"/>
      <c r="Q183" s="2401"/>
      <c r="R183" s="2401"/>
      <c r="S183" s="2401"/>
      <c r="T183" s="2401"/>
      <c r="U183" s="2401"/>
      <c r="V183" s="2401"/>
      <c r="W183" s="2401"/>
      <c r="X183" s="2401"/>
      <c r="Y183" s="2401"/>
      <c r="Z183" s="2401"/>
      <c r="AA183" s="2401"/>
      <c r="AB183" s="2401"/>
      <c r="AC183" s="2401"/>
      <c r="AD183" s="2401"/>
      <c r="AE183" s="2401"/>
      <c r="AF183" s="2401"/>
      <c r="AG183" s="2401"/>
      <c r="AH183" s="2401"/>
      <c r="AI183" s="2401"/>
      <c r="AJ183" s="2401"/>
      <c r="AK183" s="2401"/>
      <c r="AL183" s="2401"/>
      <c r="AM183" s="2401"/>
      <c r="AN183" s="2401"/>
      <c r="AO183" s="2401"/>
      <c r="AP183" s="2401"/>
      <c r="AQ183" s="2401"/>
      <c r="AR183" s="2401"/>
      <c r="AS183" s="2401"/>
      <c r="AT183" s="2401"/>
      <c r="AU183" s="2401"/>
      <c r="AV183" s="2401"/>
      <c r="AW183" s="2401"/>
      <c r="AX183" s="2401"/>
      <c r="AY183" s="2401"/>
      <c r="AZ183" s="2401"/>
      <c r="BA183" s="2401"/>
      <c r="BB183" s="2401"/>
      <c r="BC183" s="2401"/>
      <c r="BD183" s="2401"/>
      <c r="BE183" s="2401"/>
      <c r="BF183" s="2401"/>
      <c r="BG183" s="2401"/>
      <c r="BH183" s="2401"/>
      <c r="BI183" s="2401"/>
      <c r="BJ183" s="2401"/>
      <c r="BK183" s="2401"/>
      <c r="BL183" s="2401"/>
      <c r="BM183" s="2401"/>
      <c r="BN183" s="2401"/>
      <c r="BO183" s="2401"/>
      <c r="BP183" s="2401"/>
      <c r="BR183" s="100"/>
      <c r="BS183" s="100"/>
      <c r="BT183" s="100"/>
      <c r="BU183" s="100"/>
    </row>
    <row r="184" spans="1:73" s="100" customFormat="1" ht="14.15" customHeight="1">
      <c r="C184" s="98"/>
      <c r="D184" s="98"/>
      <c r="E184" s="98"/>
      <c r="F184" s="98"/>
      <c r="G184" s="98"/>
      <c r="H184" s="1063" t="s">
        <v>1526</v>
      </c>
      <c r="I184" s="3590" t="s">
        <v>2294</v>
      </c>
      <c r="J184" s="3590"/>
      <c r="K184" s="3590"/>
      <c r="L184" s="3590"/>
      <c r="M184" s="3590"/>
      <c r="N184" s="3590"/>
      <c r="O184" s="3590"/>
      <c r="P184" s="3590"/>
      <c r="Q184" s="3590"/>
      <c r="R184" s="3590"/>
      <c r="S184" s="3590"/>
      <c r="T184" s="3590"/>
      <c r="U184" s="3590"/>
      <c r="V184" s="3590"/>
      <c r="W184" s="3590"/>
      <c r="X184" s="3590"/>
      <c r="Y184" s="3590"/>
      <c r="Z184" s="3590"/>
      <c r="AA184" s="3590"/>
      <c r="AB184" s="3590"/>
      <c r="AC184" s="3590"/>
      <c r="AD184" s="3590"/>
      <c r="AE184" s="3590"/>
      <c r="AF184" s="3590"/>
      <c r="AG184" s="3590"/>
      <c r="AH184" s="3590"/>
      <c r="AI184" s="3590"/>
      <c r="AJ184" s="3590"/>
      <c r="AK184" s="3590"/>
      <c r="AL184" s="3590"/>
      <c r="AM184" s="3590"/>
      <c r="AN184" s="3590"/>
      <c r="AO184" s="3590"/>
      <c r="AP184" s="3590"/>
      <c r="AQ184" s="3590"/>
      <c r="AR184" s="3590"/>
      <c r="AS184" s="3590"/>
      <c r="AT184" s="3590"/>
      <c r="AU184" s="3590"/>
      <c r="AV184" s="3590"/>
      <c r="AW184" s="3590"/>
      <c r="AX184" s="3590"/>
      <c r="AY184" s="3590"/>
      <c r="AZ184" s="3590"/>
      <c r="BA184" s="3590"/>
      <c r="BB184" s="3590"/>
      <c r="BC184" s="3590"/>
      <c r="BD184" s="3590"/>
      <c r="BE184" s="3590"/>
      <c r="BF184" s="3590"/>
      <c r="BG184" s="3590"/>
      <c r="BH184" s="3590"/>
      <c r="BI184" s="3590"/>
      <c r="BJ184" s="3590"/>
      <c r="BK184" s="3590"/>
      <c r="BL184" s="3590"/>
      <c r="BM184" s="3590"/>
      <c r="BN184" s="3590"/>
      <c r="BO184" s="3590"/>
      <c r="BP184" s="3590"/>
      <c r="BQ184" s="3590"/>
      <c r="BR184" s="3590"/>
      <c r="BS184" s="3590"/>
      <c r="BT184" s="3590"/>
      <c r="BU184" s="3590"/>
    </row>
    <row r="194" spans="6:6">
      <c r="F194" s="65"/>
    </row>
  </sheetData>
  <mergeCells count="1914">
    <mergeCell ref="I46:BU46"/>
    <mergeCell ref="I92:BU92"/>
    <mergeCell ref="I138:BU138"/>
    <mergeCell ref="I184:BU184"/>
    <mergeCell ref="BR1:BV1"/>
    <mergeCell ref="C1:BP1"/>
    <mergeCell ref="BA3:BG3"/>
    <mergeCell ref="BH3:BI3"/>
    <mergeCell ref="BJ3:BO3"/>
    <mergeCell ref="C4:C9"/>
    <mergeCell ref="D4:F9"/>
    <mergeCell ref="G4:K6"/>
    <mergeCell ref="L4:P9"/>
    <mergeCell ref="R4:T6"/>
    <mergeCell ref="BF8:BG9"/>
    <mergeCell ref="AT9:AV9"/>
    <mergeCell ref="AW9:AY9"/>
    <mergeCell ref="AZ9:BB9"/>
    <mergeCell ref="BC9:BE9"/>
    <mergeCell ref="BI6:BP9"/>
    <mergeCell ref="G7:I9"/>
    <mergeCell ref="J7:K9"/>
    <mergeCell ref="BH4:BH9"/>
    <mergeCell ref="BI4:BP5"/>
    <mergeCell ref="AK7:AM7"/>
    <mergeCell ref="AN7:AP7"/>
    <mergeCell ref="AK8:AM8"/>
    <mergeCell ref="AN8:AP8"/>
    <mergeCell ref="BF6:BG7"/>
    <mergeCell ref="U4:U9"/>
    <mergeCell ref="V4:V9"/>
    <mergeCell ref="W4:X9"/>
    <mergeCell ref="Y4:AF5"/>
    <mergeCell ref="AG4:BE5"/>
    <mergeCell ref="BF4:BG4"/>
    <mergeCell ref="BF5:BG5"/>
    <mergeCell ref="Y6:AB6"/>
    <mergeCell ref="AC6:AD9"/>
    <mergeCell ref="AE6:AF9"/>
    <mergeCell ref="AG6:AJ6"/>
    <mergeCell ref="AK6:BB6"/>
    <mergeCell ref="BC6:BE8"/>
    <mergeCell ref="AQ7:AS7"/>
    <mergeCell ref="AT7:AV7"/>
    <mergeCell ref="AT10:AV10"/>
    <mergeCell ref="AW10:AY10"/>
    <mergeCell ref="AZ10:BB12"/>
    <mergeCell ref="AD10:AD11"/>
    <mergeCell ref="AN10:AP10"/>
    <mergeCell ref="AG9:AH9"/>
    <mergeCell ref="AI9:AJ9"/>
    <mergeCell ref="AK9:AM9"/>
    <mergeCell ref="AN9:AP9"/>
    <mergeCell ref="AQ9:AS9"/>
    <mergeCell ref="AW7:AY7"/>
    <mergeCell ref="AZ7:BB8"/>
    <mergeCell ref="AQ8:AS8"/>
    <mergeCell ref="AT8:AV8"/>
    <mergeCell ref="AW8:AY8"/>
    <mergeCell ref="AQ10:AS10"/>
    <mergeCell ref="AQ11:AS11"/>
    <mergeCell ref="AT11:AV11"/>
    <mergeCell ref="AW11:AY11"/>
    <mergeCell ref="R7:T9"/>
    <mergeCell ref="Y7:Z9"/>
    <mergeCell ref="AA7:AB9"/>
    <mergeCell ref="AG7:AH8"/>
    <mergeCell ref="AI7:AJ8"/>
    <mergeCell ref="D10:F12"/>
    <mergeCell ref="AK10:AM10"/>
    <mergeCell ref="AK11:AM11"/>
    <mergeCell ref="AN11:AP11"/>
    <mergeCell ref="AF10:AF11"/>
    <mergeCell ref="AG10:AH11"/>
    <mergeCell ref="AI10:AJ11"/>
    <mergeCell ref="V10:V12"/>
    <mergeCell ref="W10:X12"/>
    <mergeCell ref="Y10:Z11"/>
    <mergeCell ref="AA10:AA11"/>
    <mergeCell ref="AB10:AB11"/>
    <mergeCell ref="AC10:AC11"/>
    <mergeCell ref="Y12:Z12"/>
    <mergeCell ref="W13:X15"/>
    <mergeCell ref="AA13:AA14"/>
    <mergeCell ref="AB13:AB14"/>
    <mergeCell ref="AC13:AC14"/>
    <mergeCell ref="AD13:AD14"/>
    <mergeCell ref="C10:C12"/>
    <mergeCell ref="G10:K11"/>
    <mergeCell ref="R10:T11"/>
    <mergeCell ref="U10:U12"/>
    <mergeCell ref="G12:I12"/>
    <mergeCell ref="J12:K12"/>
    <mergeCell ref="AK14:AM14"/>
    <mergeCell ref="AN14:AP14"/>
    <mergeCell ref="BI12:BP12"/>
    <mergeCell ref="B13:B15"/>
    <mergeCell ref="C13:C15"/>
    <mergeCell ref="G13:K14"/>
    <mergeCell ref="L13:P15"/>
    <mergeCell ref="R13:T14"/>
    <mergeCell ref="U13:U15"/>
    <mergeCell ref="V13:V15"/>
    <mergeCell ref="AK12:AM12"/>
    <mergeCell ref="AN12:AP12"/>
    <mergeCell ref="AQ12:AS12"/>
    <mergeCell ref="AT12:AV12"/>
    <mergeCell ref="AW12:AY12"/>
    <mergeCell ref="BF12:BG12"/>
    <mergeCell ref="BC10:BE12"/>
    <mergeCell ref="BF10:BG11"/>
    <mergeCell ref="BH10:BH12"/>
    <mergeCell ref="BI10:BP10"/>
    <mergeCell ref="L11:P12"/>
    <mergeCell ref="BI11:BP11"/>
    <mergeCell ref="R12:T12"/>
    <mergeCell ref="AN15:AP15"/>
    <mergeCell ref="AQ15:AS15"/>
    <mergeCell ref="AT15:AV15"/>
    <mergeCell ref="AW15:AY15"/>
    <mergeCell ref="BF15:BG15"/>
    <mergeCell ref="AE10:AE11"/>
    <mergeCell ref="C16:C18"/>
    <mergeCell ref="G16:K17"/>
    <mergeCell ref="L16:P18"/>
    <mergeCell ref="G18:I18"/>
    <mergeCell ref="J18:K18"/>
    <mergeCell ref="Q16:Q18"/>
    <mergeCell ref="BI15:BP15"/>
    <mergeCell ref="G15:I15"/>
    <mergeCell ref="J15:K15"/>
    <mergeCell ref="R15:T15"/>
    <mergeCell ref="Y15:Z15"/>
    <mergeCell ref="AK15:AM15"/>
    <mergeCell ref="BF13:BG14"/>
    <mergeCell ref="BH13:BH15"/>
    <mergeCell ref="BI13:BP13"/>
    <mergeCell ref="AQ14:AS14"/>
    <mergeCell ref="AT14:AV14"/>
    <mergeCell ref="AW14:AY14"/>
    <mergeCell ref="BI14:BP14"/>
    <mergeCell ref="AQ13:AS13"/>
    <mergeCell ref="AT13:AV13"/>
    <mergeCell ref="AW13:AY13"/>
    <mergeCell ref="AZ13:BB15"/>
    <mergeCell ref="BC13:BE15"/>
    <mergeCell ref="AE13:AE14"/>
    <mergeCell ref="AF13:AF14"/>
    <mergeCell ref="AG13:AH14"/>
    <mergeCell ref="AI13:AJ14"/>
    <mergeCell ref="Q13:Q15"/>
    <mergeCell ref="Y13:Z14"/>
    <mergeCell ref="AK13:AM13"/>
    <mergeCell ref="AN13:AP13"/>
    <mergeCell ref="BI18:BP18"/>
    <mergeCell ref="R18:T18"/>
    <mergeCell ref="Y18:Z18"/>
    <mergeCell ref="BI21:BP21"/>
    <mergeCell ref="B19:B21"/>
    <mergeCell ref="C19:C21"/>
    <mergeCell ref="G19:K20"/>
    <mergeCell ref="L19:P21"/>
    <mergeCell ref="AW16:AY16"/>
    <mergeCell ref="AZ16:BB18"/>
    <mergeCell ref="BC16:BE18"/>
    <mergeCell ref="BF16:BG17"/>
    <mergeCell ref="BH16:BH18"/>
    <mergeCell ref="BI16:BP16"/>
    <mergeCell ref="AW17:AY17"/>
    <mergeCell ref="BI17:BP17"/>
    <mergeCell ref="AI16:AJ17"/>
    <mergeCell ref="AQ16:AS16"/>
    <mergeCell ref="AT16:AV16"/>
    <mergeCell ref="AQ17:AS17"/>
    <mergeCell ref="AT17:AV17"/>
    <mergeCell ref="AK18:AM18"/>
    <mergeCell ref="AN18:AP18"/>
    <mergeCell ref="AB16:AB17"/>
    <mergeCell ref="B16:B18"/>
    <mergeCell ref="AQ18:AS18"/>
    <mergeCell ref="AT18:AV18"/>
    <mergeCell ref="AW18:AY18"/>
    <mergeCell ref="BF18:BG18"/>
    <mergeCell ref="V16:V18"/>
    <mergeCell ref="W16:X18"/>
    <mergeCell ref="Y16:Z17"/>
    <mergeCell ref="AA16:AA17"/>
    <mergeCell ref="AW22:AY22"/>
    <mergeCell ref="AZ22:BB24"/>
    <mergeCell ref="BC22:BE24"/>
    <mergeCell ref="AE22:AE23"/>
    <mergeCell ref="AF22:AF23"/>
    <mergeCell ref="AG22:AH23"/>
    <mergeCell ref="AI22:AJ23"/>
    <mergeCell ref="W22:X24"/>
    <mergeCell ref="Y22:Z23"/>
    <mergeCell ref="AA22:AA23"/>
    <mergeCell ref="AB22:AB23"/>
    <mergeCell ref="AT21:AV21"/>
    <mergeCell ref="AW21:AY21"/>
    <mergeCell ref="BF21:BG21"/>
    <mergeCell ref="AG19:AH20"/>
    <mergeCell ref="AI19:AJ20"/>
    <mergeCell ref="AQ19:AS19"/>
    <mergeCell ref="AK21:AM21"/>
    <mergeCell ref="AN17:AP17"/>
    <mergeCell ref="AN23:AP23"/>
    <mergeCell ref="U19:U21"/>
    <mergeCell ref="V19:V21"/>
    <mergeCell ref="W19:X21"/>
    <mergeCell ref="B22:B24"/>
    <mergeCell ref="C22:C24"/>
    <mergeCell ref="G22:K23"/>
    <mergeCell ref="L22:P24"/>
    <mergeCell ref="R22:T23"/>
    <mergeCell ref="U22:U24"/>
    <mergeCell ref="V22:V24"/>
    <mergeCell ref="R24:T24"/>
    <mergeCell ref="Y24:Z24"/>
    <mergeCell ref="AK24:AM24"/>
    <mergeCell ref="AK19:AM19"/>
    <mergeCell ref="AN19:AP19"/>
    <mergeCell ref="AK20:AM20"/>
    <mergeCell ref="AN20:AP20"/>
    <mergeCell ref="AK22:AM22"/>
    <mergeCell ref="AN22:AP22"/>
    <mergeCell ref="AK23:AM23"/>
    <mergeCell ref="AC16:AC17"/>
    <mergeCell ref="AD16:AD17"/>
    <mergeCell ref="AE16:AE17"/>
    <mergeCell ref="AF16:AF17"/>
    <mergeCell ref="AG16:AH17"/>
    <mergeCell ref="R16:T17"/>
    <mergeCell ref="U16:U18"/>
    <mergeCell ref="BI19:BP19"/>
    <mergeCell ref="AQ20:AS20"/>
    <mergeCell ref="AT20:AV20"/>
    <mergeCell ref="AW20:AY20"/>
    <mergeCell ref="BI20:BP20"/>
    <mergeCell ref="G21:I21"/>
    <mergeCell ref="J21:K21"/>
    <mergeCell ref="R21:T21"/>
    <mergeCell ref="Y21:Z21"/>
    <mergeCell ref="AT19:AV19"/>
    <mergeCell ref="AW19:AY19"/>
    <mergeCell ref="AZ19:BB21"/>
    <mergeCell ref="BC19:BE21"/>
    <mergeCell ref="BF19:BG20"/>
    <mergeCell ref="BH19:BH21"/>
    <mergeCell ref="Y19:Z20"/>
    <mergeCell ref="AK16:AM16"/>
    <mergeCell ref="AN16:AP16"/>
    <mergeCell ref="AK17:AM17"/>
    <mergeCell ref="AT24:AV24"/>
    <mergeCell ref="AW24:AY24"/>
    <mergeCell ref="BF24:BG24"/>
    <mergeCell ref="BI24:BP24"/>
    <mergeCell ref="G24:I24"/>
    <mergeCell ref="J24:K24"/>
    <mergeCell ref="Q19:Q21"/>
    <mergeCell ref="BF22:BG23"/>
    <mergeCell ref="AQ21:AS21"/>
    <mergeCell ref="AA19:AA20"/>
    <mergeCell ref="AB19:AB20"/>
    <mergeCell ref="AC19:AC20"/>
    <mergeCell ref="AD19:AD20"/>
    <mergeCell ref="AE19:AE20"/>
    <mergeCell ref="AF19:AF20"/>
    <mergeCell ref="R19:T20"/>
    <mergeCell ref="BH22:BH24"/>
    <mergeCell ref="BI22:BP22"/>
    <mergeCell ref="AQ23:AS23"/>
    <mergeCell ref="AT23:AV23"/>
    <mergeCell ref="AW23:AY23"/>
    <mergeCell ref="BI23:BP23"/>
    <mergeCell ref="AQ22:AS22"/>
    <mergeCell ref="AT22:AV22"/>
    <mergeCell ref="Q22:Q24"/>
    <mergeCell ref="AC22:AC23"/>
    <mergeCell ref="AD22:AD23"/>
    <mergeCell ref="AQ24:AS24"/>
    <mergeCell ref="AN21:AP21"/>
    <mergeCell ref="AN24:AP24"/>
    <mergeCell ref="Q28:Q30"/>
    <mergeCell ref="AN25:AP25"/>
    <mergeCell ref="AK26:AM26"/>
    <mergeCell ref="B28:B30"/>
    <mergeCell ref="C28:C30"/>
    <mergeCell ref="G28:K29"/>
    <mergeCell ref="L28:P30"/>
    <mergeCell ref="AW25:AY25"/>
    <mergeCell ref="AZ25:BB27"/>
    <mergeCell ref="BC25:BE27"/>
    <mergeCell ref="BF25:BG26"/>
    <mergeCell ref="BH25:BH27"/>
    <mergeCell ref="BI25:BP25"/>
    <mergeCell ref="AW26:AY26"/>
    <mergeCell ref="BI26:BP26"/>
    <mergeCell ref="AI25:AJ26"/>
    <mergeCell ref="AQ25:AS25"/>
    <mergeCell ref="AT25:AV25"/>
    <mergeCell ref="B25:B27"/>
    <mergeCell ref="C25:C27"/>
    <mergeCell ref="G25:K26"/>
    <mergeCell ref="L25:P27"/>
    <mergeCell ref="G27:I27"/>
    <mergeCell ref="J27:K27"/>
    <mergeCell ref="Y25:Z26"/>
    <mergeCell ref="AT27:AV27"/>
    <mergeCell ref="AW27:AY27"/>
    <mergeCell ref="BF27:BG27"/>
    <mergeCell ref="BI27:BP27"/>
    <mergeCell ref="AE28:AE29"/>
    <mergeCell ref="AF28:AF29"/>
    <mergeCell ref="R28:T29"/>
    <mergeCell ref="BF30:BG30"/>
    <mergeCell ref="AQ26:AS26"/>
    <mergeCell ref="AT26:AV26"/>
    <mergeCell ref="AK27:AM27"/>
    <mergeCell ref="AN27:AP27"/>
    <mergeCell ref="AB25:AB26"/>
    <mergeCell ref="AC25:AC26"/>
    <mergeCell ref="AD25:AD26"/>
    <mergeCell ref="AE25:AE26"/>
    <mergeCell ref="AF25:AF26"/>
    <mergeCell ref="AG25:AH26"/>
    <mergeCell ref="R25:T26"/>
    <mergeCell ref="U25:U27"/>
    <mergeCell ref="AK30:AM30"/>
    <mergeCell ref="AN30:AP30"/>
    <mergeCell ref="AQ30:AS30"/>
    <mergeCell ref="AA28:AA29"/>
    <mergeCell ref="AB28:AB29"/>
    <mergeCell ref="AC28:AC29"/>
    <mergeCell ref="AD28:AD29"/>
    <mergeCell ref="Y28:Z29"/>
    <mergeCell ref="AK29:AM29"/>
    <mergeCell ref="AN29:AP29"/>
    <mergeCell ref="AQ27:AS27"/>
    <mergeCell ref="V25:V27"/>
    <mergeCell ref="W25:X27"/>
    <mergeCell ref="U28:U30"/>
    <mergeCell ref="V28:V30"/>
    <mergeCell ref="W28:X30"/>
    <mergeCell ref="AN26:AP26"/>
    <mergeCell ref="AK28:AM28"/>
    <mergeCell ref="AN28:AP28"/>
    <mergeCell ref="W31:X33"/>
    <mergeCell ref="Y31:Z32"/>
    <mergeCell ref="AA25:AA26"/>
    <mergeCell ref="R27:T27"/>
    <mergeCell ref="Y27:Z27"/>
    <mergeCell ref="AD31:AD32"/>
    <mergeCell ref="BI30:BP30"/>
    <mergeCell ref="B31:B33"/>
    <mergeCell ref="C31:C33"/>
    <mergeCell ref="G31:K32"/>
    <mergeCell ref="L31:P33"/>
    <mergeCell ref="R31:T32"/>
    <mergeCell ref="U31:U33"/>
    <mergeCell ref="V31:V33"/>
    <mergeCell ref="BI28:BP28"/>
    <mergeCell ref="AQ29:AS29"/>
    <mergeCell ref="AT29:AV29"/>
    <mergeCell ref="AW29:AY29"/>
    <mergeCell ref="BI29:BP29"/>
    <mergeCell ref="G30:I30"/>
    <mergeCell ref="J30:K30"/>
    <mergeCell ref="R30:T30"/>
    <mergeCell ref="Y30:Z30"/>
    <mergeCell ref="AT28:AV28"/>
    <mergeCell ref="AW28:AY28"/>
    <mergeCell ref="AZ28:BB30"/>
    <mergeCell ref="BC28:BE30"/>
    <mergeCell ref="BF28:BG29"/>
    <mergeCell ref="BH28:BH30"/>
    <mergeCell ref="AT30:AV30"/>
    <mergeCell ref="AW30:AY30"/>
    <mergeCell ref="Q25:Q27"/>
    <mergeCell ref="B34:B36"/>
    <mergeCell ref="C34:C36"/>
    <mergeCell ref="G34:K35"/>
    <mergeCell ref="L34:P36"/>
    <mergeCell ref="G36:I36"/>
    <mergeCell ref="J36:K36"/>
    <mergeCell ref="AG28:AH29"/>
    <mergeCell ref="AI28:AJ29"/>
    <mergeCell ref="AQ28:AS28"/>
    <mergeCell ref="AQ33:AS33"/>
    <mergeCell ref="AT33:AV33"/>
    <mergeCell ref="AW33:AY33"/>
    <mergeCell ref="BF33:BG33"/>
    <mergeCell ref="AB34:AB35"/>
    <mergeCell ref="AC34:AC35"/>
    <mergeCell ref="AD34:AD35"/>
    <mergeCell ref="AE34:AE35"/>
    <mergeCell ref="AF34:AF35"/>
    <mergeCell ref="AG34:AH35"/>
    <mergeCell ref="R34:T35"/>
    <mergeCell ref="U34:U36"/>
    <mergeCell ref="V34:V36"/>
    <mergeCell ref="W34:X36"/>
    <mergeCell ref="Y34:Z35"/>
    <mergeCell ref="AA34:AA35"/>
    <mergeCell ref="R36:T36"/>
    <mergeCell ref="G33:I33"/>
    <mergeCell ref="J33:K33"/>
    <mergeCell ref="R33:T33"/>
    <mergeCell ref="Y33:Z33"/>
    <mergeCell ref="AK33:AM33"/>
    <mergeCell ref="BF31:BG32"/>
    <mergeCell ref="BH31:BH33"/>
    <mergeCell ref="BI31:BP31"/>
    <mergeCell ref="AQ32:AS32"/>
    <mergeCell ref="AT32:AV32"/>
    <mergeCell ref="AW32:AY32"/>
    <mergeCell ref="BI32:BP32"/>
    <mergeCell ref="AQ31:AS31"/>
    <mergeCell ref="AT31:AV31"/>
    <mergeCell ref="AW31:AY31"/>
    <mergeCell ref="AZ31:BB33"/>
    <mergeCell ref="BC31:BE33"/>
    <mergeCell ref="AE31:AE32"/>
    <mergeCell ref="AA31:AA32"/>
    <mergeCell ref="AB31:AB32"/>
    <mergeCell ref="AC31:AC32"/>
    <mergeCell ref="AF31:AF32"/>
    <mergeCell ref="AG31:AH32"/>
    <mergeCell ref="AN33:AP33"/>
    <mergeCell ref="BI33:BP33"/>
    <mergeCell ref="AI31:AJ32"/>
    <mergeCell ref="AK31:AM31"/>
    <mergeCell ref="AN31:AP31"/>
    <mergeCell ref="AK32:AM32"/>
    <mergeCell ref="AN32:AP32"/>
    <mergeCell ref="AQ36:AS36"/>
    <mergeCell ref="AT36:AV36"/>
    <mergeCell ref="AW36:AY36"/>
    <mergeCell ref="Y36:Z36"/>
    <mergeCell ref="BF36:BG36"/>
    <mergeCell ref="BI36:BP36"/>
    <mergeCell ref="BH38:BL38"/>
    <mergeCell ref="BM38:BP38"/>
    <mergeCell ref="AW34:AY34"/>
    <mergeCell ref="AZ34:BB36"/>
    <mergeCell ref="BC34:BE36"/>
    <mergeCell ref="BF34:BG35"/>
    <mergeCell ref="BH34:BH36"/>
    <mergeCell ref="BI34:BP34"/>
    <mergeCell ref="AW35:AY35"/>
    <mergeCell ref="BI35:BP35"/>
    <mergeCell ref="AI34:AJ35"/>
    <mergeCell ref="AQ34:AS34"/>
    <mergeCell ref="AT34:AV34"/>
    <mergeCell ref="AQ35:AS35"/>
    <mergeCell ref="AT35:AV35"/>
    <mergeCell ref="AK36:AM36"/>
    <mergeCell ref="AN36:AP36"/>
    <mergeCell ref="AK34:AM34"/>
    <mergeCell ref="AN34:AP34"/>
    <mergeCell ref="AK35:AM35"/>
    <mergeCell ref="AN35:AP35"/>
    <mergeCell ref="C51:C56"/>
    <mergeCell ref="AW57:AY57"/>
    <mergeCell ref="BF55:BG56"/>
    <mergeCell ref="AT56:AV56"/>
    <mergeCell ref="AW56:AY56"/>
    <mergeCell ref="AZ56:BB56"/>
    <mergeCell ref="BC56:BE56"/>
    <mergeCell ref="BI53:BP56"/>
    <mergeCell ref="BI51:BP52"/>
    <mergeCell ref="G54:I56"/>
    <mergeCell ref="J54:K56"/>
    <mergeCell ref="R54:T56"/>
    <mergeCell ref="Y54:Z56"/>
    <mergeCell ref="AA54:AB56"/>
    <mergeCell ref="AG54:AH55"/>
    <mergeCell ref="AI54:AJ55"/>
    <mergeCell ref="BH51:BH56"/>
    <mergeCell ref="BF52:BG52"/>
    <mergeCell ref="Y53:AB53"/>
    <mergeCell ref="AC53:AD56"/>
    <mergeCell ref="AE53:AF56"/>
    <mergeCell ref="AG53:AJ53"/>
    <mergeCell ref="AK53:BB53"/>
    <mergeCell ref="BC53:BE55"/>
    <mergeCell ref="BF53:BG54"/>
    <mergeCell ref="BF51:BG51"/>
    <mergeCell ref="AQ54:AS54"/>
    <mergeCell ref="AT54:AV54"/>
    <mergeCell ref="AG56:AH56"/>
    <mergeCell ref="AI56:AJ56"/>
    <mergeCell ref="AK56:AM56"/>
    <mergeCell ref="AK55:AM55"/>
    <mergeCell ref="AN56:AP56"/>
    <mergeCell ref="AQ56:AS56"/>
    <mergeCell ref="AW54:AY54"/>
    <mergeCell ref="AZ54:BB55"/>
    <mergeCell ref="AQ55:AS55"/>
    <mergeCell ref="AT55:AV55"/>
    <mergeCell ref="AW55:AY55"/>
    <mergeCell ref="U51:U56"/>
    <mergeCell ref="V51:V56"/>
    <mergeCell ref="W51:X56"/>
    <mergeCell ref="Y51:AF52"/>
    <mergeCell ref="AG51:BE52"/>
    <mergeCell ref="D51:F56"/>
    <mergeCell ref="G51:K53"/>
    <mergeCell ref="L51:P56"/>
    <mergeCell ref="R51:T53"/>
    <mergeCell ref="AW59:AY59"/>
    <mergeCell ref="AK59:AM59"/>
    <mergeCell ref="AN59:AP59"/>
    <mergeCell ref="AB57:AB58"/>
    <mergeCell ref="AC57:AC58"/>
    <mergeCell ref="AD57:AD58"/>
    <mergeCell ref="AE57:AE58"/>
    <mergeCell ref="AN55:AP55"/>
    <mergeCell ref="AK54:AM54"/>
    <mergeCell ref="AT58:AV58"/>
    <mergeCell ref="R57:T58"/>
    <mergeCell ref="U57:U59"/>
    <mergeCell ref="V57:V59"/>
    <mergeCell ref="W57:X59"/>
    <mergeCell ref="AN57:AP57"/>
    <mergeCell ref="AK58:AM58"/>
    <mergeCell ref="BI62:BP62"/>
    <mergeCell ref="B63:B65"/>
    <mergeCell ref="C63:C65"/>
    <mergeCell ref="G63:K64"/>
    <mergeCell ref="L63:P65"/>
    <mergeCell ref="R63:T64"/>
    <mergeCell ref="U63:U65"/>
    <mergeCell ref="V63:V65"/>
    <mergeCell ref="BI60:BP60"/>
    <mergeCell ref="AQ61:AS61"/>
    <mergeCell ref="AT61:AV61"/>
    <mergeCell ref="AW61:AY61"/>
    <mergeCell ref="BI61:BP61"/>
    <mergeCell ref="G62:I62"/>
    <mergeCell ref="B60:B62"/>
    <mergeCell ref="G59:I59"/>
    <mergeCell ref="J59:K59"/>
    <mergeCell ref="AQ60:AS60"/>
    <mergeCell ref="AN62:AP62"/>
    <mergeCell ref="AQ62:AS62"/>
    <mergeCell ref="C60:C62"/>
    <mergeCell ref="G60:K61"/>
    <mergeCell ref="AN61:AP61"/>
    <mergeCell ref="AN63:AP63"/>
    <mergeCell ref="AK64:AM64"/>
    <mergeCell ref="AN64:AP64"/>
    <mergeCell ref="AK60:AM60"/>
    <mergeCell ref="AN60:AP60"/>
    <mergeCell ref="AW65:AY65"/>
    <mergeCell ref="U60:U62"/>
    <mergeCell ref="AW60:AY60"/>
    <mergeCell ref="AF60:AF61"/>
    <mergeCell ref="V60:V62"/>
    <mergeCell ref="W60:X62"/>
    <mergeCell ref="Y60:Z61"/>
    <mergeCell ref="AN58:AP58"/>
    <mergeCell ref="B57:B59"/>
    <mergeCell ref="C57:C59"/>
    <mergeCell ref="G57:K58"/>
    <mergeCell ref="L57:P59"/>
    <mergeCell ref="AA63:AA64"/>
    <mergeCell ref="AB63:AB64"/>
    <mergeCell ref="AC63:AC64"/>
    <mergeCell ref="AD63:AD64"/>
    <mergeCell ref="J62:K62"/>
    <mergeCell ref="AK62:AM62"/>
    <mergeCell ref="BI65:BP65"/>
    <mergeCell ref="G65:I65"/>
    <mergeCell ref="J65:K65"/>
    <mergeCell ref="R65:T65"/>
    <mergeCell ref="Y65:Z65"/>
    <mergeCell ref="AK65:AM65"/>
    <mergeCell ref="BF63:BG64"/>
    <mergeCell ref="BH63:BH65"/>
    <mergeCell ref="BI63:BP63"/>
    <mergeCell ref="AQ64:AS64"/>
    <mergeCell ref="AT64:AV64"/>
    <mergeCell ref="AW64:AY64"/>
    <mergeCell ref="BI64:BP64"/>
    <mergeCell ref="AQ63:AS63"/>
    <mergeCell ref="AT63:AV63"/>
    <mergeCell ref="AW63:AY63"/>
    <mergeCell ref="AZ63:BB65"/>
    <mergeCell ref="Y63:Z64"/>
    <mergeCell ref="BF65:BG65"/>
    <mergeCell ref="BF62:BG62"/>
    <mergeCell ref="AN65:AP65"/>
    <mergeCell ref="AQ65:AS65"/>
    <mergeCell ref="AT65:AV65"/>
    <mergeCell ref="BC63:BE65"/>
    <mergeCell ref="AE63:AE64"/>
    <mergeCell ref="AF63:AF64"/>
    <mergeCell ref="AG63:AH64"/>
    <mergeCell ref="AI63:AJ64"/>
    <mergeCell ref="W63:X65"/>
    <mergeCell ref="AK63:AM63"/>
    <mergeCell ref="AF66:AF67"/>
    <mergeCell ref="AG66:AH67"/>
    <mergeCell ref="R66:T67"/>
    <mergeCell ref="U66:U68"/>
    <mergeCell ref="V66:V68"/>
    <mergeCell ref="W66:X68"/>
    <mergeCell ref="Y66:Z67"/>
    <mergeCell ref="AA66:AA67"/>
    <mergeCell ref="R68:T68"/>
    <mergeCell ref="Y68:Z68"/>
    <mergeCell ref="AQ67:AS67"/>
    <mergeCell ref="AT67:AV67"/>
    <mergeCell ref="AK68:AM68"/>
    <mergeCell ref="AN68:AP68"/>
    <mergeCell ref="AB66:AB67"/>
    <mergeCell ref="AC66:AC67"/>
    <mergeCell ref="AD66:AD67"/>
    <mergeCell ref="AE66:AE67"/>
    <mergeCell ref="AK66:AM66"/>
    <mergeCell ref="AN66:AP66"/>
    <mergeCell ref="AK67:AM67"/>
    <mergeCell ref="AN67:AP67"/>
    <mergeCell ref="C69:C71"/>
    <mergeCell ref="G69:K70"/>
    <mergeCell ref="L69:P71"/>
    <mergeCell ref="AW66:AY66"/>
    <mergeCell ref="AZ66:BB68"/>
    <mergeCell ref="BC66:BE68"/>
    <mergeCell ref="BF66:BG67"/>
    <mergeCell ref="BH66:BH68"/>
    <mergeCell ref="BI66:BP66"/>
    <mergeCell ref="AW67:AY67"/>
    <mergeCell ref="BI67:BP67"/>
    <mergeCell ref="AI66:AJ67"/>
    <mergeCell ref="AQ66:AS66"/>
    <mergeCell ref="AT66:AV66"/>
    <mergeCell ref="AG69:AH70"/>
    <mergeCell ref="AQ71:AS71"/>
    <mergeCell ref="AA69:AA70"/>
    <mergeCell ref="AB69:AB70"/>
    <mergeCell ref="AC69:AC70"/>
    <mergeCell ref="AD69:AD70"/>
    <mergeCell ref="AE69:AE70"/>
    <mergeCell ref="AF69:AF70"/>
    <mergeCell ref="R69:T70"/>
    <mergeCell ref="U69:U71"/>
    <mergeCell ref="V69:V71"/>
    <mergeCell ref="W69:X71"/>
    <mergeCell ref="BC69:BE71"/>
    <mergeCell ref="BF69:BG70"/>
    <mergeCell ref="BH69:BH71"/>
    <mergeCell ref="AT71:AV71"/>
    <mergeCell ref="AW71:AY71"/>
    <mergeCell ref="BF71:BG71"/>
    <mergeCell ref="B66:B68"/>
    <mergeCell ref="C66:C68"/>
    <mergeCell ref="G66:K67"/>
    <mergeCell ref="L66:P68"/>
    <mergeCell ref="G68:I68"/>
    <mergeCell ref="J68:K68"/>
    <mergeCell ref="AQ68:AS68"/>
    <mergeCell ref="BI71:BP71"/>
    <mergeCell ref="B72:B74"/>
    <mergeCell ref="C72:C74"/>
    <mergeCell ref="G72:K73"/>
    <mergeCell ref="L72:P74"/>
    <mergeCell ref="R72:T73"/>
    <mergeCell ref="U72:U74"/>
    <mergeCell ref="V72:V74"/>
    <mergeCell ref="BI69:BP69"/>
    <mergeCell ref="AQ70:AS70"/>
    <mergeCell ref="AT70:AV70"/>
    <mergeCell ref="AW70:AY70"/>
    <mergeCell ref="BI70:BP70"/>
    <mergeCell ref="G71:I71"/>
    <mergeCell ref="J71:K71"/>
    <mergeCell ref="R71:T71"/>
    <mergeCell ref="Y71:Z71"/>
    <mergeCell ref="AT69:AV69"/>
    <mergeCell ref="AW69:AY69"/>
    <mergeCell ref="AZ69:BB71"/>
    <mergeCell ref="AT68:AV68"/>
    <mergeCell ref="AW68:AY68"/>
    <mergeCell ref="BF68:BG68"/>
    <mergeCell ref="BI68:BP68"/>
    <mergeCell ref="B69:B71"/>
    <mergeCell ref="AI69:AJ70"/>
    <mergeCell ref="AQ69:AS69"/>
    <mergeCell ref="AK71:AM71"/>
    <mergeCell ref="AN71:AP71"/>
    <mergeCell ref="AT74:AV74"/>
    <mergeCell ref="AW74:AY74"/>
    <mergeCell ref="BF74:BG74"/>
    <mergeCell ref="BI74:BP74"/>
    <mergeCell ref="G74:I74"/>
    <mergeCell ref="J74:K74"/>
    <mergeCell ref="R74:T74"/>
    <mergeCell ref="Y74:Z74"/>
    <mergeCell ref="AK74:AM74"/>
    <mergeCell ref="BF72:BG73"/>
    <mergeCell ref="BH72:BH74"/>
    <mergeCell ref="BI72:BP72"/>
    <mergeCell ref="AQ73:AS73"/>
    <mergeCell ref="AT73:AV73"/>
    <mergeCell ref="AW73:AY73"/>
    <mergeCell ref="BI73:BP73"/>
    <mergeCell ref="AQ72:AS72"/>
    <mergeCell ref="AT72:AV72"/>
    <mergeCell ref="AW72:AY72"/>
    <mergeCell ref="AZ72:BB74"/>
    <mergeCell ref="BC72:BE74"/>
    <mergeCell ref="Y69:Z70"/>
    <mergeCell ref="AK69:AM69"/>
    <mergeCell ref="AN69:AP69"/>
    <mergeCell ref="AK70:AM70"/>
    <mergeCell ref="AN70:AP70"/>
    <mergeCell ref="AK72:AM72"/>
    <mergeCell ref="AN72:AP72"/>
    <mergeCell ref="AQ76:AS76"/>
    <mergeCell ref="AT76:AV76"/>
    <mergeCell ref="AK77:AM77"/>
    <mergeCell ref="AN77:AP77"/>
    <mergeCell ref="AB75:AB76"/>
    <mergeCell ref="AC75:AC76"/>
    <mergeCell ref="AD75:AD76"/>
    <mergeCell ref="B75:B77"/>
    <mergeCell ref="C75:C77"/>
    <mergeCell ref="G75:K76"/>
    <mergeCell ref="L75:P77"/>
    <mergeCell ref="G77:I77"/>
    <mergeCell ref="J77:K77"/>
    <mergeCell ref="AG75:AH76"/>
    <mergeCell ref="R75:T76"/>
    <mergeCell ref="AE72:AE73"/>
    <mergeCell ref="AF72:AF73"/>
    <mergeCell ref="AG72:AH73"/>
    <mergeCell ref="AI72:AJ73"/>
    <mergeCell ref="W72:X74"/>
    <mergeCell ref="Y72:Z73"/>
    <mergeCell ref="AA72:AA73"/>
    <mergeCell ref="AB72:AB73"/>
    <mergeCell ref="AC72:AC73"/>
    <mergeCell ref="AD72:AD73"/>
    <mergeCell ref="U75:U77"/>
    <mergeCell ref="V75:V77"/>
    <mergeCell ref="W75:X77"/>
    <mergeCell ref="Y75:Z76"/>
    <mergeCell ref="AA75:AA76"/>
    <mergeCell ref="AT77:AV77"/>
    <mergeCell ref="AW77:AY77"/>
    <mergeCell ref="BF77:BG77"/>
    <mergeCell ref="AE75:AE76"/>
    <mergeCell ref="AF75:AF76"/>
    <mergeCell ref="BI77:BP77"/>
    <mergeCell ref="BF78:BG79"/>
    <mergeCell ref="BH78:BH80"/>
    <mergeCell ref="AT80:AV80"/>
    <mergeCell ref="AW80:AY80"/>
    <mergeCell ref="B78:B80"/>
    <mergeCell ref="C78:C80"/>
    <mergeCell ref="G78:K79"/>
    <mergeCell ref="L78:P80"/>
    <mergeCell ref="AW75:AY75"/>
    <mergeCell ref="AZ75:BB77"/>
    <mergeCell ref="BC75:BE77"/>
    <mergeCell ref="BF75:BG76"/>
    <mergeCell ref="BH75:BH77"/>
    <mergeCell ref="BI75:BP75"/>
    <mergeCell ref="AW76:AY76"/>
    <mergeCell ref="BI76:BP76"/>
    <mergeCell ref="AI75:AJ76"/>
    <mergeCell ref="AQ75:AS75"/>
    <mergeCell ref="AT75:AV75"/>
    <mergeCell ref="BI78:BP78"/>
    <mergeCell ref="AQ79:AS79"/>
    <mergeCell ref="AT79:AV79"/>
    <mergeCell ref="BI79:BP79"/>
    <mergeCell ref="BI80:BP80"/>
    <mergeCell ref="BH82:BL82"/>
    <mergeCell ref="BM82:BP82"/>
    <mergeCell ref="BI99:BP102"/>
    <mergeCell ref="AG100:AH101"/>
    <mergeCell ref="AI100:AJ101"/>
    <mergeCell ref="BF97:BG97"/>
    <mergeCell ref="BH97:BH102"/>
    <mergeCell ref="BI97:BP98"/>
    <mergeCell ref="BF98:BG98"/>
    <mergeCell ref="AG99:AJ99"/>
    <mergeCell ref="AK99:BB99"/>
    <mergeCell ref="BC99:BE101"/>
    <mergeCell ref="AZ78:BB80"/>
    <mergeCell ref="BC78:BE80"/>
    <mergeCell ref="BF80:BG80"/>
    <mergeCell ref="BH83:BL84"/>
    <mergeCell ref="BM83:BP84"/>
    <mergeCell ref="AZ85:BB86"/>
    <mergeCell ref="AK80:AM80"/>
    <mergeCell ref="BF84:BG84"/>
    <mergeCell ref="AQ83:AS83"/>
    <mergeCell ref="AT83:AV83"/>
    <mergeCell ref="AW83:AY83"/>
    <mergeCell ref="AZ83:BB84"/>
    <mergeCell ref="BC83:BE84"/>
    <mergeCell ref="BF83:BG83"/>
    <mergeCell ref="AG83:AH84"/>
    <mergeCell ref="AI83:AJ84"/>
    <mergeCell ref="AK83:AM84"/>
    <mergeCell ref="BF85:BG85"/>
    <mergeCell ref="BH85:BL86"/>
    <mergeCell ref="AG85:AH86"/>
    <mergeCell ref="AI85:AJ86"/>
    <mergeCell ref="AK85:AM86"/>
    <mergeCell ref="AN85:AP86"/>
    <mergeCell ref="AQ85:AS85"/>
    <mergeCell ref="V97:V102"/>
    <mergeCell ref="W97:X102"/>
    <mergeCell ref="AA103:AA104"/>
    <mergeCell ref="AB103:AB104"/>
    <mergeCell ref="AC103:AC104"/>
    <mergeCell ref="AD103:AD104"/>
    <mergeCell ref="U78:U80"/>
    <mergeCell ref="V78:V80"/>
    <mergeCell ref="W78:X80"/>
    <mergeCell ref="Y78:Z79"/>
    <mergeCell ref="BC103:BE105"/>
    <mergeCell ref="BC102:BE102"/>
    <mergeCell ref="AN80:AP80"/>
    <mergeCell ref="AQ80:AS80"/>
    <mergeCell ref="Y80:Z80"/>
    <mergeCell ref="AW101:AY101"/>
    <mergeCell ref="AW100:AY100"/>
    <mergeCell ref="AW86:AY86"/>
    <mergeCell ref="AN83:AP84"/>
    <mergeCell ref="BC85:BE86"/>
    <mergeCell ref="AW85:AY85"/>
    <mergeCell ref="AB85:AF86"/>
    <mergeCell ref="AW79:AY79"/>
    <mergeCell ref="AC78:AC79"/>
    <mergeCell ref="AD78:AD79"/>
    <mergeCell ref="BF99:BG100"/>
    <mergeCell ref="BF101:BG102"/>
    <mergeCell ref="AK102:AM102"/>
    <mergeCell ref="AN102:AP102"/>
    <mergeCell ref="AQ102:AS102"/>
    <mergeCell ref="AT102:AV102"/>
    <mergeCell ref="AW102:AY102"/>
    <mergeCell ref="AE78:AE79"/>
    <mergeCell ref="AF78:AF79"/>
    <mergeCell ref="G80:I80"/>
    <mergeCell ref="J80:K80"/>
    <mergeCell ref="AZ102:BB102"/>
    <mergeCell ref="AN105:AP105"/>
    <mergeCell ref="AQ105:AS105"/>
    <mergeCell ref="AT105:AV105"/>
    <mergeCell ref="AZ100:BB101"/>
    <mergeCell ref="AQ101:AS101"/>
    <mergeCell ref="Y103:Z104"/>
    <mergeCell ref="AQ84:AS84"/>
    <mergeCell ref="AT84:AV84"/>
    <mergeCell ref="AW84:AY84"/>
    <mergeCell ref="AT100:AV100"/>
    <mergeCell ref="AE103:AE104"/>
    <mergeCell ref="AF103:AF104"/>
    <mergeCell ref="AG103:AH104"/>
    <mergeCell ref="AQ100:AS100"/>
    <mergeCell ref="AG97:BE98"/>
    <mergeCell ref="AK100:AM100"/>
    <mergeCell ref="AN100:AP100"/>
    <mergeCell ref="AK101:AM101"/>
    <mergeCell ref="AN101:AP101"/>
    <mergeCell ref="AI102:AJ102"/>
    <mergeCell ref="G97:K99"/>
    <mergeCell ref="G105:I105"/>
    <mergeCell ref="J105:K105"/>
    <mergeCell ref="BF86:BG86"/>
    <mergeCell ref="I89:BP90"/>
    <mergeCell ref="AT85:AV85"/>
    <mergeCell ref="BF105:BG105"/>
    <mergeCell ref="AT101:AV101"/>
    <mergeCell ref="L97:P102"/>
    <mergeCell ref="R97:T99"/>
    <mergeCell ref="G100:I102"/>
    <mergeCell ref="J100:K102"/>
    <mergeCell ref="R100:T102"/>
    <mergeCell ref="Y100:Z102"/>
    <mergeCell ref="AG102:AH102"/>
    <mergeCell ref="Q78:Q80"/>
    <mergeCell ref="AK79:AM79"/>
    <mergeCell ref="AN79:AP79"/>
    <mergeCell ref="R78:T79"/>
    <mergeCell ref="AT78:AV78"/>
    <mergeCell ref="AW78:AY78"/>
    <mergeCell ref="AA100:AB102"/>
    <mergeCell ref="Y99:AB99"/>
    <mergeCell ref="AC99:AD102"/>
    <mergeCell ref="AE99:AF102"/>
    <mergeCell ref="Y97:AF98"/>
    <mergeCell ref="AG78:AH79"/>
    <mergeCell ref="AI78:AJ79"/>
    <mergeCell ref="AQ78:AS78"/>
    <mergeCell ref="Q97:Q102"/>
    <mergeCell ref="AA78:AA79"/>
    <mergeCell ref="AB78:AB79"/>
    <mergeCell ref="BI105:BP105"/>
    <mergeCell ref="R105:T105"/>
    <mergeCell ref="Y105:Z105"/>
    <mergeCell ref="AK105:AM105"/>
    <mergeCell ref="BF103:BG104"/>
    <mergeCell ref="BH103:BH105"/>
    <mergeCell ref="BI103:BP103"/>
    <mergeCell ref="AQ104:AS104"/>
    <mergeCell ref="AT104:AV104"/>
    <mergeCell ref="AW104:AY104"/>
    <mergeCell ref="BI104:BP104"/>
    <mergeCell ref="AQ103:AS103"/>
    <mergeCell ref="AT103:AV103"/>
    <mergeCell ref="AW103:AY103"/>
    <mergeCell ref="AZ103:BB105"/>
    <mergeCell ref="W103:X105"/>
    <mergeCell ref="G103:K104"/>
    <mergeCell ref="L103:P105"/>
    <mergeCell ref="AW105:AY105"/>
    <mergeCell ref="AI103:AJ104"/>
    <mergeCell ref="AK103:AM103"/>
    <mergeCell ref="AN103:AP103"/>
    <mergeCell ref="AK104:AM104"/>
    <mergeCell ref="AN104:AP104"/>
    <mergeCell ref="W109:X111"/>
    <mergeCell ref="Y109:Z110"/>
    <mergeCell ref="AI106:AJ107"/>
    <mergeCell ref="AB106:AB107"/>
    <mergeCell ref="AG106:AH107"/>
    <mergeCell ref="R106:T107"/>
    <mergeCell ref="U106:U108"/>
    <mergeCell ref="V106:V108"/>
    <mergeCell ref="W106:X108"/>
    <mergeCell ref="Y106:Z107"/>
    <mergeCell ref="AA106:AA107"/>
    <mergeCell ref="R108:T108"/>
    <mergeCell ref="Y108:Z108"/>
    <mergeCell ref="B106:B108"/>
    <mergeCell ref="C106:C108"/>
    <mergeCell ref="G106:K107"/>
    <mergeCell ref="L106:P108"/>
    <mergeCell ref="G108:I108"/>
    <mergeCell ref="J108:K108"/>
    <mergeCell ref="Q106:Q108"/>
    <mergeCell ref="AE109:AE110"/>
    <mergeCell ref="AF109:AF110"/>
    <mergeCell ref="R109:T110"/>
    <mergeCell ref="U109:U111"/>
    <mergeCell ref="V109:V111"/>
    <mergeCell ref="Q109:Q111"/>
    <mergeCell ref="AF106:AF107"/>
    <mergeCell ref="AC106:AC107"/>
    <mergeCell ref="AD106:AD107"/>
    <mergeCell ref="AE106:AE107"/>
    <mergeCell ref="B103:B105"/>
    <mergeCell ref="C103:C105"/>
    <mergeCell ref="R103:T104"/>
    <mergeCell ref="U103:U105"/>
    <mergeCell ref="V103:V105"/>
    <mergeCell ref="D106:F108"/>
    <mergeCell ref="B109:B111"/>
    <mergeCell ref="C109:C111"/>
    <mergeCell ref="G109:K110"/>
    <mergeCell ref="L109:P111"/>
    <mergeCell ref="BF108:BG108"/>
    <mergeCell ref="BI108:BP108"/>
    <mergeCell ref="BI111:BP111"/>
    <mergeCell ref="AK109:AM109"/>
    <mergeCell ref="AN109:AP109"/>
    <mergeCell ref="AK110:AM110"/>
    <mergeCell ref="AN110:AP110"/>
    <mergeCell ref="AN111:AP111"/>
    <mergeCell ref="AW106:AY106"/>
    <mergeCell ref="AZ106:BB108"/>
    <mergeCell ref="BC106:BE108"/>
    <mergeCell ref="BF106:BG107"/>
    <mergeCell ref="BH106:BH108"/>
    <mergeCell ref="BI106:BP106"/>
    <mergeCell ref="AW107:AY107"/>
    <mergeCell ref="BI107:BP107"/>
    <mergeCell ref="AQ106:AS106"/>
    <mergeCell ref="AT106:AV106"/>
    <mergeCell ref="AQ107:AS107"/>
    <mergeCell ref="AT107:AV107"/>
    <mergeCell ref="AK108:AM108"/>
    <mergeCell ref="AN108:AP108"/>
    <mergeCell ref="BI109:BP109"/>
    <mergeCell ref="AQ110:AS110"/>
    <mergeCell ref="AT110:AV110"/>
    <mergeCell ref="AW110:AY110"/>
    <mergeCell ref="BI110:BP110"/>
    <mergeCell ref="AK107:AM107"/>
    <mergeCell ref="AN107:AP107"/>
    <mergeCell ref="AQ108:AS108"/>
    <mergeCell ref="AT108:AV108"/>
    <mergeCell ref="AW108:AY108"/>
    <mergeCell ref="G111:I111"/>
    <mergeCell ref="J111:K111"/>
    <mergeCell ref="R111:T111"/>
    <mergeCell ref="Y111:Z111"/>
    <mergeCell ref="AT109:AV109"/>
    <mergeCell ref="AW109:AY109"/>
    <mergeCell ref="AZ109:BB111"/>
    <mergeCell ref="BC109:BE111"/>
    <mergeCell ref="BF109:BG110"/>
    <mergeCell ref="BH109:BH111"/>
    <mergeCell ref="AT111:AV111"/>
    <mergeCell ref="AW111:AY111"/>
    <mergeCell ref="BF111:BG111"/>
    <mergeCell ref="AG109:AH110"/>
    <mergeCell ref="AI109:AJ110"/>
    <mergeCell ref="AQ109:AS109"/>
    <mergeCell ref="AK111:AM111"/>
    <mergeCell ref="AQ111:AS111"/>
    <mergeCell ref="AA109:AA110"/>
    <mergeCell ref="AB109:AB110"/>
    <mergeCell ref="AC109:AC110"/>
    <mergeCell ref="AD109:AD110"/>
    <mergeCell ref="BH112:BH114"/>
    <mergeCell ref="BI112:BP112"/>
    <mergeCell ref="AQ113:AS113"/>
    <mergeCell ref="AT113:AV113"/>
    <mergeCell ref="AW113:AY113"/>
    <mergeCell ref="BI113:BP113"/>
    <mergeCell ref="AQ112:AS112"/>
    <mergeCell ref="AT112:AV112"/>
    <mergeCell ref="AW112:AY112"/>
    <mergeCell ref="AZ112:BB114"/>
    <mergeCell ref="BC112:BE114"/>
    <mergeCell ref="AN114:AP114"/>
    <mergeCell ref="AQ114:AS114"/>
    <mergeCell ref="AT114:AV114"/>
    <mergeCell ref="AW114:AY114"/>
    <mergeCell ref="BF114:BG114"/>
    <mergeCell ref="BI114:BP114"/>
    <mergeCell ref="AN112:AP112"/>
    <mergeCell ref="BF112:BG113"/>
    <mergeCell ref="AN113:AP113"/>
    <mergeCell ref="B115:B117"/>
    <mergeCell ref="C115:C117"/>
    <mergeCell ref="G115:K116"/>
    <mergeCell ref="L115:P117"/>
    <mergeCell ref="G117:I117"/>
    <mergeCell ref="J117:K117"/>
    <mergeCell ref="G114:I114"/>
    <mergeCell ref="J114:K114"/>
    <mergeCell ref="R114:T114"/>
    <mergeCell ref="Y114:Z114"/>
    <mergeCell ref="Q112:Q114"/>
    <mergeCell ref="Q115:Q117"/>
    <mergeCell ref="B112:B114"/>
    <mergeCell ref="C112:C114"/>
    <mergeCell ref="G112:K113"/>
    <mergeCell ref="L112:P114"/>
    <mergeCell ref="R112:T113"/>
    <mergeCell ref="U112:U114"/>
    <mergeCell ref="V112:V114"/>
    <mergeCell ref="AC115:AC116"/>
    <mergeCell ref="AD115:AD116"/>
    <mergeCell ref="AE115:AE116"/>
    <mergeCell ref="AF115:AF116"/>
    <mergeCell ref="AG115:AH116"/>
    <mergeCell ref="R115:T116"/>
    <mergeCell ref="U115:U117"/>
    <mergeCell ref="V115:V117"/>
    <mergeCell ref="W115:X117"/>
    <mergeCell ref="Y115:Z116"/>
    <mergeCell ref="AA115:AA116"/>
    <mergeCell ref="AC118:AC119"/>
    <mergeCell ref="AE112:AE113"/>
    <mergeCell ref="AF112:AF113"/>
    <mergeCell ref="AG112:AH113"/>
    <mergeCell ref="AI112:AJ113"/>
    <mergeCell ref="W112:X114"/>
    <mergeCell ref="Y112:Z113"/>
    <mergeCell ref="AA112:AA113"/>
    <mergeCell ref="AB112:AB113"/>
    <mergeCell ref="AC112:AC113"/>
    <mergeCell ref="AD112:AD113"/>
    <mergeCell ref="AQ117:AS117"/>
    <mergeCell ref="AT117:AV117"/>
    <mergeCell ref="AW117:AY117"/>
    <mergeCell ref="BF117:BG117"/>
    <mergeCell ref="BI117:BP117"/>
    <mergeCell ref="R117:T117"/>
    <mergeCell ref="Y117:Z117"/>
    <mergeCell ref="AK118:AM118"/>
    <mergeCell ref="AN118:AP118"/>
    <mergeCell ref="AK119:AM119"/>
    <mergeCell ref="AN119:AP119"/>
    <mergeCell ref="BI120:BP120"/>
    <mergeCell ref="B118:B120"/>
    <mergeCell ref="C118:C120"/>
    <mergeCell ref="G118:K119"/>
    <mergeCell ref="L118:P120"/>
    <mergeCell ref="AW115:AY115"/>
    <mergeCell ref="AZ115:BB117"/>
    <mergeCell ref="BC115:BE117"/>
    <mergeCell ref="BF115:BG116"/>
    <mergeCell ref="BH115:BH117"/>
    <mergeCell ref="BI115:BP115"/>
    <mergeCell ref="AW116:AY116"/>
    <mergeCell ref="BI116:BP116"/>
    <mergeCell ref="AI115:AJ116"/>
    <mergeCell ref="AQ115:AS115"/>
    <mergeCell ref="AT115:AV115"/>
    <mergeCell ref="AQ116:AS116"/>
    <mergeCell ref="AT116:AV116"/>
    <mergeCell ref="AK117:AM117"/>
    <mergeCell ref="AN117:AP117"/>
    <mergeCell ref="AB115:AB116"/>
    <mergeCell ref="BI118:BP118"/>
    <mergeCell ref="AQ119:AS119"/>
    <mergeCell ref="AT119:AV119"/>
    <mergeCell ref="AW119:AY119"/>
    <mergeCell ref="BI119:BP119"/>
    <mergeCell ref="G120:I120"/>
    <mergeCell ref="J120:K120"/>
    <mergeCell ref="R120:T120"/>
    <mergeCell ref="Y120:Z120"/>
    <mergeCell ref="AT118:AV118"/>
    <mergeCell ref="AW118:AY118"/>
    <mergeCell ref="AZ118:BB120"/>
    <mergeCell ref="BC118:BE120"/>
    <mergeCell ref="BF118:BG119"/>
    <mergeCell ref="BH118:BH120"/>
    <mergeCell ref="AT120:AV120"/>
    <mergeCell ref="AW120:AY120"/>
    <mergeCell ref="BF120:BG120"/>
    <mergeCell ref="AG118:AH119"/>
    <mergeCell ref="AI118:AJ119"/>
    <mergeCell ref="AQ118:AS118"/>
    <mergeCell ref="AQ120:AS120"/>
    <mergeCell ref="AA118:AA119"/>
    <mergeCell ref="AB118:AB119"/>
    <mergeCell ref="AD118:AD119"/>
    <mergeCell ref="AE118:AE119"/>
    <mergeCell ref="AF118:AF119"/>
    <mergeCell ref="R118:T119"/>
    <mergeCell ref="U118:U120"/>
    <mergeCell ref="V118:V120"/>
    <mergeCell ref="W118:X120"/>
    <mergeCell ref="Y118:Z119"/>
    <mergeCell ref="B121:B123"/>
    <mergeCell ref="C121:C123"/>
    <mergeCell ref="G121:K122"/>
    <mergeCell ref="L121:P123"/>
    <mergeCell ref="R121:T122"/>
    <mergeCell ref="U121:U123"/>
    <mergeCell ref="V121:V123"/>
    <mergeCell ref="BF121:BG122"/>
    <mergeCell ref="BH121:BH123"/>
    <mergeCell ref="BI121:BP121"/>
    <mergeCell ref="AQ122:AS122"/>
    <mergeCell ref="AT122:AV122"/>
    <mergeCell ref="AW122:AY122"/>
    <mergeCell ref="BI122:BP122"/>
    <mergeCell ref="AQ121:AS121"/>
    <mergeCell ref="AT121:AV121"/>
    <mergeCell ref="AW121:AY121"/>
    <mergeCell ref="AZ121:BB123"/>
    <mergeCell ref="BC121:BE123"/>
    <mergeCell ref="AE121:AE122"/>
    <mergeCell ref="AF121:AF122"/>
    <mergeCell ref="AG121:AH122"/>
    <mergeCell ref="AI121:AJ122"/>
    <mergeCell ref="W121:X123"/>
    <mergeCell ref="Y121:Z122"/>
    <mergeCell ref="AA121:AA122"/>
    <mergeCell ref="AB121:AB122"/>
    <mergeCell ref="AC121:AC122"/>
    <mergeCell ref="AD121:AD122"/>
    <mergeCell ref="AT123:AV123"/>
    <mergeCell ref="AK121:AM121"/>
    <mergeCell ref="AN121:AP121"/>
    <mergeCell ref="AB124:AB125"/>
    <mergeCell ref="AC124:AC125"/>
    <mergeCell ref="AD124:AD125"/>
    <mergeCell ref="AE124:AE125"/>
    <mergeCell ref="U124:U126"/>
    <mergeCell ref="V124:V126"/>
    <mergeCell ref="W124:X126"/>
    <mergeCell ref="Y124:Z125"/>
    <mergeCell ref="AA124:AA125"/>
    <mergeCell ref="R126:T126"/>
    <mergeCell ref="Y126:Z126"/>
    <mergeCell ref="B124:B126"/>
    <mergeCell ref="C124:C126"/>
    <mergeCell ref="G124:K125"/>
    <mergeCell ref="L124:P126"/>
    <mergeCell ref="G126:I126"/>
    <mergeCell ref="J126:K126"/>
    <mergeCell ref="Q124:Q126"/>
    <mergeCell ref="D124:F126"/>
    <mergeCell ref="AW124:AY124"/>
    <mergeCell ref="AZ124:BB126"/>
    <mergeCell ref="BC124:BE126"/>
    <mergeCell ref="BF124:BG125"/>
    <mergeCell ref="BH124:BH126"/>
    <mergeCell ref="BI124:BP124"/>
    <mergeCell ref="AW125:AY125"/>
    <mergeCell ref="BI125:BP125"/>
    <mergeCell ref="AI124:AJ125"/>
    <mergeCell ref="AQ124:AS124"/>
    <mergeCell ref="AT124:AV124"/>
    <mergeCell ref="AQ125:AS125"/>
    <mergeCell ref="AT125:AV125"/>
    <mergeCell ref="AK126:AM126"/>
    <mergeCell ref="AN126:AP126"/>
    <mergeCell ref="AK124:AM124"/>
    <mergeCell ref="AN124:AP124"/>
    <mergeCell ref="AK125:AM125"/>
    <mergeCell ref="BF129:BG129"/>
    <mergeCell ref="BH129:BL130"/>
    <mergeCell ref="BM129:BP130"/>
    <mergeCell ref="AQ130:AS130"/>
    <mergeCell ref="AT130:AV130"/>
    <mergeCell ref="AW130:AY130"/>
    <mergeCell ref="BF130:BG130"/>
    <mergeCell ref="AQ129:AS129"/>
    <mergeCell ref="AT129:AV129"/>
    <mergeCell ref="AW129:AY129"/>
    <mergeCell ref="AZ129:BB130"/>
    <mergeCell ref="BC129:BE130"/>
    <mergeCell ref="AQ126:AS126"/>
    <mergeCell ref="AT126:AV126"/>
    <mergeCell ref="AW126:AY126"/>
    <mergeCell ref="BF126:BG126"/>
    <mergeCell ref="BI126:BP126"/>
    <mergeCell ref="BH128:BL128"/>
    <mergeCell ref="BM128:BP128"/>
    <mergeCell ref="Y149:Z150"/>
    <mergeCell ref="AA149:AA150"/>
    <mergeCell ref="AB149:AB150"/>
    <mergeCell ref="AC149:AC150"/>
    <mergeCell ref="AD149:AD150"/>
    <mergeCell ref="BF149:BG150"/>
    <mergeCell ref="BH141:BI141"/>
    <mergeCell ref="BJ141:BO141"/>
    <mergeCell ref="BM131:BP132"/>
    <mergeCell ref="Y145:AB145"/>
    <mergeCell ref="AC145:AD148"/>
    <mergeCell ref="AE145:AF148"/>
    <mergeCell ref="AG145:AJ145"/>
    <mergeCell ref="AK145:BB145"/>
    <mergeCell ref="BC145:BE147"/>
    <mergeCell ref="AG129:AH130"/>
    <mergeCell ref="AI129:AJ130"/>
    <mergeCell ref="AK129:AM130"/>
    <mergeCell ref="AN129:AP130"/>
    <mergeCell ref="BI145:BP148"/>
    <mergeCell ref="BH143:BH148"/>
    <mergeCell ref="BI143:BP144"/>
    <mergeCell ref="BF144:BG144"/>
    <mergeCell ref="AK146:AM146"/>
    <mergeCell ref="AN146:AP146"/>
    <mergeCell ref="AK147:AM147"/>
    <mergeCell ref="BH131:BL132"/>
    <mergeCell ref="AG131:AH132"/>
    <mergeCell ref="AI131:AJ132"/>
    <mergeCell ref="AK131:AM132"/>
    <mergeCell ref="AN131:AP132"/>
    <mergeCell ref="AQ148:AS148"/>
    <mergeCell ref="R143:T145"/>
    <mergeCell ref="U143:U148"/>
    <mergeCell ref="V143:V148"/>
    <mergeCell ref="W143:X148"/>
    <mergeCell ref="Y143:AF144"/>
    <mergeCell ref="AG143:BE144"/>
    <mergeCell ref="BC148:BE148"/>
    <mergeCell ref="AQ131:AS131"/>
    <mergeCell ref="AT146:AV146"/>
    <mergeCell ref="AT132:AV132"/>
    <mergeCell ref="AW132:AY132"/>
    <mergeCell ref="BF132:BG132"/>
    <mergeCell ref="AG146:AH147"/>
    <mergeCell ref="AI146:AJ147"/>
    <mergeCell ref="AI148:AJ148"/>
    <mergeCell ref="AK148:AM148"/>
    <mergeCell ref="AN148:AP148"/>
    <mergeCell ref="AN147:AP147"/>
    <mergeCell ref="AQ146:AS146"/>
    <mergeCell ref="BC131:BE132"/>
    <mergeCell ref="BF131:BG131"/>
    <mergeCell ref="AT148:AV148"/>
    <mergeCell ref="AW148:AY148"/>
    <mergeCell ref="AZ148:BB148"/>
    <mergeCell ref="AW147:AY147"/>
    <mergeCell ref="BF145:BG146"/>
    <mergeCell ref="B152:B154"/>
    <mergeCell ref="C152:C154"/>
    <mergeCell ref="G152:K153"/>
    <mergeCell ref="L152:P154"/>
    <mergeCell ref="G154:I154"/>
    <mergeCell ref="J154:K154"/>
    <mergeCell ref="AW152:AY152"/>
    <mergeCell ref="AZ152:BB154"/>
    <mergeCell ref="BC152:BE154"/>
    <mergeCell ref="BF152:BG153"/>
    <mergeCell ref="Q143:Q148"/>
    <mergeCell ref="G146:I148"/>
    <mergeCell ref="J146:K148"/>
    <mergeCell ref="R146:T148"/>
    <mergeCell ref="Y146:Z148"/>
    <mergeCell ref="AW146:AY146"/>
    <mergeCell ref="AZ146:BB147"/>
    <mergeCell ref="AQ147:AS147"/>
    <mergeCell ref="AQ154:AS154"/>
    <mergeCell ref="AT154:AV154"/>
    <mergeCell ref="AW154:AY154"/>
    <mergeCell ref="BF154:BG154"/>
    <mergeCell ref="D149:F151"/>
    <mergeCell ref="BF147:BG148"/>
    <mergeCell ref="AG148:AH148"/>
    <mergeCell ref="C143:C148"/>
    <mergeCell ref="AN149:AP149"/>
    <mergeCell ref="B149:B151"/>
    <mergeCell ref="C149:C151"/>
    <mergeCell ref="G149:K150"/>
    <mergeCell ref="L149:P151"/>
    <mergeCell ref="R149:T150"/>
    <mergeCell ref="BI154:BP154"/>
    <mergeCell ref="R154:T154"/>
    <mergeCell ref="Y154:Z154"/>
    <mergeCell ref="AB152:AB153"/>
    <mergeCell ref="AA146:AB148"/>
    <mergeCell ref="BI151:BP151"/>
    <mergeCell ref="G151:I151"/>
    <mergeCell ref="J151:K151"/>
    <mergeCell ref="R151:T151"/>
    <mergeCell ref="Y151:Z151"/>
    <mergeCell ref="AK151:AM151"/>
    <mergeCell ref="G143:K145"/>
    <mergeCell ref="L143:P148"/>
    <mergeCell ref="AQ149:AS149"/>
    <mergeCell ref="AT149:AV149"/>
    <mergeCell ref="AW149:AY149"/>
    <mergeCell ref="AZ149:BB151"/>
    <mergeCell ref="Q149:Q151"/>
    <mergeCell ref="Q152:Q154"/>
    <mergeCell ref="BI152:BP152"/>
    <mergeCell ref="AK150:AM150"/>
    <mergeCell ref="AA152:AA153"/>
    <mergeCell ref="AG149:AH150"/>
    <mergeCell ref="AI149:AJ150"/>
    <mergeCell ref="U149:U151"/>
    <mergeCell ref="V149:V151"/>
    <mergeCell ref="BF151:BG151"/>
    <mergeCell ref="AW151:AY151"/>
    <mergeCell ref="W149:X151"/>
    <mergeCell ref="AK149:AM149"/>
    <mergeCell ref="AN151:AP151"/>
    <mergeCell ref="AQ151:AS151"/>
    <mergeCell ref="BI157:BP157"/>
    <mergeCell ref="AC155:AC156"/>
    <mergeCell ref="AD155:AD156"/>
    <mergeCell ref="AE155:AE156"/>
    <mergeCell ref="AF155:AF156"/>
    <mergeCell ref="BH152:BH154"/>
    <mergeCell ref="AQ150:AS150"/>
    <mergeCell ref="AT150:AV150"/>
    <mergeCell ref="BF143:BG143"/>
    <mergeCell ref="BI150:BP150"/>
    <mergeCell ref="BI153:BP153"/>
    <mergeCell ref="AI152:AJ153"/>
    <mergeCell ref="AQ152:AS152"/>
    <mergeCell ref="AT152:AV152"/>
    <mergeCell ref="AQ153:AS153"/>
    <mergeCell ref="AT153:AV153"/>
    <mergeCell ref="AK154:AM154"/>
    <mergeCell ref="AN154:AP154"/>
    <mergeCell ref="AC152:AC153"/>
    <mergeCell ref="AD152:AD153"/>
    <mergeCell ref="AE152:AE153"/>
    <mergeCell ref="AF152:AF153"/>
    <mergeCell ref="AG152:AH153"/>
    <mergeCell ref="AT151:AV151"/>
    <mergeCell ref="AT147:AV147"/>
    <mergeCell ref="AW150:AY150"/>
    <mergeCell ref="AW153:AY153"/>
    <mergeCell ref="BH149:BH151"/>
    <mergeCell ref="BI149:BP149"/>
    <mergeCell ref="BC149:BE151"/>
    <mergeCell ref="AE149:AE150"/>
    <mergeCell ref="AF149:AF150"/>
    <mergeCell ref="AQ160:AS160"/>
    <mergeCell ref="B155:B157"/>
    <mergeCell ref="C155:C157"/>
    <mergeCell ref="G155:K156"/>
    <mergeCell ref="L155:P157"/>
    <mergeCell ref="AT160:AV160"/>
    <mergeCell ref="AW160:AY160"/>
    <mergeCell ref="BF160:BG160"/>
    <mergeCell ref="BI155:BP155"/>
    <mergeCell ref="AQ156:AS156"/>
    <mergeCell ref="AT156:AV156"/>
    <mergeCell ref="AW156:AY156"/>
    <mergeCell ref="BI156:BP156"/>
    <mergeCell ref="G157:I157"/>
    <mergeCell ref="J157:K157"/>
    <mergeCell ref="R157:T157"/>
    <mergeCell ref="Y157:Z157"/>
    <mergeCell ref="AT155:AV155"/>
    <mergeCell ref="AW155:AY155"/>
    <mergeCell ref="AG155:AH156"/>
    <mergeCell ref="AI155:AJ156"/>
    <mergeCell ref="AQ155:AS155"/>
    <mergeCell ref="AK157:AM157"/>
    <mergeCell ref="AQ157:AS157"/>
    <mergeCell ref="BF158:BG159"/>
    <mergeCell ref="D155:F157"/>
    <mergeCell ref="R155:T156"/>
    <mergeCell ref="U155:U157"/>
    <mergeCell ref="V155:V157"/>
    <mergeCell ref="W155:X157"/>
    <mergeCell ref="Y155:Z156"/>
    <mergeCell ref="Q158:Q160"/>
    <mergeCell ref="BF163:BG163"/>
    <mergeCell ref="G160:I160"/>
    <mergeCell ref="J160:K160"/>
    <mergeCell ref="R160:T160"/>
    <mergeCell ref="Y160:Z160"/>
    <mergeCell ref="AK160:AM160"/>
    <mergeCell ref="B158:B160"/>
    <mergeCell ref="C158:C160"/>
    <mergeCell ref="G158:K159"/>
    <mergeCell ref="L158:P160"/>
    <mergeCell ref="U161:U163"/>
    <mergeCell ref="V161:V163"/>
    <mergeCell ref="W161:X163"/>
    <mergeCell ref="AW161:AY161"/>
    <mergeCell ref="AZ161:BB163"/>
    <mergeCell ref="BC161:BE163"/>
    <mergeCell ref="BF161:BG162"/>
    <mergeCell ref="AK163:AM163"/>
    <mergeCell ref="AN163:AP163"/>
    <mergeCell ref="AQ159:AS159"/>
    <mergeCell ref="AT159:AV159"/>
    <mergeCell ref="AW159:AY159"/>
    <mergeCell ref="AQ158:AS158"/>
    <mergeCell ref="AT158:AV158"/>
    <mergeCell ref="AE158:AE159"/>
    <mergeCell ref="AF158:AF159"/>
    <mergeCell ref="AG158:AH159"/>
    <mergeCell ref="AI158:AJ159"/>
    <mergeCell ref="W158:X160"/>
    <mergeCell ref="Y158:Z159"/>
    <mergeCell ref="AA158:AA159"/>
    <mergeCell ref="AD158:AD159"/>
    <mergeCell ref="R161:T162"/>
    <mergeCell ref="AT166:AV166"/>
    <mergeCell ref="AW166:AY166"/>
    <mergeCell ref="BF166:BG166"/>
    <mergeCell ref="AK166:AM166"/>
    <mergeCell ref="Y161:Z162"/>
    <mergeCell ref="AA161:AA162"/>
    <mergeCell ref="R163:T163"/>
    <mergeCell ref="Y163:Z163"/>
    <mergeCell ref="B164:B166"/>
    <mergeCell ref="C164:C166"/>
    <mergeCell ref="G164:K165"/>
    <mergeCell ref="L164:P166"/>
    <mergeCell ref="BI166:BP166"/>
    <mergeCell ref="U164:U166"/>
    <mergeCell ref="V164:V166"/>
    <mergeCell ref="W164:X166"/>
    <mergeCell ref="Y164:Z165"/>
    <mergeCell ref="Q161:Q163"/>
    <mergeCell ref="Q164:Q166"/>
    <mergeCell ref="B161:B163"/>
    <mergeCell ref="C161:C163"/>
    <mergeCell ref="G161:K162"/>
    <mergeCell ref="L161:P163"/>
    <mergeCell ref="G163:I163"/>
    <mergeCell ref="J163:K163"/>
    <mergeCell ref="AQ163:AS163"/>
    <mergeCell ref="AT163:AV163"/>
    <mergeCell ref="AW163:AY163"/>
    <mergeCell ref="AG164:AH165"/>
    <mergeCell ref="AI164:AJ165"/>
    <mergeCell ref="AQ164:AS164"/>
    <mergeCell ref="BI164:BP164"/>
    <mergeCell ref="AQ165:AS165"/>
    <mergeCell ref="AT165:AV165"/>
    <mergeCell ref="AW165:AY165"/>
    <mergeCell ref="BI165:BP165"/>
    <mergeCell ref="G166:I166"/>
    <mergeCell ref="J166:K166"/>
    <mergeCell ref="R166:T166"/>
    <mergeCell ref="Y166:Z166"/>
    <mergeCell ref="AT164:AV164"/>
    <mergeCell ref="AW164:AY164"/>
    <mergeCell ref="AZ164:BB166"/>
    <mergeCell ref="BC164:BE166"/>
    <mergeCell ref="BF164:BG165"/>
    <mergeCell ref="BH164:BH166"/>
    <mergeCell ref="AQ169:AS169"/>
    <mergeCell ref="AN166:AP166"/>
    <mergeCell ref="AQ166:AS166"/>
    <mergeCell ref="AA164:AA165"/>
    <mergeCell ref="AB164:AB165"/>
    <mergeCell ref="AC164:AC165"/>
    <mergeCell ref="AD164:AD165"/>
    <mergeCell ref="AE164:AE165"/>
    <mergeCell ref="AF164:AF165"/>
    <mergeCell ref="R164:T165"/>
    <mergeCell ref="AW169:AY169"/>
    <mergeCell ref="BF169:BG169"/>
    <mergeCell ref="BI169:BP169"/>
    <mergeCell ref="BH167:BH169"/>
    <mergeCell ref="BI167:BP167"/>
    <mergeCell ref="AQ168:AS168"/>
    <mergeCell ref="AT168:AV168"/>
    <mergeCell ref="B170:B172"/>
    <mergeCell ref="C170:C172"/>
    <mergeCell ref="G170:K171"/>
    <mergeCell ref="L170:P172"/>
    <mergeCell ref="G172:I172"/>
    <mergeCell ref="J172:K172"/>
    <mergeCell ref="AN169:AP169"/>
    <mergeCell ref="AT169:AV169"/>
    <mergeCell ref="AQ172:AS172"/>
    <mergeCell ref="AT172:AV172"/>
    <mergeCell ref="R170:T171"/>
    <mergeCell ref="U170:U172"/>
    <mergeCell ref="V170:V172"/>
    <mergeCell ref="W170:X172"/>
    <mergeCell ref="Y170:Z171"/>
    <mergeCell ref="AA170:AA171"/>
    <mergeCell ref="R172:T172"/>
    <mergeCell ref="Y172:Z172"/>
    <mergeCell ref="Q170:Q172"/>
    <mergeCell ref="B167:B169"/>
    <mergeCell ref="C167:C169"/>
    <mergeCell ref="G167:K168"/>
    <mergeCell ref="L167:P169"/>
    <mergeCell ref="R167:T168"/>
    <mergeCell ref="U167:U169"/>
    <mergeCell ref="V167:V169"/>
    <mergeCell ref="G169:I169"/>
    <mergeCell ref="J169:K169"/>
    <mergeCell ref="R169:T169"/>
    <mergeCell ref="Y169:Z169"/>
    <mergeCell ref="AK169:AM169"/>
    <mergeCell ref="AC170:AC171"/>
    <mergeCell ref="AW168:AY168"/>
    <mergeCell ref="BI168:BP168"/>
    <mergeCell ref="AQ167:AS167"/>
    <mergeCell ref="AT167:AV167"/>
    <mergeCell ref="AW167:AY167"/>
    <mergeCell ref="AZ167:BB169"/>
    <mergeCell ref="BC167:BE169"/>
    <mergeCell ref="AE167:AE168"/>
    <mergeCell ref="AF167:AF168"/>
    <mergeCell ref="BF167:BG168"/>
    <mergeCell ref="Q167:Q169"/>
    <mergeCell ref="AG167:AH168"/>
    <mergeCell ref="AI167:AJ168"/>
    <mergeCell ref="W167:X169"/>
    <mergeCell ref="Y167:Z168"/>
    <mergeCell ref="AA167:AA168"/>
    <mergeCell ref="AB167:AB168"/>
    <mergeCell ref="AC167:AC168"/>
    <mergeCell ref="AD167:AD168"/>
    <mergeCell ref="AW176:AY176"/>
    <mergeCell ref="BF176:BG176"/>
    <mergeCell ref="AQ175:AS175"/>
    <mergeCell ref="AT175:AV175"/>
    <mergeCell ref="AW175:AY175"/>
    <mergeCell ref="AZ175:BB176"/>
    <mergeCell ref="BC175:BE176"/>
    <mergeCell ref="AG175:AH176"/>
    <mergeCell ref="AI175:AJ176"/>
    <mergeCell ref="AK175:AM176"/>
    <mergeCell ref="AN175:AP176"/>
    <mergeCell ref="AW172:AY172"/>
    <mergeCell ref="BH174:BL174"/>
    <mergeCell ref="BM174:BP174"/>
    <mergeCell ref="AZ170:BB172"/>
    <mergeCell ref="BC170:BE172"/>
    <mergeCell ref="BF170:BG171"/>
    <mergeCell ref="BH170:BH172"/>
    <mergeCell ref="BI170:BP170"/>
    <mergeCell ref="AW171:AY171"/>
    <mergeCell ref="BI171:BP171"/>
    <mergeCell ref="AI170:AJ171"/>
    <mergeCell ref="AQ170:AS170"/>
    <mergeCell ref="AT170:AV170"/>
    <mergeCell ref="AQ171:AS171"/>
    <mergeCell ref="AT171:AV171"/>
    <mergeCell ref="AK172:AM172"/>
    <mergeCell ref="AN172:AP172"/>
    <mergeCell ref="BF172:BG172"/>
    <mergeCell ref="BI172:BP172"/>
    <mergeCell ref="AW170:AY170"/>
    <mergeCell ref="I183:BP183"/>
    <mergeCell ref="B4:B12"/>
    <mergeCell ref="BM177:BP178"/>
    <mergeCell ref="AQ178:AS178"/>
    <mergeCell ref="AT178:AV178"/>
    <mergeCell ref="AW178:AY178"/>
    <mergeCell ref="BF178:BG178"/>
    <mergeCell ref="I181:BP182"/>
    <mergeCell ref="AT177:AV177"/>
    <mergeCell ref="AW177:AY177"/>
    <mergeCell ref="AZ177:BB178"/>
    <mergeCell ref="BC177:BE178"/>
    <mergeCell ref="BF177:BG177"/>
    <mergeCell ref="BH177:BL178"/>
    <mergeCell ref="AG177:AH178"/>
    <mergeCell ref="AI177:AJ178"/>
    <mergeCell ref="AK177:AM178"/>
    <mergeCell ref="AN177:AP178"/>
    <mergeCell ref="AQ177:AS177"/>
    <mergeCell ref="BF175:BG175"/>
    <mergeCell ref="BH175:BL176"/>
    <mergeCell ref="BM175:BP176"/>
    <mergeCell ref="AQ176:AS176"/>
    <mergeCell ref="Q31:Q33"/>
    <mergeCell ref="Q34:Q36"/>
    <mergeCell ref="Q4:Q9"/>
    <mergeCell ref="Q10:Q12"/>
    <mergeCell ref="Q57:Q59"/>
    <mergeCell ref="Q60:Q62"/>
    <mergeCell ref="Q63:Q65"/>
    <mergeCell ref="Q66:Q68"/>
    <mergeCell ref="AT176:AV176"/>
    <mergeCell ref="AT59:AV59"/>
    <mergeCell ref="BI57:BP57"/>
    <mergeCell ref="AW58:AY58"/>
    <mergeCell ref="BI58:BP58"/>
    <mergeCell ref="AI57:AJ58"/>
    <mergeCell ref="AQ57:AS57"/>
    <mergeCell ref="AT57:AV57"/>
    <mergeCell ref="AQ58:AS58"/>
    <mergeCell ref="Y57:Z58"/>
    <mergeCell ref="AA57:AA58"/>
    <mergeCell ref="Q69:Q71"/>
    <mergeCell ref="Q72:Q74"/>
    <mergeCell ref="Q75:Q77"/>
    <mergeCell ref="Q51:Q56"/>
    <mergeCell ref="AN54:AP54"/>
    <mergeCell ref="I43:BP44"/>
    <mergeCell ref="C48:BP48"/>
    <mergeCell ref="BA49:BG49"/>
    <mergeCell ref="BH49:BI49"/>
    <mergeCell ref="BJ49:BO49"/>
    <mergeCell ref="AF57:AF58"/>
    <mergeCell ref="AG57:AH58"/>
    <mergeCell ref="BI59:BP59"/>
    <mergeCell ref="AK57:AM57"/>
    <mergeCell ref="AK73:AM73"/>
    <mergeCell ref="AN73:AP73"/>
    <mergeCell ref="AK75:AM75"/>
    <mergeCell ref="AN75:AP75"/>
    <mergeCell ref="R77:T77"/>
    <mergeCell ref="Y77:Z77"/>
    <mergeCell ref="AQ74:AS74"/>
    <mergeCell ref="AQ77:AS77"/>
    <mergeCell ref="AN122:AP122"/>
    <mergeCell ref="AK161:AM161"/>
    <mergeCell ref="I135:BP136"/>
    <mergeCell ref="AT131:AV131"/>
    <mergeCell ref="AK113:AM113"/>
    <mergeCell ref="BF39:BG39"/>
    <mergeCell ref="BH39:BL40"/>
    <mergeCell ref="BM39:BP40"/>
    <mergeCell ref="AT60:AV60"/>
    <mergeCell ref="R59:T59"/>
    <mergeCell ref="Y59:Z59"/>
    <mergeCell ref="AQ40:AS40"/>
    <mergeCell ref="AT40:AV40"/>
    <mergeCell ref="AW40:AY40"/>
    <mergeCell ref="BF40:BG40"/>
    <mergeCell ref="AQ39:AS39"/>
    <mergeCell ref="I45:BP45"/>
    <mergeCell ref="AT39:AV39"/>
    <mergeCell ref="AW39:AY39"/>
    <mergeCell ref="AZ39:BB40"/>
    <mergeCell ref="BC39:BE40"/>
    <mergeCell ref="AG39:AH40"/>
    <mergeCell ref="AI39:AJ40"/>
    <mergeCell ref="BH161:BH163"/>
    <mergeCell ref="BI161:BP161"/>
    <mergeCell ref="AW162:AY162"/>
    <mergeCell ref="AK39:AM40"/>
    <mergeCell ref="AN39:AP40"/>
    <mergeCell ref="BF59:BG59"/>
    <mergeCell ref="BI162:BP162"/>
    <mergeCell ref="AI161:AJ162"/>
    <mergeCell ref="AQ59:AS59"/>
    <mergeCell ref="AQ161:AS161"/>
    <mergeCell ref="AT161:AV161"/>
    <mergeCell ref="AQ162:AS162"/>
    <mergeCell ref="AT162:AV162"/>
    <mergeCell ref="AN125:AP125"/>
    <mergeCell ref="AN157:AP157"/>
    <mergeCell ref="AN123:AP123"/>
    <mergeCell ref="AK120:AM120"/>
    <mergeCell ref="AN120:AP120"/>
    <mergeCell ref="AK115:AM115"/>
    <mergeCell ref="AN115:AP115"/>
    <mergeCell ref="AK116:AM116"/>
    <mergeCell ref="AN116:AP116"/>
    <mergeCell ref="BH158:BH160"/>
    <mergeCell ref="BI158:BP158"/>
    <mergeCell ref="BI159:BP159"/>
    <mergeCell ref="AW158:AY158"/>
    <mergeCell ref="AZ158:BB160"/>
    <mergeCell ref="BC158:BE160"/>
    <mergeCell ref="AZ155:BB157"/>
    <mergeCell ref="BC155:BE157"/>
    <mergeCell ref="BF155:BG156"/>
    <mergeCell ref="BH155:BH157"/>
    <mergeCell ref="AT157:AV157"/>
    <mergeCell ref="AW157:AY157"/>
    <mergeCell ref="BF157:BG157"/>
    <mergeCell ref="AN161:AP161"/>
    <mergeCell ref="AN158:AP158"/>
    <mergeCell ref="I137:BP137"/>
    <mergeCell ref="Q155:Q157"/>
    <mergeCell ref="AA155:AA156"/>
    <mergeCell ref="AB155:AB156"/>
    <mergeCell ref="AB170:AB171"/>
    <mergeCell ref="AB161:AB162"/>
    <mergeCell ref="AC161:AC162"/>
    <mergeCell ref="AD161:AD162"/>
    <mergeCell ref="AE161:AE162"/>
    <mergeCell ref="AF161:AF162"/>
    <mergeCell ref="AG161:AH162"/>
    <mergeCell ref="AN160:AP160"/>
    <mergeCell ref="AB158:AB159"/>
    <mergeCell ref="AC158:AC159"/>
    <mergeCell ref="AK159:AM159"/>
    <mergeCell ref="AN159:AP159"/>
    <mergeCell ref="AK162:AM162"/>
    <mergeCell ref="AN162:AP162"/>
    <mergeCell ref="AK164:AM164"/>
    <mergeCell ref="AN164:AP164"/>
    <mergeCell ref="AK165:AM165"/>
    <mergeCell ref="AN165:AP165"/>
    <mergeCell ref="AK167:AM167"/>
    <mergeCell ref="AN167:AP167"/>
    <mergeCell ref="AK168:AM168"/>
    <mergeCell ref="AN168:AP168"/>
    <mergeCell ref="AK170:AM170"/>
    <mergeCell ref="AN170:AP170"/>
    <mergeCell ref="AK171:AM171"/>
    <mergeCell ref="AN171:AP171"/>
    <mergeCell ref="D13:F15"/>
    <mergeCell ref="D16:F18"/>
    <mergeCell ref="D19:F21"/>
    <mergeCell ref="D22:F24"/>
    <mergeCell ref="D25:F27"/>
    <mergeCell ref="D28:F30"/>
    <mergeCell ref="D31:F33"/>
    <mergeCell ref="D34:F36"/>
    <mergeCell ref="D57:F59"/>
    <mergeCell ref="D60:F62"/>
    <mergeCell ref="D63:F65"/>
    <mergeCell ref="D66:F68"/>
    <mergeCell ref="D69:F71"/>
    <mergeCell ref="D72:F74"/>
    <mergeCell ref="D75:F77"/>
    <mergeCell ref="D78:F80"/>
    <mergeCell ref="D103:F105"/>
    <mergeCell ref="C94:BP94"/>
    <mergeCell ref="BA96:BG96"/>
    <mergeCell ref="BH96:BI96"/>
    <mergeCell ref="BJ96:BO96"/>
    <mergeCell ref="C97:C102"/>
    <mergeCell ref="D97:F102"/>
    <mergeCell ref="BM85:BP86"/>
    <mergeCell ref="AQ86:AS86"/>
    <mergeCell ref="AT86:AV86"/>
    <mergeCell ref="O86:Q86"/>
    <mergeCell ref="AK76:AM76"/>
    <mergeCell ref="AD60:AD61"/>
    <mergeCell ref="AK25:AM25"/>
    <mergeCell ref="R80:T80"/>
    <mergeCell ref="U97:U102"/>
    <mergeCell ref="C39:F40"/>
    <mergeCell ref="G39:K40"/>
    <mergeCell ref="R39:R40"/>
    <mergeCell ref="S39:S40"/>
    <mergeCell ref="C83:F84"/>
    <mergeCell ref="G83:K84"/>
    <mergeCell ref="R83:R84"/>
    <mergeCell ref="S83:S84"/>
    <mergeCell ref="C85:F86"/>
    <mergeCell ref="G85:K86"/>
    <mergeCell ref="O85:Q85"/>
    <mergeCell ref="R85:R86"/>
    <mergeCell ref="S85:S86"/>
    <mergeCell ref="T85:U86"/>
    <mergeCell ref="V85:W86"/>
    <mergeCell ref="R152:T153"/>
    <mergeCell ref="C140:BP140"/>
    <mergeCell ref="BA141:BG141"/>
    <mergeCell ref="D143:F148"/>
    <mergeCell ref="AW131:AY131"/>
    <mergeCell ref="AZ131:BB132"/>
    <mergeCell ref="AQ132:AS132"/>
    <mergeCell ref="U152:U154"/>
    <mergeCell ref="AF124:AF125"/>
    <mergeCell ref="AG124:AH125"/>
    <mergeCell ref="R124:T125"/>
    <mergeCell ref="V152:V154"/>
    <mergeCell ref="AN150:AP150"/>
    <mergeCell ref="AK152:AM152"/>
    <mergeCell ref="AN152:AP152"/>
    <mergeCell ref="AK153:AM153"/>
    <mergeCell ref="AN153:AP153"/>
    <mergeCell ref="BI163:BP163"/>
    <mergeCell ref="AD170:AD171"/>
    <mergeCell ref="AE170:AE171"/>
    <mergeCell ref="AF170:AF171"/>
    <mergeCell ref="AG170:AH171"/>
    <mergeCell ref="W152:X154"/>
    <mergeCell ref="Y152:Z153"/>
    <mergeCell ref="AZ60:BB62"/>
    <mergeCell ref="BC60:BE62"/>
    <mergeCell ref="BF60:BG61"/>
    <mergeCell ref="BH60:BH62"/>
    <mergeCell ref="AT62:AV62"/>
    <mergeCell ref="AW62:AY62"/>
    <mergeCell ref="R60:T61"/>
    <mergeCell ref="AK61:AM61"/>
    <mergeCell ref="D152:F154"/>
    <mergeCell ref="D161:F163"/>
    <mergeCell ref="D164:F166"/>
    <mergeCell ref="D167:F169"/>
    <mergeCell ref="D170:F172"/>
    <mergeCell ref="R158:T159"/>
    <mergeCell ref="U158:U160"/>
    <mergeCell ref="V158:V160"/>
    <mergeCell ref="BI160:BP160"/>
    <mergeCell ref="AK155:AM155"/>
    <mergeCell ref="AN155:AP155"/>
    <mergeCell ref="AK156:AM156"/>
    <mergeCell ref="AN156:AP156"/>
    <mergeCell ref="AK158:AM158"/>
    <mergeCell ref="AN76:AP76"/>
    <mergeCell ref="AK78:AM78"/>
    <mergeCell ref="AN78:AP78"/>
    <mergeCell ref="AN74:AP74"/>
    <mergeCell ref="L60:P62"/>
    <mergeCell ref="AA60:AA61"/>
    <mergeCell ref="AB60:AB61"/>
    <mergeCell ref="AC60:AC61"/>
    <mergeCell ref="R62:T62"/>
    <mergeCell ref="AE60:AE61"/>
    <mergeCell ref="AG60:AH61"/>
    <mergeCell ref="AI60:AJ61"/>
    <mergeCell ref="D109:F111"/>
    <mergeCell ref="D112:F114"/>
    <mergeCell ref="D115:F117"/>
    <mergeCell ref="D118:F120"/>
    <mergeCell ref="D121:F123"/>
    <mergeCell ref="AK106:AM106"/>
    <mergeCell ref="AN106:AP106"/>
    <mergeCell ref="Q118:Q120"/>
    <mergeCell ref="Q121:Q123"/>
    <mergeCell ref="Q103:Q105"/>
    <mergeCell ref="I91:BP91"/>
    <mergeCell ref="AQ123:AS123"/>
    <mergeCell ref="AW123:AY123"/>
    <mergeCell ref="BF123:BG123"/>
    <mergeCell ref="BI123:BP123"/>
    <mergeCell ref="G123:I123"/>
    <mergeCell ref="J123:K123"/>
    <mergeCell ref="R123:T123"/>
    <mergeCell ref="Y123:Z123"/>
    <mergeCell ref="AK123:AM123"/>
    <mergeCell ref="AK114:AM114"/>
    <mergeCell ref="AK112:AM112"/>
    <mergeCell ref="AK122:AM122"/>
    <mergeCell ref="BC57:BE59"/>
    <mergeCell ref="BF57:BG58"/>
    <mergeCell ref="BH57:BH59"/>
    <mergeCell ref="Y62:Z62"/>
    <mergeCell ref="AZ57:BB59"/>
    <mergeCell ref="C177:F178"/>
    <mergeCell ref="G177:K178"/>
    <mergeCell ref="O177:Q177"/>
    <mergeCell ref="R177:R178"/>
    <mergeCell ref="S177:S178"/>
    <mergeCell ref="T177:U178"/>
    <mergeCell ref="V177:W178"/>
    <mergeCell ref="AB177:AF178"/>
    <mergeCell ref="O178:Q178"/>
    <mergeCell ref="C129:F130"/>
    <mergeCell ref="G129:K130"/>
    <mergeCell ref="R129:R130"/>
    <mergeCell ref="S129:S130"/>
    <mergeCell ref="C131:F132"/>
    <mergeCell ref="G131:K132"/>
    <mergeCell ref="O131:Q131"/>
    <mergeCell ref="R131:R132"/>
    <mergeCell ref="S131:S132"/>
    <mergeCell ref="T131:U132"/>
    <mergeCell ref="V131:W132"/>
    <mergeCell ref="AB131:AF132"/>
    <mergeCell ref="O132:Q132"/>
    <mergeCell ref="C175:F176"/>
    <mergeCell ref="G175:K176"/>
    <mergeCell ref="R175:R176"/>
    <mergeCell ref="S175:S176"/>
    <mergeCell ref="D158:F160"/>
  </mergeCells>
  <phoneticPr fontId="2"/>
  <dataValidations count="10">
    <dataValidation type="list" allowBlank="1" showInputMessage="1" showErrorMessage="1" sqref="G93:K93 G139:K139 G184" xr:uid="{00000000-0002-0000-1600-000000000000}">
      <formula1>"　,主任保育士,副主任保育士,保育士"</formula1>
    </dataValidation>
    <dataValidation type="list" allowBlank="1" showInputMessage="1" showErrorMessage="1" sqref="BH3:BI3 BH49:BI49 BH96:BI96 BH141:BI141" xr:uid="{00000000-0002-0000-1600-000002000000}">
      <formula1>"6,7,8,9,10,11,12,1,2,3"</formula1>
    </dataValidation>
    <dataValidation type="list" allowBlank="1" showInputMessage="1" showErrorMessage="1" sqref="W93:X93 W10:X36 R38:S38 R128:S128 W57:X80 R82:S82 W103:X126 W139:X139 W149:X172 R174:S174" xr:uid="{00000000-0002-0000-1600-000004000000}">
      <formula1>"　,大学院,大学,短大,専門学校,高校,中学校,特別支援学校"</formula1>
    </dataValidation>
    <dataValidation type="list" allowBlank="1" showInputMessage="1" showErrorMessage="1" sqref="BH139 BH93 BH10:BH36 BH57:BH80 BH103:BH126 BH149:BH172" xr:uid="{00000000-0002-0000-1600-000005000000}">
      <formula1>"　,◯,×"</formula1>
    </dataValidation>
    <dataValidation type="list" allowBlank="1" showInputMessage="1" showErrorMessage="1" sqref="G15:I15 G62:I62 G27:I27 G108:I108 G18:I18 G21:I21 G24:I24 G160:I160 G74:I74 G120:I120 G65:I65 G111:I111 G114:I114 G117:I117 G105:I105 G163:I163 G36:I36 G123:I123 G68:I68 G71:I71 G59:I59 G172:I172 G77:I77 G126:I126 G80:I80 G30:I30 G33:I33 G151:I151 G169:I169 G154:I154 G166:I166 G157:I157" xr:uid="{00000000-0002-0000-1600-000006000000}">
      <formula1>"　,常勤,非常勤"</formula1>
    </dataValidation>
    <dataValidation type="list" allowBlank="1" showInputMessage="1" showErrorMessage="1" sqref="AI12 AG12 AI15 AG15 AI33 AG33 AI18 AG18 AI21 AG21 AI24 AG24 AI27 AG27 AI151 AI172 AI166 AG166 AI62 AG62 AG80 AG59 AI65 AG65 AI68 AG68 AI71 AG71 AI74 AG74 AI30 AG30 AI36 AG36 AI77 AG77 AI59 AI80 AI108 AG108 AG126 AG105 AI111 AG111 AI114 AG114 AI117 AG117 AI120 AG120 AI123 AG123 AI105 AI126 AI160 AG160 AI169 AG169 AI163 AG163 AI154 AG154 AG172 AG151 AI157 AG157" xr:uid="{00000000-0002-0000-1600-000007000000}">
      <formula1>"　,格付表,月給,日給,時給"</formula1>
    </dataValidation>
    <dataValidation type="list" allowBlank="1" showInputMessage="1" showErrorMessage="1" sqref="G10:K11 G161:K162 G167:K168 G13:K14 G16:K17 G19:K20 G22:K23 G25:K26 G28:K29 G31:K32 G34:K35 G57:K58 G60:K61 G63:K64 G66:K67 G69:K70 G72:K73 G75:K76 G78:K79 G170:K171 G164:K165 G103:K104 G106:K107 G109:K110 G112:K113 G115:K116 G118:K119 G121:K122 G124:K125 G155:K156 G158:K159 G149:K150 G152:K153" xr:uid="{00000000-0002-0000-1600-000008000000}">
      <formula1>"　,主任保育士,副主任保育士,保育士,幼稚園教諭"</formula1>
    </dataValidation>
    <dataValidation type="list" allowBlank="1" showInputMessage="1" showErrorMessage="1" sqref="U10:V36 U93:V93 R129:S132 R83:S86 U57:V80 R39:S40 U103:V126 U139:V139 U149:V172 R175:S178" xr:uid="{00000000-0002-0000-1600-000009000000}">
      <formula1>"　,○"</formula1>
    </dataValidation>
    <dataValidation type="list" allowBlank="1" showInputMessage="1" showErrorMessage="1" sqref="D10:F36 D57:F80 D103:F126 D149:F172" xr:uid="{B1D695DE-C922-472F-BF44-A4AAFEBF7A40}">
      <formula1>"本園,その他の事業"</formula1>
    </dataValidation>
    <dataValidation type="list" allowBlank="1" showInputMessage="1" showErrorMessage="1" sqref="G12:I12" xr:uid="{3E814FEA-A6E0-430C-BA89-648931F5E9DF}">
      <formula1>"　,常勤,短時間"</formula1>
    </dataValidation>
  </dataValidations>
  <hyperlinks>
    <hyperlink ref="BR1" location="目次!A1" display="目次に戻る" xr:uid="{00000000-0004-0000-1600-000000000000}"/>
  </hyperlinks>
  <pageMargins left="0.31496062992125984" right="0.31496062992125984" top="0.74803149606299213" bottom="0.74803149606299213" header="0.31496062992125984" footer="0.31496062992125984"/>
  <pageSetup paperSize="9" scale="89" orientation="landscape" r:id="rId1"/>
  <rowBreaks count="2" manualBreakCount="2">
    <brk id="92" min="2" max="68" man="1"/>
    <brk id="138" min="2" max="6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sheetPr>
  <dimension ref="C1:BU194"/>
  <sheetViews>
    <sheetView showGridLines="0" view="pageBreakPreview" zoomScaleNormal="100" zoomScaleSheetLayoutView="100" workbookViewId="0">
      <selection activeCell="AH13" sqref="AH13:AI14"/>
    </sheetView>
  </sheetViews>
  <sheetFormatPr defaultColWidth="8" defaultRowHeight="12"/>
  <cols>
    <col min="1" max="2" width="8" style="5"/>
    <col min="3" max="3" width="2.36328125" style="5" customWidth="1"/>
    <col min="4" max="6" width="2.08984375" style="5" customWidth="1"/>
    <col min="7" max="16" width="2" style="5" customWidth="1"/>
    <col min="17" max="19" width="2.6328125" style="5" customWidth="1"/>
    <col min="20" max="22" width="2.08984375" style="5" customWidth="1"/>
    <col min="23" max="24" width="1.90625" style="5" customWidth="1"/>
    <col min="25" max="26" width="2.08984375" style="5" customWidth="1"/>
    <col min="27" max="27" width="2.6328125" style="5" customWidth="1"/>
    <col min="28" max="28" width="2.1796875" style="5" customWidth="1"/>
    <col min="29" max="29" width="2.6328125" style="5" customWidth="1"/>
    <col min="30" max="30" width="2.1796875" style="5" customWidth="1"/>
    <col min="31" max="31" width="2.6328125" style="5" customWidth="1"/>
    <col min="32" max="36" width="4.08984375" style="5" customWidth="1"/>
    <col min="37" max="54" width="2" style="5" customWidth="1"/>
    <col min="55" max="57" width="2.08984375" style="5" customWidth="1"/>
    <col min="58" max="59" width="2.6328125" style="5" customWidth="1"/>
    <col min="60" max="64" width="3.08984375" style="5" customWidth="1"/>
    <col min="65" max="65" width="1.90625" style="5" customWidth="1"/>
    <col min="66" max="68" width="2.08984375" style="5" customWidth="1"/>
    <col min="69" max="16384" width="8" style="5"/>
  </cols>
  <sheetData>
    <row r="1" spans="3:70" ht="14.15" customHeight="1">
      <c r="C1" s="2394" t="s">
        <v>988</v>
      </c>
      <c r="D1" s="2394"/>
      <c r="E1" s="2394"/>
      <c r="F1" s="2394"/>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7"/>
      <c r="AV1" s="2417"/>
      <c r="AW1" s="2417"/>
      <c r="AX1" s="2417"/>
      <c r="AY1" s="2417"/>
      <c r="AZ1" s="2417"/>
      <c r="BA1" s="2417"/>
      <c r="BB1" s="2417"/>
      <c r="BC1" s="2417"/>
      <c r="BD1" s="2417"/>
      <c r="BE1" s="2417"/>
      <c r="BF1" s="2417"/>
      <c r="BG1" s="2417"/>
      <c r="BH1" s="2417"/>
      <c r="BI1" s="2417"/>
      <c r="BJ1" s="2417"/>
      <c r="BK1" s="2417"/>
      <c r="BL1" s="2417"/>
      <c r="BM1" s="2417"/>
      <c r="BN1" s="2071" t="s">
        <v>1428</v>
      </c>
      <c r="BO1" s="2071"/>
      <c r="BP1" s="2071"/>
      <c r="BQ1" s="2071"/>
      <c r="BR1" s="2071"/>
    </row>
    <row r="2" spans="3:70" ht="5.15" customHeight="1"/>
    <row r="3" spans="3:70" ht="14.15" customHeight="1" thickBot="1">
      <c r="C3" s="233" t="s">
        <v>2297</v>
      </c>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Y3" s="3878" t="s">
        <v>995</v>
      </c>
      <c r="AZ3" s="3878"/>
      <c r="BA3" s="3878"/>
      <c r="BB3" s="3878"/>
      <c r="BC3" s="3878"/>
      <c r="BD3" s="3878"/>
      <c r="BE3" s="3878"/>
      <c r="BF3" s="3879"/>
      <c r="BG3" s="3879"/>
      <c r="BH3" s="4137" t="s">
        <v>996</v>
      </c>
      <c r="BI3" s="4137"/>
      <c r="BJ3" s="4137"/>
      <c r="BK3" s="4137"/>
      <c r="BL3" s="4137"/>
      <c r="BM3" s="4734"/>
      <c r="BN3" s="562"/>
      <c r="BO3" s="562"/>
    </row>
    <row r="4" spans="3:70" s="65" customFormat="1" ht="13" customHeight="1">
      <c r="C4" s="4134" t="s">
        <v>834</v>
      </c>
      <c r="D4" s="3843" t="s">
        <v>1873</v>
      </c>
      <c r="E4" s="3844"/>
      <c r="F4" s="3845"/>
      <c r="G4" s="3880" t="s">
        <v>59</v>
      </c>
      <c r="H4" s="3881"/>
      <c r="I4" s="3881"/>
      <c r="J4" s="3881"/>
      <c r="K4" s="3882"/>
      <c r="L4" s="3880" t="s">
        <v>56</v>
      </c>
      <c r="M4" s="3881"/>
      <c r="N4" s="3881"/>
      <c r="O4" s="3881"/>
      <c r="P4" s="3882"/>
      <c r="Q4" s="3875" t="s">
        <v>833</v>
      </c>
      <c r="R4" s="3875" t="s">
        <v>60</v>
      </c>
      <c r="S4" s="3843" t="s">
        <v>61</v>
      </c>
      <c r="T4" s="3844"/>
      <c r="U4" s="3845"/>
      <c r="V4" s="4115" t="s">
        <v>829</v>
      </c>
      <c r="W4" s="4116"/>
      <c r="X4" s="3880" t="s">
        <v>832</v>
      </c>
      <c r="Y4" s="3881"/>
      <c r="Z4" s="3881"/>
      <c r="AA4" s="3881"/>
      <c r="AB4" s="3881"/>
      <c r="AC4" s="3881"/>
      <c r="AD4" s="3881"/>
      <c r="AE4" s="4122"/>
      <c r="AF4" s="4121" t="s">
        <v>972</v>
      </c>
      <c r="AG4" s="3881"/>
      <c r="AH4" s="3881"/>
      <c r="AI4" s="3881"/>
      <c r="AJ4" s="3881"/>
      <c r="AK4" s="3881"/>
      <c r="AL4" s="3881"/>
      <c r="AM4" s="3881"/>
      <c r="AN4" s="3881"/>
      <c r="AO4" s="3881"/>
      <c r="AP4" s="4706"/>
      <c r="AQ4" s="4706"/>
      <c r="AR4" s="4706"/>
      <c r="AS4" s="4706"/>
      <c r="AT4" s="4706"/>
      <c r="AU4" s="4706"/>
      <c r="AV4" s="4706"/>
      <c r="AW4" s="4706"/>
      <c r="AX4" s="4706"/>
      <c r="AY4" s="4706"/>
      <c r="AZ4" s="4706"/>
      <c r="BA4" s="4706"/>
      <c r="BB4" s="4706"/>
      <c r="BC4" s="4706"/>
      <c r="BD4" s="4707"/>
      <c r="BE4" s="4125" t="s">
        <v>401</v>
      </c>
      <c r="BF4" s="4127"/>
      <c r="BG4" s="4077" t="s">
        <v>66</v>
      </c>
      <c r="BH4" s="3843" t="s">
        <v>53</v>
      </c>
      <c r="BI4" s="4080"/>
      <c r="BJ4" s="4080"/>
      <c r="BK4" s="4080"/>
      <c r="BL4" s="4081"/>
      <c r="BM4" s="665"/>
    </row>
    <row r="5" spans="3:70" s="65" customFormat="1" ht="13" customHeight="1">
      <c r="C5" s="4135"/>
      <c r="D5" s="3846"/>
      <c r="E5" s="3847"/>
      <c r="F5" s="3848"/>
      <c r="G5" s="3105"/>
      <c r="H5" s="3106"/>
      <c r="I5" s="3106"/>
      <c r="J5" s="3106"/>
      <c r="K5" s="3107"/>
      <c r="L5" s="3105"/>
      <c r="M5" s="3106"/>
      <c r="N5" s="3106"/>
      <c r="O5" s="3106"/>
      <c r="P5" s="3107"/>
      <c r="Q5" s="3876"/>
      <c r="R5" s="3876"/>
      <c r="S5" s="3846"/>
      <c r="T5" s="3847"/>
      <c r="U5" s="3848"/>
      <c r="V5" s="4117"/>
      <c r="W5" s="4118"/>
      <c r="X5" s="3108"/>
      <c r="Y5" s="3109"/>
      <c r="Z5" s="3109"/>
      <c r="AA5" s="3109"/>
      <c r="AB5" s="3109"/>
      <c r="AC5" s="3109"/>
      <c r="AD5" s="3109"/>
      <c r="AE5" s="4124"/>
      <c r="AF5" s="4123"/>
      <c r="AG5" s="3109"/>
      <c r="AH5" s="3109"/>
      <c r="AI5" s="3109"/>
      <c r="AJ5" s="3109"/>
      <c r="AK5" s="3109"/>
      <c r="AL5" s="3109"/>
      <c r="AM5" s="3109"/>
      <c r="AN5" s="3109"/>
      <c r="AO5" s="3109"/>
      <c r="AP5" s="4708"/>
      <c r="AQ5" s="4708"/>
      <c r="AR5" s="4708"/>
      <c r="AS5" s="4708"/>
      <c r="AT5" s="4708"/>
      <c r="AU5" s="4708"/>
      <c r="AV5" s="4708"/>
      <c r="AW5" s="4708"/>
      <c r="AX5" s="4708"/>
      <c r="AY5" s="4708"/>
      <c r="AZ5" s="4708"/>
      <c r="BA5" s="4708"/>
      <c r="BB5" s="4708"/>
      <c r="BC5" s="4708"/>
      <c r="BD5" s="4709"/>
      <c r="BE5" s="4128"/>
      <c r="BF5" s="3385"/>
      <c r="BG5" s="4078"/>
      <c r="BH5" s="2387"/>
      <c r="BI5" s="2388"/>
      <c r="BJ5" s="2388"/>
      <c r="BK5" s="2388"/>
      <c r="BL5" s="4082"/>
    </row>
    <row r="6" spans="3:70" s="65" customFormat="1" ht="15" customHeight="1">
      <c r="C6" s="4135"/>
      <c r="D6" s="3846"/>
      <c r="E6" s="3847"/>
      <c r="F6" s="3848"/>
      <c r="G6" s="4670"/>
      <c r="H6" s="4677"/>
      <c r="I6" s="4677"/>
      <c r="J6" s="4677"/>
      <c r="K6" s="4669"/>
      <c r="L6" s="3105"/>
      <c r="M6" s="3106"/>
      <c r="N6" s="3106"/>
      <c r="O6" s="3106"/>
      <c r="P6" s="3107"/>
      <c r="Q6" s="3876"/>
      <c r="R6" s="3876"/>
      <c r="S6" s="3846"/>
      <c r="T6" s="3847"/>
      <c r="U6" s="3848"/>
      <c r="V6" s="4117"/>
      <c r="W6" s="4118"/>
      <c r="X6" s="4083" t="s">
        <v>63</v>
      </c>
      <c r="Y6" s="4084"/>
      <c r="Z6" s="4084"/>
      <c r="AA6" s="4085"/>
      <c r="AB6" s="4086" t="s">
        <v>1629</v>
      </c>
      <c r="AC6" s="4087"/>
      <c r="AD6" s="3753" t="s">
        <v>130</v>
      </c>
      <c r="AE6" s="4494"/>
      <c r="AF6" s="4095" t="s">
        <v>1247</v>
      </c>
      <c r="AG6" s="3421"/>
      <c r="AH6" s="3421"/>
      <c r="AI6" s="3421"/>
      <c r="AJ6" s="3420" t="s">
        <v>417</v>
      </c>
      <c r="AK6" s="3421"/>
      <c r="AL6" s="3421"/>
      <c r="AM6" s="3421"/>
      <c r="AN6" s="3421"/>
      <c r="AO6" s="3421"/>
      <c r="AP6" s="3421"/>
      <c r="AQ6" s="3421"/>
      <c r="AR6" s="3421"/>
      <c r="AS6" s="3421"/>
      <c r="AT6" s="3421"/>
      <c r="AU6" s="3421"/>
      <c r="AV6" s="3421"/>
      <c r="AW6" s="3421"/>
      <c r="AX6" s="3421"/>
      <c r="AY6" s="3421"/>
      <c r="AZ6" s="3421"/>
      <c r="BA6" s="3422"/>
      <c r="BB6" s="2384" t="s">
        <v>194</v>
      </c>
      <c r="BC6" s="2267"/>
      <c r="BD6" s="4096"/>
      <c r="BE6" s="4098" t="s">
        <v>402</v>
      </c>
      <c r="BF6" s="4100"/>
      <c r="BG6" s="4078"/>
      <c r="BH6" s="4104" t="s">
        <v>2298</v>
      </c>
      <c r="BI6" s="4746"/>
      <c r="BJ6" s="4746"/>
      <c r="BK6" s="4746"/>
      <c r="BL6" s="4747"/>
    </row>
    <row r="7" spans="3:70" s="65" customFormat="1" ht="15" customHeight="1">
      <c r="C7" s="4135"/>
      <c r="D7" s="3846"/>
      <c r="E7" s="3847"/>
      <c r="F7" s="3848"/>
      <c r="G7" s="4065" t="s">
        <v>408</v>
      </c>
      <c r="H7" s="4066"/>
      <c r="I7" s="4713"/>
      <c r="J7" s="4656" t="s">
        <v>831</v>
      </c>
      <c r="K7" s="4657"/>
      <c r="L7" s="3105"/>
      <c r="M7" s="3106"/>
      <c r="N7" s="3106"/>
      <c r="O7" s="3106"/>
      <c r="P7" s="3107"/>
      <c r="Q7" s="3876"/>
      <c r="R7" s="3876"/>
      <c r="S7" s="3846"/>
      <c r="T7" s="3847"/>
      <c r="U7" s="3848"/>
      <c r="V7" s="4117"/>
      <c r="W7" s="4118"/>
      <c r="X7" s="3753" t="s">
        <v>1638</v>
      </c>
      <c r="Y7" s="3869"/>
      <c r="Z7" s="3753" t="s">
        <v>830</v>
      </c>
      <c r="AA7" s="3869"/>
      <c r="AB7" s="4088"/>
      <c r="AC7" s="4089"/>
      <c r="AD7" s="3846"/>
      <c r="AE7" s="4495"/>
      <c r="AF7" s="3386" t="s">
        <v>145</v>
      </c>
      <c r="AG7" s="3104"/>
      <c r="AH7" s="3102" t="s">
        <v>416</v>
      </c>
      <c r="AI7" s="3104"/>
      <c r="AJ7" s="3837" t="s">
        <v>828</v>
      </c>
      <c r="AK7" s="4735"/>
      <c r="AL7" s="4736"/>
      <c r="AM7" s="3852" t="s">
        <v>1523</v>
      </c>
      <c r="AN7" s="3838"/>
      <c r="AO7" s="3259"/>
      <c r="AP7" s="3852" t="s">
        <v>1500</v>
      </c>
      <c r="AQ7" s="3838"/>
      <c r="AR7" s="3259"/>
      <c r="AS7" s="4074" t="s">
        <v>397</v>
      </c>
      <c r="AT7" s="4075"/>
      <c r="AU7" s="4076"/>
      <c r="AV7" s="4074" t="s">
        <v>326</v>
      </c>
      <c r="AW7" s="4075"/>
      <c r="AX7" s="4076"/>
      <c r="AY7" s="3753" t="s">
        <v>399</v>
      </c>
      <c r="AZ7" s="3868"/>
      <c r="BA7" s="3869"/>
      <c r="BB7" s="2374"/>
      <c r="BC7" s="2375"/>
      <c r="BD7" s="4097"/>
      <c r="BE7" s="4727"/>
      <c r="BF7" s="4728"/>
      <c r="BG7" s="4078"/>
      <c r="BH7" s="4748"/>
      <c r="BI7" s="4749"/>
      <c r="BJ7" s="4749"/>
      <c r="BK7" s="4749"/>
      <c r="BL7" s="4750"/>
    </row>
    <row r="8" spans="3:70" s="65" customFormat="1" ht="15" customHeight="1">
      <c r="C8" s="4135"/>
      <c r="D8" s="3846"/>
      <c r="E8" s="3847"/>
      <c r="F8" s="3848"/>
      <c r="G8" s="3846"/>
      <c r="H8" s="3847"/>
      <c r="I8" s="4714"/>
      <c r="J8" s="4658"/>
      <c r="K8" s="4659"/>
      <c r="L8" s="3105"/>
      <c r="M8" s="3106"/>
      <c r="N8" s="3106"/>
      <c r="O8" s="3106"/>
      <c r="P8" s="3107"/>
      <c r="Q8" s="3876"/>
      <c r="R8" s="3876"/>
      <c r="S8" s="3846"/>
      <c r="T8" s="3847"/>
      <c r="U8" s="3848"/>
      <c r="V8" s="4117"/>
      <c r="W8" s="4118"/>
      <c r="X8" s="3846"/>
      <c r="Y8" s="3848"/>
      <c r="Z8" s="3846"/>
      <c r="AA8" s="3848"/>
      <c r="AB8" s="4088"/>
      <c r="AC8" s="4089"/>
      <c r="AD8" s="3846"/>
      <c r="AE8" s="4495"/>
      <c r="AF8" s="4668"/>
      <c r="AG8" s="4669"/>
      <c r="AH8" s="4670"/>
      <c r="AI8" s="4669"/>
      <c r="AJ8" s="4737"/>
      <c r="AK8" s="4738"/>
      <c r="AL8" s="4739"/>
      <c r="AM8" s="3873" t="s">
        <v>827</v>
      </c>
      <c r="AN8" s="2453"/>
      <c r="AO8" s="3874"/>
      <c r="AP8" s="3873" t="s">
        <v>1501</v>
      </c>
      <c r="AQ8" s="2453"/>
      <c r="AR8" s="3874"/>
      <c r="AS8" s="4071" t="s">
        <v>394</v>
      </c>
      <c r="AT8" s="4072"/>
      <c r="AU8" s="4073"/>
      <c r="AV8" s="4068" t="s">
        <v>398</v>
      </c>
      <c r="AW8" s="4069"/>
      <c r="AX8" s="4070"/>
      <c r="AY8" s="3846"/>
      <c r="AZ8" s="3847"/>
      <c r="BA8" s="3848"/>
      <c r="BB8" s="2374"/>
      <c r="BC8" s="2375"/>
      <c r="BD8" s="4097"/>
      <c r="BE8" s="4727" t="s">
        <v>403</v>
      </c>
      <c r="BF8" s="4728"/>
      <c r="BG8" s="4078"/>
      <c r="BH8" s="4748"/>
      <c r="BI8" s="4749"/>
      <c r="BJ8" s="4749"/>
      <c r="BK8" s="4749"/>
      <c r="BL8" s="4750"/>
    </row>
    <row r="9" spans="3:70" s="65" customFormat="1" ht="15" customHeight="1" thickBot="1">
      <c r="C9" s="4136"/>
      <c r="D9" s="3849"/>
      <c r="E9" s="3850"/>
      <c r="F9" s="3851"/>
      <c r="G9" s="3849"/>
      <c r="H9" s="3850"/>
      <c r="I9" s="4715"/>
      <c r="J9" s="4660"/>
      <c r="K9" s="4661"/>
      <c r="L9" s="3417"/>
      <c r="M9" s="3418"/>
      <c r="N9" s="3418"/>
      <c r="O9" s="3418"/>
      <c r="P9" s="3419"/>
      <c r="Q9" s="3877"/>
      <c r="R9" s="3877"/>
      <c r="S9" s="3849"/>
      <c r="T9" s="3850"/>
      <c r="U9" s="3851"/>
      <c r="V9" s="4119"/>
      <c r="W9" s="4120"/>
      <c r="X9" s="3849"/>
      <c r="Y9" s="3851"/>
      <c r="Z9" s="3849"/>
      <c r="AA9" s="3851"/>
      <c r="AB9" s="4090"/>
      <c r="AC9" s="4091"/>
      <c r="AD9" s="3849"/>
      <c r="AE9" s="4496"/>
      <c r="AF9" s="4754" t="s">
        <v>418</v>
      </c>
      <c r="AG9" s="4672"/>
      <c r="AH9" s="4671" t="s">
        <v>418</v>
      </c>
      <c r="AI9" s="4672"/>
      <c r="AJ9" s="4056" t="s">
        <v>827</v>
      </c>
      <c r="AK9" s="4057"/>
      <c r="AL9" s="4058"/>
      <c r="AM9" s="4056"/>
      <c r="AN9" s="4057"/>
      <c r="AO9" s="4058"/>
      <c r="AP9" s="4056" t="s">
        <v>1674</v>
      </c>
      <c r="AQ9" s="4057"/>
      <c r="AR9" s="4058"/>
      <c r="AS9" s="4062" t="s">
        <v>64</v>
      </c>
      <c r="AT9" s="4063"/>
      <c r="AU9" s="4064"/>
      <c r="AV9" s="4062" t="s">
        <v>65</v>
      </c>
      <c r="AW9" s="4063"/>
      <c r="AX9" s="4064"/>
      <c r="AY9" s="3417"/>
      <c r="AZ9" s="3418"/>
      <c r="BA9" s="3419"/>
      <c r="BB9" s="4131" t="s">
        <v>415</v>
      </c>
      <c r="BC9" s="4132"/>
      <c r="BD9" s="4133"/>
      <c r="BE9" s="4052"/>
      <c r="BF9" s="4054"/>
      <c r="BG9" s="4079"/>
      <c r="BH9" s="4751"/>
      <c r="BI9" s="4752"/>
      <c r="BJ9" s="4752"/>
      <c r="BK9" s="4752"/>
      <c r="BL9" s="4753"/>
    </row>
    <row r="10" spans="3:70" ht="12" customHeight="1" thickTop="1">
      <c r="C10" s="4283">
        <v>0</v>
      </c>
      <c r="D10" s="3858" t="s">
        <v>994</v>
      </c>
      <c r="E10" s="3859"/>
      <c r="F10" s="3860"/>
      <c r="G10" s="4253" t="s">
        <v>410</v>
      </c>
      <c r="H10" s="4254"/>
      <c r="I10" s="4254"/>
      <c r="J10" s="4254"/>
      <c r="K10" s="4255"/>
      <c r="L10" s="1552" t="s">
        <v>69</v>
      </c>
      <c r="M10" s="1553"/>
      <c r="N10" s="1554"/>
      <c r="O10" s="1554"/>
      <c r="P10" s="1555"/>
      <c r="Q10" s="4773">
        <v>28</v>
      </c>
      <c r="R10" s="4269" t="s">
        <v>391</v>
      </c>
      <c r="S10" s="4253" t="s">
        <v>392</v>
      </c>
      <c r="T10" s="4254"/>
      <c r="U10" s="4255"/>
      <c r="V10" s="4273" t="s">
        <v>393</v>
      </c>
      <c r="W10" s="4274"/>
      <c r="X10" s="4355" t="s">
        <v>419</v>
      </c>
      <c r="Y10" s="4356"/>
      <c r="Z10" s="4346">
        <v>8</v>
      </c>
      <c r="AA10" s="4264" t="s">
        <v>33</v>
      </c>
      <c r="AB10" s="4346">
        <v>2</v>
      </c>
      <c r="AC10" s="4264" t="s">
        <v>33</v>
      </c>
      <c r="AD10" s="3858">
        <v>38</v>
      </c>
      <c r="AE10" s="4307" t="s">
        <v>33</v>
      </c>
      <c r="AF10" s="4755">
        <v>156400</v>
      </c>
      <c r="AG10" s="4756"/>
      <c r="AH10" s="4759">
        <v>162000</v>
      </c>
      <c r="AI10" s="4756"/>
      <c r="AJ10" s="4740">
        <v>7200</v>
      </c>
      <c r="AK10" s="4741"/>
      <c r="AL10" s="4742"/>
      <c r="AM10" s="4309">
        <v>7200</v>
      </c>
      <c r="AN10" s="4698"/>
      <c r="AO10" s="4699"/>
      <c r="AP10" s="1563"/>
      <c r="AQ10" s="1583"/>
      <c r="AR10" s="1584"/>
      <c r="AS10" s="4785">
        <v>5000</v>
      </c>
      <c r="AT10" s="4786"/>
      <c r="AU10" s="4787"/>
      <c r="AV10" s="4785"/>
      <c r="AW10" s="4786"/>
      <c r="AX10" s="4787"/>
      <c r="AY10" s="4541">
        <f>SUM(AJ10:AX12)</f>
        <v>44600</v>
      </c>
      <c r="AZ10" s="4542"/>
      <c r="BA10" s="4543"/>
      <c r="BB10" s="4450">
        <f>AH10+AY10</f>
        <v>206600</v>
      </c>
      <c r="BC10" s="4451"/>
      <c r="BD10" s="4452"/>
      <c r="BE10" s="4761">
        <v>1</v>
      </c>
      <c r="BF10" s="4762"/>
      <c r="BG10" s="4366" t="s">
        <v>400</v>
      </c>
      <c r="BH10" s="4287"/>
      <c r="BI10" s="4288"/>
      <c r="BJ10" s="4288"/>
      <c r="BK10" s="4288"/>
      <c r="BL10" s="4289"/>
    </row>
    <row r="11" spans="3:70" s="65" customFormat="1" ht="14.15" customHeight="1">
      <c r="C11" s="4283"/>
      <c r="D11" s="3861"/>
      <c r="E11" s="3862"/>
      <c r="F11" s="3863"/>
      <c r="G11" s="4770"/>
      <c r="H11" s="4771"/>
      <c r="I11" s="4771"/>
      <c r="J11" s="4771"/>
      <c r="K11" s="4772"/>
      <c r="L11" s="4312" t="s">
        <v>420</v>
      </c>
      <c r="M11" s="4313"/>
      <c r="N11" s="4313"/>
      <c r="O11" s="4313"/>
      <c r="P11" s="4314"/>
      <c r="Q11" s="4774"/>
      <c r="R11" s="4270"/>
      <c r="S11" s="4551"/>
      <c r="T11" s="4552"/>
      <c r="U11" s="4553"/>
      <c r="V11" s="4275"/>
      <c r="W11" s="4276"/>
      <c r="X11" s="4357"/>
      <c r="Y11" s="4358"/>
      <c r="Z11" s="4347"/>
      <c r="AA11" s="4265"/>
      <c r="AB11" s="4347"/>
      <c r="AC11" s="4265"/>
      <c r="AD11" s="3861"/>
      <c r="AE11" s="4308"/>
      <c r="AF11" s="4757"/>
      <c r="AG11" s="4758"/>
      <c r="AH11" s="4760"/>
      <c r="AI11" s="4758"/>
      <c r="AJ11" s="4743"/>
      <c r="AK11" s="4744"/>
      <c r="AL11" s="4745"/>
      <c r="AM11" s="4279">
        <v>7000</v>
      </c>
      <c r="AN11" s="4280"/>
      <c r="AO11" s="4281"/>
      <c r="AP11" s="4279">
        <v>7000</v>
      </c>
      <c r="AQ11" s="4280"/>
      <c r="AR11" s="4281"/>
      <c r="AS11" s="4779"/>
      <c r="AT11" s="4780"/>
      <c r="AU11" s="4781"/>
      <c r="AV11" s="4779"/>
      <c r="AW11" s="4780"/>
      <c r="AX11" s="4781"/>
      <c r="AY11" s="4544"/>
      <c r="AZ11" s="4545"/>
      <c r="BA11" s="4546"/>
      <c r="BB11" s="3939"/>
      <c r="BC11" s="3940"/>
      <c r="BD11" s="4036"/>
      <c r="BE11" s="4763"/>
      <c r="BF11" s="4764"/>
      <c r="BG11" s="4366"/>
      <c r="BH11" s="4327"/>
      <c r="BI11" s="4328"/>
      <c r="BJ11" s="4328"/>
      <c r="BK11" s="4328"/>
      <c r="BL11" s="4329"/>
    </row>
    <row r="12" spans="3:70" s="65" customFormat="1" ht="14.15" customHeight="1">
      <c r="C12" s="4284"/>
      <c r="D12" s="4470"/>
      <c r="E12" s="4471"/>
      <c r="F12" s="4472"/>
      <c r="G12" s="4259" t="s">
        <v>407</v>
      </c>
      <c r="H12" s="4260"/>
      <c r="I12" s="4261"/>
      <c r="J12" s="4694">
        <v>40</v>
      </c>
      <c r="K12" s="4695"/>
      <c r="L12" s="4315"/>
      <c r="M12" s="4316"/>
      <c r="N12" s="4316"/>
      <c r="O12" s="4316"/>
      <c r="P12" s="4317"/>
      <c r="Q12" s="4775"/>
      <c r="R12" s="4271"/>
      <c r="S12" s="4554"/>
      <c r="T12" s="4555"/>
      <c r="U12" s="4556"/>
      <c r="V12" s="4277"/>
      <c r="W12" s="4278"/>
      <c r="X12" s="4299">
        <v>42367</v>
      </c>
      <c r="Y12" s="4300"/>
      <c r="Z12" s="1564">
        <v>0</v>
      </c>
      <c r="AA12" s="1565" t="s">
        <v>37</v>
      </c>
      <c r="AB12" s="1566">
        <v>8</v>
      </c>
      <c r="AC12" s="1565" t="s">
        <v>37</v>
      </c>
      <c r="AD12" s="1566">
        <v>6</v>
      </c>
      <c r="AE12" s="1565" t="s">
        <v>37</v>
      </c>
      <c r="AF12" s="1578" t="s">
        <v>421</v>
      </c>
      <c r="AG12" s="1579" t="s">
        <v>422</v>
      </c>
      <c r="AH12" s="1580" t="s">
        <v>411</v>
      </c>
      <c r="AI12" s="1581"/>
      <c r="AJ12" s="4782">
        <v>7000</v>
      </c>
      <c r="AK12" s="4783"/>
      <c r="AL12" s="4784"/>
      <c r="AM12" s="4349"/>
      <c r="AN12" s="4350"/>
      <c r="AO12" s="4351"/>
      <c r="AP12" s="4349"/>
      <c r="AQ12" s="4350"/>
      <c r="AR12" s="4351"/>
      <c r="AS12" s="4765">
        <v>4200</v>
      </c>
      <c r="AT12" s="4766"/>
      <c r="AU12" s="4767"/>
      <c r="AV12" s="4765"/>
      <c r="AW12" s="4766"/>
      <c r="AX12" s="4767"/>
      <c r="AY12" s="4547"/>
      <c r="AZ12" s="4548"/>
      <c r="BA12" s="4549"/>
      <c r="BB12" s="3921"/>
      <c r="BC12" s="3922"/>
      <c r="BD12" s="3923"/>
      <c r="BE12" s="4768">
        <v>20</v>
      </c>
      <c r="BF12" s="4769"/>
      <c r="BG12" s="4367"/>
      <c r="BH12" s="4321"/>
      <c r="BI12" s="4322"/>
      <c r="BJ12" s="4322"/>
      <c r="BK12" s="4322"/>
      <c r="BL12" s="4323"/>
    </row>
    <row r="13" spans="3:70" s="65" customFormat="1" ht="14.15" customHeight="1">
      <c r="C13" s="4209">
        <v>1</v>
      </c>
      <c r="D13" s="3777"/>
      <c r="E13" s="3778"/>
      <c r="F13" s="3779"/>
      <c r="G13" s="4383"/>
      <c r="H13" s="4384"/>
      <c r="I13" s="4384"/>
      <c r="J13" s="4384"/>
      <c r="K13" s="4385"/>
      <c r="L13" s="3789"/>
      <c r="M13" s="3790"/>
      <c r="N13" s="3790"/>
      <c r="O13" s="3790"/>
      <c r="P13" s="3791"/>
      <c r="Q13" s="3786"/>
      <c r="R13" s="3870"/>
      <c r="S13" s="4383"/>
      <c r="T13" s="4384"/>
      <c r="U13" s="4385"/>
      <c r="V13" s="3982"/>
      <c r="W13" s="3983"/>
      <c r="X13" s="3988"/>
      <c r="Y13" s="4186"/>
      <c r="Z13" s="3992"/>
      <c r="AA13" s="3853" t="s">
        <v>131</v>
      </c>
      <c r="AB13" s="3855"/>
      <c r="AC13" s="3853" t="s">
        <v>131</v>
      </c>
      <c r="AD13" s="3102"/>
      <c r="AE13" s="4180" t="s">
        <v>131</v>
      </c>
      <c r="AF13" s="4589"/>
      <c r="AG13" s="4590"/>
      <c r="AH13" s="4593"/>
      <c r="AI13" s="4590"/>
      <c r="AJ13" s="4724"/>
      <c r="AK13" s="4725"/>
      <c r="AL13" s="4726"/>
      <c r="AM13" s="3837"/>
      <c r="AN13" s="3838"/>
      <c r="AO13" s="3259"/>
      <c r="AP13" s="3852"/>
      <c r="AQ13" s="3838"/>
      <c r="AR13" s="3259"/>
      <c r="AS13" s="4033"/>
      <c r="AT13" s="4034"/>
      <c r="AU13" s="4035"/>
      <c r="AV13" s="4033"/>
      <c r="AW13" s="4034"/>
      <c r="AX13" s="4035"/>
      <c r="AY13" s="3918">
        <f>SUM(AJ13:AX15)</f>
        <v>0</v>
      </c>
      <c r="AZ13" s="3919"/>
      <c r="BA13" s="3938"/>
      <c r="BB13" s="4502">
        <f>AH13+AY13</f>
        <v>0</v>
      </c>
      <c r="BC13" s="4503"/>
      <c r="BD13" s="4504"/>
      <c r="BE13" s="4582"/>
      <c r="BF13" s="4583"/>
      <c r="BG13" s="4007"/>
      <c r="BH13" s="4610"/>
      <c r="BI13" s="4611"/>
      <c r="BJ13" s="4611"/>
      <c r="BK13" s="4611"/>
      <c r="BL13" s="4612"/>
    </row>
    <row r="14" spans="3:70" s="65" customFormat="1" ht="14.15" customHeight="1">
      <c r="C14" s="4210"/>
      <c r="D14" s="3780"/>
      <c r="E14" s="3781"/>
      <c r="F14" s="3782"/>
      <c r="G14" s="4776"/>
      <c r="H14" s="4777"/>
      <c r="I14" s="4777"/>
      <c r="J14" s="4777"/>
      <c r="K14" s="4778"/>
      <c r="L14" s="3792"/>
      <c r="M14" s="3793"/>
      <c r="N14" s="3793"/>
      <c r="O14" s="3793"/>
      <c r="P14" s="3794"/>
      <c r="Q14" s="3787"/>
      <c r="R14" s="3871"/>
      <c r="S14" s="4386"/>
      <c r="T14" s="4387"/>
      <c r="U14" s="4388"/>
      <c r="V14" s="3984"/>
      <c r="W14" s="3985"/>
      <c r="X14" s="3990"/>
      <c r="Y14" s="4187"/>
      <c r="Z14" s="3993"/>
      <c r="AA14" s="3854"/>
      <c r="AB14" s="3856"/>
      <c r="AC14" s="3854"/>
      <c r="AD14" s="3105"/>
      <c r="AE14" s="4181"/>
      <c r="AF14" s="4591"/>
      <c r="AG14" s="4592"/>
      <c r="AH14" s="4594"/>
      <c r="AI14" s="4592"/>
      <c r="AJ14" s="4684"/>
      <c r="AK14" s="4685"/>
      <c r="AL14" s="4686"/>
      <c r="AM14" s="3873"/>
      <c r="AN14" s="2453"/>
      <c r="AO14" s="3874"/>
      <c r="AP14" s="3873"/>
      <c r="AQ14" s="2453"/>
      <c r="AR14" s="3874"/>
      <c r="AS14" s="4013"/>
      <c r="AT14" s="4014"/>
      <c r="AU14" s="4015"/>
      <c r="AV14" s="4013"/>
      <c r="AW14" s="4014"/>
      <c r="AX14" s="4015"/>
      <c r="AY14" s="3939"/>
      <c r="AZ14" s="3940"/>
      <c r="BA14" s="3941"/>
      <c r="BB14" s="4505"/>
      <c r="BC14" s="4506"/>
      <c r="BD14" s="4507"/>
      <c r="BE14" s="4584"/>
      <c r="BF14" s="4585"/>
      <c r="BG14" s="4008"/>
      <c r="BH14" s="4613"/>
      <c r="BI14" s="4614"/>
      <c r="BJ14" s="4614"/>
      <c r="BK14" s="4614"/>
      <c r="BL14" s="4615"/>
    </row>
    <row r="15" spans="3:70" s="65" customFormat="1" ht="14.15" customHeight="1">
      <c r="C15" s="4248"/>
      <c r="D15" s="3783"/>
      <c r="E15" s="3784"/>
      <c r="F15" s="3785"/>
      <c r="G15" s="4600"/>
      <c r="H15" s="4601"/>
      <c r="I15" s="4602"/>
      <c r="J15" s="4687"/>
      <c r="K15" s="4688"/>
      <c r="L15" s="3795"/>
      <c r="M15" s="3796"/>
      <c r="N15" s="3796"/>
      <c r="O15" s="3796"/>
      <c r="P15" s="3797"/>
      <c r="Q15" s="4550"/>
      <c r="R15" s="4268"/>
      <c r="S15" s="3783"/>
      <c r="T15" s="3784"/>
      <c r="U15" s="3785"/>
      <c r="V15" s="4266"/>
      <c r="W15" s="4267"/>
      <c r="X15" s="3994"/>
      <c r="Y15" s="4252"/>
      <c r="Z15" s="1035"/>
      <c r="AA15" s="1036" t="s">
        <v>37</v>
      </c>
      <c r="AB15" s="1037"/>
      <c r="AC15" s="1036" t="s">
        <v>37</v>
      </c>
      <c r="AD15" s="1037"/>
      <c r="AE15" s="1036" t="s">
        <v>37</v>
      </c>
      <c r="AF15" s="1400"/>
      <c r="AG15" s="1086"/>
      <c r="AH15" s="1402"/>
      <c r="AI15" s="1087"/>
      <c r="AJ15" s="4721"/>
      <c r="AK15" s="4722"/>
      <c r="AL15" s="4723"/>
      <c r="AM15" s="3824"/>
      <c r="AN15" s="3825"/>
      <c r="AO15" s="3826"/>
      <c r="AP15" s="3824"/>
      <c r="AQ15" s="3825"/>
      <c r="AR15" s="3826"/>
      <c r="AS15" s="4019"/>
      <c r="AT15" s="4020"/>
      <c r="AU15" s="4021"/>
      <c r="AV15" s="4019"/>
      <c r="AW15" s="4020"/>
      <c r="AX15" s="4021"/>
      <c r="AY15" s="3921"/>
      <c r="AZ15" s="3922"/>
      <c r="BA15" s="4044"/>
      <c r="BB15" s="4508"/>
      <c r="BC15" s="4509"/>
      <c r="BD15" s="4510"/>
      <c r="BE15" s="4595"/>
      <c r="BF15" s="4596"/>
      <c r="BG15" s="4009"/>
      <c r="BH15" s="4597"/>
      <c r="BI15" s="4598"/>
      <c r="BJ15" s="4598"/>
      <c r="BK15" s="4598"/>
      <c r="BL15" s="4599"/>
    </row>
    <row r="16" spans="3:70" s="65" customFormat="1" ht="14.15" customHeight="1">
      <c r="C16" s="4209">
        <v>2</v>
      </c>
      <c r="D16" s="3777"/>
      <c r="E16" s="3778"/>
      <c r="F16" s="3779"/>
      <c r="G16" s="4383"/>
      <c r="H16" s="4384"/>
      <c r="I16" s="4384"/>
      <c r="J16" s="4384"/>
      <c r="K16" s="4385"/>
      <c r="L16" s="3789"/>
      <c r="M16" s="3790"/>
      <c r="N16" s="3790"/>
      <c r="O16" s="3790"/>
      <c r="P16" s="3791"/>
      <c r="Q16" s="3786"/>
      <c r="R16" s="3870"/>
      <c r="S16" s="4383"/>
      <c r="T16" s="4384"/>
      <c r="U16" s="4385"/>
      <c r="V16" s="3982"/>
      <c r="W16" s="3983"/>
      <c r="X16" s="3988"/>
      <c r="Y16" s="4186"/>
      <c r="Z16" s="3992"/>
      <c r="AA16" s="3853" t="s">
        <v>131</v>
      </c>
      <c r="AB16" s="3855"/>
      <c r="AC16" s="3853" t="s">
        <v>131</v>
      </c>
      <c r="AD16" s="3102"/>
      <c r="AE16" s="4180" t="s">
        <v>131</v>
      </c>
      <c r="AF16" s="4589"/>
      <c r="AG16" s="4590"/>
      <c r="AH16" s="4593"/>
      <c r="AI16" s="4590"/>
      <c r="AJ16" s="4724"/>
      <c r="AK16" s="4725"/>
      <c r="AL16" s="4726"/>
      <c r="AM16" s="3837"/>
      <c r="AN16" s="3838"/>
      <c r="AO16" s="3259"/>
      <c r="AP16" s="3852"/>
      <c r="AQ16" s="3838"/>
      <c r="AR16" s="3259"/>
      <c r="AS16" s="4033"/>
      <c r="AT16" s="4034"/>
      <c r="AU16" s="4035"/>
      <c r="AV16" s="4033"/>
      <c r="AW16" s="4034"/>
      <c r="AX16" s="4035"/>
      <c r="AY16" s="3918">
        <f>SUM(AJ16:AX18)</f>
        <v>0</v>
      </c>
      <c r="AZ16" s="3919"/>
      <c r="BA16" s="3938"/>
      <c r="BB16" s="3918">
        <f t="shared" ref="BB16" si="0">AH16+AY16</f>
        <v>0</v>
      </c>
      <c r="BC16" s="3919"/>
      <c r="BD16" s="3920"/>
      <c r="BE16" s="4582"/>
      <c r="BF16" s="4583"/>
      <c r="BG16" s="4007"/>
      <c r="BH16" s="4610"/>
      <c r="BI16" s="4611"/>
      <c r="BJ16" s="4611"/>
      <c r="BK16" s="4611"/>
      <c r="BL16" s="4612"/>
    </row>
    <row r="17" spans="3:64" s="65" customFormat="1" ht="14.15" customHeight="1">
      <c r="C17" s="4210"/>
      <c r="D17" s="3780"/>
      <c r="E17" s="3781"/>
      <c r="F17" s="3782"/>
      <c r="G17" s="4776"/>
      <c r="H17" s="4777"/>
      <c r="I17" s="4777"/>
      <c r="J17" s="4777"/>
      <c r="K17" s="4778"/>
      <c r="L17" s="3792"/>
      <c r="M17" s="3793"/>
      <c r="N17" s="3793"/>
      <c r="O17" s="3793"/>
      <c r="P17" s="3794"/>
      <c r="Q17" s="3787"/>
      <c r="R17" s="3871"/>
      <c r="S17" s="4386"/>
      <c r="T17" s="4387"/>
      <c r="U17" s="4388"/>
      <c r="V17" s="3984"/>
      <c r="W17" s="3985"/>
      <c r="X17" s="3990"/>
      <c r="Y17" s="4187"/>
      <c r="Z17" s="3993"/>
      <c r="AA17" s="3854"/>
      <c r="AB17" s="3856"/>
      <c r="AC17" s="3854"/>
      <c r="AD17" s="3105"/>
      <c r="AE17" s="4181"/>
      <c r="AF17" s="4591"/>
      <c r="AG17" s="4592"/>
      <c r="AH17" s="4594"/>
      <c r="AI17" s="4592"/>
      <c r="AJ17" s="4684"/>
      <c r="AK17" s="4685"/>
      <c r="AL17" s="4686"/>
      <c r="AM17" s="3873"/>
      <c r="AN17" s="2453"/>
      <c r="AO17" s="3874"/>
      <c r="AP17" s="3873"/>
      <c r="AQ17" s="2453"/>
      <c r="AR17" s="3874"/>
      <c r="AS17" s="4013"/>
      <c r="AT17" s="4014"/>
      <c r="AU17" s="4015"/>
      <c r="AV17" s="4013"/>
      <c r="AW17" s="4014"/>
      <c r="AX17" s="4015"/>
      <c r="AY17" s="3939"/>
      <c r="AZ17" s="3940"/>
      <c r="BA17" s="3941"/>
      <c r="BB17" s="3939"/>
      <c r="BC17" s="3940"/>
      <c r="BD17" s="4036"/>
      <c r="BE17" s="4584"/>
      <c r="BF17" s="4585"/>
      <c r="BG17" s="4008"/>
      <c r="BH17" s="4613"/>
      <c r="BI17" s="4614"/>
      <c r="BJ17" s="4614"/>
      <c r="BK17" s="4614"/>
      <c r="BL17" s="4615"/>
    </row>
    <row r="18" spans="3:64" s="65" customFormat="1" ht="14.15" customHeight="1">
      <c r="C18" s="4248"/>
      <c r="D18" s="3783"/>
      <c r="E18" s="3784"/>
      <c r="F18" s="3785"/>
      <c r="G18" s="4600"/>
      <c r="H18" s="4601"/>
      <c r="I18" s="4602"/>
      <c r="J18" s="4687"/>
      <c r="K18" s="4688"/>
      <c r="L18" s="3795"/>
      <c r="M18" s="3796"/>
      <c r="N18" s="3796"/>
      <c r="O18" s="3796"/>
      <c r="P18" s="3797"/>
      <c r="Q18" s="3857"/>
      <c r="R18" s="3872"/>
      <c r="S18" s="4464"/>
      <c r="T18" s="4465"/>
      <c r="U18" s="4466"/>
      <c r="V18" s="3986"/>
      <c r="W18" s="3987"/>
      <c r="X18" s="3994"/>
      <c r="Y18" s="4252"/>
      <c r="Z18" s="1035"/>
      <c r="AA18" s="1036" t="s">
        <v>37</v>
      </c>
      <c r="AB18" s="1037"/>
      <c r="AC18" s="1036" t="s">
        <v>37</v>
      </c>
      <c r="AD18" s="1037"/>
      <c r="AE18" s="1036" t="s">
        <v>37</v>
      </c>
      <c r="AF18" s="1400"/>
      <c r="AG18" s="1086"/>
      <c r="AH18" s="1402"/>
      <c r="AI18" s="1087"/>
      <c r="AJ18" s="4721"/>
      <c r="AK18" s="4722"/>
      <c r="AL18" s="4723"/>
      <c r="AM18" s="3824"/>
      <c r="AN18" s="3825"/>
      <c r="AO18" s="3826"/>
      <c r="AP18" s="3824"/>
      <c r="AQ18" s="3825"/>
      <c r="AR18" s="3826"/>
      <c r="AS18" s="4019"/>
      <c r="AT18" s="4020"/>
      <c r="AU18" s="4021"/>
      <c r="AV18" s="4019"/>
      <c r="AW18" s="4020"/>
      <c r="AX18" s="4021"/>
      <c r="AY18" s="3921"/>
      <c r="AZ18" s="3922"/>
      <c r="BA18" s="4044"/>
      <c r="BB18" s="3921"/>
      <c r="BC18" s="3922"/>
      <c r="BD18" s="3923"/>
      <c r="BE18" s="4595"/>
      <c r="BF18" s="4596"/>
      <c r="BG18" s="4009"/>
      <c r="BH18" s="4597"/>
      <c r="BI18" s="4598"/>
      <c r="BJ18" s="4598"/>
      <c r="BK18" s="4598"/>
      <c r="BL18" s="4599"/>
    </row>
    <row r="19" spans="3:64" s="65" customFormat="1" ht="14.15" customHeight="1">
      <c r="C19" s="4209">
        <v>3</v>
      </c>
      <c r="D19" s="3777"/>
      <c r="E19" s="3778"/>
      <c r="F19" s="3779"/>
      <c r="G19" s="4383"/>
      <c r="H19" s="4384"/>
      <c r="I19" s="4384"/>
      <c r="J19" s="4384"/>
      <c r="K19" s="4385"/>
      <c r="L19" s="3789"/>
      <c r="M19" s="3790"/>
      <c r="N19" s="3790"/>
      <c r="O19" s="3790"/>
      <c r="P19" s="3791"/>
      <c r="Q19" s="3102"/>
      <c r="R19" s="3870"/>
      <c r="S19" s="4383"/>
      <c r="T19" s="4384"/>
      <c r="U19" s="4385"/>
      <c r="V19" s="3982"/>
      <c r="W19" s="3983"/>
      <c r="X19" s="3988"/>
      <c r="Y19" s="3989"/>
      <c r="Z19" s="3992"/>
      <c r="AA19" s="3853" t="s">
        <v>131</v>
      </c>
      <c r="AB19" s="3855"/>
      <c r="AC19" s="3853" t="s">
        <v>131</v>
      </c>
      <c r="AD19" s="3102"/>
      <c r="AE19" s="3853" t="s">
        <v>131</v>
      </c>
      <c r="AF19" s="4589"/>
      <c r="AG19" s="4590"/>
      <c r="AH19" s="4593"/>
      <c r="AI19" s="4590"/>
      <c r="AJ19" s="4724"/>
      <c r="AK19" s="4725"/>
      <c r="AL19" s="4726"/>
      <c r="AM19" s="3837"/>
      <c r="AN19" s="3838"/>
      <c r="AO19" s="3259"/>
      <c r="AP19" s="3852"/>
      <c r="AQ19" s="3838"/>
      <c r="AR19" s="3259"/>
      <c r="AS19" s="4033"/>
      <c r="AT19" s="4034"/>
      <c r="AU19" s="4035"/>
      <c r="AV19" s="4033"/>
      <c r="AW19" s="4034"/>
      <c r="AX19" s="4035"/>
      <c r="AY19" s="3918">
        <f>SUM(AJ19:AX21)</f>
        <v>0</v>
      </c>
      <c r="AZ19" s="3919"/>
      <c r="BA19" s="3938"/>
      <c r="BB19" s="3918">
        <f t="shared" ref="BB19" si="1">AH19+AY19</f>
        <v>0</v>
      </c>
      <c r="BC19" s="3919"/>
      <c r="BD19" s="3920"/>
      <c r="BE19" s="4582"/>
      <c r="BF19" s="4583"/>
      <c r="BG19" s="4007"/>
      <c r="BH19" s="4610"/>
      <c r="BI19" s="4611"/>
      <c r="BJ19" s="4611"/>
      <c r="BK19" s="4611"/>
      <c r="BL19" s="4612"/>
    </row>
    <row r="20" spans="3:64" s="65" customFormat="1" ht="14.15" customHeight="1">
      <c r="C20" s="4210"/>
      <c r="D20" s="3780"/>
      <c r="E20" s="3781"/>
      <c r="F20" s="3782"/>
      <c r="G20" s="4776"/>
      <c r="H20" s="4777"/>
      <c r="I20" s="4777"/>
      <c r="J20" s="4777"/>
      <c r="K20" s="4778"/>
      <c r="L20" s="3792"/>
      <c r="M20" s="3793"/>
      <c r="N20" s="3793"/>
      <c r="O20" s="3793"/>
      <c r="P20" s="3794"/>
      <c r="Q20" s="3105"/>
      <c r="R20" s="3871"/>
      <c r="S20" s="4386"/>
      <c r="T20" s="4387"/>
      <c r="U20" s="4388"/>
      <c r="V20" s="3984"/>
      <c r="W20" s="3985"/>
      <c r="X20" s="3990"/>
      <c r="Y20" s="3991"/>
      <c r="Z20" s="3993"/>
      <c r="AA20" s="3854"/>
      <c r="AB20" s="3856"/>
      <c r="AC20" s="3854"/>
      <c r="AD20" s="3105"/>
      <c r="AE20" s="3854"/>
      <c r="AF20" s="4591"/>
      <c r="AG20" s="4592"/>
      <c r="AH20" s="4594"/>
      <c r="AI20" s="4592"/>
      <c r="AJ20" s="4684"/>
      <c r="AK20" s="4685"/>
      <c r="AL20" s="4686"/>
      <c r="AM20" s="3873"/>
      <c r="AN20" s="2453"/>
      <c r="AO20" s="3874"/>
      <c r="AP20" s="3873"/>
      <c r="AQ20" s="2453"/>
      <c r="AR20" s="3874"/>
      <c r="AS20" s="4013"/>
      <c r="AT20" s="4014"/>
      <c r="AU20" s="4015"/>
      <c r="AV20" s="4013"/>
      <c r="AW20" s="4014"/>
      <c r="AX20" s="4015"/>
      <c r="AY20" s="3939"/>
      <c r="AZ20" s="3940"/>
      <c r="BA20" s="3941"/>
      <c r="BB20" s="3939"/>
      <c r="BC20" s="3940"/>
      <c r="BD20" s="4036"/>
      <c r="BE20" s="4584"/>
      <c r="BF20" s="4585"/>
      <c r="BG20" s="4008"/>
      <c r="BH20" s="4613"/>
      <c r="BI20" s="4614"/>
      <c r="BJ20" s="4614"/>
      <c r="BK20" s="4614"/>
      <c r="BL20" s="4615"/>
    </row>
    <row r="21" spans="3:64" s="65" customFormat="1" ht="14.15" customHeight="1">
      <c r="C21" s="4248"/>
      <c r="D21" s="3783"/>
      <c r="E21" s="3784"/>
      <c r="F21" s="3785"/>
      <c r="G21" s="4600"/>
      <c r="H21" s="4601"/>
      <c r="I21" s="4602"/>
      <c r="J21" s="4603"/>
      <c r="K21" s="4604"/>
      <c r="L21" s="3795"/>
      <c r="M21" s="3796"/>
      <c r="N21" s="3796"/>
      <c r="O21" s="3796"/>
      <c r="P21" s="3797"/>
      <c r="Q21" s="3108"/>
      <c r="R21" s="3872"/>
      <c r="S21" s="4464"/>
      <c r="T21" s="4465"/>
      <c r="U21" s="4466"/>
      <c r="V21" s="3986"/>
      <c r="W21" s="3987"/>
      <c r="X21" s="3994"/>
      <c r="Y21" s="3995"/>
      <c r="Z21" s="1035"/>
      <c r="AA21" s="1036" t="s">
        <v>37</v>
      </c>
      <c r="AB21" s="1037"/>
      <c r="AC21" s="1036" t="s">
        <v>37</v>
      </c>
      <c r="AD21" s="1037"/>
      <c r="AE21" s="1036" t="s">
        <v>37</v>
      </c>
      <c r="AF21" s="1400"/>
      <c r="AG21" s="1086"/>
      <c r="AH21" s="1402"/>
      <c r="AI21" s="1087"/>
      <c r="AJ21" s="4721"/>
      <c r="AK21" s="4722"/>
      <c r="AL21" s="4723"/>
      <c r="AM21" s="3824"/>
      <c r="AN21" s="3825"/>
      <c r="AO21" s="3826"/>
      <c r="AP21" s="3824"/>
      <c r="AQ21" s="3825"/>
      <c r="AR21" s="3826"/>
      <c r="AS21" s="4019"/>
      <c r="AT21" s="4020"/>
      <c r="AU21" s="4021"/>
      <c r="AV21" s="4019"/>
      <c r="AW21" s="4020"/>
      <c r="AX21" s="4021"/>
      <c r="AY21" s="3921"/>
      <c r="AZ21" s="3922"/>
      <c r="BA21" s="4044"/>
      <c r="BB21" s="3921"/>
      <c r="BC21" s="3922"/>
      <c r="BD21" s="3923"/>
      <c r="BE21" s="4595"/>
      <c r="BF21" s="4596"/>
      <c r="BG21" s="4009"/>
      <c r="BH21" s="4597"/>
      <c r="BI21" s="4598"/>
      <c r="BJ21" s="4598"/>
      <c r="BK21" s="4598"/>
      <c r="BL21" s="4599"/>
    </row>
    <row r="22" spans="3:64" s="65" customFormat="1" ht="14.15" customHeight="1">
      <c r="C22" s="4209">
        <v>4</v>
      </c>
      <c r="D22" s="3777"/>
      <c r="E22" s="3778"/>
      <c r="F22" s="3779"/>
      <c r="G22" s="4383"/>
      <c r="H22" s="4384"/>
      <c r="I22" s="4384"/>
      <c r="J22" s="4384"/>
      <c r="K22" s="4385"/>
      <c r="L22" s="3789"/>
      <c r="M22" s="3790"/>
      <c r="N22" s="3790"/>
      <c r="O22" s="3790"/>
      <c r="P22" s="3791"/>
      <c r="Q22" s="3102"/>
      <c r="R22" s="3870"/>
      <c r="S22" s="4383"/>
      <c r="T22" s="4384"/>
      <c r="U22" s="4385"/>
      <c r="V22" s="3982"/>
      <c r="W22" s="3983"/>
      <c r="X22" s="3988"/>
      <c r="Y22" s="3989"/>
      <c r="Z22" s="3992"/>
      <c r="AA22" s="3853" t="s">
        <v>131</v>
      </c>
      <c r="AB22" s="3855"/>
      <c r="AC22" s="3853" t="s">
        <v>131</v>
      </c>
      <c r="AD22" s="3102"/>
      <c r="AE22" s="3853" t="s">
        <v>131</v>
      </c>
      <c r="AF22" s="4589"/>
      <c r="AG22" s="4590"/>
      <c r="AH22" s="4593"/>
      <c r="AI22" s="4590"/>
      <c r="AJ22" s="4724"/>
      <c r="AK22" s="4725"/>
      <c r="AL22" s="4726"/>
      <c r="AM22" s="3837"/>
      <c r="AN22" s="3838"/>
      <c r="AO22" s="3259"/>
      <c r="AP22" s="3852"/>
      <c r="AQ22" s="3838"/>
      <c r="AR22" s="3259"/>
      <c r="AS22" s="4033"/>
      <c r="AT22" s="4034"/>
      <c r="AU22" s="4035"/>
      <c r="AV22" s="4033"/>
      <c r="AW22" s="4034"/>
      <c r="AX22" s="4035"/>
      <c r="AY22" s="3918">
        <f>SUM(AJ22:AX24)</f>
        <v>0</v>
      </c>
      <c r="AZ22" s="3919"/>
      <c r="BA22" s="3938"/>
      <c r="BB22" s="3918">
        <f t="shared" ref="BB22" si="2">AH22+AY22</f>
        <v>0</v>
      </c>
      <c r="BC22" s="3919"/>
      <c r="BD22" s="3920"/>
      <c r="BE22" s="4582"/>
      <c r="BF22" s="4583"/>
      <c r="BG22" s="4007"/>
      <c r="BH22" s="4610"/>
      <c r="BI22" s="4611"/>
      <c r="BJ22" s="4611"/>
      <c r="BK22" s="4611"/>
      <c r="BL22" s="4612"/>
    </row>
    <row r="23" spans="3:64" s="65" customFormat="1" ht="14.15" customHeight="1">
      <c r="C23" s="4210"/>
      <c r="D23" s="3780"/>
      <c r="E23" s="3781"/>
      <c r="F23" s="3782"/>
      <c r="G23" s="4776"/>
      <c r="H23" s="4777"/>
      <c r="I23" s="4777"/>
      <c r="J23" s="4777"/>
      <c r="K23" s="4778"/>
      <c r="L23" s="3792"/>
      <c r="M23" s="3793"/>
      <c r="N23" s="3793"/>
      <c r="O23" s="3793"/>
      <c r="P23" s="3794"/>
      <c r="Q23" s="3105"/>
      <c r="R23" s="3871"/>
      <c r="S23" s="4386"/>
      <c r="T23" s="4387"/>
      <c r="U23" s="4388"/>
      <c r="V23" s="3984"/>
      <c r="W23" s="3985"/>
      <c r="X23" s="3990"/>
      <c r="Y23" s="3991"/>
      <c r="Z23" s="3993"/>
      <c r="AA23" s="3854"/>
      <c r="AB23" s="3856"/>
      <c r="AC23" s="3854"/>
      <c r="AD23" s="3105"/>
      <c r="AE23" s="3854"/>
      <c r="AF23" s="4591"/>
      <c r="AG23" s="4592"/>
      <c r="AH23" s="4594"/>
      <c r="AI23" s="4592"/>
      <c r="AJ23" s="4684"/>
      <c r="AK23" s="4685"/>
      <c r="AL23" s="4686"/>
      <c r="AM23" s="3873"/>
      <c r="AN23" s="2453"/>
      <c r="AO23" s="3874"/>
      <c r="AP23" s="3873"/>
      <c r="AQ23" s="2453"/>
      <c r="AR23" s="3874"/>
      <c r="AS23" s="4013"/>
      <c r="AT23" s="4014"/>
      <c r="AU23" s="4015"/>
      <c r="AV23" s="4013"/>
      <c r="AW23" s="4014"/>
      <c r="AX23" s="4015"/>
      <c r="AY23" s="3939"/>
      <c r="AZ23" s="3940"/>
      <c r="BA23" s="3941"/>
      <c r="BB23" s="3939"/>
      <c r="BC23" s="3940"/>
      <c r="BD23" s="4036"/>
      <c r="BE23" s="4584"/>
      <c r="BF23" s="4585"/>
      <c r="BG23" s="4008"/>
      <c r="BH23" s="4613"/>
      <c r="BI23" s="4614"/>
      <c r="BJ23" s="4614"/>
      <c r="BK23" s="4614"/>
      <c r="BL23" s="4615"/>
    </row>
    <row r="24" spans="3:64" s="65" customFormat="1" ht="14.15" customHeight="1">
      <c r="C24" s="4248"/>
      <c r="D24" s="3783"/>
      <c r="E24" s="3784"/>
      <c r="F24" s="3785"/>
      <c r="G24" s="4600"/>
      <c r="H24" s="4601"/>
      <c r="I24" s="4602"/>
      <c r="J24" s="4603"/>
      <c r="K24" s="4604"/>
      <c r="L24" s="3795"/>
      <c r="M24" s="3796"/>
      <c r="N24" s="3796"/>
      <c r="O24" s="3796"/>
      <c r="P24" s="3797"/>
      <c r="Q24" s="3108"/>
      <c r="R24" s="3872"/>
      <c r="S24" s="4464"/>
      <c r="T24" s="4465"/>
      <c r="U24" s="4466"/>
      <c r="V24" s="3986"/>
      <c r="W24" s="3987"/>
      <c r="X24" s="3994"/>
      <c r="Y24" s="3995"/>
      <c r="Z24" s="1035"/>
      <c r="AA24" s="1036" t="s">
        <v>37</v>
      </c>
      <c r="AB24" s="1037"/>
      <c r="AC24" s="1036" t="s">
        <v>37</v>
      </c>
      <c r="AD24" s="1037"/>
      <c r="AE24" s="1036" t="s">
        <v>37</v>
      </c>
      <c r="AF24" s="1400"/>
      <c r="AG24" s="1086"/>
      <c r="AH24" s="1402"/>
      <c r="AI24" s="1087"/>
      <c r="AJ24" s="4721"/>
      <c r="AK24" s="4722"/>
      <c r="AL24" s="4723"/>
      <c r="AM24" s="3824"/>
      <c r="AN24" s="3825"/>
      <c r="AO24" s="3826"/>
      <c r="AP24" s="3824"/>
      <c r="AQ24" s="3825"/>
      <c r="AR24" s="3826"/>
      <c r="AS24" s="4019"/>
      <c r="AT24" s="4020"/>
      <c r="AU24" s="4021"/>
      <c r="AV24" s="4019"/>
      <c r="AW24" s="4020"/>
      <c r="AX24" s="4021"/>
      <c r="AY24" s="3921"/>
      <c r="AZ24" s="3922"/>
      <c r="BA24" s="4044"/>
      <c r="BB24" s="3921"/>
      <c r="BC24" s="3922"/>
      <c r="BD24" s="3923"/>
      <c r="BE24" s="4595"/>
      <c r="BF24" s="4596"/>
      <c r="BG24" s="4009"/>
      <c r="BH24" s="4597"/>
      <c r="BI24" s="4598"/>
      <c r="BJ24" s="4598"/>
      <c r="BK24" s="4598"/>
      <c r="BL24" s="4599"/>
    </row>
    <row r="25" spans="3:64" s="65" customFormat="1" ht="14.15" customHeight="1">
      <c r="C25" s="4209">
        <v>5</v>
      </c>
      <c r="D25" s="3777"/>
      <c r="E25" s="3778"/>
      <c r="F25" s="3779"/>
      <c r="G25" s="4383"/>
      <c r="H25" s="4384"/>
      <c r="I25" s="4384"/>
      <c r="J25" s="4384"/>
      <c r="K25" s="4385"/>
      <c r="L25" s="3789"/>
      <c r="M25" s="3790"/>
      <c r="N25" s="3790"/>
      <c r="O25" s="3790"/>
      <c r="P25" s="3791"/>
      <c r="Q25" s="3102"/>
      <c r="R25" s="3870"/>
      <c r="S25" s="4383"/>
      <c r="T25" s="4384"/>
      <c r="U25" s="4385"/>
      <c r="V25" s="3982"/>
      <c r="W25" s="3983"/>
      <c r="X25" s="3988"/>
      <c r="Y25" s="3989"/>
      <c r="Z25" s="3992"/>
      <c r="AA25" s="3853" t="s">
        <v>131</v>
      </c>
      <c r="AB25" s="3855"/>
      <c r="AC25" s="3853" t="s">
        <v>131</v>
      </c>
      <c r="AD25" s="3102"/>
      <c r="AE25" s="3853" t="s">
        <v>131</v>
      </c>
      <c r="AF25" s="4589"/>
      <c r="AG25" s="4590"/>
      <c r="AH25" s="4593"/>
      <c r="AI25" s="4590"/>
      <c r="AJ25" s="4724"/>
      <c r="AK25" s="4725"/>
      <c r="AL25" s="4726"/>
      <c r="AM25" s="3837"/>
      <c r="AN25" s="3838"/>
      <c r="AO25" s="3259"/>
      <c r="AP25" s="3852"/>
      <c r="AQ25" s="3838"/>
      <c r="AR25" s="3259"/>
      <c r="AS25" s="4033"/>
      <c r="AT25" s="4034"/>
      <c r="AU25" s="4035"/>
      <c r="AV25" s="4033"/>
      <c r="AW25" s="4034"/>
      <c r="AX25" s="4035"/>
      <c r="AY25" s="3918">
        <f>SUM(AJ25:AX27)</f>
        <v>0</v>
      </c>
      <c r="AZ25" s="3919"/>
      <c r="BA25" s="3938"/>
      <c r="BB25" s="3918">
        <f t="shared" ref="BB25" si="3">AH25+AY25</f>
        <v>0</v>
      </c>
      <c r="BC25" s="3919"/>
      <c r="BD25" s="3920"/>
      <c r="BE25" s="4582"/>
      <c r="BF25" s="4583"/>
      <c r="BG25" s="4007"/>
      <c r="BH25" s="4610"/>
      <c r="BI25" s="4611"/>
      <c r="BJ25" s="4611"/>
      <c r="BK25" s="4611"/>
      <c r="BL25" s="4612"/>
    </row>
    <row r="26" spans="3:64" s="65" customFormat="1" ht="14.15" customHeight="1">
      <c r="C26" s="4210"/>
      <c r="D26" s="3780"/>
      <c r="E26" s="3781"/>
      <c r="F26" s="3782"/>
      <c r="G26" s="4776"/>
      <c r="H26" s="4777"/>
      <c r="I26" s="4777"/>
      <c r="J26" s="4777"/>
      <c r="K26" s="4778"/>
      <c r="L26" s="3792"/>
      <c r="M26" s="3793"/>
      <c r="N26" s="3793"/>
      <c r="O26" s="3793"/>
      <c r="P26" s="3794"/>
      <c r="Q26" s="3105"/>
      <c r="R26" s="3871"/>
      <c r="S26" s="4386"/>
      <c r="T26" s="4387"/>
      <c r="U26" s="4388"/>
      <c r="V26" s="3984"/>
      <c r="W26" s="3985"/>
      <c r="X26" s="3990"/>
      <c r="Y26" s="3991"/>
      <c r="Z26" s="3993"/>
      <c r="AA26" s="3854"/>
      <c r="AB26" s="3856"/>
      <c r="AC26" s="3854"/>
      <c r="AD26" s="3105"/>
      <c r="AE26" s="3854"/>
      <c r="AF26" s="4591"/>
      <c r="AG26" s="4592"/>
      <c r="AH26" s="4594"/>
      <c r="AI26" s="4592"/>
      <c r="AJ26" s="4684"/>
      <c r="AK26" s="4685"/>
      <c r="AL26" s="4686"/>
      <c r="AM26" s="3873"/>
      <c r="AN26" s="2453"/>
      <c r="AO26" s="3874"/>
      <c r="AP26" s="3873"/>
      <c r="AQ26" s="2453"/>
      <c r="AR26" s="3874"/>
      <c r="AS26" s="4013"/>
      <c r="AT26" s="4014"/>
      <c r="AU26" s="4015"/>
      <c r="AV26" s="4013"/>
      <c r="AW26" s="4014"/>
      <c r="AX26" s="4015"/>
      <c r="AY26" s="3939"/>
      <c r="AZ26" s="3940"/>
      <c r="BA26" s="3941"/>
      <c r="BB26" s="3939"/>
      <c r="BC26" s="3940"/>
      <c r="BD26" s="4036"/>
      <c r="BE26" s="4584"/>
      <c r="BF26" s="4585"/>
      <c r="BG26" s="4008"/>
      <c r="BH26" s="4613"/>
      <c r="BI26" s="4614"/>
      <c r="BJ26" s="4614"/>
      <c r="BK26" s="4614"/>
      <c r="BL26" s="4615"/>
    </row>
    <row r="27" spans="3:64" s="65" customFormat="1" ht="14.15" customHeight="1">
      <c r="C27" s="4248"/>
      <c r="D27" s="3783"/>
      <c r="E27" s="3784"/>
      <c r="F27" s="3785"/>
      <c r="G27" s="4600"/>
      <c r="H27" s="4601"/>
      <c r="I27" s="4602"/>
      <c r="J27" s="4603"/>
      <c r="K27" s="4604"/>
      <c r="L27" s="3795"/>
      <c r="M27" s="3796"/>
      <c r="N27" s="3796"/>
      <c r="O27" s="3796"/>
      <c r="P27" s="3797"/>
      <c r="Q27" s="3108"/>
      <c r="R27" s="3872"/>
      <c r="S27" s="4464"/>
      <c r="T27" s="4465"/>
      <c r="U27" s="4466"/>
      <c r="V27" s="3986"/>
      <c r="W27" s="3987"/>
      <c r="X27" s="3994"/>
      <c r="Y27" s="3995"/>
      <c r="Z27" s="1035"/>
      <c r="AA27" s="1036" t="s">
        <v>37</v>
      </c>
      <c r="AB27" s="1037"/>
      <c r="AC27" s="1036" t="s">
        <v>37</v>
      </c>
      <c r="AD27" s="1037"/>
      <c r="AE27" s="1036" t="s">
        <v>37</v>
      </c>
      <c r="AF27" s="1400"/>
      <c r="AG27" s="1086"/>
      <c r="AH27" s="1402"/>
      <c r="AI27" s="1087"/>
      <c r="AJ27" s="4721"/>
      <c r="AK27" s="4722"/>
      <c r="AL27" s="4723"/>
      <c r="AM27" s="3824"/>
      <c r="AN27" s="3825"/>
      <c r="AO27" s="3826"/>
      <c r="AP27" s="3824"/>
      <c r="AQ27" s="3825"/>
      <c r="AR27" s="3826"/>
      <c r="AS27" s="4019"/>
      <c r="AT27" s="4020"/>
      <c r="AU27" s="4021"/>
      <c r="AV27" s="4019"/>
      <c r="AW27" s="4020"/>
      <c r="AX27" s="4021"/>
      <c r="AY27" s="3921"/>
      <c r="AZ27" s="3922"/>
      <c r="BA27" s="4044"/>
      <c r="BB27" s="3921"/>
      <c r="BC27" s="3922"/>
      <c r="BD27" s="3923"/>
      <c r="BE27" s="4595"/>
      <c r="BF27" s="4596"/>
      <c r="BG27" s="4009"/>
      <c r="BH27" s="4597"/>
      <c r="BI27" s="4598"/>
      <c r="BJ27" s="4598"/>
      <c r="BK27" s="4598"/>
      <c r="BL27" s="4599"/>
    </row>
    <row r="28" spans="3:64" s="65" customFormat="1" ht="14.15" customHeight="1">
      <c r="C28" s="4209">
        <v>6</v>
      </c>
      <c r="D28" s="3777"/>
      <c r="E28" s="3778"/>
      <c r="F28" s="3779"/>
      <c r="G28" s="4383"/>
      <c r="H28" s="4384"/>
      <c r="I28" s="4384"/>
      <c r="J28" s="4384"/>
      <c r="K28" s="4385"/>
      <c r="L28" s="3789"/>
      <c r="M28" s="3790"/>
      <c r="N28" s="3790"/>
      <c r="O28" s="3790"/>
      <c r="P28" s="3791"/>
      <c r="Q28" s="3102"/>
      <c r="R28" s="3870"/>
      <c r="S28" s="4383"/>
      <c r="T28" s="4384"/>
      <c r="U28" s="4385"/>
      <c r="V28" s="3982"/>
      <c r="W28" s="3983"/>
      <c r="X28" s="3988"/>
      <c r="Y28" s="3989"/>
      <c r="Z28" s="3992"/>
      <c r="AA28" s="3853" t="s">
        <v>131</v>
      </c>
      <c r="AB28" s="3855"/>
      <c r="AC28" s="3853" t="s">
        <v>131</v>
      </c>
      <c r="AD28" s="3102"/>
      <c r="AE28" s="3853" t="s">
        <v>131</v>
      </c>
      <c r="AF28" s="4589"/>
      <c r="AG28" s="4590"/>
      <c r="AH28" s="4593"/>
      <c r="AI28" s="4590"/>
      <c r="AJ28" s="4724"/>
      <c r="AK28" s="4725"/>
      <c r="AL28" s="4726"/>
      <c r="AM28" s="3837"/>
      <c r="AN28" s="3838"/>
      <c r="AO28" s="3259"/>
      <c r="AP28" s="3852"/>
      <c r="AQ28" s="3838"/>
      <c r="AR28" s="3259"/>
      <c r="AS28" s="4033"/>
      <c r="AT28" s="4034"/>
      <c r="AU28" s="4035"/>
      <c r="AV28" s="4033"/>
      <c r="AW28" s="4034"/>
      <c r="AX28" s="4035"/>
      <c r="AY28" s="3918">
        <f>SUM(AJ28:AX30)</f>
        <v>0</v>
      </c>
      <c r="AZ28" s="3919"/>
      <c r="BA28" s="3938"/>
      <c r="BB28" s="3918">
        <f t="shared" ref="BB28" si="4">AH28+AY28</f>
        <v>0</v>
      </c>
      <c r="BC28" s="3919"/>
      <c r="BD28" s="3920"/>
      <c r="BE28" s="4582"/>
      <c r="BF28" s="4583"/>
      <c r="BG28" s="4007"/>
      <c r="BH28" s="4610"/>
      <c r="BI28" s="4611"/>
      <c r="BJ28" s="4611"/>
      <c r="BK28" s="4611"/>
      <c r="BL28" s="4612"/>
    </row>
    <row r="29" spans="3:64" s="65" customFormat="1" ht="14.15" customHeight="1">
      <c r="C29" s="4210"/>
      <c r="D29" s="3780"/>
      <c r="E29" s="3781"/>
      <c r="F29" s="3782"/>
      <c r="G29" s="4776"/>
      <c r="H29" s="4777"/>
      <c r="I29" s="4777"/>
      <c r="J29" s="4777"/>
      <c r="K29" s="4778"/>
      <c r="L29" s="3792"/>
      <c r="M29" s="3793"/>
      <c r="N29" s="3793"/>
      <c r="O29" s="3793"/>
      <c r="P29" s="3794"/>
      <c r="Q29" s="3105"/>
      <c r="R29" s="3871"/>
      <c r="S29" s="4386"/>
      <c r="T29" s="4387"/>
      <c r="U29" s="4388"/>
      <c r="V29" s="3984"/>
      <c r="W29" s="3985"/>
      <c r="X29" s="3990"/>
      <c r="Y29" s="3991"/>
      <c r="Z29" s="3993"/>
      <c r="AA29" s="3854"/>
      <c r="AB29" s="3856"/>
      <c r="AC29" s="3854"/>
      <c r="AD29" s="3105"/>
      <c r="AE29" s="3854"/>
      <c r="AF29" s="4591"/>
      <c r="AG29" s="4592"/>
      <c r="AH29" s="4594"/>
      <c r="AI29" s="4592"/>
      <c r="AJ29" s="4684"/>
      <c r="AK29" s="4685"/>
      <c r="AL29" s="4686"/>
      <c r="AM29" s="3873"/>
      <c r="AN29" s="2453"/>
      <c r="AO29" s="3874"/>
      <c r="AP29" s="3873"/>
      <c r="AQ29" s="2453"/>
      <c r="AR29" s="3874"/>
      <c r="AS29" s="4013"/>
      <c r="AT29" s="4014"/>
      <c r="AU29" s="4015"/>
      <c r="AV29" s="4013"/>
      <c r="AW29" s="4014"/>
      <c r="AX29" s="4015"/>
      <c r="AY29" s="3939"/>
      <c r="AZ29" s="3940"/>
      <c r="BA29" s="3941"/>
      <c r="BB29" s="3939"/>
      <c r="BC29" s="3940"/>
      <c r="BD29" s="4036"/>
      <c r="BE29" s="4584"/>
      <c r="BF29" s="4585"/>
      <c r="BG29" s="4008"/>
      <c r="BH29" s="4613"/>
      <c r="BI29" s="4614"/>
      <c r="BJ29" s="4614"/>
      <c r="BK29" s="4614"/>
      <c r="BL29" s="4615"/>
    </row>
    <row r="30" spans="3:64" s="65" customFormat="1" ht="13.5" customHeight="1">
      <c r="C30" s="4248"/>
      <c r="D30" s="3783"/>
      <c r="E30" s="3784"/>
      <c r="F30" s="3785"/>
      <c r="G30" s="4600"/>
      <c r="H30" s="4601"/>
      <c r="I30" s="4602"/>
      <c r="J30" s="4603"/>
      <c r="K30" s="4604"/>
      <c r="L30" s="3795"/>
      <c r="M30" s="3796"/>
      <c r="N30" s="3796"/>
      <c r="O30" s="3796"/>
      <c r="P30" s="3797"/>
      <c r="Q30" s="3108"/>
      <c r="R30" s="3872"/>
      <c r="S30" s="4464"/>
      <c r="T30" s="4465"/>
      <c r="U30" s="4466"/>
      <c r="V30" s="3986"/>
      <c r="W30" s="3987"/>
      <c r="X30" s="3994"/>
      <c r="Y30" s="3995"/>
      <c r="Z30" s="1035"/>
      <c r="AA30" s="1036" t="s">
        <v>37</v>
      </c>
      <c r="AB30" s="1037"/>
      <c r="AC30" s="1036" t="s">
        <v>37</v>
      </c>
      <c r="AD30" s="1037"/>
      <c r="AE30" s="1036" t="s">
        <v>37</v>
      </c>
      <c r="AF30" s="1400"/>
      <c r="AG30" s="1086"/>
      <c r="AH30" s="1402"/>
      <c r="AI30" s="1087"/>
      <c r="AJ30" s="4721"/>
      <c r="AK30" s="4722"/>
      <c r="AL30" s="4723"/>
      <c r="AM30" s="3824"/>
      <c r="AN30" s="3825"/>
      <c r="AO30" s="3826"/>
      <c r="AP30" s="3824"/>
      <c r="AQ30" s="3825"/>
      <c r="AR30" s="3826"/>
      <c r="AS30" s="4019"/>
      <c r="AT30" s="4020"/>
      <c r="AU30" s="4021"/>
      <c r="AV30" s="4019"/>
      <c r="AW30" s="4020"/>
      <c r="AX30" s="4021"/>
      <c r="AY30" s="3921"/>
      <c r="AZ30" s="3922"/>
      <c r="BA30" s="4044"/>
      <c r="BB30" s="3921"/>
      <c r="BC30" s="3922"/>
      <c r="BD30" s="3923"/>
      <c r="BE30" s="4595"/>
      <c r="BF30" s="4596"/>
      <c r="BG30" s="4009"/>
      <c r="BH30" s="4597"/>
      <c r="BI30" s="4598"/>
      <c r="BJ30" s="4598"/>
      <c r="BK30" s="4598"/>
      <c r="BL30" s="4599"/>
    </row>
    <row r="31" spans="3:64" s="65" customFormat="1" ht="14.15" customHeight="1">
      <c r="C31" s="4209">
        <v>7</v>
      </c>
      <c r="D31" s="3777"/>
      <c r="E31" s="3778"/>
      <c r="F31" s="3779"/>
      <c r="G31" s="4383"/>
      <c r="H31" s="4384"/>
      <c r="I31" s="4384"/>
      <c r="J31" s="4384"/>
      <c r="K31" s="4385"/>
      <c r="L31" s="3789"/>
      <c r="M31" s="3790"/>
      <c r="N31" s="3790"/>
      <c r="O31" s="3790"/>
      <c r="P31" s="3791"/>
      <c r="Q31" s="3102"/>
      <c r="R31" s="3870"/>
      <c r="S31" s="4383"/>
      <c r="T31" s="4384"/>
      <c r="U31" s="4385"/>
      <c r="V31" s="3982"/>
      <c r="W31" s="3983"/>
      <c r="X31" s="3988"/>
      <c r="Y31" s="3989"/>
      <c r="Z31" s="3992"/>
      <c r="AA31" s="3853" t="s">
        <v>131</v>
      </c>
      <c r="AB31" s="3855"/>
      <c r="AC31" s="3853" t="s">
        <v>131</v>
      </c>
      <c r="AD31" s="3102"/>
      <c r="AE31" s="3853" t="s">
        <v>131</v>
      </c>
      <c r="AF31" s="4589"/>
      <c r="AG31" s="4590"/>
      <c r="AH31" s="4593"/>
      <c r="AI31" s="4590"/>
      <c r="AJ31" s="4724"/>
      <c r="AK31" s="4725"/>
      <c r="AL31" s="4726"/>
      <c r="AM31" s="3837"/>
      <c r="AN31" s="3838"/>
      <c r="AO31" s="3259"/>
      <c r="AP31" s="3852"/>
      <c r="AQ31" s="3838"/>
      <c r="AR31" s="3259"/>
      <c r="AS31" s="4033"/>
      <c r="AT31" s="4034"/>
      <c r="AU31" s="4035"/>
      <c r="AV31" s="4033"/>
      <c r="AW31" s="4034"/>
      <c r="AX31" s="4035"/>
      <c r="AY31" s="3918">
        <f>SUM(AJ31:AX33)</f>
        <v>0</v>
      </c>
      <c r="AZ31" s="3919"/>
      <c r="BA31" s="3938"/>
      <c r="BB31" s="3918">
        <f t="shared" ref="BB31" si="5">AH31+AY31</f>
        <v>0</v>
      </c>
      <c r="BC31" s="3919"/>
      <c r="BD31" s="3920"/>
      <c r="BE31" s="4582"/>
      <c r="BF31" s="4583"/>
      <c r="BG31" s="4007"/>
      <c r="BH31" s="4610"/>
      <c r="BI31" s="4611"/>
      <c r="BJ31" s="4611"/>
      <c r="BK31" s="4611"/>
      <c r="BL31" s="4612"/>
    </row>
    <row r="32" spans="3:64" s="65" customFormat="1" ht="14.15" customHeight="1">
      <c r="C32" s="4210"/>
      <c r="D32" s="3780"/>
      <c r="E32" s="3781"/>
      <c r="F32" s="3782"/>
      <c r="G32" s="4776"/>
      <c r="H32" s="4777"/>
      <c r="I32" s="4777"/>
      <c r="J32" s="4777"/>
      <c r="K32" s="4778"/>
      <c r="L32" s="3792"/>
      <c r="M32" s="3793"/>
      <c r="N32" s="3793"/>
      <c r="O32" s="3793"/>
      <c r="P32" s="3794"/>
      <c r="Q32" s="3105"/>
      <c r="R32" s="3871"/>
      <c r="S32" s="4386"/>
      <c r="T32" s="4387"/>
      <c r="U32" s="4388"/>
      <c r="V32" s="3984"/>
      <c r="W32" s="3985"/>
      <c r="X32" s="3990"/>
      <c r="Y32" s="3991"/>
      <c r="Z32" s="3993"/>
      <c r="AA32" s="3854"/>
      <c r="AB32" s="3856"/>
      <c r="AC32" s="3854"/>
      <c r="AD32" s="3105"/>
      <c r="AE32" s="3854"/>
      <c r="AF32" s="4591"/>
      <c r="AG32" s="4592"/>
      <c r="AH32" s="4594"/>
      <c r="AI32" s="4592"/>
      <c r="AJ32" s="4684"/>
      <c r="AK32" s="4685"/>
      <c r="AL32" s="4686"/>
      <c r="AM32" s="3873"/>
      <c r="AN32" s="2453"/>
      <c r="AO32" s="3874"/>
      <c r="AP32" s="3873"/>
      <c r="AQ32" s="2453"/>
      <c r="AR32" s="3874"/>
      <c r="AS32" s="4013"/>
      <c r="AT32" s="4014"/>
      <c r="AU32" s="4015"/>
      <c r="AV32" s="4013"/>
      <c r="AW32" s="4014"/>
      <c r="AX32" s="4015"/>
      <c r="AY32" s="3939"/>
      <c r="AZ32" s="3940"/>
      <c r="BA32" s="3941"/>
      <c r="BB32" s="3939"/>
      <c r="BC32" s="3940"/>
      <c r="BD32" s="4036"/>
      <c r="BE32" s="4584"/>
      <c r="BF32" s="4585"/>
      <c r="BG32" s="4008"/>
      <c r="BH32" s="4613"/>
      <c r="BI32" s="4614"/>
      <c r="BJ32" s="4614"/>
      <c r="BK32" s="4614"/>
      <c r="BL32" s="4615"/>
    </row>
    <row r="33" spans="3:71" s="65" customFormat="1" ht="13.5" customHeight="1">
      <c r="C33" s="4248"/>
      <c r="D33" s="3783"/>
      <c r="E33" s="3784"/>
      <c r="F33" s="3785"/>
      <c r="G33" s="4600"/>
      <c r="H33" s="4601"/>
      <c r="I33" s="4602"/>
      <c r="J33" s="4603"/>
      <c r="K33" s="4604"/>
      <c r="L33" s="3795"/>
      <c r="M33" s="3796"/>
      <c r="N33" s="3796"/>
      <c r="O33" s="3796"/>
      <c r="P33" s="3797"/>
      <c r="Q33" s="3108"/>
      <c r="R33" s="3872"/>
      <c r="S33" s="4464"/>
      <c r="T33" s="4465"/>
      <c r="U33" s="4466"/>
      <c r="V33" s="3986"/>
      <c r="W33" s="3987"/>
      <c r="X33" s="3994"/>
      <c r="Y33" s="3995"/>
      <c r="Z33" s="1035"/>
      <c r="AA33" s="1036" t="s">
        <v>37</v>
      </c>
      <c r="AB33" s="1037"/>
      <c r="AC33" s="1036" t="s">
        <v>37</v>
      </c>
      <c r="AD33" s="1037"/>
      <c r="AE33" s="1036" t="s">
        <v>37</v>
      </c>
      <c r="AF33" s="1400"/>
      <c r="AG33" s="1086"/>
      <c r="AH33" s="1402"/>
      <c r="AI33" s="1087"/>
      <c r="AJ33" s="4721"/>
      <c r="AK33" s="4722"/>
      <c r="AL33" s="4723"/>
      <c r="AM33" s="3873"/>
      <c r="AN33" s="2453"/>
      <c r="AO33" s="3874"/>
      <c r="AP33" s="3873"/>
      <c r="AQ33" s="2453"/>
      <c r="AR33" s="3874"/>
      <c r="AS33" s="4019"/>
      <c r="AT33" s="4020"/>
      <c r="AU33" s="4021"/>
      <c r="AV33" s="4019"/>
      <c r="AW33" s="4020"/>
      <c r="AX33" s="4021"/>
      <c r="AY33" s="3921"/>
      <c r="AZ33" s="3922"/>
      <c r="BA33" s="4044"/>
      <c r="BB33" s="3921"/>
      <c r="BC33" s="3922"/>
      <c r="BD33" s="3923"/>
      <c r="BE33" s="4595"/>
      <c r="BF33" s="4596"/>
      <c r="BG33" s="4009"/>
      <c r="BH33" s="4597"/>
      <c r="BI33" s="4598"/>
      <c r="BJ33" s="4598"/>
      <c r="BK33" s="4598"/>
      <c r="BL33" s="4599"/>
    </row>
    <row r="34" spans="3:71" s="65" customFormat="1" ht="14.15" customHeight="1">
      <c r="C34" s="4209">
        <v>8</v>
      </c>
      <c r="D34" s="3777"/>
      <c r="E34" s="3778"/>
      <c r="F34" s="3779"/>
      <c r="G34" s="4383"/>
      <c r="H34" s="4384"/>
      <c r="I34" s="4384"/>
      <c r="J34" s="4384"/>
      <c r="K34" s="4385"/>
      <c r="L34" s="3789"/>
      <c r="M34" s="3790"/>
      <c r="N34" s="3790"/>
      <c r="O34" s="3790"/>
      <c r="P34" s="3791"/>
      <c r="Q34" s="3102"/>
      <c r="R34" s="3870"/>
      <c r="S34" s="4383"/>
      <c r="T34" s="4384"/>
      <c r="U34" s="4385"/>
      <c r="V34" s="3982"/>
      <c r="W34" s="3983"/>
      <c r="X34" s="3988"/>
      <c r="Y34" s="3989"/>
      <c r="Z34" s="3992"/>
      <c r="AA34" s="3853" t="s">
        <v>131</v>
      </c>
      <c r="AB34" s="3855"/>
      <c r="AC34" s="3853" t="s">
        <v>131</v>
      </c>
      <c r="AD34" s="3102"/>
      <c r="AE34" s="3853" t="s">
        <v>131</v>
      </c>
      <c r="AF34" s="4589"/>
      <c r="AG34" s="4590"/>
      <c r="AH34" s="4593"/>
      <c r="AI34" s="4590"/>
      <c r="AJ34" s="4724"/>
      <c r="AK34" s="4725"/>
      <c r="AL34" s="4726"/>
      <c r="AM34" s="3837"/>
      <c r="AN34" s="3838"/>
      <c r="AO34" s="3259"/>
      <c r="AP34" s="3852"/>
      <c r="AQ34" s="3838"/>
      <c r="AR34" s="3259"/>
      <c r="AS34" s="4033"/>
      <c r="AT34" s="4034"/>
      <c r="AU34" s="4035"/>
      <c r="AV34" s="4033"/>
      <c r="AW34" s="4034"/>
      <c r="AX34" s="4035"/>
      <c r="AY34" s="3939">
        <f>SUM(AJ34:AX36)</f>
        <v>0</v>
      </c>
      <c r="AZ34" s="3940"/>
      <c r="BA34" s="3941"/>
      <c r="BB34" s="3939">
        <f t="shared" ref="BB34" si="6">AH34+AY34</f>
        <v>0</v>
      </c>
      <c r="BC34" s="3940"/>
      <c r="BD34" s="4036"/>
      <c r="BE34" s="4582"/>
      <c r="BF34" s="4583"/>
      <c r="BG34" s="4007"/>
      <c r="BH34" s="4638"/>
      <c r="BI34" s="4639"/>
      <c r="BJ34" s="4639"/>
      <c r="BK34" s="4639"/>
      <c r="BL34" s="4640"/>
    </row>
    <row r="35" spans="3:71" s="65" customFormat="1" ht="14.15" customHeight="1">
      <c r="C35" s="4210"/>
      <c r="D35" s="3780"/>
      <c r="E35" s="3781"/>
      <c r="F35" s="3782"/>
      <c r="G35" s="4776"/>
      <c r="H35" s="4777"/>
      <c r="I35" s="4777"/>
      <c r="J35" s="4777"/>
      <c r="K35" s="4778"/>
      <c r="L35" s="3792"/>
      <c r="M35" s="3793"/>
      <c r="N35" s="3793"/>
      <c r="O35" s="3793"/>
      <c r="P35" s="3794"/>
      <c r="Q35" s="3105"/>
      <c r="R35" s="3871"/>
      <c r="S35" s="4386"/>
      <c r="T35" s="4387"/>
      <c r="U35" s="4388"/>
      <c r="V35" s="3984"/>
      <c r="W35" s="3985"/>
      <c r="X35" s="3990"/>
      <c r="Y35" s="3991"/>
      <c r="Z35" s="3993"/>
      <c r="AA35" s="3854"/>
      <c r="AB35" s="3856"/>
      <c r="AC35" s="3854"/>
      <c r="AD35" s="3105"/>
      <c r="AE35" s="3854"/>
      <c r="AF35" s="4591"/>
      <c r="AG35" s="4592"/>
      <c r="AH35" s="4594"/>
      <c r="AI35" s="4592"/>
      <c r="AJ35" s="4684"/>
      <c r="AK35" s="4685"/>
      <c r="AL35" s="4686"/>
      <c r="AM35" s="3873"/>
      <c r="AN35" s="2453"/>
      <c r="AO35" s="3874"/>
      <c r="AP35" s="3873"/>
      <c r="AQ35" s="2453"/>
      <c r="AR35" s="3874"/>
      <c r="AS35" s="4013"/>
      <c r="AT35" s="4014"/>
      <c r="AU35" s="4015"/>
      <c r="AV35" s="4013"/>
      <c r="AW35" s="4014"/>
      <c r="AX35" s="4015"/>
      <c r="AY35" s="3939"/>
      <c r="AZ35" s="3940"/>
      <c r="BA35" s="3941"/>
      <c r="BB35" s="3939"/>
      <c r="BC35" s="3940"/>
      <c r="BD35" s="4036"/>
      <c r="BE35" s="4584"/>
      <c r="BF35" s="4585"/>
      <c r="BG35" s="4008"/>
      <c r="BH35" s="4613"/>
      <c r="BI35" s="4614"/>
      <c r="BJ35" s="4614"/>
      <c r="BK35" s="4614"/>
      <c r="BL35" s="4615"/>
    </row>
    <row r="36" spans="3:71" s="65" customFormat="1" ht="14.15" customHeight="1" thickBot="1">
      <c r="C36" s="4211"/>
      <c r="D36" s="4605"/>
      <c r="E36" s="4606"/>
      <c r="F36" s="4607"/>
      <c r="G36" s="4649"/>
      <c r="H36" s="4650"/>
      <c r="I36" s="4651"/>
      <c r="J36" s="4652"/>
      <c r="K36" s="4653"/>
      <c r="L36" s="3977"/>
      <c r="M36" s="3978"/>
      <c r="N36" s="3978"/>
      <c r="O36" s="3978"/>
      <c r="P36" s="3979"/>
      <c r="Q36" s="4396"/>
      <c r="R36" s="3980"/>
      <c r="S36" s="4389"/>
      <c r="T36" s="4390"/>
      <c r="U36" s="4391"/>
      <c r="V36" s="4005"/>
      <c r="W36" s="4006"/>
      <c r="X36" s="3948"/>
      <c r="Y36" s="3949"/>
      <c r="Z36" s="1043"/>
      <c r="AA36" s="1044" t="s">
        <v>37</v>
      </c>
      <c r="AB36" s="772"/>
      <c r="AC36" s="1044" t="s">
        <v>37</v>
      </c>
      <c r="AD36" s="772"/>
      <c r="AE36" s="1044" t="s">
        <v>37</v>
      </c>
      <c r="AF36" s="1401"/>
      <c r="AG36" s="1088"/>
      <c r="AH36" s="1403"/>
      <c r="AI36" s="1089"/>
      <c r="AJ36" s="4795"/>
      <c r="AK36" s="4796"/>
      <c r="AL36" s="4797"/>
      <c r="AM36" s="3945"/>
      <c r="AN36" s="3946"/>
      <c r="AO36" s="3947"/>
      <c r="AP36" s="3945"/>
      <c r="AQ36" s="3946"/>
      <c r="AR36" s="3947"/>
      <c r="AS36" s="3996"/>
      <c r="AT36" s="3997"/>
      <c r="AU36" s="3998"/>
      <c r="AV36" s="3996"/>
      <c r="AW36" s="3997"/>
      <c r="AX36" s="3998"/>
      <c r="AY36" s="3942"/>
      <c r="AZ36" s="3943"/>
      <c r="BA36" s="3944"/>
      <c r="BB36" s="3942"/>
      <c r="BC36" s="3943"/>
      <c r="BD36" s="4037"/>
      <c r="BE36" s="4641"/>
      <c r="BF36" s="4642"/>
      <c r="BG36" s="4028"/>
      <c r="BH36" s="4643"/>
      <c r="BI36" s="4644"/>
      <c r="BJ36" s="4644"/>
      <c r="BK36" s="4644"/>
      <c r="BL36" s="4645"/>
    </row>
    <row r="37" spans="3:71" s="65" customFormat="1" ht="7"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82"/>
      <c r="AB37" s="115"/>
      <c r="AC37" s="115"/>
      <c r="AD37" s="115"/>
      <c r="AE37" s="115"/>
      <c r="AF37" s="1095"/>
      <c r="AG37" s="82"/>
      <c r="AH37" s="82"/>
      <c r="AI37" s="82"/>
      <c r="AJ37" s="82"/>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28"/>
      <c r="BG37" s="128"/>
      <c r="BH37" s="82"/>
      <c r="BI37" s="82"/>
      <c r="BJ37" s="82"/>
      <c r="BK37" s="82"/>
      <c r="BL37" s="82"/>
      <c r="BM37" s="82"/>
    </row>
    <row r="38" spans="3:71" s="65" customFormat="1" ht="12" customHeight="1">
      <c r="C38" s="65" t="s">
        <v>123</v>
      </c>
      <c r="G38" s="344"/>
      <c r="H38" s="1063" t="s">
        <v>124</v>
      </c>
      <c r="I38" s="217" t="s">
        <v>1462</v>
      </c>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338"/>
      <c r="BF38" s="338"/>
      <c r="BG38" s="338"/>
      <c r="BH38" s="338"/>
      <c r="BI38" s="338"/>
      <c r="BJ38" s="338"/>
      <c r="BK38" s="338"/>
      <c r="BL38" s="338"/>
      <c r="BM38" s="338"/>
    </row>
    <row r="39" spans="3:71" s="65" customFormat="1" ht="12" customHeight="1">
      <c r="H39" s="1063" t="s">
        <v>132</v>
      </c>
      <c r="I39" s="217" t="s">
        <v>2175</v>
      </c>
      <c r="J39" s="217"/>
      <c r="K39" s="217"/>
      <c r="L39" s="217"/>
      <c r="M39" s="217"/>
      <c r="N39" s="217"/>
      <c r="O39" s="217"/>
      <c r="P39" s="217"/>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row>
    <row r="40" spans="3:71" s="65" customFormat="1" ht="12" customHeight="1">
      <c r="H40" s="1063" t="s">
        <v>1248</v>
      </c>
      <c r="I40" s="2401" t="s">
        <v>1639</v>
      </c>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c r="BA40" s="2401"/>
      <c r="BB40" s="2401"/>
      <c r="BC40" s="2401"/>
      <c r="BD40" s="2401"/>
      <c r="BE40" s="2401"/>
      <c r="BF40" s="2401"/>
      <c r="BG40" s="2401"/>
      <c r="BH40" s="2401"/>
      <c r="BI40" s="2401"/>
      <c r="BJ40" s="2401"/>
      <c r="BK40" s="2401"/>
      <c r="BL40" s="2401"/>
      <c r="BM40" s="104"/>
    </row>
    <row r="41" spans="3:71" s="65" customFormat="1" ht="12" customHeight="1">
      <c r="H41" s="1063"/>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c r="AS41" s="2401"/>
      <c r="AT41" s="2401"/>
      <c r="AU41" s="2401"/>
      <c r="AV41" s="2401"/>
      <c r="AW41" s="2401"/>
      <c r="AX41" s="2401"/>
      <c r="AY41" s="2401"/>
      <c r="AZ41" s="2401"/>
      <c r="BA41" s="2401"/>
      <c r="BB41" s="2401"/>
      <c r="BC41" s="2401"/>
      <c r="BD41" s="2401"/>
      <c r="BE41" s="2401"/>
      <c r="BF41" s="2401"/>
      <c r="BG41" s="2401"/>
      <c r="BH41" s="2401"/>
      <c r="BI41" s="2401"/>
      <c r="BJ41" s="2401"/>
      <c r="BK41" s="2401"/>
      <c r="BL41" s="2401"/>
      <c r="BM41" s="104"/>
    </row>
    <row r="42" spans="3:71" s="65" customFormat="1" ht="12" customHeight="1">
      <c r="H42" s="1063" t="s">
        <v>1183</v>
      </c>
      <c r="I42" s="2401" t="s">
        <v>1637</v>
      </c>
      <c r="J42" s="2401"/>
      <c r="K42" s="2401"/>
      <c r="L42" s="240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c r="AS42" s="2401"/>
      <c r="AT42" s="2401"/>
      <c r="AU42" s="2401"/>
      <c r="AV42" s="2401"/>
      <c r="AW42" s="2401"/>
      <c r="AX42" s="2401"/>
      <c r="AY42" s="2401"/>
      <c r="AZ42" s="2401"/>
      <c r="BA42" s="2401"/>
      <c r="BB42" s="2401"/>
      <c r="BC42" s="2401"/>
      <c r="BD42" s="2401"/>
      <c r="BE42" s="2401"/>
      <c r="BF42" s="2401"/>
      <c r="BG42" s="2401"/>
      <c r="BH42" s="2401"/>
      <c r="BI42" s="2401"/>
      <c r="BJ42" s="2401"/>
      <c r="BK42" s="2401"/>
      <c r="BL42" s="2401"/>
      <c r="BM42" s="2401"/>
    </row>
    <row r="43" spans="3:71" s="65" customFormat="1" ht="12" customHeight="1">
      <c r="H43" s="1063" t="s">
        <v>1526</v>
      </c>
      <c r="I43" s="3590" t="s">
        <v>2294</v>
      </c>
      <c r="J43" s="3590"/>
      <c r="K43" s="3590"/>
      <c r="L43" s="3590"/>
      <c r="M43" s="3590"/>
      <c r="N43" s="3590"/>
      <c r="O43" s="3590"/>
      <c r="P43" s="3590"/>
      <c r="Q43" s="3590"/>
      <c r="R43" s="3590"/>
      <c r="S43" s="3590"/>
      <c r="T43" s="3590"/>
      <c r="U43" s="3590"/>
      <c r="V43" s="3590"/>
      <c r="W43" s="3590"/>
      <c r="X43" s="3590"/>
      <c r="Y43" s="3590"/>
      <c r="Z43" s="3590"/>
      <c r="AA43" s="3590"/>
      <c r="AB43" s="3590"/>
      <c r="AC43" s="3590"/>
      <c r="AD43" s="3590"/>
      <c r="AE43" s="3590"/>
      <c r="AF43" s="3590"/>
      <c r="AG43" s="3590"/>
      <c r="AH43" s="3590"/>
      <c r="AI43" s="3590"/>
      <c r="AJ43" s="3590"/>
      <c r="AK43" s="3590"/>
      <c r="AL43" s="3590"/>
      <c r="AM43" s="3590"/>
      <c r="AN43" s="3590"/>
      <c r="AO43" s="3590"/>
      <c r="AP43" s="3590"/>
      <c r="AQ43" s="3590"/>
      <c r="AR43" s="3590"/>
      <c r="AS43" s="3590"/>
      <c r="AT43" s="3590"/>
      <c r="AU43" s="3590"/>
      <c r="AV43" s="3590"/>
      <c r="AW43" s="3590"/>
      <c r="AX43" s="3590"/>
      <c r="AY43" s="3590"/>
      <c r="AZ43" s="3590"/>
      <c r="BA43" s="3590"/>
      <c r="BB43" s="3590"/>
      <c r="BC43" s="3590"/>
      <c r="BD43" s="3590"/>
      <c r="BE43" s="3590"/>
      <c r="BF43" s="3590"/>
      <c r="BG43" s="3590"/>
      <c r="BH43" s="3590"/>
      <c r="BI43" s="3590"/>
      <c r="BJ43" s="3590"/>
      <c r="BK43" s="3590"/>
      <c r="BL43" s="3590"/>
      <c r="BM43" s="3590"/>
      <c r="BN43" s="3590"/>
      <c r="BO43" s="3590"/>
      <c r="BP43" s="3590"/>
      <c r="BQ43" s="800"/>
      <c r="BR43" s="800"/>
      <c r="BS43" s="800"/>
    </row>
    <row r="44" spans="3:71" ht="14.15" customHeight="1">
      <c r="C44" s="2394" t="s">
        <v>2176</v>
      </c>
      <c r="D44" s="2394"/>
      <c r="E44" s="2394"/>
      <c r="F44" s="2394"/>
      <c r="G44" s="2417"/>
      <c r="H44" s="2417"/>
      <c r="I44" s="2417"/>
      <c r="J44" s="2417"/>
      <c r="K44" s="2417"/>
      <c r="L44" s="2417"/>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c r="AS44" s="2417"/>
      <c r="AT44" s="2417"/>
      <c r="AU44" s="2417"/>
      <c r="AV44" s="2417"/>
      <c r="AW44" s="2417"/>
      <c r="AX44" s="2417"/>
      <c r="AY44" s="2417"/>
      <c r="AZ44" s="2417"/>
      <c r="BA44" s="2417"/>
      <c r="BB44" s="2417"/>
      <c r="BC44" s="2417"/>
      <c r="BD44" s="2417"/>
      <c r="BE44" s="2417"/>
      <c r="BF44" s="2417"/>
      <c r="BG44" s="2417"/>
      <c r="BH44" s="2417"/>
      <c r="BI44" s="2417"/>
      <c r="BJ44" s="2417"/>
      <c r="BK44" s="2417"/>
      <c r="BL44" s="2417"/>
      <c r="BM44" s="2417"/>
    </row>
    <row r="45" spans="3:71" ht="5.15" customHeight="1">
      <c r="F45" s="65"/>
    </row>
    <row r="46" spans="3:71" ht="14.15" customHeight="1" thickBot="1">
      <c r="C46" s="233" t="s">
        <v>2297</v>
      </c>
      <c r="D46" s="233"/>
      <c r="E46" s="233"/>
      <c r="F46" s="233"/>
      <c r="G46" s="233"/>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Y46" s="3878" t="s">
        <v>995</v>
      </c>
      <c r="AZ46" s="3878"/>
      <c r="BA46" s="3878"/>
      <c r="BB46" s="3878"/>
      <c r="BC46" s="3878"/>
      <c r="BD46" s="3878"/>
      <c r="BE46" s="3878"/>
      <c r="BF46" s="3879"/>
      <c r="BG46" s="3879"/>
      <c r="BH46" s="4137" t="s">
        <v>996</v>
      </c>
      <c r="BI46" s="4137"/>
      <c r="BJ46" s="4137"/>
      <c r="BK46" s="4137"/>
      <c r="BL46" s="4137"/>
      <c r="BM46" s="4734"/>
      <c r="BN46" s="562"/>
      <c r="BO46" s="562"/>
    </row>
    <row r="47" spans="3:71" s="65" customFormat="1" ht="13" customHeight="1">
      <c r="C47" s="4134" t="s">
        <v>834</v>
      </c>
      <c r="D47" s="3843" t="s">
        <v>1873</v>
      </c>
      <c r="E47" s="3844"/>
      <c r="F47" s="3845"/>
      <c r="G47" s="3880" t="s">
        <v>59</v>
      </c>
      <c r="H47" s="3881"/>
      <c r="I47" s="3881"/>
      <c r="J47" s="3881"/>
      <c r="K47" s="3882"/>
      <c r="L47" s="3880" t="s">
        <v>56</v>
      </c>
      <c r="M47" s="3881"/>
      <c r="N47" s="3881"/>
      <c r="O47" s="3881"/>
      <c r="P47" s="3882"/>
      <c r="Q47" s="4788" t="s">
        <v>833</v>
      </c>
      <c r="R47" s="3875" t="s">
        <v>60</v>
      </c>
      <c r="S47" s="3843" t="s">
        <v>61</v>
      </c>
      <c r="T47" s="4080"/>
      <c r="U47" s="4791"/>
      <c r="V47" s="4115" t="s">
        <v>829</v>
      </c>
      <c r="W47" s="4116"/>
      <c r="X47" s="3880" t="s">
        <v>832</v>
      </c>
      <c r="Y47" s="3881"/>
      <c r="Z47" s="3881"/>
      <c r="AA47" s="3881"/>
      <c r="AB47" s="3881"/>
      <c r="AC47" s="3881"/>
      <c r="AD47" s="3881"/>
      <c r="AE47" s="4122"/>
      <c r="AF47" s="4121" t="s">
        <v>972</v>
      </c>
      <c r="AG47" s="3881"/>
      <c r="AH47" s="3881"/>
      <c r="AI47" s="3881"/>
      <c r="AJ47" s="3881"/>
      <c r="AK47" s="3881"/>
      <c r="AL47" s="3881"/>
      <c r="AM47" s="3881"/>
      <c r="AN47" s="3881"/>
      <c r="AO47" s="3881"/>
      <c r="AP47" s="3881"/>
      <c r="AQ47" s="3881"/>
      <c r="AR47" s="3881"/>
      <c r="AS47" s="3881"/>
      <c r="AT47" s="3881"/>
      <c r="AU47" s="3881"/>
      <c r="AV47" s="3881"/>
      <c r="AW47" s="3881"/>
      <c r="AX47" s="3881"/>
      <c r="AY47" s="3881"/>
      <c r="AZ47" s="3881"/>
      <c r="BA47" s="3881"/>
      <c r="BB47" s="3881"/>
      <c r="BC47" s="3881"/>
      <c r="BD47" s="4122"/>
      <c r="BE47" s="4125" t="s">
        <v>401</v>
      </c>
      <c r="BF47" s="4127"/>
      <c r="BG47" s="4077" t="s">
        <v>66</v>
      </c>
      <c r="BH47" s="3843" t="s">
        <v>53</v>
      </c>
      <c r="BI47" s="4080"/>
      <c r="BJ47" s="4080"/>
      <c r="BK47" s="4080"/>
      <c r="BL47" s="4081"/>
      <c r="BM47" s="665"/>
    </row>
    <row r="48" spans="3:71" s="65" customFormat="1" ht="13" customHeight="1">
      <c r="C48" s="4135"/>
      <c r="D48" s="3846"/>
      <c r="E48" s="3847"/>
      <c r="F48" s="3848"/>
      <c r="G48" s="3105"/>
      <c r="H48" s="3106"/>
      <c r="I48" s="3106"/>
      <c r="J48" s="3106"/>
      <c r="K48" s="3107"/>
      <c r="L48" s="3105"/>
      <c r="M48" s="3106"/>
      <c r="N48" s="3106"/>
      <c r="O48" s="3106"/>
      <c r="P48" s="3107"/>
      <c r="Q48" s="4789"/>
      <c r="R48" s="3876"/>
      <c r="S48" s="2374"/>
      <c r="T48" s="2375"/>
      <c r="U48" s="2386"/>
      <c r="V48" s="4117"/>
      <c r="W48" s="4118"/>
      <c r="X48" s="3108"/>
      <c r="Y48" s="3109"/>
      <c r="Z48" s="3109"/>
      <c r="AA48" s="3109"/>
      <c r="AB48" s="3109"/>
      <c r="AC48" s="3109"/>
      <c r="AD48" s="3109"/>
      <c r="AE48" s="4124"/>
      <c r="AF48" s="4123"/>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c r="BA48" s="3109"/>
      <c r="BB48" s="3109"/>
      <c r="BC48" s="3109"/>
      <c r="BD48" s="4124"/>
      <c r="BE48" s="4128"/>
      <c r="BF48" s="3385"/>
      <c r="BG48" s="4078"/>
      <c r="BH48" s="2387"/>
      <c r="BI48" s="2388"/>
      <c r="BJ48" s="2388"/>
      <c r="BK48" s="2388"/>
      <c r="BL48" s="4082"/>
    </row>
    <row r="49" spans="3:64" s="65" customFormat="1" ht="15" customHeight="1">
      <c r="C49" s="4135"/>
      <c r="D49" s="3846"/>
      <c r="E49" s="3847"/>
      <c r="F49" s="3848"/>
      <c r="G49" s="3105"/>
      <c r="H49" s="3106"/>
      <c r="I49" s="3106"/>
      <c r="J49" s="3106"/>
      <c r="K49" s="3107"/>
      <c r="L49" s="3105"/>
      <c r="M49" s="3106"/>
      <c r="N49" s="3106"/>
      <c r="O49" s="3106"/>
      <c r="P49" s="3107"/>
      <c r="Q49" s="4789"/>
      <c r="R49" s="3876"/>
      <c r="S49" s="2374"/>
      <c r="T49" s="2375"/>
      <c r="U49" s="2386"/>
      <c r="V49" s="4117"/>
      <c r="W49" s="4118"/>
      <c r="X49" s="4083" t="s">
        <v>63</v>
      </c>
      <c r="Y49" s="4084"/>
      <c r="Z49" s="4084"/>
      <c r="AA49" s="4085"/>
      <c r="AB49" s="4086" t="s">
        <v>1629</v>
      </c>
      <c r="AC49" s="4087"/>
      <c r="AD49" s="3753" t="s">
        <v>130</v>
      </c>
      <c r="AE49" s="3868"/>
      <c r="AF49" s="4095" t="s">
        <v>1247</v>
      </c>
      <c r="AG49" s="3421"/>
      <c r="AH49" s="3421"/>
      <c r="AI49" s="3421"/>
      <c r="AJ49" s="3420" t="s">
        <v>417</v>
      </c>
      <c r="AK49" s="3421"/>
      <c r="AL49" s="3421"/>
      <c r="AM49" s="3421"/>
      <c r="AN49" s="3421"/>
      <c r="AO49" s="3421"/>
      <c r="AP49" s="3421"/>
      <c r="AQ49" s="3421"/>
      <c r="AR49" s="3421"/>
      <c r="AS49" s="3421"/>
      <c r="AT49" s="3421"/>
      <c r="AU49" s="3421"/>
      <c r="AV49" s="3421"/>
      <c r="AW49" s="3421"/>
      <c r="AX49" s="3421"/>
      <c r="AY49" s="3421"/>
      <c r="AZ49" s="3421"/>
      <c r="BA49" s="3421"/>
      <c r="BB49" s="2384" t="s">
        <v>194</v>
      </c>
      <c r="BC49" s="2267"/>
      <c r="BD49" s="4096"/>
      <c r="BE49" s="4098" t="s">
        <v>402</v>
      </c>
      <c r="BF49" s="4100"/>
      <c r="BG49" s="4078"/>
      <c r="BH49" s="4104" t="s">
        <v>2298</v>
      </c>
      <c r="BI49" s="4746"/>
      <c r="BJ49" s="4746"/>
      <c r="BK49" s="4746"/>
      <c r="BL49" s="4747"/>
    </row>
    <row r="50" spans="3:64" s="65" customFormat="1" ht="15" customHeight="1">
      <c r="C50" s="4135"/>
      <c r="D50" s="3846"/>
      <c r="E50" s="3847"/>
      <c r="F50" s="3848"/>
      <c r="G50" s="4065" t="s">
        <v>408</v>
      </c>
      <c r="H50" s="4066"/>
      <c r="I50" s="4066"/>
      <c r="J50" s="4656" t="s">
        <v>831</v>
      </c>
      <c r="K50" s="4657"/>
      <c r="L50" s="3105"/>
      <c r="M50" s="3106"/>
      <c r="N50" s="3106"/>
      <c r="O50" s="3106"/>
      <c r="P50" s="3107"/>
      <c r="Q50" s="4789"/>
      <c r="R50" s="3876"/>
      <c r="S50" s="2374"/>
      <c r="T50" s="2375"/>
      <c r="U50" s="2386"/>
      <c r="V50" s="4117"/>
      <c r="W50" s="4118"/>
      <c r="X50" s="3753" t="s">
        <v>1638</v>
      </c>
      <c r="Y50" s="3869"/>
      <c r="Z50" s="3753" t="s">
        <v>830</v>
      </c>
      <c r="AA50" s="3869"/>
      <c r="AB50" s="4088"/>
      <c r="AC50" s="4089"/>
      <c r="AD50" s="3846"/>
      <c r="AE50" s="3847"/>
      <c r="AF50" s="3386" t="s">
        <v>145</v>
      </c>
      <c r="AG50" s="3104"/>
      <c r="AH50" s="3102" t="s">
        <v>416</v>
      </c>
      <c r="AI50" s="3104"/>
      <c r="AJ50" s="3837" t="s">
        <v>828</v>
      </c>
      <c r="AK50" s="4735"/>
      <c r="AL50" s="4736"/>
      <c r="AM50" s="3852" t="s">
        <v>1523</v>
      </c>
      <c r="AN50" s="3838"/>
      <c r="AO50" s="3259"/>
      <c r="AP50" s="3852" t="s">
        <v>1500</v>
      </c>
      <c r="AQ50" s="3838"/>
      <c r="AR50" s="3259"/>
      <c r="AS50" s="4074" t="s">
        <v>397</v>
      </c>
      <c r="AT50" s="4075"/>
      <c r="AU50" s="4076"/>
      <c r="AV50" s="4074" t="s">
        <v>326</v>
      </c>
      <c r="AW50" s="4075"/>
      <c r="AX50" s="4076"/>
      <c r="AY50" s="3753" t="s">
        <v>399</v>
      </c>
      <c r="AZ50" s="3868"/>
      <c r="BA50" s="3868"/>
      <c r="BB50" s="2374"/>
      <c r="BC50" s="2375"/>
      <c r="BD50" s="4097"/>
      <c r="BE50" s="4727"/>
      <c r="BF50" s="4728"/>
      <c r="BG50" s="4078"/>
      <c r="BH50" s="4748"/>
      <c r="BI50" s="4749"/>
      <c r="BJ50" s="4749"/>
      <c r="BK50" s="4749"/>
      <c r="BL50" s="4750"/>
    </row>
    <row r="51" spans="3:64" s="65" customFormat="1" ht="15" customHeight="1">
      <c r="C51" s="4135"/>
      <c r="D51" s="3846"/>
      <c r="E51" s="3847"/>
      <c r="F51" s="3848"/>
      <c r="G51" s="3846"/>
      <c r="H51" s="3847"/>
      <c r="I51" s="3847"/>
      <c r="J51" s="4658"/>
      <c r="K51" s="4659"/>
      <c r="L51" s="3105"/>
      <c r="M51" s="3106"/>
      <c r="N51" s="3106"/>
      <c r="O51" s="3106"/>
      <c r="P51" s="3107"/>
      <c r="Q51" s="4789"/>
      <c r="R51" s="3876"/>
      <c r="S51" s="2374"/>
      <c r="T51" s="2375"/>
      <c r="U51" s="2386"/>
      <c r="V51" s="4117"/>
      <c r="W51" s="4118"/>
      <c r="X51" s="3846"/>
      <c r="Y51" s="3848"/>
      <c r="Z51" s="3846"/>
      <c r="AA51" s="3848"/>
      <c r="AB51" s="4088"/>
      <c r="AC51" s="4089"/>
      <c r="AD51" s="3846"/>
      <c r="AE51" s="3847"/>
      <c r="AF51" s="4668"/>
      <c r="AG51" s="4669"/>
      <c r="AH51" s="4670"/>
      <c r="AI51" s="4669"/>
      <c r="AJ51" s="4737"/>
      <c r="AK51" s="4738"/>
      <c r="AL51" s="4739"/>
      <c r="AM51" s="3873" t="s">
        <v>827</v>
      </c>
      <c r="AN51" s="2453"/>
      <c r="AO51" s="3874"/>
      <c r="AP51" s="3873" t="s">
        <v>1501</v>
      </c>
      <c r="AQ51" s="2453"/>
      <c r="AR51" s="3874"/>
      <c r="AS51" s="4071" t="s">
        <v>394</v>
      </c>
      <c r="AT51" s="4072"/>
      <c r="AU51" s="4073"/>
      <c r="AV51" s="4068" t="s">
        <v>398</v>
      </c>
      <c r="AW51" s="4069"/>
      <c r="AX51" s="4070"/>
      <c r="AY51" s="3846"/>
      <c r="AZ51" s="3847"/>
      <c r="BA51" s="3847"/>
      <c r="BB51" s="2374"/>
      <c r="BC51" s="2375"/>
      <c r="BD51" s="4097"/>
      <c r="BE51" s="4727" t="s">
        <v>403</v>
      </c>
      <c r="BF51" s="4728"/>
      <c r="BG51" s="4078"/>
      <c r="BH51" s="4748"/>
      <c r="BI51" s="4749"/>
      <c r="BJ51" s="4749"/>
      <c r="BK51" s="4749"/>
      <c r="BL51" s="4750"/>
    </row>
    <row r="52" spans="3:64" s="65" customFormat="1" ht="15" customHeight="1" thickBot="1">
      <c r="C52" s="4136"/>
      <c r="D52" s="3849"/>
      <c r="E52" s="3850"/>
      <c r="F52" s="3851"/>
      <c r="G52" s="3849"/>
      <c r="H52" s="3850"/>
      <c r="I52" s="3850"/>
      <c r="J52" s="4660"/>
      <c r="K52" s="4661"/>
      <c r="L52" s="3417"/>
      <c r="M52" s="3418"/>
      <c r="N52" s="3418"/>
      <c r="O52" s="3418"/>
      <c r="P52" s="3419"/>
      <c r="Q52" s="4790"/>
      <c r="R52" s="3877"/>
      <c r="S52" s="4792"/>
      <c r="T52" s="2269"/>
      <c r="U52" s="4793"/>
      <c r="V52" s="4119"/>
      <c r="W52" s="4120"/>
      <c r="X52" s="3849"/>
      <c r="Y52" s="3851"/>
      <c r="Z52" s="3849"/>
      <c r="AA52" s="3851"/>
      <c r="AB52" s="4090"/>
      <c r="AC52" s="4091"/>
      <c r="AD52" s="3849"/>
      <c r="AE52" s="3850"/>
      <c r="AF52" s="4666" t="s">
        <v>418</v>
      </c>
      <c r="AG52" s="4667"/>
      <c r="AH52" s="4667" t="s">
        <v>418</v>
      </c>
      <c r="AI52" s="4667"/>
      <c r="AJ52" s="4056" t="s">
        <v>827</v>
      </c>
      <c r="AK52" s="4057"/>
      <c r="AL52" s="4058"/>
      <c r="AM52" s="4056"/>
      <c r="AN52" s="4057"/>
      <c r="AO52" s="4058"/>
      <c r="AP52" s="4056" t="s">
        <v>1674</v>
      </c>
      <c r="AQ52" s="4057"/>
      <c r="AR52" s="4058"/>
      <c r="AS52" s="4062" t="s">
        <v>64</v>
      </c>
      <c r="AT52" s="4063"/>
      <c r="AU52" s="4064"/>
      <c r="AV52" s="4062" t="s">
        <v>65</v>
      </c>
      <c r="AW52" s="4063"/>
      <c r="AX52" s="4064"/>
      <c r="AY52" s="3417" t="s">
        <v>42</v>
      </c>
      <c r="AZ52" s="3418"/>
      <c r="BA52" s="3419"/>
      <c r="BB52" s="4131" t="s">
        <v>415</v>
      </c>
      <c r="BC52" s="4132"/>
      <c r="BD52" s="4133"/>
      <c r="BE52" s="4052"/>
      <c r="BF52" s="4054"/>
      <c r="BG52" s="4079"/>
      <c r="BH52" s="4751"/>
      <c r="BI52" s="4752"/>
      <c r="BJ52" s="4752"/>
      <c r="BK52" s="4752"/>
      <c r="BL52" s="4753"/>
    </row>
    <row r="53" spans="3:64" s="65" customFormat="1" ht="14.15" customHeight="1" thickTop="1">
      <c r="C53" s="4794">
        <v>9</v>
      </c>
      <c r="D53" s="4729"/>
      <c r="E53" s="4730"/>
      <c r="F53" s="4731"/>
      <c r="G53" s="4383"/>
      <c r="H53" s="4384"/>
      <c r="I53" s="4384"/>
      <c r="J53" s="4384"/>
      <c r="K53" s="4385"/>
      <c r="L53" s="3789"/>
      <c r="M53" s="3790"/>
      <c r="N53" s="3790"/>
      <c r="O53" s="3790"/>
      <c r="P53" s="3791"/>
      <c r="Q53" s="3102"/>
      <c r="R53" s="3870"/>
      <c r="S53" s="4383"/>
      <c r="T53" s="4384"/>
      <c r="U53" s="4385"/>
      <c r="V53" s="3982"/>
      <c r="W53" s="3983"/>
      <c r="X53" s="3988"/>
      <c r="Y53" s="3989"/>
      <c r="Z53" s="3992"/>
      <c r="AA53" s="3853" t="s">
        <v>131</v>
      </c>
      <c r="AB53" s="3855"/>
      <c r="AC53" s="3853" t="s">
        <v>131</v>
      </c>
      <c r="AD53" s="3102"/>
      <c r="AE53" s="3853" t="s">
        <v>131</v>
      </c>
      <c r="AF53" s="4589"/>
      <c r="AG53" s="4590"/>
      <c r="AH53" s="4593"/>
      <c r="AI53" s="4590"/>
      <c r="AJ53" s="4724"/>
      <c r="AK53" s="4725"/>
      <c r="AL53" s="4726"/>
      <c r="AM53" s="3837"/>
      <c r="AN53" s="3838"/>
      <c r="AO53" s="3259"/>
      <c r="AP53" s="3852"/>
      <c r="AQ53" s="3838"/>
      <c r="AR53" s="3259"/>
      <c r="AS53" s="4033"/>
      <c r="AT53" s="4034"/>
      <c r="AU53" s="4035"/>
      <c r="AV53" s="4033"/>
      <c r="AW53" s="4034"/>
      <c r="AX53" s="4035"/>
      <c r="AY53" s="3918">
        <f>SUM(AJ53:AX55)</f>
        <v>0</v>
      </c>
      <c r="AZ53" s="3919"/>
      <c r="BA53" s="3938"/>
      <c r="BB53" s="4502">
        <f>AH53+AY53</f>
        <v>0</v>
      </c>
      <c r="BC53" s="4503"/>
      <c r="BD53" s="4504"/>
      <c r="BE53" s="4582"/>
      <c r="BF53" s="4583"/>
      <c r="BG53" s="4007"/>
      <c r="BH53" s="4610"/>
      <c r="BI53" s="4611"/>
      <c r="BJ53" s="4611"/>
      <c r="BK53" s="4611"/>
      <c r="BL53" s="4612"/>
    </row>
    <row r="54" spans="3:64" s="65" customFormat="1" ht="14.15" customHeight="1">
      <c r="C54" s="4210"/>
      <c r="D54" s="3780"/>
      <c r="E54" s="3781"/>
      <c r="F54" s="3782"/>
      <c r="G54" s="4776"/>
      <c r="H54" s="4777"/>
      <c r="I54" s="4777"/>
      <c r="J54" s="4777"/>
      <c r="K54" s="4778"/>
      <c r="L54" s="3792"/>
      <c r="M54" s="3793"/>
      <c r="N54" s="3793"/>
      <c r="O54" s="3793"/>
      <c r="P54" s="3794"/>
      <c r="Q54" s="3105"/>
      <c r="R54" s="3871"/>
      <c r="S54" s="4386"/>
      <c r="T54" s="4387"/>
      <c r="U54" s="4388"/>
      <c r="V54" s="3984"/>
      <c r="W54" s="3985"/>
      <c r="X54" s="3990"/>
      <c r="Y54" s="3991"/>
      <c r="Z54" s="3993"/>
      <c r="AA54" s="3854"/>
      <c r="AB54" s="3856"/>
      <c r="AC54" s="3854"/>
      <c r="AD54" s="3105"/>
      <c r="AE54" s="3854"/>
      <c r="AF54" s="4591"/>
      <c r="AG54" s="4592"/>
      <c r="AH54" s="4594"/>
      <c r="AI54" s="4592"/>
      <c r="AJ54" s="4684"/>
      <c r="AK54" s="4685"/>
      <c r="AL54" s="4686"/>
      <c r="AM54" s="3873"/>
      <c r="AN54" s="2453"/>
      <c r="AO54" s="3874"/>
      <c r="AP54" s="3873"/>
      <c r="AQ54" s="2453"/>
      <c r="AR54" s="3874"/>
      <c r="AS54" s="4013"/>
      <c r="AT54" s="4014"/>
      <c r="AU54" s="4015"/>
      <c r="AV54" s="4013"/>
      <c r="AW54" s="4014"/>
      <c r="AX54" s="4015"/>
      <c r="AY54" s="3939"/>
      <c r="AZ54" s="3940"/>
      <c r="BA54" s="3941"/>
      <c r="BB54" s="4505"/>
      <c r="BC54" s="4506"/>
      <c r="BD54" s="4507"/>
      <c r="BE54" s="4584"/>
      <c r="BF54" s="4585"/>
      <c r="BG54" s="4008"/>
      <c r="BH54" s="4613"/>
      <c r="BI54" s="4614"/>
      <c r="BJ54" s="4614"/>
      <c r="BK54" s="4614"/>
      <c r="BL54" s="4615"/>
    </row>
    <row r="55" spans="3:64" s="65" customFormat="1" ht="14.15" customHeight="1">
      <c r="C55" s="4248"/>
      <c r="D55" s="3783"/>
      <c r="E55" s="3784"/>
      <c r="F55" s="3785"/>
      <c r="G55" s="4600"/>
      <c r="H55" s="4601"/>
      <c r="I55" s="4602"/>
      <c r="J55" s="4687"/>
      <c r="K55" s="4688"/>
      <c r="L55" s="3795"/>
      <c r="M55" s="3796"/>
      <c r="N55" s="3796"/>
      <c r="O55" s="3796"/>
      <c r="P55" s="3797"/>
      <c r="Q55" s="3108"/>
      <c r="R55" s="3872"/>
      <c r="S55" s="4464"/>
      <c r="T55" s="4465"/>
      <c r="U55" s="4466"/>
      <c r="V55" s="3986"/>
      <c r="W55" s="3987"/>
      <c r="X55" s="3994"/>
      <c r="Y55" s="3995"/>
      <c r="Z55" s="1035"/>
      <c r="AA55" s="1036" t="s">
        <v>37</v>
      </c>
      <c r="AB55" s="1037"/>
      <c r="AC55" s="1036" t="s">
        <v>37</v>
      </c>
      <c r="AD55" s="1037"/>
      <c r="AE55" s="1036" t="s">
        <v>37</v>
      </c>
      <c r="AF55" s="1400"/>
      <c r="AG55" s="1086"/>
      <c r="AH55" s="1402"/>
      <c r="AI55" s="1087"/>
      <c r="AJ55" s="4721"/>
      <c r="AK55" s="4722"/>
      <c r="AL55" s="4723"/>
      <c r="AM55" s="3824"/>
      <c r="AN55" s="3825"/>
      <c r="AO55" s="3826"/>
      <c r="AP55" s="3824"/>
      <c r="AQ55" s="3825"/>
      <c r="AR55" s="3826"/>
      <c r="AS55" s="4019"/>
      <c r="AT55" s="4020"/>
      <c r="AU55" s="4021"/>
      <c r="AV55" s="4019"/>
      <c r="AW55" s="4020"/>
      <c r="AX55" s="4021"/>
      <c r="AY55" s="3921"/>
      <c r="AZ55" s="3922"/>
      <c r="BA55" s="4044"/>
      <c r="BB55" s="4508"/>
      <c r="BC55" s="4509"/>
      <c r="BD55" s="4510"/>
      <c r="BE55" s="4595"/>
      <c r="BF55" s="4596"/>
      <c r="BG55" s="4009"/>
      <c r="BH55" s="4597"/>
      <c r="BI55" s="4598"/>
      <c r="BJ55" s="4598"/>
      <c r="BK55" s="4598"/>
      <c r="BL55" s="4599"/>
    </row>
    <row r="56" spans="3:64" s="65" customFormat="1" ht="14.15" customHeight="1">
      <c r="C56" s="4209">
        <v>10</v>
      </c>
      <c r="D56" s="3777"/>
      <c r="E56" s="3778"/>
      <c r="F56" s="3779"/>
      <c r="G56" s="4383"/>
      <c r="H56" s="4384"/>
      <c r="I56" s="4384"/>
      <c r="J56" s="4384"/>
      <c r="K56" s="4385"/>
      <c r="L56" s="3789"/>
      <c r="M56" s="3790"/>
      <c r="N56" s="3790"/>
      <c r="O56" s="3790"/>
      <c r="P56" s="3791"/>
      <c r="Q56" s="3102"/>
      <c r="R56" s="3870"/>
      <c r="S56" s="4383"/>
      <c r="T56" s="4384"/>
      <c r="U56" s="4385"/>
      <c r="V56" s="3982"/>
      <c r="W56" s="3983"/>
      <c r="X56" s="3988"/>
      <c r="Y56" s="3989"/>
      <c r="Z56" s="3992"/>
      <c r="AA56" s="3853" t="s">
        <v>131</v>
      </c>
      <c r="AB56" s="3855"/>
      <c r="AC56" s="3853" t="s">
        <v>131</v>
      </c>
      <c r="AD56" s="3102"/>
      <c r="AE56" s="3853" t="s">
        <v>131</v>
      </c>
      <c r="AF56" s="4589"/>
      <c r="AG56" s="4590"/>
      <c r="AH56" s="4593"/>
      <c r="AI56" s="4590"/>
      <c r="AJ56" s="4724"/>
      <c r="AK56" s="4725"/>
      <c r="AL56" s="4726"/>
      <c r="AM56" s="3837"/>
      <c r="AN56" s="3838"/>
      <c r="AO56" s="3259"/>
      <c r="AP56" s="3852"/>
      <c r="AQ56" s="3838"/>
      <c r="AR56" s="3259"/>
      <c r="AS56" s="4033"/>
      <c r="AT56" s="4034"/>
      <c r="AU56" s="4035"/>
      <c r="AV56" s="4033"/>
      <c r="AW56" s="4034"/>
      <c r="AX56" s="4035"/>
      <c r="AY56" s="3918">
        <f>SUM(AJ56:AX58)</f>
        <v>0</v>
      </c>
      <c r="AZ56" s="3919"/>
      <c r="BA56" s="3938"/>
      <c r="BB56" s="3918">
        <f t="shared" ref="BB56" si="7">AH56+AY56</f>
        <v>0</v>
      </c>
      <c r="BC56" s="3919"/>
      <c r="BD56" s="3920"/>
      <c r="BE56" s="4582"/>
      <c r="BF56" s="4583"/>
      <c r="BG56" s="4007"/>
      <c r="BH56" s="4610"/>
      <c r="BI56" s="4611"/>
      <c r="BJ56" s="4611"/>
      <c r="BK56" s="4611"/>
      <c r="BL56" s="4612"/>
    </row>
    <row r="57" spans="3:64" s="65" customFormat="1" ht="14.15" customHeight="1">
      <c r="C57" s="4210"/>
      <c r="D57" s="3780"/>
      <c r="E57" s="3781"/>
      <c r="F57" s="3782"/>
      <c r="G57" s="4776"/>
      <c r="H57" s="4777"/>
      <c r="I57" s="4777"/>
      <c r="J57" s="4777"/>
      <c r="K57" s="4778"/>
      <c r="L57" s="3792"/>
      <c r="M57" s="3793"/>
      <c r="N57" s="3793"/>
      <c r="O57" s="3793"/>
      <c r="P57" s="3794"/>
      <c r="Q57" s="3105"/>
      <c r="R57" s="3871"/>
      <c r="S57" s="4386"/>
      <c r="T57" s="4387"/>
      <c r="U57" s="4388"/>
      <c r="V57" s="3984"/>
      <c r="W57" s="3985"/>
      <c r="X57" s="3990"/>
      <c r="Y57" s="3991"/>
      <c r="Z57" s="3993"/>
      <c r="AA57" s="3854"/>
      <c r="AB57" s="3856"/>
      <c r="AC57" s="3854"/>
      <c r="AD57" s="3105"/>
      <c r="AE57" s="3854"/>
      <c r="AF57" s="4591"/>
      <c r="AG57" s="4592"/>
      <c r="AH57" s="4594"/>
      <c r="AI57" s="4592"/>
      <c r="AJ57" s="4684"/>
      <c r="AK57" s="4685"/>
      <c r="AL57" s="4686"/>
      <c r="AM57" s="3873"/>
      <c r="AN57" s="2453"/>
      <c r="AO57" s="3874"/>
      <c r="AP57" s="3873"/>
      <c r="AQ57" s="2453"/>
      <c r="AR57" s="3874"/>
      <c r="AS57" s="4013"/>
      <c r="AT57" s="4014"/>
      <c r="AU57" s="4015"/>
      <c r="AV57" s="4013"/>
      <c r="AW57" s="4014"/>
      <c r="AX57" s="4015"/>
      <c r="AY57" s="3939"/>
      <c r="AZ57" s="3940"/>
      <c r="BA57" s="3941"/>
      <c r="BB57" s="3939"/>
      <c r="BC57" s="3940"/>
      <c r="BD57" s="4036"/>
      <c r="BE57" s="4584"/>
      <c r="BF57" s="4585"/>
      <c r="BG57" s="4008"/>
      <c r="BH57" s="4613"/>
      <c r="BI57" s="4614"/>
      <c r="BJ57" s="4614"/>
      <c r="BK57" s="4614"/>
      <c r="BL57" s="4615"/>
    </row>
    <row r="58" spans="3:64" s="65" customFormat="1" ht="14.15" customHeight="1">
      <c r="C58" s="4248"/>
      <c r="D58" s="3783"/>
      <c r="E58" s="3784"/>
      <c r="F58" s="3785"/>
      <c r="G58" s="4600"/>
      <c r="H58" s="4601"/>
      <c r="I58" s="4602"/>
      <c r="J58" s="4687"/>
      <c r="K58" s="4688"/>
      <c r="L58" s="3795"/>
      <c r="M58" s="3796"/>
      <c r="N58" s="3796"/>
      <c r="O58" s="3796"/>
      <c r="P58" s="3797"/>
      <c r="Q58" s="3108"/>
      <c r="R58" s="3872"/>
      <c r="S58" s="4464"/>
      <c r="T58" s="4465"/>
      <c r="U58" s="4466"/>
      <c r="V58" s="3986"/>
      <c r="W58" s="3987"/>
      <c r="X58" s="3994"/>
      <c r="Y58" s="3995"/>
      <c r="Z58" s="1035"/>
      <c r="AA58" s="1036" t="s">
        <v>37</v>
      </c>
      <c r="AB58" s="1037"/>
      <c r="AC58" s="1036" t="s">
        <v>37</v>
      </c>
      <c r="AD58" s="1037"/>
      <c r="AE58" s="1036" t="s">
        <v>37</v>
      </c>
      <c r="AF58" s="1400"/>
      <c r="AG58" s="1086"/>
      <c r="AH58" s="1402"/>
      <c r="AI58" s="1087"/>
      <c r="AJ58" s="4721"/>
      <c r="AK58" s="4722"/>
      <c r="AL58" s="4723"/>
      <c r="AM58" s="3824"/>
      <c r="AN58" s="3825"/>
      <c r="AO58" s="3826"/>
      <c r="AP58" s="3824"/>
      <c r="AQ58" s="3825"/>
      <c r="AR58" s="3826"/>
      <c r="AS58" s="4019"/>
      <c r="AT58" s="4020"/>
      <c r="AU58" s="4021"/>
      <c r="AV58" s="4019"/>
      <c r="AW58" s="4020"/>
      <c r="AX58" s="4021"/>
      <c r="AY58" s="3921"/>
      <c r="AZ58" s="3922"/>
      <c r="BA58" s="4044"/>
      <c r="BB58" s="3921"/>
      <c r="BC58" s="3922"/>
      <c r="BD58" s="3923"/>
      <c r="BE58" s="4595"/>
      <c r="BF58" s="4596"/>
      <c r="BG58" s="4009"/>
      <c r="BH58" s="4597"/>
      <c r="BI58" s="4598"/>
      <c r="BJ58" s="4598"/>
      <c r="BK58" s="4598"/>
      <c r="BL58" s="4599"/>
    </row>
    <row r="59" spans="3:64" s="65" customFormat="1" ht="14.15" customHeight="1">
      <c r="C59" s="4209">
        <v>11</v>
      </c>
      <c r="D59" s="3777"/>
      <c r="E59" s="3778"/>
      <c r="F59" s="3779"/>
      <c r="G59" s="4383"/>
      <c r="H59" s="4384"/>
      <c r="I59" s="4384"/>
      <c r="J59" s="4384"/>
      <c r="K59" s="4385"/>
      <c r="L59" s="3789"/>
      <c r="M59" s="3790"/>
      <c r="N59" s="3790"/>
      <c r="O59" s="3790"/>
      <c r="P59" s="3791"/>
      <c r="Q59" s="3102"/>
      <c r="R59" s="3870"/>
      <c r="S59" s="4383"/>
      <c r="T59" s="4384"/>
      <c r="U59" s="4385"/>
      <c r="V59" s="3982"/>
      <c r="W59" s="3983"/>
      <c r="X59" s="3988"/>
      <c r="Y59" s="3989"/>
      <c r="Z59" s="3992"/>
      <c r="AA59" s="3853" t="s">
        <v>131</v>
      </c>
      <c r="AB59" s="3855"/>
      <c r="AC59" s="3853" t="s">
        <v>131</v>
      </c>
      <c r="AD59" s="3102"/>
      <c r="AE59" s="3853" t="s">
        <v>131</v>
      </c>
      <c r="AF59" s="4589"/>
      <c r="AG59" s="4590"/>
      <c r="AH59" s="4593"/>
      <c r="AI59" s="4590"/>
      <c r="AJ59" s="4724"/>
      <c r="AK59" s="4725"/>
      <c r="AL59" s="4726"/>
      <c r="AM59" s="3837"/>
      <c r="AN59" s="3838"/>
      <c r="AO59" s="3259"/>
      <c r="AP59" s="3852"/>
      <c r="AQ59" s="3838"/>
      <c r="AR59" s="3259"/>
      <c r="AS59" s="4033"/>
      <c r="AT59" s="4034"/>
      <c r="AU59" s="4035"/>
      <c r="AV59" s="4033"/>
      <c r="AW59" s="4034"/>
      <c r="AX59" s="4035"/>
      <c r="AY59" s="3918">
        <f>SUM(AJ59:AX61)</f>
        <v>0</v>
      </c>
      <c r="AZ59" s="3919"/>
      <c r="BA59" s="3938"/>
      <c r="BB59" s="3918">
        <f t="shared" ref="BB59" si="8">AH59+AY59</f>
        <v>0</v>
      </c>
      <c r="BC59" s="3919"/>
      <c r="BD59" s="3920"/>
      <c r="BE59" s="4582"/>
      <c r="BF59" s="4583"/>
      <c r="BG59" s="4007"/>
      <c r="BH59" s="4610"/>
      <c r="BI59" s="4611"/>
      <c r="BJ59" s="4611"/>
      <c r="BK59" s="4611"/>
      <c r="BL59" s="4612"/>
    </row>
    <row r="60" spans="3:64" s="65" customFormat="1" ht="14.15" customHeight="1">
      <c r="C60" s="4210"/>
      <c r="D60" s="3780"/>
      <c r="E60" s="3781"/>
      <c r="F60" s="3782"/>
      <c r="G60" s="4776"/>
      <c r="H60" s="4777"/>
      <c r="I60" s="4777"/>
      <c r="J60" s="4777"/>
      <c r="K60" s="4778"/>
      <c r="L60" s="3792"/>
      <c r="M60" s="3793"/>
      <c r="N60" s="3793"/>
      <c r="O60" s="3793"/>
      <c r="P60" s="3794"/>
      <c r="Q60" s="3105"/>
      <c r="R60" s="3871"/>
      <c r="S60" s="4386"/>
      <c r="T60" s="4387"/>
      <c r="U60" s="4388"/>
      <c r="V60" s="3984"/>
      <c r="W60" s="3985"/>
      <c r="X60" s="3990"/>
      <c r="Y60" s="3991"/>
      <c r="Z60" s="3993"/>
      <c r="AA60" s="3854"/>
      <c r="AB60" s="3856"/>
      <c r="AC60" s="3854"/>
      <c r="AD60" s="3105"/>
      <c r="AE60" s="3854"/>
      <c r="AF60" s="4591"/>
      <c r="AG60" s="4592"/>
      <c r="AH60" s="4594"/>
      <c r="AI60" s="4592"/>
      <c r="AJ60" s="4684"/>
      <c r="AK60" s="4685"/>
      <c r="AL60" s="4686"/>
      <c r="AM60" s="3873"/>
      <c r="AN60" s="2453"/>
      <c r="AO60" s="3874"/>
      <c r="AP60" s="3873"/>
      <c r="AQ60" s="2453"/>
      <c r="AR60" s="3874"/>
      <c r="AS60" s="4013"/>
      <c r="AT60" s="4014"/>
      <c r="AU60" s="4015"/>
      <c r="AV60" s="4013"/>
      <c r="AW60" s="4014"/>
      <c r="AX60" s="4015"/>
      <c r="AY60" s="3939"/>
      <c r="AZ60" s="3940"/>
      <c r="BA60" s="3941"/>
      <c r="BB60" s="3939"/>
      <c r="BC60" s="3940"/>
      <c r="BD60" s="4036"/>
      <c r="BE60" s="4584"/>
      <c r="BF60" s="4585"/>
      <c r="BG60" s="4008"/>
      <c r="BH60" s="4613"/>
      <c r="BI60" s="4614"/>
      <c r="BJ60" s="4614"/>
      <c r="BK60" s="4614"/>
      <c r="BL60" s="4615"/>
    </row>
    <row r="61" spans="3:64" s="65" customFormat="1" ht="14.15" customHeight="1">
      <c r="C61" s="4248"/>
      <c r="D61" s="3783"/>
      <c r="E61" s="3784"/>
      <c r="F61" s="3785"/>
      <c r="G61" s="4600"/>
      <c r="H61" s="4601"/>
      <c r="I61" s="4602"/>
      <c r="J61" s="4603"/>
      <c r="K61" s="4604"/>
      <c r="L61" s="3795"/>
      <c r="M61" s="3796"/>
      <c r="N61" s="3796"/>
      <c r="O61" s="3796"/>
      <c r="P61" s="3797"/>
      <c r="Q61" s="3108"/>
      <c r="R61" s="3872"/>
      <c r="S61" s="4464"/>
      <c r="T61" s="4465"/>
      <c r="U61" s="4466"/>
      <c r="V61" s="3986"/>
      <c r="W61" s="3987"/>
      <c r="X61" s="3994"/>
      <c r="Y61" s="3995"/>
      <c r="Z61" s="1035"/>
      <c r="AA61" s="1036" t="s">
        <v>37</v>
      </c>
      <c r="AB61" s="1037"/>
      <c r="AC61" s="1036" t="s">
        <v>37</v>
      </c>
      <c r="AD61" s="1037"/>
      <c r="AE61" s="1036" t="s">
        <v>37</v>
      </c>
      <c r="AF61" s="1400"/>
      <c r="AG61" s="1086"/>
      <c r="AH61" s="1402"/>
      <c r="AI61" s="1087"/>
      <c r="AJ61" s="4721"/>
      <c r="AK61" s="4722"/>
      <c r="AL61" s="4723"/>
      <c r="AM61" s="3824"/>
      <c r="AN61" s="3825"/>
      <c r="AO61" s="3826"/>
      <c r="AP61" s="3824"/>
      <c r="AQ61" s="3825"/>
      <c r="AR61" s="3826"/>
      <c r="AS61" s="4019"/>
      <c r="AT61" s="4020"/>
      <c r="AU61" s="4021"/>
      <c r="AV61" s="4019"/>
      <c r="AW61" s="4020"/>
      <c r="AX61" s="4021"/>
      <c r="AY61" s="3921"/>
      <c r="AZ61" s="3922"/>
      <c r="BA61" s="4044"/>
      <c r="BB61" s="3921"/>
      <c r="BC61" s="3922"/>
      <c r="BD61" s="3923"/>
      <c r="BE61" s="4595"/>
      <c r="BF61" s="4596"/>
      <c r="BG61" s="4009"/>
      <c r="BH61" s="4597"/>
      <c r="BI61" s="4598"/>
      <c r="BJ61" s="4598"/>
      <c r="BK61" s="4598"/>
      <c r="BL61" s="4599"/>
    </row>
    <row r="62" spans="3:64" s="65" customFormat="1" ht="14.15" customHeight="1">
      <c r="C62" s="4209">
        <v>12</v>
      </c>
      <c r="D62" s="3777"/>
      <c r="E62" s="3778"/>
      <c r="F62" s="3779"/>
      <c r="G62" s="4383"/>
      <c r="H62" s="4384"/>
      <c r="I62" s="4384"/>
      <c r="J62" s="4384"/>
      <c r="K62" s="4385"/>
      <c r="L62" s="3789"/>
      <c r="M62" s="3790"/>
      <c r="N62" s="3790"/>
      <c r="O62" s="3790"/>
      <c r="P62" s="3791"/>
      <c r="Q62" s="3102"/>
      <c r="R62" s="3870"/>
      <c r="S62" s="4383"/>
      <c r="T62" s="4384"/>
      <c r="U62" s="4385"/>
      <c r="V62" s="3982"/>
      <c r="W62" s="3983"/>
      <c r="X62" s="3988"/>
      <c r="Y62" s="3989"/>
      <c r="Z62" s="3992"/>
      <c r="AA62" s="3853" t="s">
        <v>131</v>
      </c>
      <c r="AB62" s="3855"/>
      <c r="AC62" s="3853" t="s">
        <v>131</v>
      </c>
      <c r="AD62" s="3102"/>
      <c r="AE62" s="3853" t="s">
        <v>131</v>
      </c>
      <c r="AF62" s="4589"/>
      <c r="AG62" s="4590"/>
      <c r="AH62" s="4593"/>
      <c r="AI62" s="4590"/>
      <c r="AJ62" s="4724"/>
      <c r="AK62" s="4725"/>
      <c r="AL62" s="4726"/>
      <c r="AM62" s="3837"/>
      <c r="AN62" s="3838"/>
      <c r="AO62" s="3259"/>
      <c r="AP62" s="3852"/>
      <c r="AQ62" s="3838"/>
      <c r="AR62" s="3259"/>
      <c r="AS62" s="4033"/>
      <c r="AT62" s="4034"/>
      <c r="AU62" s="4035"/>
      <c r="AV62" s="4033"/>
      <c r="AW62" s="4034"/>
      <c r="AX62" s="4035"/>
      <c r="AY62" s="3918">
        <f>SUM(AJ62:AX64)</f>
        <v>0</v>
      </c>
      <c r="AZ62" s="3919"/>
      <c r="BA62" s="3938"/>
      <c r="BB62" s="3918">
        <f t="shared" ref="BB62" si="9">AH62+AY62</f>
        <v>0</v>
      </c>
      <c r="BC62" s="3919"/>
      <c r="BD62" s="3920"/>
      <c r="BE62" s="4582"/>
      <c r="BF62" s="4583"/>
      <c r="BG62" s="4007"/>
      <c r="BH62" s="4610"/>
      <c r="BI62" s="4611"/>
      <c r="BJ62" s="4611"/>
      <c r="BK62" s="4611"/>
      <c r="BL62" s="4612"/>
    </row>
    <row r="63" spans="3:64" s="65" customFormat="1" ht="14.15" customHeight="1">
      <c r="C63" s="4210"/>
      <c r="D63" s="3780"/>
      <c r="E63" s="3781"/>
      <c r="F63" s="3782"/>
      <c r="G63" s="4776"/>
      <c r="H63" s="4777"/>
      <c r="I63" s="4777"/>
      <c r="J63" s="4777"/>
      <c r="K63" s="4778"/>
      <c r="L63" s="3792"/>
      <c r="M63" s="3793"/>
      <c r="N63" s="3793"/>
      <c r="O63" s="3793"/>
      <c r="P63" s="3794"/>
      <c r="Q63" s="3105"/>
      <c r="R63" s="3871"/>
      <c r="S63" s="4386"/>
      <c r="T63" s="4387"/>
      <c r="U63" s="4388"/>
      <c r="V63" s="3984"/>
      <c r="W63" s="3985"/>
      <c r="X63" s="3990"/>
      <c r="Y63" s="3991"/>
      <c r="Z63" s="3993"/>
      <c r="AA63" s="3854"/>
      <c r="AB63" s="3856"/>
      <c r="AC63" s="3854"/>
      <c r="AD63" s="3105"/>
      <c r="AE63" s="3854"/>
      <c r="AF63" s="4591"/>
      <c r="AG63" s="4592"/>
      <c r="AH63" s="4594"/>
      <c r="AI63" s="4592"/>
      <c r="AJ63" s="4684"/>
      <c r="AK63" s="4685"/>
      <c r="AL63" s="4686"/>
      <c r="AM63" s="3873"/>
      <c r="AN63" s="2453"/>
      <c r="AO63" s="3874"/>
      <c r="AP63" s="3873"/>
      <c r="AQ63" s="2453"/>
      <c r="AR63" s="3874"/>
      <c r="AS63" s="4013"/>
      <c r="AT63" s="4014"/>
      <c r="AU63" s="4015"/>
      <c r="AV63" s="4013"/>
      <c r="AW63" s="4014"/>
      <c r="AX63" s="4015"/>
      <c r="AY63" s="3939"/>
      <c r="AZ63" s="3940"/>
      <c r="BA63" s="3941"/>
      <c r="BB63" s="3939"/>
      <c r="BC63" s="3940"/>
      <c r="BD63" s="4036"/>
      <c r="BE63" s="4584"/>
      <c r="BF63" s="4585"/>
      <c r="BG63" s="4008"/>
      <c r="BH63" s="4613"/>
      <c r="BI63" s="4614"/>
      <c r="BJ63" s="4614"/>
      <c r="BK63" s="4614"/>
      <c r="BL63" s="4615"/>
    </row>
    <row r="64" spans="3:64" s="65" customFormat="1" ht="14.15" customHeight="1">
      <c r="C64" s="4248"/>
      <c r="D64" s="3783"/>
      <c r="E64" s="3784"/>
      <c r="F64" s="3785"/>
      <c r="G64" s="4600"/>
      <c r="H64" s="4601"/>
      <c r="I64" s="4602"/>
      <c r="J64" s="4603"/>
      <c r="K64" s="4604"/>
      <c r="L64" s="3795"/>
      <c r="M64" s="3796"/>
      <c r="N64" s="3796"/>
      <c r="O64" s="3796"/>
      <c r="P64" s="3797"/>
      <c r="Q64" s="3108"/>
      <c r="R64" s="3872"/>
      <c r="S64" s="4464"/>
      <c r="T64" s="4465"/>
      <c r="U64" s="4466"/>
      <c r="V64" s="3986"/>
      <c r="W64" s="3987"/>
      <c r="X64" s="3994"/>
      <c r="Y64" s="3995"/>
      <c r="Z64" s="1035"/>
      <c r="AA64" s="1036" t="s">
        <v>37</v>
      </c>
      <c r="AB64" s="1037"/>
      <c r="AC64" s="1036" t="s">
        <v>37</v>
      </c>
      <c r="AD64" s="1037"/>
      <c r="AE64" s="1036" t="s">
        <v>37</v>
      </c>
      <c r="AF64" s="1400"/>
      <c r="AG64" s="1086"/>
      <c r="AH64" s="1402"/>
      <c r="AI64" s="1087"/>
      <c r="AJ64" s="4721"/>
      <c r="AK64" s="4722"/>
      <c r="AL64" s="4723"/>
      <c r="AM64" s="3824"/>
      <c r="AN64" s="3825"/>
      <c r="AO64" s="3826"/>
      <c r="AP64" s="3824"/>
      <c r="AQ64" s="3825"/>
      <c r="AR64" s="3826"/>
      <c r="AS64" s="4019"/>
      <c r="AT64" s="4020"/>
      <c r="AU64" s="4021"/>
      <c r="AV64" s="4019"/>
      <c r="AW64" s="4020"/>
      <c r="AX64" s="4021"/>
      <c r="AY64" s="3921"/>
      <c r="AZ64" s="3922"/>
      <c r="BA64" s="4044"/>
      <c r="BB64" s="3921"/>
      <c r="BC64" s="3922"/>
      <c r="BD64" s="3923"/>
      <c r="BE64" s="4595"/>
      <c r="BF64" s="4596"/>
      <c r="BG64" s="4009"/>
      <c r="BH64" s="4597"/>
      <c r="BI64" s="4598"/>
      <c r="BJ64" s="4598"/>
      <c r="BK64" s="4598"/>
      <c r="BL64" s="4599"/>
    </row>
    <row r="65" spans="3:64" s="65" customFormat="1" ht="14.15" customHeight="1">
      <c r="C65" s="4209">
        <v>13</v>
      </c>
      <c r="D65" s="3777"/>
      <c r="E65" s="3778"/>
      <c r="F65" s="3779"/>
      <c r="G65" s="4383"/>
      <c r="H65" s="4384"/>
      <c r="I65" s="4384"/>
      <c r="J65" s="4384"/>
      <c r="K65" s="4385"/>
      <c r="L65" s="3789"/>
      <c r="M65" s="3790"/>
      <c r="N65" s="3790"/>
      <c r="O65" s="3790"/>
      <c r="P65" s="3791"/>
      <c r="Q65" s="3102"/>
      <c r="R65" s="3870"/>
      <c r="S65" s="4383"/>
      <c r="T65" s="4384"/>
      <c r="U65" s="4385"/>
      <c r="V65" s="3982"/>
      <c r="W65" s="3983"/>
      <c r="X65" s="3988"/>
      <c r="Y65" s="3989"/>
      <c r="Z65" s="3992"/>
      <c r="AA65" s="3853" t="s">
        <v>131</v>
      </c>
      <c r="AB65" s="3855"/>
      <c r="AC65" s="3853" t="s">
        <v>131</v>
      </c>
      <c r="AD65" s="3102"/>
      <c r="AE65" s="3853" t="s">
        <v>131</v>
      </c>
      <c r="AF65" s="4589"/>
      <c r="AG65" s="4590"/>
      <c r="AH65" s="4593"/>
      <c r="AI65" s="4590"/>
      <c r="AJ65" s="4724"/>
      <c r="AK65" s="4725"/>
      <c r="AL65" s="4726"/>
      <c r="AM65" s="3837"/>
      <c r="AN65" s="3838"/>
      <c r="AO65" s="3259"/>
      <c r="AP65" s="3852"/>
      <c r="AQ65" s="3838"/>
      <c r="AR65" s="3259"/>
      <c r="AS65" s="4033"/>
      <c r="AT65" s="4034"/>
      <c r="AU65" s="4035"/>
      <c r="AV65" s="4033"/>
      <c r="AW65" s="4034"/>
      <c r="AX65" s="4035"/>
      <c r="AY65" s="3918">
        <f>SUM(AJ65:AX67)</f>
        <v>0</v>
      </c>
      <c r="AZ65" s="3919"/>
      <c r="BA65" s="3938"/>
      <c r="BB65" s="3918">
        <f t="shared" ref="BB65" si="10">AH65+AY65</f>
        <v>0</v>
      </c>
      <c r="BC65" s="3919"/>
      <c r="BD65" s="3920"/>
      <c r="BE65" s="4582"/>
      <c r="BF65" s="4583"/>
      <c r="BG65" s="4007"/>
      <c r="BH65" s="4610"/>
      <c r="BI65" s="4611"/>
      <c r="BJ65" s="4611"/>
      <c r="BK65" s="4611"/>
      <c r="BL65" s="4612"/>
    </row>
    <row r="66" spans="3:64" s="65" customFormat="1" ht="14.15" customHeight="1">
      <c r="C66" s="4210"/>
      <c r="D66" s="3780"/>
      <c r="E66" s="3781"/>
      <c r="F66" s="3782"/>
      <c r="G66" s="4776"/>
      <c r="H66" s="4777"/>
      <c r="I66" s="4777"/>
      <c r="J66" s="4777"/>
      <c r="K66" s="4778"/>
      <c r="L66" s="3792"/>
      <c r="M66" s="3793"/>
      <c r="N66" s="3793"/>
      <c r="O66" s="3793"/>
      <c r="P66" s="3794"/>
      <c r="Q66" s="3105"/>
      <c r="R66" s="3871"/>
      <c r="S66" s="4386"/>
      <c r="T66" s="4387"/>
      <c r="U66" s="4388"/>
      <c r="V66" s="3984"/>
      <c r="W66" s="3985"/>
      <c r="X66" s="3990"/>
      <c r="Y66" s="3991"/>
      <c r="Z66" s="3993"/>
      <c r="AA66" s="3854"/>
      <c r="AB66" s="3856"/>
      <c r="AC66" s="3854"/>
      <c r="AD66" s="3105"/>
      <c r="AE66" s="3854"/>
      <c r="AF66" s="4591"/>
      <c r="AG66" s="4592"/>
      <c r="AH66" s="4594"/>
      <c r="AI66" s="4592"/>
      <c r="AJ66" s="4684"/>
      <c r="AK66" s="4685"/>
      <c r="AL66" s="4686"/>
      <c r="AM66" s="3873"/>
      <c r="AN66" s="2453"/>
      <c r="AO66" s="3874"/>
      <c r="AP66" s="3873"/>
      <c r="AQ66" s="2453"/>
      <c r="AR66" s="3874"/>
      <c r="AS66" s="4013"/>
      <c r="AT66" s="4014"/>
      <c r="AU66" s="4015"/>
      <c r="AV66" s="4013"/>
      <c r="AW66" s="4014"/>
      <c r="AX66" s="4015"/>
      <c r="AY66" s="3939"/>
      <c r="AZ66" s="3940"/>
      <c r="BA66" s="3941"/>
      <c r="BB66" s="3939"/>
      <c r="BC66" s="3940"/>
      <c r="BD66" s="4036"/>
      <c r="BE66" s="4584"/>
      <c r="BF66" s="4585"/>
      <c r="BG66" s="4008"/>
      <c r="BH66" s="4613"/>
      <c r="BI66" s="4614"/>
      <c r="BJ66" s="4614"/>
      <c r="BK66" s="4614"/>
      <c r="BL66" s="4615"/>
    </row>
    <row r="67" spans="3:64" s="65" customFormat="1" ht="14.15" customHeight="1">
      <c r="C67" s="4248"/>
      <c r="D67" s="3783"/>
      <c r="E67" s="3784"/>
      <c r="F67" s="3785"/>
      <c r="G67" s="4600"/>
      <c r="H67" s="4601"/>
      <c r="I67" s="4602"/>
      <c r="J67" s="4603"/>
      <c r="K67" s="4604"/>
      <c r="L67" s="3795"/>
      <c r="M67" s="3796"/>
      <c r="N67" s="3796"/>
      <c r="O67" s="3796"/>
      <c r="P67" s="3797"/>
      <c r="Q67" s="3108"/>
      <c r="R67" s="3872"/>
      <c r="S67" s="4464"/>
      <c r="T67" s="4465"/>
      <c r="U67" s="4466"/>
      <c r="V67" s="3986"/>
      <c r="W67" s="3987"/>
      <c r="X67" s="3994"/>
      <c r="Y67" s="3995"/>
      <c r="Z67" s="1035"/>
      <c r="AA67" s="1036" t="s">
        <v>37</v>
      </c>
      <c r="AB67" s="1037"/>
      <c r="AC67" s="1036" t="s">
        <v>37</v>
      </c>
      <c r="AD67" s="1037"/>
      <c r="AE67" s="1036" t="s">
        <v>37</v>
      </c>
      <c r="AF67" s="1400"/>
      <c r="AG67" s="1086"/>
      <c r="AH67" s="1402"/>
      <c r="AI67" s="1087"/>
      <c r="AJ67" s="4721"/>
      <c r="AK67" s="4722"/>
      <c r="AL67" s="4723"/>
      <c r="AM67" s="3824"/>
      <c r="AN67" s="3825"/>
      <c r="AO67" s="3826"/>
      <c r="AP67" s="3824"/>
      <c r="AQ67" s="3825"/>
      <c r="AR67" s="3826"/>
      <c r="AS67" s="4019"/>
      <c r="AT67" s="4020"/>
      <c r="AU67" s="4021"/>
      <c r="AV67" s="4019"/>
      <c r="AW67" s="4020"/>
      <c r="AX67" s="4021"/>
      <c r="AY67" s="3921"/>
      <c r="AZ67" s="3922"/>
      <c r="BA67" s="4044"/>
      <c r="BB67" s="3921"/>
      <c r="BC67" s="3922"/>
      <c r="BD67" s="3923"/>
      <c r="BE67" s="4595"/>
      <c r="BF67" s="4596"/>
      <c r="BG67" s="4009"/>
      <c r="BH67" s="4597"/>
      <c r="BI67" s="4598"/>
      <c r="BJ67" s="4598"/>
      <c r="BK67" s="4598"/>
      <c r="BL67" s="4599"/>
    </row>
    <row r="68" spans="3:64" s="65" customFormat="1" ht="14.15" customHeight="1">
      <c r="C68" s="4209">
        <v>14</v>
      </c>
      <c r="D68" s="3777"/>
      <c r="E68" s="3778"/>
      <c r="F68" s="3779"/>
      <c r="G68" s="4383"/>
      <c r="H68" s="4384"/>
      <c r="I68" s="4384"/>
      <c r="J68" s="4384"/>
      <c r="K68" s="4385"/>
      <c r="L68" s="3789"/>
      <c r="M68" s="3790"/>
      <c r="N68" s="3790"/>
      <c r="O68" s="3790"/>
      <c r="P68" s="3791"/>
      <c r="Q68" s="3102"/>
      <c r="R68" s="3870"/>
      <c r="S68" s="4383"/>
      <c r="T68" s="4384"/>
      <c r="U68" s="4385"/>
      <c r="V68" s="3982"/>
      <c r="W68" s="3983"/>
      <c r="X68" s="3988"/>
      <c r="Y68" s="3989"/>
      <c r="Z68" s="3992"/>
      <c r="AA68" s="3853" t="s">
        <v>131</v>
      </c>
      <c r="AB68" s="3855"/>
      <c r="AC68" s="3853" t="s">
        <v>131</v>
      </c>
      <c r="AD68" s="3102"/>
      <c r="AE68" s="3853" t="s">
        <v>131</v>
      </c>
      <c r="AF68" s="4589"/>
      <c r="AG68" s="4590"/>
      <c r="AH68" s="4593"/>
      <c r="AI68" s="4590"/>
      <c r="AJ68" s="4724"/>
      <c r="AK68" s="4725"/>
      <c r="AL68" s="4726"/>
      <c r="AM68" s="3837"/>
      <c r="AN68" s="3838"/>
      <c r="AO68" s="3259"/>
      <c r="AP68" s="3852"/>
      <c r="AQ68" s="3838"/>
      <c r="AR68" s="3259"/>
      <c r="AS68" s="4033"/>
      <c r="AT68" s="4034"/>
      <c r="AU68" s="4035"/>
      <c r="AV68" s="4033"/>
      <c r="AW68" s="4034"/>
      <c r="AX68" s="4035"/>
      <c r="AY68" s="3918">
        <f>SUM(AJ68:AX70)</f>
        <v>0</v>
      </c>
      <c r="AZ68" s="3919"/>
      <c r="BA68" s="3938"/>
      <c r="BB68" s="3918">
        <f t="shared" ref="BB68" si="11">AH68+AY68</f>
        <v>0</v>
      </c>
      <c r="BC68" s="3919"/>
      <c r="BD68" s="3920"/>
      <c r="BE68" s="4582"/>
      <c r="BF68" s="4583"/>
      <c r="BG68" s="4007"/>
      <c r="BH68" s="4610"/>
      <c r="BI68" s="4611"/>
      <c r="BJ68" s="4611"/>
      <c r="BK68" s="4611"/>
      <c r="BL68" s="4612"/>
    </row>
    <row r="69" spans="3:64" s="65" customFormat="1" ht="14.15" customHeight="1">
      <c r="C69" s="4210"/>
      <c r="D69" s="3780"/>
      <c r="E69" s="3781"/>
      <c r="F69" s="3782"/>
      <c r="G69" s="4776"/>
      <c r="H69" s="4777"/>
      <c r="I69" s="4777"/>
      <c r="J69" s="4777"/>
      <c r="K69" s="4778"/>
      <c r="L69" s="3792"/>
      <c r="M69" s="3793"/>
      <c r="N69" s="3793"/>
      <c r="O69" s="3793"/>
      <c r="P69" s="3794"/>
      <c r="Q69" s="3105"/>
      <c r="R69" s="3871"/>
      <c r="S69" s="4386"/>
      <c r="T69" s="4387"/>
      <c r="U69" s="4388"/>
      <c r="V69" s="3984"/>
      <c r="W69" s="3985"/>
      <c r="X69" s="3990"/>
      <c r="Y69" s="3991"/>
      <c r="Z69" s="3993"/>
      <c r="AA69" s="3854"/>
      <c r="AB69" s="3856"/>
      <c r="AC69" s="3854"/>
      <c r="AD69" s="3105"/>
      <c r="AE69" s="3854"/>
      <c r="AF69" s="4591"/>
      <c r="AG69" s="4592"/>
      <c r="AH69" s="4594"/>
      <c r="AI69" s="4592"/>
      <c r="AJ69" s="4684"/>
      <c r="AK69" s="4685"/>
      <c r="AL69" s="4686"/>
      <c r="AM69" s="3873"/>
      <c r="AN69" s="2453"/>
      <c r="AO69" s="3874"/>
      <c r="AP69" s="3873"/>
      <c r="AQ69" s="2453"/>
      <c r="AR69" s="3874"/>
      <c r="AS69" s="4013"/>
      <c r="AT69" s="4014"/>
      <c r="AU69" s="4015"/>
      <c r="AV69" s="4013"/>
      <c r="AW69" s="4014"/>
      <c r="AX69" s="4015"/>
      <c r="AY69" s="3939"/>
      <c r="AZ69" s="3940"/>
      <c r="BA69" s="3941"/>
      <c r="BB69" s="3939"/>
      <c r="BC69" s="3940"/>
      <c r="BD69" s="4036"/>
      <c r="BE69" s="4584"/>
      <c r="BF69" s="4585"/>
      <c r="BG69" s="4008"/>
      <c r="BH69" s="4613"/>
      <c r="BI69" s="4614"/>
      <c r="BJ69" s="4614"/>
      <c r="BK69" s="4614"/>
      <c r="BL69" s="4615"/>
    </row>
    <row r="70" spans="3:64" s="65" customFormat="1" ht="14.15" customHeight="1">
      <c r="C70" s="4248"/>
      <c r="D70" s="3783"/>
      <c r="E70" s="3784"/>
      <c r="F70" s="3785"/>
      <c r="G70" s="4600"/>
      <c r="H70" s="4601"/>
      <c r="I70" s="4602"/>
      <c r="J70" s="4603"/>
      <c r="K70" s="4604"/>
      <c r="L70" s="3795"/>
      <c r="M70" s="3796"/>
      <c r="N70" s="3796"/>
      <c r="O70" s="3796"/>
      <c r="P70" s="3797"/>
      <c r="Q70" s="3108"/>
      <c r="R70" s="3872"/>
      <c r="S70" s="4464"/>
      <c r="T70" s="4465"/>
      <c r="U70" s="4466"/>
      <c r="V70" s="3986"/>
      <c r="W70" s="3987"/>
      <c r="X70" s="3994"/>
      <c r="Y70" s="3995"/>
      <c r="Z70" s="1035"/>
      <c r="AA70" s="1036" t="s">
        <v>37</v>
      </c>
      <c r="AB70" s="1037"/>
      <c r="AC70" s="1036" t="s">
        <v>37</v>
      </c>
      <c r="AD70" s="1037"/>
      <c r="AE70" s="1036" t="s">
        <v>37</v>
      </c>
      <c r="AF70" s="1400"/>
      <c r="AG70" s="1086"/>
      <c r="AH70" s="1402"/>
      <c r="AI70" s="1087"/>
      <c r="AJ70" s="4721"/>
      <c r="AK70" s="4722"/>
      <c r="AL70" s="4723"/>
      <c r="AM70" s="3824"/>
      <c r="AN70" s="3825"/>
      <c r="AO70" s="3826"/>
      <c r="AP70" s="3824"/>
      <c r="AQ70" s="3825"/>
      <c r="AR70" s="3826"/>
      <c r="AS70" s="4019"/>
      <c r="AT70" s="4020"/>
      <c r="AU70" s="4021"/>
      <c r="AV70" s="4019"/>
      <c r="AW70" s="4020"/>
      <c r="AX70" s="4021"/>
      <c r="AY70" s="3921"/>
      <c r="AZ70" s="3922"/>
      <c r="BA70" s="4044"/>
      <c r="BB70" s="3921"/>
      <c r="BC70" s="3922"/>
      <c r="BD70" s="3923"/>
      <c r="BE70" s="4595"/>
      <c r="BF70" s="4596"/>
      <c r="BG70" s="4009"/>
      <c r="BH70" s="4597"/>
      <c r="BI70" s="4598"/>
      <c r="BJ70" s="4598"/>
      <c r="BK70" s="4598"/>
      <c r="BL70" s="4599"/>
    </row>
    <row r="71" spans="3:64" s="65" customFormat="1" ht="14.15" customHeight="1">
      <c r="C71" s="4209">
        <v>15</v>
      </c>
      <c r="D71" s="3777"/>
      <c r="E71" s="3778"/>
      <c r="F71" s="3779"/>
      <c r="G71" s="4383"/>
      <c r="H71" s="4384"/>
      <c r="I71" s="4384"/>
      <c r="J71" s="4384"/>
      <c r="K71" s="4385"/>
      <c r="L71" s="3789"/>
      <c r="M71" s="3790"/>
      <c r="N71" s="3790"/>
      <c r="O71" s="3790"/>
      <c r="P71" s="3791"/>
      <c r="Q71" s="3102"/>
      <c r="R71" s="3870"/>
      <c r="S71" s="4383"/>
      <c r="T71" s="4384"/>
      <c r="U71" s="4385"/>
      <c r="V71" s="3982"/>
      <c r="W71" s="3983"/>
      <c r="X71" s="3988"/>
      <c r="Y71" s="3989"/>
      <c r="Z71" s="3992"/>
      <c r="AA71" s="3853" t="s">
        <v>131</v>
      </c>
      <c r="AB71" s="3855"/>
      <c r="AC71" s="3853" t="s">
        <v>131</v>
      </c>
      <c r="AD71" s="3102"/>
      <c r="AE71" s="3853" t="s">
        <v>131</v>
      </c>
      <c r="AF71" s="4589"/>
      <c r="AG71" s="4590"/>
      <c r="AH71" s="4593"/>
      <c r="AI71" s="4590"/>
      <c r="AJ71" s="4724"/>
      <c r="AK71" s="4725"/>
      <c r="AL71" s="4726"/>
      <c r="AM71" s="3837"/>
      <c r="AN71" s="3838"/>
      <c r="AO71" s="3259"/>
      <c r="AP71" s="3852"/>
      <c r="AQ71" s="3838"/>
      <c r="AR71" s="3259"/>
      <c r="AS71" s="4033"/>
      <c r="AT71" s="4034"/>
      <c r="AU71" s="4035"/>
      <c r="AV71" s="4033"/>
      <c r="AW71" s="4034"/>
      <c r="AX71" s="4035"/>
      <c r="AY71" s="3918">
        <f>SUM(AJ71:AX73)</f>
        <v>0</v>
      </c>
      <c r="AZ71" s="3919"/>
      <c r="BA71" s="3938"/>
      <c r="BB71" s="3918">
        <f t="shared" ref="BB71" si="12">AH71+AY71</f>
        <v>0</v>
      </c>
      <c r="BC71" s="3919"/>
      <c r="BD71" s="3920"/>
      <c r="BE71" s="4582"/>
      <c r="BF71" s="4583"/>
      <c r="BG71" s="4007"/>
      <c r="BH71" s="4610"/>
      <c r="BI71" s="4611"/>
      <c r="BJ71" s="4611"/>
      <c r="BK71" s="4611"/>
      <c r="BL71" s="4612"/>
    </row>
    <row r="72" spans="3:64" s="65" customFormat="1" ht="14.15" customHeight="1">
      <c r="C72" s="4210"/>
      <c r="D72" s="3780"/>
      <c r="E72" s="3781"/>
      <c r="F72" s="3782"/>
      <c r="G72" s="4776"/>
      <c r="H72" s="4777"/>
      <c r="I72" s="4777"/>
      <c r="J72" s="4777"/>
      <c r="K72" s="4778"/>
      <c r="L72" s="3792"/>
      <c r="M72" s="3793"/>
      <c r="N72" s="3793"/>
      <c r="O72" s="3793"/>
      <c r="P72" s="3794"/>
      <c r="Q72" s="3105"/>
      <c r="R72" s="3871"/>
      <c r="S72" s="4386"/>
      <c r="T72" s="4387"/>
      <c r="U72" s="4388"/>
      <c r="V72" s="3984"/>
      <c r="W72" s="3985"/>
      <c r="X72" s="3990"/>
      <c r="Y72" s="3991"/>
      <c r="Z72" s="3993"/>
      <c r="AA72" s="3854"/>
      <c r="AB72" s="3856"/>
      <c r="AC72" s="3854"/>
      <c r="AD72" s="3105"/>
      <c r="AE72" s="3854"/>
      <c r="AF72" s="4591"/>
      <c r="AG72" s="4592"/>
      <c r="AH72" s="4594"/>
      <c r="AI72" s="4592"/>
      <c r="AJ72" s="4684"/>
      <c r="AK72" s="4685"/>
      <c r="AL72" s="4686"/>
      <c r="AM72" s="3873"/>
      <c r="AN72" s="2453"/>
      <c r="AO72" s="3874"/>
      <c r="AP72" s="3873"/>
      <c r="AQ72" s="2453"/>
      <c r="AR72" s="3874"/>
      <c r="AS72" s="4013"/>
      <c r="AT72" s="4014"/>
      <c r="AU72" s="4015"/>
      <c r="AV72" s="4013"/>
      <c r="AW72" s="4014"/>
      <c r="AX72" s="4015"/>
      <c r="AY72" s="3939"/>
      <c r="AZ72" s="3940"/>
      <c r="BA72" s="3941"/>
      <c r="BB72" s="3939"/>
      <c r="BC72" s="3940"/>
      <c r="BD72" s="4036"/>
      <c r="BE72" s="4584"/>
      <c r="BF72" s="4585"/>
      <c r="BG72" s="4008"/>
      <c r="BH72" s="4613"/>
      <c r="BI72" s="4614"/>
      <c r="BJ72" s="4614"/>
      <c r="BK72" s="4614"/>
      <c r="BL72" s="4615"/>
    </row>
    <row r="73" spans="3:64" s="65" customFormat="1" ht="14.15" customHeight="1">
      <c r="C73" s="4248"/>
      <c r="D73" s="3783"/>
      <c r="E73" s="3784"/>
      <c r="F73" s="3785"/>
      <c r="G73" s="4600"/>
      <c r="H73" s="4601"/>
      <c r="I73" s="4602"/>
      <c r="J73" s="4603"/>
      <c r="K73" s="4604"/>
      <c r="L73" s="3795"/>
      <c r="M73" s="3796"/>
      <c r="N73" s="3796"/>
      <c r="O73" s="3796"/>
      <c r="P73" s="3797"/>
      <c r="Q73" s="3108"/>
      <c r="R73" s="3872"/>
      <c r="S73" s="4464"/>
      <c r="T73" s="4465"/>
      <c r="U73" s="4466"/>
      <c r="V73" s="3986"/>
      <c r="W73" s="3987"/>
      <c r="X73" s="3994"/>
      <c r="Y73" s="3995"/>
      <c r="Z73" s="1035"/>
      <c r="AA73" s="1036" t="s">
        <v>37</v>
      </c>
      <c r="AB73" s="1037"/>
      <c r="AC73" s="1036" t="s">
        <v>37</v>
      </c>
      <c r="AD73" s="1037"/>
      <c r="AE73" s="1036" t="s">
        <v>37</v>
      </c>
      <c r="AF73" s="1400"/>
      <c r="AG73" s="1086"/>
      <c r="AH73" s="1402"/>
      <c r="AI73" s="1087"/>
      <c r="AJ73" s="4721"/>
      <c r="AK73" s="4722"/>
      <c r="AL73" s="4723"/>
      <c r="AM73" s="3824"/>
      <c r="AN73" s="3825"/>
      <c r="AO73" s="3826"/>
      <c r="AP73" s="3824"/>
      <c r="AQ73" s="3825"/>
      <c r="AR73" s="3826"/>
      <c r="AS73" s="4019"/>
      <c r="AT73" s="4020"/>
      <c r="AU73" s="4021"/>
      <c r="AV73" s="4019"/>
      <c r="AW73" s="4020"/>
      <c r="AX73" s="4021"/>
      <c r="AY73" s="3921"/>
      <c r="AZ73" s="3922"/>
      <c r="BA73" s="4044"/>
      <c r="BB73" s="3921"/>
      <c r="BC73" s="3922"/>
      <c r="BD73" s="3923"/>
      <c r="BE73" s="4595"/>
      <c r="BF73" s="4596"/>
      <c r="BG73" s="4009"/>
      <c r="BH73" s="4597"/>
      <c r="BI73" s="4598"/>
      <c r="BJ73" s="4598"/>
      <c r="BK73" s="4598"/>
      <c r="BL73" s="4599"/>
    </row>
    <row r="74" spans="3:64" s="65" customFormat="1" ht="14.15" customHeight="1">
      <c r="C74" s="4209">
        <v>16</v>
      </c>
      <c r="D74" s="3777"/>
      <c r="E74" s="3778"/>
      <c r="F74" s="3779"/>
      <c r="G74" s="4383"/>
      <c r="H74" s="4384"/>
      <c r="I74" s="4384"/>
      <c r="J74" s="4384"/>
      <c r="K74" s="4385"/>
      <c r="L74" s="3789"/>
      <c r="M74" s="3790"/>
      <c r="N74" s="3790"/>
      <c r="O74" s="3790"/>
      <c r="P74" s="3791"/>
      <c r="Q74" s="3102"/>
      <c r="R74" s="3870"/>
      <c r="S74" s="4383"/>
      <c r="T74" s="4384"/>
      <c r="U74" s="4385"/>
      <c r="V74" s="3982"/>
      <c r="W74" s="3983"/>
      <c r="X74" s="3988"/>
      <c r="Y74" s="3989"/>
      <c r="Z74" s="3992"/>
      <c r="AA74" s="3853" t="s">
        <v>131</v>
      </c>
      <c r="AB74" s="3855"/>
      <c r="AC74" s="3853" t="s">
        <v>131</v>
      </c>
      <c r="AD74" s="3102"/>
      <c r="AE74" s="3853" t="s">
        <v>131</v>
      </c>
      <c r="AF74" s="4589"/>
      <c r="AG74" s="4590"/>
      <c r="AH74" s="4593"/>
      <c r="AI74" s="4590"/>
      <c r="AJ74" s="4724"/>
      <c r="AK74" s="4725"/>
      <c r="AL74" s="4726"/>
      <c r="AM74" s="3837"/>
      <c r="AN74" s="3838"/>
      <c r="AO74" s="3259"/>
      <c r="AP74" s="3852"/>
      <c r="AQ74" s="3838"/>
      <c r="AR74" s="3259"/>
      <c r="AS74" s="4033"/>
      <c r="AT74" s="4034"/>
      <c r="AU74" s="4035"/>
      <c r="AV74" s="4033"/>
      <c r="AW74" s="4034"/>
      <c r="AX74" s="4035"/>
      <c r="AY74" s="3939">
        <f>SUM(AJ74:AX76)</f>
        <v>0</v>
      </c>
      <c r="AZ74" s="3940"/>
      <c r="BA74" s="3941"/>
      <c r="BB74" s="3939">
        <f t="shared" ref="BB74" si="13">AH74+AY74</f>
        <v>0</v>
      </c>
      <c r="BC74" s="3940"/>
      <c r="BD74" s="4036"/>
      <c r="BE74" s="4582"/>
      <c r="BF74" s="4583"/>
      <c r="BG74" s="4007"/>
      <c r="BH74" s="4610"/>
      <c r="BI74" s="4611"/>
      <c r="BJ74" s="4611"/>
      <c r="BK74" s="4611"/>
      <c r="BL74" s="4612"/>
    </row>
    <row r="75" spans="3:64" s="65" customFormat="1" ht="14.15" customHeight="1">
      <c r="C75" s="4210"/>
      <c r="D75" s="3780"/>
      <c r="E75" s="3781"/>
      <c r="F75" s="3782"/>
      <c r="G75" s="4386"/>
      <c r="H75" s="4387"/>
      <c r="I75" s="4387"/>
      <c r="J75" s="4387"/>
      <c r="K75" s="4388"/>
      <c r="L75" s="3792"/>
      <c r="M75" s="3793"/>
      <c r="N75" s="3793"/>
      <c r="O75" s="3793"/>
      <c r="P75" s="3794"/>
      <c r="Q75" s="3105"/>
      <c r="R75" s="3871"/>
      <c r="S75" s="4386"/>
      <c r="T75" s="4387"/>
      <c r="U75" s="4388"/>
      <c r="V75" s="3984"/>
      <c r="W75" s="3985"/>
      <c r="X75" s="3990"/>
      <c r="Y75" s="3991"/>
      <c r="Z75" s="3993"/>
      <c r="AA75" s="3854"/>
      <c r="AB75" s="3856"/>
      <c r="AC75" s="3854"/>
      <c r="AD75" s="3105"/>
      <c r="AE75" s="3854"/>
      <c r="AF75" s="4591"/>
      <c r="AG75" s="4592"/>
      <c r="AH75" s="4594"/>
      <c r="AI75" s="4592"/>
      <c r="AJ75" s="4684"/>
      <c r="AK75" s="4685"/>
      <c r="AL75" s="4686"/>
      <c r="AM75" s="3873"/>
      <c r="AN75" s="2453"/>
      <c r="AO75" s="3874"/>
      <c r="AP75" s="3873"/>
      <c r="AQ75" s="2453"/>
      <c r="AR75" s="3874"/>
      <c r="AS75" s="4013"/>
      <c r="AT75" s="4014"/>
      <c r="AU75" s="4015"/>
      <c r="AV75" s="4013"/>
      <c r="AW75" s="4014"/>
      <c r="AX75" s="4015"/>
      <c r="AY75" s="3939"/>
      <c r="AZ75" s="3940"/>
      <c r="BA75" s="3941"/>
      <c r="BB75" s="3939"/>
      <c r="BC75" s="3940"/>
      <c r="BD75" s="4036"/>
      <c r="BE75" s="4584"/>
      <c r="BF75" s="4585"/>
      <c r="BG75" s="4008"/>
      <c r="BH75" s="4613"/>
      <c r="BI75" s="4614"/>
      <c r="BJ75" s="4614"/>
      <c r="BK75" s="4614"/>
      <c r="BL75" s="4615"/>
    </row>
    <row r="76" spans="3:64" s="65" customFormat="1" ht="14.15" customHeight="1">
      <c r="C76" s="4248"/>
      <c r="D76" s="3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Z76" s="1035"/>
      <c r="AA76" s="1036" t="s">
        <v>37</v>
      </c>
      <c r="AB76" s="1037"/>
      <c r="AC76" s="1036" t="s">
        <v>37</v>
      </c>
      <c r="AD76" s="1037"/>
      <c r="AE76" s="1036" t="s">
        <v>37</v>
      </c>
      <c r="AF76" s="1400"/>
      <c r="AG76" s="1086"/>
      <c r="AH76" s="1402"/>
      <c r="AI76" s="1087"/>
      <c r="AJ76" s="4721"/>
      <c r="AK76" s="4722"/>
      <c r="AL76" s="4723"/>
      <c r="AM76" s="3824"/>
      <c r="AN76" s="3825"/>
      <c r="AO76" s="3826"/>
      <c r="AP76" s="3824"/>
      <c r="AQ76" s="3825"/>
      <c r="AR76" s="3826"/>
      <c r="AS76" s="4019"/>
      <c r="AT76" s="4020"/>
      <c r="AU76" s="4021"/>
      <c r="AV76" s="4019"/>
      <c r="AW76" s="4020"/>
      <c r="AX76" s="4021"/>
      <c r="AY76" s="3939"/>
      <c r="AZ76" s="3940"/>
      <c r="BA76" s="3941"/>
      <c r="BB76" s="3939"/>
      <c r="BC76" s="3940"/>
      <c r="BD76" s="4036"/>
      <c r="BE76" s="4595"/>
      <c r="BF76" s="4596"/>
      <c r="BG76" s="4009"/>
      <c r="BH76" s="4597"/>
      <c r="BI76" s="4598"/>
      <c r="BJ76" s="4598"/>
      <c r="BK76" s="4598"/>
      <c r="BL76" s="4599"/>
    </row>
    <row r="77" spans="3:64" s="65" customFormat="1" ht="14.15" customHeight="1">
      <c r="C77" s="4209">
        <v>17</v>
      </c>
      <c r="D77" s="3777"/>
      <c r="E77" s="3778"/>
      <c r="F77" s="3779"/>
      <c r="G77" s="4383"/>
      <c r="H77" s="4384"/>
      <c r="I77" s="4384"/>
      <c r="J77" s="4384"/>
      <c r="K77" s="4385"/>
      <c r="L77" s="3789"/>
      <c r="M77" s="3790"/>
      <c r="N77" s="3790"/>
      <c r="O77" s="3790"/>
      <c r="P77" s="3791"/>
      <c r="Q77" s="3102"/>
      <c r="R77" s="3870"/>
      <c r="S77" s="4383"/>
      <c r="T77" s="4384"/>
      <c r="U77" s="4385"/>
      <c r="V77" s="3982"/>
      <c r="W77" s="3983"/>
      <c r="X77" s="3988"/>
      <c r="Y77" s="3989"/>
      <c r="Z77" s="3992"/>
      <c r="AA77" s="3853" t="s">
        <v>131</v>
      </c>
      <c r="AB77" s="3855"/>
      <c r="AC77" s="3853" t="s">
        <v>131</v>
      </c>
      <c r="AD77" s="3102"/>
      <c r="AE77" s="3853" t="s">
        <v>131</v>
      </c>
      <c r="AF77" s="4589"/>
      <c r="AG77" s="4590"/>
      <c r="AH77" s="4593"/>
      <c r="AI77" s="4590"/>
      <c r="AJ77" s="4724"/>
      <c r="AK77" s="4725"/>
      <c r="AL77" s="4726"/>
      <c r="AM77" s="3837"/>
      <c r="AN77" s="3838"/>
      <c r="AO77" s="3259"/>
      <c r="AP77" s="3852"/>
      <c r="AQ77" s="3838"/>
      <c r="AR77" s="3259"/>
      <c r="AS77" s="4033"/>
      <c r="AT77" s="4034"/>
      <c r="AU77" s="4035"/>
      <c r="AV77" s="4033"/>
      <c r="AW77" s="4034"/>
      <c r="AX77" s="4035"/>
      <c r="AY77" s="3918">
        <f>SUM(AJ77:AX79)</f>
        <v>0</v>
      </c>
      <c r="AZ77" s="3919"/>
      <c r="BA77" s="3938"/>
      <c r="BB77" s="3918">
        <f t="shared" ref="BB77" si="14">AH77+AY77</f>
        <v>0</v>
      </c>
      <c r="BC77" s="3919"/>
      <c r="BD77" s="3920"/>
      <c r="BE77" s="4582"/>
      <c r="BF77" s="4583"/>
      <c r="BG77" s="4007"/>
      <c r="BH77" s="4610"/>
      <c r="BI77" s="4611"/>
      <c r="BJ77" s="4611"/>
      <c r="BK77" s="4611"/>
      <c r="BL77" s="4612"/>
    </row>
    <row r="78" spans="3:64" s="65" customFormat="1" ht="14.15" customHeight="1">
      <c r="C78" s="4210"/>
      <c r="D78" s="3780"/>
      <c r="E78" s="3781"/>
      <c r="F78" s="3782"/>
      <c r="G78" s="4386"/>
      <c r="H78" s="4387"/>
      <c r="I78" s="4387"/>
      <c r="J78" s="4387"/>
      <c r="K78" s="4388"/>
      <c r="L78" s="3792"/>
      <c r="M78" s="3793"/>
      <c r="N78" s="3793"/>
      <c r="O78" s="3793"/>
      <c r="P78" s="3794"/>
      <c r="Q78" s="3105"/>
      <c r="R78" s="3871"/>
      <c r="S78" s="4386"/>
      <c r="T78" s="4387"/>
      <c r="U78" s="4388"/>
      <c r="V78" s="3984"/>
      <c r="W78" s="3985"/>
      <c r="X78" s="3990"/>
      <c r="Y78" s="3991"/>
      <c r="Z78" s="3993"/>
      <c r="AA78" s="3854"/>
      <c r="AB78" s="3856"/>
      <c r="AC78" s="3854"/>
      <c r="AD78" s="3105"/>
      <c r="AE78" s="3854"/>
      <c r="AF78" s="4591"/>
      <c r="AG78" s="4592"/>
      <c r="AH78" s="4594"/>
      <c r="AI78" s="4592"/>
      <c r="AJ78" s="4684"/>
      <c r="AK78" s="4685"/>
      <c r="AL78" s="4686"/>
      <c r="AM78" s="3873"/>
      <c r="AN78" s="2453"/>
      <c r="AO78" s="3874"/>
      <c r="AP78" s="3873"/>
      <c r="AQ78" s="2453"/>
      <c r="AR78" s="3874"/>
      <c r="AS78" s="4013"/>
      <c r="AT78" s="4014"/>
      <c r="AU78" s="4015"/>
      <c r="AV78" s="4013"/>
      <c r="AW78" s="4014"/>
      <c r="AX78" s="4015"/>
      <c r="AY78" s="3939"/>
      <c r="AZ78" s="3940"/>
      <c r="BA78" s="3941"/>
      <c r="BB78" s="3939"/>
      <c r="BC78" s="3940"/>
      <c r="BD78" s="4036"/>
      <c r="BE78" s="4584"/>
      <c r="BF78" s="4585"/>
      <c r="BG78" s="4008"/>
      <c r="BH78" s="4613"/>
      <c r="BI78" s="4614"/>
      <c r="BJ78" s="4614"/>
      <c r="BK78" s="4614"/>
      <c r="BL78" s="4615"/>
    </row>
    <row r="79" spans="3:64" s="65" customFormat="1" ht="14.15" customHeight="1">
      <c r="C79" s="4248"/>
      <c r="D79" s="3783"/>
      <c r="E79" s="3784"/>
      <c r="F79" s="3785"/>
      <c r="G79" s="4600"/>
      <c r="H79" s="4601"/>
      <c r="I79" s="4602"/>
      <c r="J79" s="4603"/>
      <c r="K79" s="4604"/>
      <c r="L79" s="3795"/>
      <c r="M79" s="3796"/>
      <c r="N79" s="3796"/>
      <c r="O79" s="3796"/>
      <c r="P79" s="3797"/>
      <c r="Q79" s="3108"/>
      <c r="R79" s="3872"/>
      <c r="S79" s="4464"/>
      <c r="T79" s="4465"/>
      <c r="U79" s="4466"/>
      <c r="V79" s="3986"/>
      <c r="W79" s="3987"/>
      <c r="X79" s="3994"/>
      <c r="Y79" s="3995"/>
      <c r="Z79" s="1035"/>
      <c r="AA79" s="1036" t="s">
        <v>37</v>
      </c>
      <c r="AB79" s="1037"/>
      <c r="AC79" s="1036" t="s">
        <v>37</v>
      </c>
      <c r="AD79" s="1037"/>
      <c r="AE79" s="1036" t="s">
        <v>37</v>
      </c>
      <c r="AF79" s="1400"/>
      <c r="AG79" s="1086"/>
      <c r="AH79" s="1402"/>
      <c r="AI79" s="1087"/>
      <c r="AJ79" s="4721"/>
      <c r="AK79" s="4722"/>
      <c r="AL79" s="4723"/>
      <c r="AM79" s="3824"/>
      <c r="AN79" s="3825"/>
      <c r="AO79" s="3826"/>
      <c r="AP79" s="3824"/>
      <c r="AQ79" s="3825"/>
      <c r="AR79" s="3826"/>
      <c r="AS79" s="4019"/>
      <c r="AT79" s="4020"/>
      <c r="AU79" s="4021"/>
      <c r="AV79" s="4019"/>
      <c r="AW79" s="4020"/>
      <c r="AX79" s="4021"/>
      <c r="AY79" s="3921"/>
      <c r="AZ79" s="3922"/>
      <c r="BA79" s="4044"/>
      <c r="BB79" s="3921"/>
      <c r="BC79" s="3922"/>
      <c r="BD79" s="3923"/>
      <c r="BE79" s="4595"/>
      <c r="BF79" s="4596"/>
      <c r="BG79" s="4009"/>
      <c r="BH79" s="4597"/>
      <c r="BI79" s="4598"/>
      <c r="BJ79" s="4598"/>
      <c r="BK79" s="4598"/>
      <c r="BL79" s="4599"/>
    </row>
    <row r="80" spans="3:64" s="65" customFormat="1" ht="14.15" customHeight="1">
      <c r="C80" s="4209">
        <v>18</v>
      </c>
      <c r="D80" s="3777"/>
      <c r="E80" s="3778"/>
      <c r="F80" s="3779"/>
      <c r="G80" s="4383"/>
      <c r="H80" s="4384"/>
      <c r="I80" s="4384"/>
      <c r="J80" s="4384"/>
      <c r="K80" s="4385"/>
      <c r="L80" s="1096"/>
      <c r="M80" s="1090"/>
      <c r="N80" s="1090"/>
      <c r="O80" s="1090"/>
      <c r="P80" s="1097"/>
      <c r="Q80" s="874"/>
      <c r="R80" s="1374"/>
      <c r="S80" s="1365"/>
      <c r="T80" s="1366"/>
      <c r="U80" s="1367"/>
      <c r="V80" s="1383"/>
      <c r="W80" s="1384"/>
      <c r="X80" s="1098"/>
      <c r="Y80" s="854"/>
      <c r="Z80" s="1099"/>
      <c r="AA80" s="1057" t="s">
        <v>131</v>
      </c>
      <c r="AB80" s="1058"/>
      <c r="AC80" s="1057" t="s">
        <v>131</v>
      </c>
      <c r="AD80" s="874"/>
      <c r="AE80" s="1057" t="s">
        <v>131</v>
      </c>
      <c r="AF80" s="4732"/>
      <c r="AG80" s="4717"/>
      <c r="AH80" s="4716"/>
      <c r="AI80" s="4717"/>
      <c r="AJ80" s="1100"/>
      <c r="AK80" s="1101"/>
      <c r="AL80" s="1102"/>
      <c r="AM80" s="3837"/>
      <c r="AN80" s="3838"/>
      <c r="AO80" s="3259"/>
      <c r="AP80" s="3852"/>
      <c r="AQ80" s="3838"/>
      <c r="AR80" s="3259"/>
      <c r="AS80" s="1103"/>
      <c r="AT80" s="1104"/>
      <c r="AU80" s="1105"/>
      <c r="AV80" s="1103"/>
      <c r="AW80" s="1104"/>
      <c r="AX80" s="1105"/>
      <c r="AY80" s="3939">
        <f>SUM(AJ80:AX82)</f>
        <v>0</v>
      </c>
      <c r="AZ80" s="3940"/>
      <c r="BA80" s="3941"/>
      <c r="BB80" s="3939">
        <f t="shared" ref="BB80" si="15">AH80+AY80</f>
        <v>0</v>
      </c>
      <c r="BC80" s="3940"/>
      <c r="BD80" s="4036"/>
      <c r="BE80" s="1106"/>
      <c r="BF80" s="1107"/>
      <c r="BG80" s="4007"/>
      <c r="BH80" s="1108"/>
      <c r="BI80" s="1109"/>
      <c r="BJ80" s="1109"/>
      <c r="BK80" s="1109"/>
      <c r="BL80" s="1110"/>
    </row>
    <row r="81" spans="3:71" s="65" customFormat="1" ht="14.15" customHeight="1">
      <c r="C81" s="4210"/>
      <c r="D81" s="3780"/>
      <c r="E81" s="3781"/>
      <c r="F81" s="3782"/>
      <c r="G81" s="4386"/>
      <c r="H81" s="4387"/>
      <c r="I81" s="4387"/>
      <c r="J81" s="4387"/>
      <c r="K81" s="4388"/>
      <c r="L81" s="1111"/>
      <c r="M81" s="632"/>
      <c r="N81" s="632"/>
      <c r="O81" s="632"/>
      <c r="P81" s="1112"/>
      <c r="Q81" s="876"/>
      <c r="R81" s="1375"/>
      <c r="S81" s="1368"/>
      <c r="T81" s="1369"/>
      <c r="U81" s="1370"/>
      <c r="V81" s="1385"/>
      <c r="W81" s="1386"/>
      <c r="X81" s="1113"/>
      <c r="Y81" s="1114"/>
      <c r="Z81" s="1115"/>
      <c r="AA81" s="1042"/>
      <c r="AB81" s="200"/>
      <c r="AC81" s="1042"/>
      <c r="AD81" s="876"/>
      <c r="AE81" s="1042"/>
      <c r="AF81" s="4733"/>
      <c r="AG81" s="4719"/>
      <c r="AH81" s="4718"/>
      <c r="AI81" s="4719"/>
      <c r="AJ81" s="1116"/>
      <c r="AK81" s="1117"/>
      <c r="AL81" s="1118"/>
      <c r="AM81" s="3873"/>
      <c r="AN81" s="2453"/>
      <c r="AO81" s="3874"/>
      <c r="AP81" s="3873"/>
      <c r="AQ81" s="2453"/>
      <c r="AR81" s="3874"/>
      <c r="AS81" s="1119"/>
      <c r="AT81" s="1120"/>
      <c r="AU81" s="1121"/>
      <c r="AV81" s="1119"/>
      <c r="AW81" s="1120"/>
      <c r="AX81" s="1121"/>
      <c r="AY81" s="3939"/>
      <c r="AZ81" s="3940"/>
      <c r="BA81" s="3941"/>
      <c r="BB81" s="3939"/>
      <c r="BC81" s="3940"/>
      <c r="BD81" s="4036"/>
      <c r="BE81" s="1122"/>
      <c r="BF81" s="1123"/>
      <c r="BG81" s="4008"/>
      <c r="BH81" s="1124"/>
      <c r="BI81" s="1125"/>
      <c r="BJ81" s="1125"/>
      <c r="BK81" s="1125"/>
      <c r="BL81" s="1126"/>
    </row>
    <row r="82" spans="3:71" s="65" customFormat="1" ht="14.15" customHeight="1" thickBot="1">
      <c r="C82" s="4211"/>
      <c r="D82" s="4605"/>
      <c r="E82" s="4606"/>
      <c r="F82" s="4607"/>
      <c r="G82" s="4649"/>
      <c r="H82" s="4650"/>
      <c r="I82" s="4651"/>
      <c r="J82" s="4652"/>
      <c r="K82" s="4653"/>
      <c r="L82" s="1127"/>
      <c r="M82" s="1128"/>
      <c r="N82" s="1128"/>
      <c r="O82" s="1128"/>
      <c r="P82" s="1129"/>
      <c r="Q82" s="1130"/>
      <c r="R82" s="1376"/>
      <c r="S82" s="1371"/>
      <c r="T82" s="1372"/>
      <c r="U82" s="1373"/>
      <c r="V82" s="1387"/>
      <c r="W82" s="1388"/>
      <c r="X82" s="1131"/>
      <c r="Y82" s="1132"/>
      <c r="Z82" s="1043"/>
      <c r="AA82" s="1044" t="s">
        <v>37</v>
      </c>
      <c r="AB82" s="772"/>
      <c r="AC82" s="1044" t="s">
        <v>37</v>
      </c>
      <c r="AD82" s="772"/>
      <c r="AE82" s="1044" t="s">
        <v>37</v>
      </c>
      <c r="AF82" s="1401"/>
      <c r="AG82" s="1088"/>
      <c r="AH82" s="1403"/>
      <c r="AI82" s="1089"/>
      <c r="AJ82" s="1133"/>
      <c r="AK82" s="1134"/>
      <c r="AL82" s="1135"/>
      <c r="AM82" s="3945"/>
      <c r="AN82" s="3946"/>
      <c r="AO82" s="3947"/>
      <c r="AP82" s="3945"/>
      <c r="AQ82" s="3946"/>
      <c r="AR82" s="3947"/>
      <c r="AS82" s="1136"/>
      <c r="AT82" s="1137"/>
      <c r="AU82" s="1138"/>
      <c r="AV82" s="1136"/>
      <c r="AW82" s="1137"/>
      <c r="AX82" s="1138"/>
      <c r="AY82" s="3942"/>
      <c r="AZ82" s="3943"/>
      <c r="BA82" s="3944"/>
      <c r="BB82" s="3942"/>
      <c r="BC82" s="3943"/>
      <c r="BD82" s="4037"/>
      <c r="BE82" s="1139"/>
      <c r="BF82" s="1140"/>
      <c r="BG82" s="4720"/>
      <c r="BH82" s="1141"/>
      <c r="BI82" s="1142"/>
      <c r="BJ82" s="1142"/>
      <c r="BK82" s="1142"/>
      <c r="BL82" s="1143"/>
    </row>
    <row r="83" spans="3:71" s="65" customFormat="1" ht="7" customHeight="1">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82"/>
      <c r="AB83" s="115"/>
      <c r="AC83" s="115"/>
      <c r="AD83" s="115"/>
      <c r="AE83" s="115"/>
      <c r="AF83" s="1095"/>
      <c r="AG83" s="82"/>
      <c r="AH83" s="82"/>
      <c r="AI83" s="82"/>
      <c r="AJ83" s="82"/>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28"/>
      <c r="BG83" s="128"/>
      <c r="BH83" s="82"/>
      <c r="BI83" s="82"/>
      <c r="BJ83" s="82"/>
      <c r="BK83" s="82"/>
      <c r="BL83" s="82"/>
      <c r="BM83" s="82"/>
    </row>
    <row r="84" spans="3:71" s="65" customFormat="1" ht="12" customHeight="1">
      <c r="C84" s="65" t="s">
        <v>123</v>
      </c>
      <c r="G84" s="344"/>
      <c r="H84" s="1063" t="s">
        <v>124</v>
      </c>
      <c r="I84" s="217" t="s">
        <v>1462</v>
      </c>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338"/>
      <c r="BF84" s="338"/>
      <c r="BG84" s="338"/>
      <c r="BH84" s="338"/>
      <c r="BI84" s="338"/>
      <c r="BJ84" s="338"/>
      <c r="BK84" s="338"/>
      <c r="BL84" s="338"/>
      <c r="BM84" s="338"/>
    </row>
    <row r="85" spans="3:71" s="65" customFormat="1" ht="12" customHeight="1">
      <c r="H85" s="1063" t="s">
        <v>132</v>
      </c>
      <c r="I85" s="217" t="s">
        <v>2175</v>
      </c>
      <c r="J85" s="217"/>
      <c r="K85" s="217"/>
      <c r="L85" s="217"/>
      <c r="M85" s="217"/>
      <c r="N85" s="217"/>
      <c r="O85" s="217"/>
      <c r="P85" s="217"/>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row>
    <row r="86" spans="3:71" s="65" customFormat="1" ht="12" customHeight="1">
      <c r="H86" s="1063" t="s">
        <v>1248</v>
      </c>
      <c r="I86" s="2401" t="s">
        <v>1639</v>
      </c>
      <c r="J86" s="2401"/>
      <c r="K86" s="2401"/>
      <c r="L86" s="2401"/>
      <c r="M86" s="2401"/>
      <c r="N86" s="2401"/>
      <c r="O86" s="2401"/>
      <c r="P86" s="2401"/>
      <c r="Q86" s="2401"/>
      <c r="R86" s="2401"/>
      <c r="S86" s="2401"/>
      <c r="T86" s="2401"/>
      <c r="U86" s="2401"/>
      <c r="V86" s="2401"/>
      <c r="W86" s="2401"/>
      <c r="X86" s="2401"/>
      <c r="Y86" s="2401"/>
      <c r="Z86" s="2401"/>
      <c r="AA86" s="2401"/>
      <c r="AB86" s="2401"/>
      <c r="AC86" s="2401"/>
      <c r="AD86" s="2401"/>
      <c r="AE86" s="2401"/>
      <c r="AF86" s="2401"/>
      <c r="AG86" s="2401"/>
      <c r="AH86" s="2401"/>
      <c r="AI86" s="2401"/>
      <c r="AJ86" s="2401"/>
      <c r="AK86" s="2401"/>
      <c r="AL86" s="2401"/>
      <c r="AM86" s="2401"/>
      <c r="AN86" s="2401"/>
      <c r="AO86" s="2401"/>
      <c r="AP86" s="2401"/>
      <c r="AQ86" s="2401"/>
      <c r="AR86" s="2401"/>
      <c r="AS86" s="2401"/>
      <c r="AT86" s="2401"/>
      <c r="AU86" s="2401"/>
      <c r="AV86" s="2401"/>
      <c r="AW86" s="2401"/>
      <c r="AX86" s="2401"/>
      <c r="AY86" s="2401"/>
      <c r="AZ86" s="2401"/>
      <c r="BA86" s="2401"/>
      <c r="BB86" s="2401"/>
      <c r="BC86" s="2401"/>
      <c r="BD86" s="2401"/>
      <c r="BE86" s="2401"/>
      <c r="BF86" s="2401"/>
      <c r="BG86" s="2401"/>
      <c r="BH86" s="2401"/>
      <c r="BI86" s="2401"/>
      <c r="BJ86" s="2401"/>
      <c r="BK86" s="2401"/>
      <c r="BL86" s="2401"/>
      <c r="BM86" s="104"/>
    </row>
    <row r="87" spans="3:71" s="65" customFormat="1" ht="12" customHeight="1">
      <c r="H87" s="1063"/>
      <c r="I87" s="2401"/>
      <c r="J87" s="2401"/>
      <c r="K87" s="2401"/>
      <c r="L87" s="2401"/>
      <c r="M87" s="2401"/>
      <c r="N87" s="2401"/>
      <c r="O87" s="2401"/>
      <c r="P87" s="2401"/>
      <c r="Q87" s="2401"/>
      <c r="R87" s="2401"/>
      <c r="S87" s="2401"/>
      <c r="T87" s="2401"/>
      <c r="U87" s="2401"/>
      <c r="V87" s="2401"/>
      <c r="W87" s="2401"/>
      <c r="X87" s="2401"/>
      <c r="Y87" s="2401"/>
      <c r="Z87" s="2401"/>
      <c r="AA87" s="2401"/>
      <c r="AB87" s="2401"/>
      <c r="AC87" s="2401"/>
      <c r="AD87" s="2401"/>
      <c r="AE87" s="2401"/>
      <c r="AF87" s="2401"/>
      <c r="AG87" s="2401"/>
      <c r="AH87" s="2401"/>
      <c r="AI87" s="2401"/>
      <c r="AJ87" s="2401"/>
      <c r="AK87" s="2401"/>
      <c r="AL87" s="2401"/>
      <c r="AM87" s="2401"/>
      <c r="AN87" s="2401"/>
      <c r="AO87" s="2401"/>
      <c r="AP87" s="2401"/>
      <c r="AQ87" s="2401"/>
      <c r="AR87" s="2401"/>
      <c r="AS87" s="2401"/>
      <c r="AT87" s="2401"/>
      <c r="AU87" s="2401"/>
      <c r="AV87" s="2401"/>
      <c r="AW87" s="2401"/>
      <c r="AX87" s="2401"/>
      <c r="AY87" s="2401"/>
      <c r="AZ87" s="2401"/>
      <c r="BA87" s="2401"/>
      <c r="BB87" s="2401"/>
      <c r="BC87" s="2401"/>
      <c r="BD87" s="2401"/>
      <c r="BE87" s="2401"/>
      <c r="BF87" s="2401"/>
      <c r="BG87" s="2401"/>
      <c r="BH87" s="2401"/>
      <c r="BI87" s="2401"/>
      <c r="BJ87" s="2401"/>
      <c r="BK87" s="2401"/>
      <c r="BL87" s="2401"/>
      <c r="BM87" s="104"/>
    </row>
    <row r="88" spans="3:71" s="65" customFormat="1" ht="12" customHeight="1">
      <c r="H88" s="1063" t="s">
        <v>1183</v>
      </c>
      <c r="I88" s="2401" t="s">
        <v>1637</v>
      </c>
      <c r="J88" s="2401"/>
      <c r="K88" s="2401"/>
      <c r="L88" s="2401"/>
      <c r="M88" s="2401"/>
      <c r="N88" s="2401"/>
      <c r="O88" s="2401"/>
      <c r="P88" s="2401"/>
      <c r="Q88" s="2401"/>
      <c r="R88" s="2401"/>
      <c r="S88" s="2401"/>
      <c r="T88" s="2401"/>
      <c r="U88" s="2401"/>
      <c r="V88" s="2401"/>
      <c r="W88" s="2401"/>
      <c r="X88" s="2401"/>
      <c r="Y88" s="2401"/>
      <c r="Z88" s="2401"/>
      <c r="AA88" s="2401"/>
      <c r="AB88" s="2401"/>
      <c r="AC88" s="2401"/>
      <c r="AD88" s="2401"/>
      <c r="AE88" s="2401"/>
      <c r="AF88" s="2401"/>
      <c r="AG88" s="2401"/>
      <c r="AH88" s="2401"/>
      <c r="AI88" s="2401"/>
      <c r="AJ88" s="2401"/>
      <c r="AK88" s="2401"/>
      <c r="AL88" s="2401"/>
      <c r="AM88" s="2401"/>
      <c r="AN88" s="2401"/>
      <c r="AO88" s="2401"/>
      <c r="AP88" s="2401"/>
      <c r="AQ88" s="2401"/>
      <c r="AR88" s="2401"/>
      <c r="AS88" s="2401"/>
      <c r="AT88" s="2401"/>
      <c r="AU88" s="2401"/>
      <c r="AV88" s="2401"/>
      <c r="AW88" s="2401"/>
      <c r="AX88" s="2401"/>
      <c r="AY88" s="2401"/>
      <c r="AZ88" s="2401"/>
      <c r="BA88" s="2401"/>
      <c r="BB88" s="2401"/>
      <c r="BC88" s="2401"/>
      <c r="BD88" s="2401"/>
      <c r="BE88" s="2401"/>
      <c r="BF88" s="2401"/>
      <c r="BG88" s="2401"/>
      <c r="BH88" s="2401"/>
      <c r="BI88" s="2401"/>
      <c r="BJ88" s="2401"/>
      <c r="BK88" s="2401"/>
      <c r="BL88" s="2401"/>
      <c r="BM88" s="2401"/>
    </row>
    <row r="89" spans="3:71" s="65" customFormat="1" ht="12" customHeight="1">
      <c r="C89" s="115"/>
      <c r="D89" s="115"/>
      <c r="E89" s="115"/>
      <c r="F89" s="115"/>
      <c r="G89" s="115"/>
      <c r="H89" s="1063" t="s">
        <v>1526</v>
      </c>
      <c r="I89" s="3590" t="s">
        <v>2294</v>
      </c>
      <c r="J89" s="3590"/>
      <c r="K89" s="3590"/>
      <c r="L89" s="3590"/>
      <c r="M89" s="3590"/>
      <c r="N89" s="3590"/>
      <c r="O89" s="3590"/>
      <c r="P89" s="3590"/>
      <c r="Q89" s="3590"/>
      <c r="R89" s="3590"/>
      <c r="S89" s="3590"/>
      <c r="T89" s="3590"/>
      <c r="U89" s="3590"/>
      <c r="V89" s="3590"/>
      <c r="W89" s="3590"/>
      <c r="X89" s="3590"/>
      <c r="Y89" s="3590"/>
      <c r="Z89" s="3590"/>
      <c r="AA89" s="3590"/>
      <c r="AB89" s="3590"/>
      <c r="AC89" s="3590"/>
      <c r="AD89" s="3590"/>
      <c r="AE89" s="3590"/>
      <c r="AF89" s="3590"/>
      <c r="AG89" s="3590"/>
      <c r="AH89" s="3590"/>
      <c r="AI89" s="3590"/>
      <c r="AJ89" s="3590"/>
      <c r="AK89" s="3590"/>
      <c r="AL89" s="3590"/>
      <c r="AM89" s="3590"/>
      <c r="AN89" s="3590"/>
      <c r="AO89" s="3590"/>
      <c r="AP89" s="3590"/>
      <c r="AQ89" s="3590"/>
      <c r="AR89" s="3590"/>
      <c r="AS89" s="3590"/>
      <c r="AT89" s="3590"/>
      <c r="AU89" s="3590"/>
      <c r="AV89" s="3590"/>
      <c r="AW89" s="3590"/>
      <c r="AX89" s="3590"/>
      <c r="AY89" s="3590"/>
      <c r="AZ89" s="3590"/>
      <c r="BA89" s="3590"/>
      <c r="BB89" s="3590"/>
      <c r="BC89" s="3590"/>
      <c r="BD89" s="3590"/>
      <c r="BE89" s="3590"/>
      <c r="BF89" s="3590"/>
      <c r="BG89" s="3590"/>
      <c r="BH89" s="3590"/>
      <c r="BI89" s="3590"/>
      <c r="BJ89" s="3590"/>
      <c r="BK89" s="3590"/>
      <c r="BL89" s="3590"/>
      <c r="BM89" s="3590"/>
      <c r="BN89" s="3590"/>
      <c r="BO89" s="3590"/>
      <c r="BP89" s="3590"/>
      <c r="BQ89" s="800"/>
      <c r="BR89" s="800"/>
      <c r="BS89" s="800"/>
    </row>
    <row r="90" spans="3:71" ht="14.15" customHeight="1">
      <c r="C90" s="2394" t="s">
        <v>2177</v>
      </c>
      <c r="D90" s="2394"/>
      <c r="E90" s="2394"/>
      <c r="F90" s="2394"/>
      <c r="G90" s="2394"/>
      <c r="H90" s="2394"/>
      <c r="I90" s="2394"/>
      <c r="J90" s="2394"/>
      <c r="K90" s="2394"/>
      <c r="L90" s="2394"/>
      <c r="M90" s="2394"/>
      <c r="N90" s="2394"/>
      <c r="O90" s="2394"/>
      <c r="P90" s="2394"/>
      <c r="Q90" s="2394"/>
      <c r="R90" s="2394"/>
      <c r="S90" s="2394"/>
      <c r="T90" s="2394"/>
      <c r="U90" s="2394"/>
      <c r="V90" s="2394"/>
      <c r="W90" s="2394"/>
      <c r="X90" s="2394"/>
      <c r="Y90" s="2394"/>
      <c r="Z90" s="2394"/>
      <c r="AA90" s="2394"/>
      <c r="AB90" s="2394"/>
      <c r="AC90" s="2394"/>
      <c r="AD90" s="2394"/>
      <c r="AE90" s="2394"/>
      <c r="AF90" s="2394"/>
      <c r="AG90" s="2394"/>
      <c r="AH90" s="2394"/>
      <c r="AI90" s="2394"/>
      <c r="AJ90" s="2394"/>
      <c r="AK90" s="2394"/>
      <c r="AL90" s="2394"/>
      <c r="AM90" s="2394"/>
      <c r="AN90" s="2394"/>
      <c r="AO90" s="2394"/>
      <c r="AP90" s="2394"/>
      <c r="AQ90" s="2394"/>
      <c r="AR90" s="2394"/>
      <c r="AS90" s="2394"/>
      <c r="AT90" s="2394"/>
      <c r="AU90" s="2394"/>
      <c r="AV90" s="2394"/>
      <c r="AW90" s="2394"/>
      <c r="AX90" s="2394"/>
      <c r="AY90" s="2394"/>
      <c r="AZ90" s="2394"/>
      <c r="BA90" s="2394"/>
      <c r="BB90" s="2394"/>
      <c r="BC90" s="2394"/>
      <c r="BD90" s="2394"/>
      <c r="BE90" s="2394"/>
      <c r="BF90" s="2394"/>
      <c r="BG90" s="2394"/>
      <c r="BH90" s="2394"/>
      <c r="BI90" s="2394"/>
      <c r="BJ90" s="2394"/>
      <c r="BK90" s="2394"/>
      <c r="BL90" s="2394"/>
      <c r="BM90" s="2394"/>
    </row>
    <row r="91" spans="3:71" ht="5.15" customHeight="1"/>
    <row r="92" spans="3:71" ht="14.15" customHeight="1" thickBot="1">
      <c r="C92" s="233" t="s">
        <v>2297</v>
      </c>
      <c r="D92" s="233"/>
      <c r="E92" s="233"/>
      <c r="F92" s="233"/>
      <c r="G92" s="233"/>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Y92" s="3878" t="s">
        <v>995</v>
      </c>
      <c r="AZ92" s="3878"/>
      <c r="BA92" s="3878"/>
      <c r="BB92" s="3878"/>
      <c r="BC92" s="3878"/>
      <c r="BD92" s="3878"/>
      <c r="BE92" s="3878"/>
      <c r="BF92" s="3879"/>
      <c r="BG92" s="3879"/>
      <c r="BH92" s="4137" t="s">
        <v>996</v>
      </c>
      <c r="BI92" s="4137"/>
      <c r="BJ92" s="4137"/>
      <c r="BK92" s="4137"/>
      <c r="BL92" s="4137"/>
      <c r="BM92" s="4734"/>
      <c r="BN92" s="562"/>
      <c r="BO92" s="562"/>
    </row>
    <row r="93" spans="3:71" s="65" customFormat="1" ht="13" customHeight="1">
      <c r="C93" s="4134" t="s">
        <v>834</v>
      </c>
      <c r="D93" s="3843" t="s">
        <v>1873</v>
      </c>
      <c r="E93" s="3844"/>
      <c r="F93" s="3845"/>
      <c r="G93" s="3880" t="s">
        <v>59</v>
      </c>
      <c r="H93" s="3881"/>
      <c r="I93" s="3881"/>
      <c r="J93" s="3881"/>
      <c r="K93" s="3882"/>
      <c r="L93" s="3880" t="s">
        <v>56</v>
      </c>
      <c r="M93" s="3881"/>
      <c r="N93" s="3881"/>
      <c r="O93" s="3881"/>
      <c r="P93" s="3882"/>
      <c r="Q93" s="4788" t="s">
        <v>833</v>
      </c>
      <c r="R93" s="3875" t="s">
        <v>60</v>
      </c>
      <c r="S93" s="3843" t="s">
        <v>61</v>
      </c>
      <c r="T93" s="4080"/>
      <c r="U93" s="4791"/>
      <c r="V93" s="4115" t="s">
        <v>829</v>
      </c>
      <c r="W93" s="4116"/>
      <c r="X93" s="3880" t="s">
        <v>832</v>
      </c>
      <c r="Y93" s="3881"/>
      <c r="Z93" s="3881"/>
      <c r="AA93" s="3881"/>
      <c r="AB93" s="3881"/>
      <c r="AC93" s="3881"/>
      <c r="AD93" s="3881"/>
      <c r="AE93" s="4122"/>
      <c r="AF93" s="4121" t="s">
        <v>1464</v>
      </c>
      <c r="AG93" s="3881"/>
      <c r="AH93" s="3881"/>
      <c r="AI93" s="3881"/>
      <c r="AJ93" s="3881"/>
      <c r="AK93" s="3881"/>
      <c r="AL93" s="3881"/>
      <c r="AM93" s="3881"/>
      <c r="AN93" s="3881"/>
      <c r="AO93" s="3881"/>
      <c r="AP93" s="3881"/>
      <c r="AQ93" s="3881"/>
      <c r="AR93" s="3881"/>
      <c r="AS93" s="3881"/>
      <c r="AT93" s="3881"/>
      <c r="AU93" s="3881"/>
      <c r="AV93" s="3881"/>
      <c r="AW93" s="3881"/>
      <c r="AX93" s="3881"/>
      <c r="AY93" s="3881"/>
      <c r="AZ93" s="3881"/>
      <c r="BA93" s="3881"/>
      <c r="BB93" s="3881"/>
      <c r="BC93" s="3881"/>
      <c r="BD93" s="4122"/>
      <c r="BE93" s="4125" t="s">
        <v>401</v>
      </c>
      <c r="BF93" s="4127"/>
      <c r="BG93" s="4077" t="s">
        <v>66</v>
      </c>
      <c r="BH93" s="3843" t="s">
        <v>53</v>
      </c>
      <c r="BI93" s="4080"/>
      <c r="BJ93" s="4080"/>
      <c r="BK93" s="4080"/>
      <c r="BL93" s="4081"/>
      <c r="BM93" s="665"/>
    </row>
    <row r="94" spans="3:71" s="65" customFormat="1" ht="13" customHeight="1">
      <c r="C94" s="4135"/>
      <c r="D94" s="3846"/>
      <c r="E94" s="3847"/>
      <c r="F94" s="3848"/>
      <c r="G94" s="3105"/>
      <c r="H94" s="3106"/>
      <c r="I94" s="3106"/>
      <c r="J94" s="3106"/>
      <c r="K94" s="3107"/>
      <c r="L94" s="3105"/>
      <c r="M94" s="3106"/>
      <c r="N94" s="3106"/>
      <c r="O94" s="3106"/>
      <c r="P94" s="3107"/>
      <c r="Q94" s="4789"/>
      <c r="R94" s="3876"/>
      <c r="S94" s="2374"/>
      <c r="T94" s="2375"/>
      <c r="U94" s="2386"/>
      <c r="V94" s="4117"/>
      <c r="W94" s="4118"/>
      <c r="X94" s="3108"/>
      <c r="Y94" s="3109"/>
      <c r="Z94" s="3109"/>
      <c r="AA94" s="3109"/>
      <c r="AB94" s="3109"/>
      <c r="AC94" s="3109"/>
      <c r="AD94" s="3109"/>
      <c r="AE94" s="4124"/>
      <c r="AF94" s="4123"/>
      <c r="AG94" s="3109"/>
      <c r="AH94" s="3109"/>
      <c r="AI94" s="3109"/>
      <c r="AJ94" s="3109"/>
      <c r="AK94" s="3109"/>
      <c r="AL94" s="3109"/>
      <c r="AM94" s="3109"/>
      <c r="AN94" s="3109"/>
      <c r="AO94" s="3109"/>
      <c r="AP94" s="3109"/>
      <c r="AQ94" s="3109"/>
      <c r="AR94" s="3109"/>
      <c r="AS94" s="3109"/>
      <c r="AT94" s="3109"/>
      <c r="AU94" s="3109"/>
      <c r="AV94" s="3109"/>
      <c r="AW94" s="3109"/>
      <c r="AX94" s="3109"/>
      <c r="AY94" s="3109"/>
      <c r="AZ94" s="3109"/>
      <c r="BA94" s="3109"/>
      <c r="BB94" s="3109"/>
      <c r="BC94" s="3109"/>
      <c r="BD94" s="4124"/>
      <c r="BE94" s="4128"/>
      <c r="BF94" s="3385"/>
      <c r="BG94" s="4078"/>
      <c r="BH94" s="2387"/>
      <c r="BI94" s="2388"/>
      <c r="BJ94" s="2388"/>
      <c r="BK94" s="2388"/>
      <c r="BL94" s="4082"/>
    </row>
    <row r="95" spans="3:71" s="65" customFormat="1" ht="15" customHeight="1">
      <c r="C95" s="4135"/>
      <c r="D95" s="3846"/>
      <c r="E95" s="3847"/>
      <c r="F95" s="3848"/>
      <c r="G95" s="3105"/>
      <c r="H95" s="3106"/>
      <c r="I95" s="3106"/>
      <c r="J95" s="3106"/>
      <c r="K95" s="3107"/>
      <c r="L95" s="3105"/>
      <c r="M95" s="3106"/>
      <c r="N95" s="3106"/>
      <c r="O95" s="3106"/>
      <c r="P95" s="3107"/>
      <c r="Q95" s="4789"/>
      <c r="R95" s="3876"/>
      <c r="S95" s="2374"/>
      <c r="T95" s="2375"/>
      <c r="U95" s="2386"/>
      <c r="V95" s="4117"/>
      <c r="W95" s="4118"/>
      <c r="X95" s="4083" t="s">
        <v>63</v>
      </c>
      <c r="Y95" s="4084"/>
      <c r="Z95" s="4084"/>
      <c r="AA95" s="4085"/>
      <c r="AB95" s="4086" t="s">
        <v>1629</v>
      </c>
      <c r="AC95" s="4087"/>
      <c r="AD95" s="3753" t="s">
        <v>130</v>
      </c>
      <c r="AE95" s="3868"/>
      <c r="AF95" s="4095" t="s">
        <v>1247</v>
      </c>
      <c r="AG95" s="3421"/>
      <c r="AH95" s="3421"/>
      <c r="AI95" s="3421"/>
      <c r="AJ95" s="3420" t="s">
        <v>417</v>
      </c>
      <c r="AK95" s="3421"/>
      <c r="AL95" s="3421"/>
      <c r="AM95" s="3421"/>
      <c r="AN95" s="3421"/>
      <c r="AO95" s="3421"/>
      <c r="AP95" s="3421"/>
      <c r="AQ95" s="3421"/>
      <c r="AR95" s="3421"/>
      <c r="AS95" s="3421"/>
      <c r="AT95" s="3421"/>
      <c r="AU95" s="3421"/>
      <c r="AV95" s="3421"/>
      <c r="AW95" s="3421"/>
      <c r="AX95" s="3421"/>
      <c r="AY95" s="3421"/>
      <c r="AZ95" s="3421"/>
      <c r="BA95" s="3421"/>
      <c r="BB95" s="2384" t="s">
        <v>194</v>
      </c>
      <c r="BC95" s="2267"/>
      <c r="BD95" s="4096"/>
      <c r="BE95" s="4098" t="s">
        <v>402</v>
      </c>
      <c r="BF95" s="4100"/>
      <c r="BG95" s="4078"/>
      <c r="BH95" s="4104" t="s">
        <v>2298</v>
      </c>
      <c r="BI95" s="4746"/>
      <c r="BJ95" s="4746"/>
      <c r="BK95" s="4746"/>
      <c r="BL95" s="4747"/>
    </row>
    <row r="96" spans="3:71" s="65" customFormat="1" ht="15" customHeight="1">
      <c r="C96" s="4135"/>
      <c r="D96" s="3846"/>
      <c r="E96" s="3847"/>
      <c r="F96" s="3848"/>
      <c r="G96" s="4065" t="s">
        <v>408</v>
      </c>
      <c r="H96" s="4066"/>
      <c r="I96" s="4066"/>
      <c r="J96" s="4656" t="s">
        <v>831</v>
      </c>
      <c r="K96" s="4657"/>
      <c r="L96" s="3105"/>
      <c r="M96" s="3106"/>
      <c r="N96" s="3106"/>
      <c r="O96" s="3106"/>
      <c r="P96" s="3107"/>
      <c r="Q96" s="4789"/>
      <c r="R96" s="3876"/>
      <c r="S96" s="2374"/>
      <c r="T96" s="2375"/>
      <c r="U96" s="2386"/>
      <c r="V96" s="4117"/>
      <c r="W96" s="4118"/>
      <c r="X96" s="3753" t="s">
        <v>1638</v>
      </c>
      <c r="Y96" s="3869"/>
      <c r="Z96" s="3753" t="s">
        <v>830</v>
      </c>
      <c r="AA96" s="3869"/>
      <c r="AB96" s="4088"/>
      <c r="AC96" s="4089"/>
      <c r="AD96" s="3846"/>
      <c r="AE96" s="3847"/>
      <c r="AF96" s="3386" t="s">
        <v>145</v>
      </c>
      <c r="AG96" s="3104"/>
      <c r="AH96" s="3102" t="s">
        <v>416</v>
      </c>
      <c r="AI96" s="3104"/>
      <c r="AJ96" s="3837" t="s">
        <v>828</v>
      </c>
      <c r="AK96" s="4735"/>
      <c r="AL96" s="4736"/>
      <c r="AM96" s="3852" t="s">
        <v>1523</v>
      </c>
      <c r="AN96" s="3838"/>
      <c r="AO96" s="3259"/>
      <c r="AP96" s="3852" t="s">
        <v>1500</v>
      </c>
      <c r="AQ96" s="3838"/>
      <c r="AR96" s="3259"/>
      <c r="AS96" s="4074" t="s">
        <v>397</v>
      </c>
      <c r="AT96" s="4075"/>
      <c r="AU96" s="4076"/>
      <c r="AV96" s="4074" t="s">
        <v>326</v>
      </c>
      <c r="AW96" s="4075"/>
      <c r="AX96" s="4076"/>
      <c r="AY96" s="3753" t="s">
        <v>399</v>
      </c>
      <c r="AZ96" s="3868"/>
      <c r="BA96" s="3868"/>
      <c r="BB96" s="2374"/>
      <c r="BC96" s="2375"/>
      <c r="BD96" s="4097"/>
      <c r="BE96" s="4727"/>
      <c r="BF96" s="4728"/>
      <c r="BG96" s="4078"/>
      <c r="BH96" s="4748"/>
      <c r="BI96" s="4749"/>
      <c r="BJ96" s="4749"/>
      <c r="BK96" s="4749"/>
      <c r="BL96" s="4750"/>
    </row>
    <row r="97" spans="3:64" s="65" customFormat="1" ht="15" customHeight="1">
      <c r="C97" s="4135"/>
      <c r="D97" s="3846"/>
      <c r="E97" s="3847"/>
      <c r="F97" s="3848"/>
      <c r="G97" s="3846"/>
      <c r="H97" s="3847"/>
      <c r="I97" s="3847"/>
      <c r="J97" s="4658"/>
      <c r="K97" s="4659"/>
      <c r="L97" s="3105"/>
      <c r="M97" s="3106"/>
      <c r="N97" s="3106"/>
      <c r="O97" s="3106"/>
      <c r="P97" s="3107"/>
      <c r="Q97" s="4789"/>
      <c r="R97" s="3876"/>
      <c r="S97" s="2374"/>
      <c r="T97" s="2375"/>
      <c r="U97" s="2386"/>
      <c r="V97" s="4117"/>
      <c r="W97" s="4118"/>
      <c r="X97" s="3846"/>
      <c r="Y97" s="3848"/>
      <c r="Z97" s="3846"/>
      <c r="AA97" s="3848"/>
      <c r="AB97" s="4088"/>
      <c r="AC97" s="4089"/>
      <c r="AD97" s="3846"/>
      <c r="AE97" s="3847"/>
      <c r="AF97" s="4668"/>
      <c r="AG97" s="4669"/>
      <c r="AH97" s="4670"/>
      <c r="AI97" s="4669"/>
      <c r="AJ97" s="4737"/>
      <c r="AK97" s="4738"/>
      <c r="AL97" s="4739"/>
      <c r="AM97" s="3873" t="s">
        <v>827</v>
      </c>
      <c r="AN97" s="2453"/>
      <c r="AO97" s="3874"/>
      <c r="AP97" s="3873" t="s">
        <v>1501</v>
      </c>
      <c r="AQ97" s="2453"/>
      <c r="AR97" s="3874"/>
      <c r="AS97" s="4071" t="s">
        <v>394</v>
      </c>
      <c r="AT97" s="4072"/>
      <c r="AU97" s="4073"/>
      <c r="AV97" s="4068" t="s">
        <v>398</v>
      </c>
      <c r="AW97" s="4069"/>
      <c r="AX97" s="4070"/>
      <c r="AY97" s="3846"/>
      <c r="AZ97" s="3847"/>
      <c r="BA97" s="3847"/>
      <c r="BB97" s="2374"/>
      <c r="BC97" s="2375"/>
      <c r="BD97" s="4097"/>
      <c r="BE97" s="4727" t="s">
        <v>403</v>
      </c>
      <c r="BF97" s="4728"/>
      <c r="BG97" s="4078"/>
      <c r="BH97" s="4748"/>
      <c r="BI97" s="4749"/>
      <c r="BJ97" s="4749"/>
      <c r="BK97" s="4749"/>
      <c r="BL97" s="4750"/>
    </row>
    <row r="98" spans="3:64" s="65" customFormat="1" ht="15" customHeight="1" thickBot="1">
      <c r="C98" s="4136"/>
      <c r="D98" s="3849"/>
      <c r="E98" s="3850"/>
      <c r="F98" s="3851"/>
      <c r="G98" s="3849"/>
      <c r="H98" s="3850"/>
      <c r="I98" s="3850"/>
      <c r="J98" s="4660"/>
      <c r="K98" s="4661"/>
      <c r="L98" s="3417"/>
      <c r="M98" s="3418"/>
      <c r="N98" s="3418"/>
      <c r="O98" s="3418"/>
      <c r="P98" s="3419"/>
      <c r="Q98" s="4790"/>
      <c r="R98" s="3877"/>
      <c r="S98" s="4792"/>
      <c r="T98" s="2269"/>
      <c r="U98" s="4793"/>
      <c r="V98" s="4119"/>
      <c r="W98" s="4120"/>
      <c r="X98" s="3849"/>
      <c r="Y98" s="3851"/>
      <c r="Z98" s="3849"/>
      <c r="AA98" s="3851"/>
      <c r="AB98" s="4090"/>
      <c r="AC98" s="4091"/>
      <c r="AD98" s="3849"/>
      <c r="AE98" s="3850"/>
      <c r="AF98" s="4666" t="s">
        <v>418</v>
      </c>
      <c r="AG98" s="4667"/>
      <c r="AH98" s="4667" t="s">
        <v>418</v>
      </c>
      <c r="AI98" s="4667"/>
      <c r="AJ98" s="4056" t="s">
        <v>827</v>
      </c>
      <c r="AK98" s="4057"/>
      <c r="AL98" s="4058"/>
      <c r="AM98" s="4056"/>
      <c r="AN98" s="4057"/>
      <c r="AO98" s="4058"/>
      <c r="AP98" s="4056" t="s">
        <v>1674</v>
      </c>
      <c r="AQ98" s="4057"/>
      <c r="AR98" s="4058"/>
      <c r="AS98" s="4062" t="s">
        <v>64</v>
      </c>
      <c r="AT98" s="4063"/>
      <c r="AU98" s="4064"/>
      <c r="AV98" s="4062" t="s">
        <v>65</v>
      </c>
      <c r="AW98" s="4063"/>
      <c r="AX98" s="4064"/>
      <c r="AY98" s="3417" t="s">
        <v>42</v>
      </c>
      <c r="AZ98" s="3418"/>
      <c r="BA98" s="3419"/>
      <c r="BB98" s="4131" t="s">
        <v>415</v>
      </c>
      <c r="BC98" s="4132"/>
      <c r="BD98" s="4133"/>
      <c r="BE98" s="4052"/>
      <c r="BF98" s="4054"/>
      <c r="BG98" s="4079"/>
      <c r="BH98" s="4751"/>
      <c r="BI98" s="4752"/>
      <c r="BJ98" s="4752"/>
      <c r="BK98" s="4752"/>
      <c r="BL98" s="4753"/>
    </row>
    <row r="99" spans="3:64" s="65" customFormat="1" ht="14.15" customHeight="1" thickTop="1">
      <c r="C99" s="4210">
        <v>19</v>
      </c>
      <c r="D99" s="4729"/>
      <c r="E99" s="4730"/>
      <c r="F99" s="4731"/>
      <c r="G99" s="4383"/>
      <c r="H99" s="4384"/>
      <c r="I99" s="4384"/>
      <c r="J99" s="4384"/>
      <c r="K99" s="4385"/>
      <c r="L99" s="3789"/>
      <c r="M99" s="3790"/>
      <c r="N99" s="3790"/>
      <c r="O99" s="3790"/>
      <c r="P99" s="3791"/>
      <c r="Q99" s="3102"/>
      <c r="R99" s="3870"/>
      <c r="S99" s="4383"/>
      <c r="T99" s="4384"/>
      <c r="U99" s="4385"/>
      <c r="V99" s="3982"/>
      <c r="W99" s="3983"/>
      <c r="X99" s="3988"/>
      <c r="Y99" s="3989"/>
      <c r="Z99" s="3992"/>
      <c r="AA99" s="3853" t="s">
        <v>131</v>
      </c>
      <c r="AB99" s="3855"/>
      <c r="AC99" s="3853" t="s">
        <v>131</v>
      </c>
      <c r="AD99" s="3102"/>
      <c r="AE99" s="3853" t="s">
        <v>131</v>
      </c>
      <c r="AF99" s="4589"/>
      <c r="AG99" s="4590"/>
      <c r="AH99" s="4593"/>
      <c r="AI99" s="4590"/>
      <c r="AJ99" s="4724"/>
      <c r="AK99" s="4725"/>
      <c r="AL99" s="4726"/>
      <c r="AM99" s="3837"/>
      <c r="AN99" s="3838"/>
      <c r="AO99" s="3259"/>
      <c r="AP99" s="3852"/>
      <c r="AQ99" s="3838"/>
      <c r="AR99" s="3259"/>
      <c r="AS99" s="4033"/>
      <c r="AT99" s="4034"/>
      <c r="AU99" s="4035"/>
      <c r="AV99" s="4033"/>
      <c r="AW99" s="4034"/>
      <c r="AX99" s="4035"/>
      <c r="AY99" s="3918">
        <f>SUM(AJ99:AX101)</f>
        <v>0</v>
      </c>
      <c r="AZ99" s="3919"/>
      <c r="BA99" s="3938"/>
      <c r="BB99" s="4502">
        <f>AH99+AY99</f>
        <v>0</v>
      </c>
      <c r="BC99" s="4503"/>
      <c r="BD99" s="4504"/>
      <c r="BE99" s="4582"/>
      <c r="BF99" s="4583"/>
      <c r="BG99" s="4007"/>
      <c r="BH99" s="4610"/>
      <c r="BI99" s="4611"/>
      <c r="BJ99" s="4611"/>
      <c r="BK99" s="4611"/>
      <c r="BL99" s="4612"/>
    </row>
    <row r="100" spans="3:64" s="65" customFormat="1" ht="14.15" customHeight="1">
      <c r="C100" s="4210"/>
      <c r="D100" s="3780"/>
      <c r="E100" s="3781"/>
      <c r="F100" s="3782"/>
      <c r="G100" s="4776"/>
      <c r="H100" s="4777"/>
      <c r="I100" s="4777"/>
      <c r="J100" s="4777"/>
      <c r="K100" s="4778"/>
      <c r="L100" s="3792"/>
      <c r="M100" s="3793"/>
      <c r="N100" s="3793"/>
      <c r="O100" s="3793"/>
      <c r="P100" s="3794"/>
      <c r="Q100" s="3105"/>
      <c r="R100" s="3871"/>
      <c r="S100" s="4386"/>
      <c r="T100" s="4387"/>
      <c r="U100" s="4388"/>
      <c r="V100" s="3984"/>
      <c r="W100" s="3985"/>
      <c r="X100" s="3990"/>
      <c r="Y100" s="3991"/>
      <c r="Z100" s="3993"/>
      <c r="AA100" s="3854"/>
      <c r="AB100" s="3856"/>
      <c r="AC100" s="3854"/>
      <c r="AD100" s="3105"/>
      <c r="AE100" s="3854"/>
      <c r="AF100" s="4591"/>
      <c r="AG100" s="4592"/>
      <c r="AH100" s="4594"/>
      <c r="AI100" s="4592"/>
      <c r="AJ100" s="4684"/>
      <c r="AK100" s="4685"/>
      <c r="AL100" s="4686"/>
      <c r="AM100" s="3873"/>
      <c r="AN100" s="2453"/>
      <c r="AO100" s="3874"/>
      <c r="AP100" s="3873"/>
      <c r="AQ100" s="2453"/>
      <c r="AR100" s="3874"/>
      <c r="AS100" s="4013"/>
      <c r="AT100" s="4014"/>
      <c r="AU100" s="4015"/>
      <c r="AV100" s="4013"/>
      <c r="AW100" s="4014"/>
      <c r="AX100" s="4015"/>
      <c r="AY100" s="3939"/>
      <c r="AZ100" s="3940"/>
      <c r="BA100" s="3941"/>
      <c r="BB100" s="4505"/>
      <c r="BC100" s="4506"/>
      <c r="BD100" s="4507"/>
      <c r="BE100" s="4584"/>
      <c r="BF100" s="4585"/>
      <c r="BG100" s="4008"/>
      <c r="BH100" s="4613"/>
      <c r="BI100" s="4614"/>
      <c r="BJ100" s="4614"/>
      <c r="BK100" s="4614"/>
      <c r="BL100" s="4615"/>
    </row>
    <row r="101" spans="3:64" s="65" customFormat="1" ht="14.15" customHeight="1">
      <c r="C101" s="4248"/>
      <c r="D101" s="3783"/>
      <c r="E101" s="3784"/>
      <c r="F101" s="3785"/>
      <c r="G101" s="4600"/>
      <c r="H101" s="4601"/>
      <c r="I101" s="4602"/>
      <c r="J101" s="4687"/>
      <c r="K101" s="4688"/>
      <c r="L101" s="3795"/>
      <c r="M101" s="3796"/>
      <c r="N101" s="3796"/>
      <c r="O101" s="3796"/>
      <c r="P101" s="3797"/>
      <c r="Q101" s="3108"/>
      <c r="R101" s="3872"/>
      <c r="S101" s="4464"/>
      <c r="T101" s="4465"/>
      <c r="U101" s="4466"/>
      <c r="V101" s="3986"/>
      <c r="W101" s="3987"/>
      <c r="X101" s="3994"/>
      <c r="Y101" s="3995"/>
      <c r="Z101" s="1035"/>
      <c r="AA101" s="1036" t="s">
        <v>37</v>
      </c>
      <c r="AB101" s="1037"/>
      <c r="AC101" s="1036" t="s">
        <v>37</v>
      </c>
      <c r="AD101" s="1037"/>
      <c r="AE101" s="1036" t="s">
        <v>37</v>
      </c>
      <c r="AF101" s="1400"/>
      <c r="AG101" s="1086"/>
      <c r="AH101" s="1402"/>
      <c r="AI101" s="1087"/>
      <c r="AJ101" s="4721"/>
      <c r="AK101" s="4722"/>
      <c r="AL101" s="4723"/>
      <c r="AM101" s="3824"/>
      <c r="AN101" s="3825"/>
      <c r="AO101" s="3826"/>
      <c r="AP101" s="3824"/>
      <c r="AQ101" s="3825"/>
      <c r="AR101" s="3826"/>
      <c r="AS101" s="4019"/>
      <c r="AT101" s="4020"/>
      <c r="AU101" s="4021"/>
      <c r="AV101" s="4019"/>
      <c r="AW101" s="4020"/>
      <c r="AX101" s="4021"/>
      <c r="AY101" s="3921"/>
      <c r="AZ101" s="3922"/>
      <c r="BA101" s="4044"/>
      <c r="BB101" s="4508"/>
      <c r="BC101" s="4509"/>
      <c r="BD101" s="4510"/>
      <c r="BE101" s="4595"/>
      <c r="BF101" s="4596"/>
      <c r="BG101" s="4009"/>
      <c r="BH101" s="4597"/>
      <c r="BI101" s="4598"/>
      <c r="BJ101" s="4598"/>
      <c r="BK101" s="4598"/>
      <c r="BL101" s="4599"/>
    </row>
    <row r="102" spans="3:64" s="65" customFormat="1" ht="14.15" customHeight="1">
      <c r="C102" s="4209">
        <v>20</v>
      </c>
      <c r="D102" s="3777"/>
      <c r="E102" s="3778"/>
      <c r="F102" s="3779"/>
      <c r="G102" s="4383"/>
      <c r="H102" s="4384"/>
      <c r="I102" s="4384"/>
      <c r="J102" s="4384"/>
      <c r="K102" s="4385"/>
      <c r="L102" s="3789"/>
      <c r="M102" s="3790"/>
      <c r="N102" s="3790"/>
      <c r="O102" s="3790"/>
      <c r="P102" s="3791"/>
      <c r="Q102" s="3102"/>
      <c r="R102" s="3870"/>
      <c r="S102" s="4383"/>
      <c r="T102" s="4384"/>
      <c r="U102" s="4385"/>
      <c r="V102" s="3982"/>
      <c r="W102" s="3983"/>
      <c r="X102" s="3988"/>
      <c r="Y102" s="3989"/>
      <c r="Z102" s="3992"/>
      <c r="AA102" s="3853" t="s">
        <v>131</v>
      </c>
      <c r="AB102" s="3855"/>
      <c r="AC102" s="3853" t="s">
        <v>131</v>
      </c>
      <c r="AD102" s="3102"/>
      <c r="AE102" s="3853" t="s">
        <v>131</v>
      </c>
      <c r="AF102" s="4589"/>
      <c r="AG102" s="4590"/>
      <c r="AH102" s="4593"/>
      <c r="AI102" s="4590"/>
      <c r="AJ102" s="4724"/>
      <c r="AK102" s="4725"/>
      <c r="AL102" s="4726"/>
      <c r="AM102" s="3837"/>
      <c r="AN102" s="3838"/>
      <c r="AO102" s="3259"/>
      <c r="AP102" s="3852"/>
      <c r="AQ102" s="3838"/>
      <c r="AR102" s="3259"/>
      <c r="AS102" s="4033"/>
      <c r="AT102" s="4034"/>
      <c r="AU102" s="4035"/>
      <c r="AV102" s="4033"/>
      <c r="AW102" s="4034"/>
      <c r="AX102" s="4035"/>
      <c r="AY102" s="3918">
        <f>SUM(AJ102:AX104)</f>
        <v>0</v>
      </c>
      <c r="AZ102" s="3919"/>
      <c r="BA102" s="3938"/>
      <c r="BB102" s="3918">
        <f t="shared" ref="BB102" si="16">AH102+AY102</f>
        <v>0</v>
      </c>
      <c r="BC102" s="3919"/>
      <c r="BD102" s="3920"/>
      <c r="BE102" s="4582"/>
      <c r="BF102" s="4583"/>
      <c r="BG102" s="4007"/>
      <c r="BH102" s="4610"/>
      <c r="BI102" s="4611"/>
      <c r="BJ102" s="4611"/>
      <c r="BK102" s="4611"/>
      <c r="BL102" s="4612"/>
    </row>
    <row r="103" spans="3:64" s="65" customFormat="1" ht="14.15" customHeight="1">
      <c r="C103" s="4210"/>
      <c r="D103" s="3780"/>
      <c r="E103" s="3781"/>
      <c r="F103" s="3782"/>
      <c r="G103" s="4776"/>
      <c r="H103" s="4777"/>
      <c r="I103" s="4777"/>
      <c r="J103" s="4777"/>
      <c r="K103" s="4778"/>
      <c r="L103" s="3792"/>
      <c r="M103" s="3793"/>
      <c r="N103" s="3793"/>
      <c r="O103" s="3793"/>
      <c r="P103" s="3794"/>
      <c r="Q103" s="3105"/>
      <c r="R103" s="3871"/>
      <c r="S103" s="4386"/>
      <c r="T103" s="4387"/>
      <c r="U103" s="4388"/>
      <c r="V103" s="3984"/>
      <c r="W103" s="3985"/>
      <c r="X103" s="3990"/>
      <c r="Y103" s="3991"/>
      <c r="Z103" s="3993"/>
      <c r="AA103" s="3854"/>
      <c r="AB103" s="3856"/>
      <c r="AC103" s="3854"/>
      <c r="AD103" s="3105"/>
      <c r="AE103" s="3854"/>
      <c r="AF103" s="4591"/>
      <c r="AG103" s="4592"/>
      <c r="AH103" s="4594"/>
      <c r="AI103" s="4592"/>
      <c r="AJ103" s="4684"/>
      <c r="AK103" s="4685"/>
      <c r="AL103" s="4686"/>
      <c r="AM103" s="3873"/>
      <c r="AN103" s="2453"/>
      <c r="AO103" s="3874"/>
      <c r="AP103" s="3873"/>
      <c r="AQ103" s="2453"/>
      <c r="AR103" s="3874"/>
      <c r="AS103" s="4013"/>
      <c r="AT103" s="4014"/>
      <c r="AU103" s="4015"/>
      <c r="AV103" s="4013"/>
      <c r="AW103" s="4014"/>
      <c r="AX103" s="4015"/>
      <c r="AY103" s="3939"/>
      <c r="AZ103" s="3940"/>
      <c r="BA103" s="3941"/>
      <c r="BB103" s="3939"/>
      <c r="BC103" s="3940"/>
      <c r="BD103" s="4036"/>
      <c r="BE103" s="4584"/>
      <c r="BF103" s="4585"/>
      <c r="BG103" s="4008"/>
      <c r="BH103" s="4613"/>
      <c r="BI103" s="4614"/>
      <c r="BJ103" s="4614"/>
      <c r="BK103" s="4614"/>
      <c r="BL103" s="4615"/>
    </row>
    <row r="104" spans="3:64" s="65" customFormat="1" ht="14.15" customHeight="1">
      <c r="C104" s="4248"/>
      <c r="D104" s="3783"/>
      <c r="E104" s="3784"/>
      <c r="F104" s="3785"/>
      <c r="G104" s="4600"/>
      <c r="H104" s="4601"/>
      <c r="I104" s="4602"/>
      <c r="J104" s="4687"/>
      <c r="K104" s="4688"/>
      <c r="L104" s="3795"/>
      <c r="M104" s="3796"/>
      <c r="N104" s="3796"/>
      <c r="O104" s="3796"/>
      <c r="P104" s="3797"/>
      <c r="Q104" s="3108"/>
      <c r="R104" s="3872"/>
      <c r="S104" s="4464"/>
      <c r="T104" s="4465"/>
      <c r="U104" s="4466"/>
      <c r="V104" s="3986"/>
      <c r="W104" s="3987"/>
      <c r="X104" s="3994"/>
      <c r="Y104" s="3995"/>
      <c r="Z104" s="1035"/>
      <c r="AA104" s="1036" t="s">
        <v>37</v>
      </c>
      <c r="AB104" s="1037"/>
      <c r="AC104" s="1036" t="s">
        <v>37</v>
      </c>
      <c r="AD104" s="1037"/>
      <c r="AE104" s="1036" t="s">
        <v>37</v>
      </c>
      <c r="AF104" s="1400"/>
      <c r="AG104" s="1086"/>
      <c r="AH104" s="1402"/>
      <c r="AI104" s="1087"/>
      <c r="AJ104" s="4721"/>
      <c r="AK104" s="4722"/>
      <c r="AL104" s="4723"/>
      <c r="AM104" s="3824"/>
      <c r="AN104" s="3825"/>
      <c r="AO104" s="3826"/>
      <c r="AP104" s="3824"/>
      <c r="AQ104" s="3825"/>
      <c r="AR104" s="3826"/>
      <c r="AS104" s="4019"/>
      <c r="AT104" s="4020"/>
      <c r="AU104" s="4021"/>
      <c r="AV104" s="4019"/>
      <c r="AW104" s="4020"/>
      <c r="AX104" s="4021"/>
      <c r="AY104" s="3921"/>
      <c r="AZ104" s="3922"/>
      <c r="BA104" s="4044"/>
      <c r="BB104" s="3921"/>
      <c r="BC104" s="3922"/>
      <c r="BD104" s="3923"/>
      <c r="BE104" s="4595"/>
      <c r="BF104" s="4596"/>
      <c r="BG104" s="4009"/>
      <c r="BH104" s="4597"/>
      <c r="BI104" s="4598"/>
      <c r="BJ104" s="4598"/>
      <c r="BK104" s="4598"/>
      <c r="BL104" s="4599"/>
    </row>
    <row r="105" spans="3:64" s="65" customFormat="1" ht="14.15" customHeight="1">
      <c r="C105" s="4209">
        <v>21</v>
      </c>
      <c r="D105" s="3777"/>
      <c r="E105" s="3778"/>
      <c r="F105" s="3779"/>
      <c r="G105" s="4383"/>
      <c r="H105" s="4384"/>
      <c r="I105" s="4384"/>
      <c r="J105" s="4384"/>
      <c r="K105" s="4385"/>
      <c r="L105" s="3789"/>
      <c r="M105" s="3790"/>
      <c r="N105" s="3790"/>
      <c r="O105" s="3790"/>
      <c r="P105" s="3791"/>
      <c r="Q105" s="3102"/>
      <c r="R105" s="3870"/>
      <c r="S105" s="4383"/>
      <c r="T105" s="4384"/>
      <c r="U105" s="4385"/>
      <c r="V105" s="3982"/>
      <c r="W105" s="3983"/>
      <c r="X105" s="3988"/>
      <c r="Y105" s="3989"/>
      <c r="Z105" s="3992"/>
      <c r="AA105" s="3853" t="s">
        <v>131</v>
      </c>
      <c r="AB105" s="3855"/>
      <c r="AC105" s="3853" t="s">
        <v>131</v>
      </c>
      <c r="AD105" s="3102"/>
      <c r="AE105" s="3853" t="s">
        <v>131</v>
      </c>
      <c r="AF105" s="4589"/>
      <c r="AG105" s="4590"/>
      <c r="AH105" s="4593"/>
      <c r="AI105" s="4590"/>
      <c r="AJ105" s="4724"/>
      <c r="AK105" s="4725"/>
      <c r="AL105" s="4726"/>
      <c r="AM105" s="3837"/>
      <c r="AN105" s="3838"/>
      <c r="AO105" s="3259"/>
      <c r="AP105" s="3852"/>
      <c r="AQ105" s="3838"/>
      <c r="AR105" s="3259"/>
      <c r="AS105" s="4033"/>
      <c r="AT105" s="4034"/>
      <c r="AU105" s="4035"/>
      <c r="AV105" s="4033"/>
      <c r="AW105" s="4034"/>
      <c r="AX105" s="4035"/>
      <c r="AY105" s="3918">
        <f>SUM(AJ105:AX107)</f>
        <v>0</v>
      </c>
      <c r="AZ105" s="3919"/>
      <c r="BA105" s="3938"/>
      <c r="BB105" s="3918">
        <f t="shared" ref="BB105" si="17">AH105+AY105</f>
        <v>0</v>
      </c>
      <c r="BC105" s="3919"/>
      <c r="BD105" s="3920"/>
      <c r="BE105" s="4582"/>
      <c r="BF105" s="4583"/>
      <c r="BG105" s="4007"/>
      <c r="BH105" s="4610"/>
      <c r="BI105" s="4611"/>
      <c r="BJ105" s="4611"/>
      <c r="BK105" s="4611"/>
      <c r="BL105" s="4612"/>
    </row>
    <row r="106" spans="3:64" s="65" customFormat="1" ht="14.15" customHeight="1">
      <c r="C106" s="4210"/>
      <c r="D106" s="3780"/>
      <c r="E106" s="3781"/>
      <c r="F106" s="3782"/>
      <c r="G106" s="4776"/>
      <c r="H106" s="4777"/>
      <c r="I106" s="4777"/>
      <c r="J106" s="4777"/>
      <c r="K106" s="4778"/>
      <c r="L106" s="3792"/>
      <c r="M106" s="3793"/>
      <c r="N106" s="3793"/>
      <c r="O106" s="3793"/>
      <c r="P106" s="3794"/>
      <c r="Q106" s="3105"/>
      <c r="R106" s="3871"/>
      <c r="S106" s="4386"/>
      <c r="T106" s="4387"/>
      <c r="U106" s="4388"/>
      <c r="V106" s="3984"/>
      <c r="W106" s="3985"/>
      <c r="X106" s="3990"/>
      <c r="Y106" s="3991"/>
      <c r="Z106" s="3993"/>
      <c r="AA106" s="3854"/>
      <c r="AB106" s="3856"/>
      <c r="AC106" s="3854"/>
      <c r="AD106" s="3105"/>
      <c r="AE106" s="3854"/>
      <c r="AF106" s="4591"/>
      <c r="AG106" s="4592"/>
      <c r="AH106" s="4594"/>
      <c r="AI106" s="4592"/>
      <c r="AJ106" s="4684"/>
      <c r="AK106" s="4685"/>
      <c r="AL106" s="4686"/>
      <c r="AM106" s="3873"/>
      <c r="AN106" s="2453"/>
      <c r="AO106" s="3874"/>
      <c r="AP106" s="3873"/>
      <c r="AQ106" s="2453"/>
      <c r="AR106" s="3874"/>
      <c r="AS106" s="4013"/>
      <c r="AT106" s="4014"/>
      <c r="AU106" s="4015"/>
      <c r="AV106" s="4013"/>
      <c r="AW106" s="4014"/>
      <c r="AX106" s="4015"/>
      <c r="AY106" s="3939"/>
      <c r="AZ106" s="3940"/>
      <c r="BA106" s="3941"/>
      <c r="BB106" s="3939"/>
      <c r="BC106" s="3940"/>
      <c r="BD106" s="4036"/>
      <c r="BE106" s="4584"/>
      <c r="BF106" s="4585"/>
      <c r="BG106" s="4008"/>
      <c r="BH106" s="4613"/>
      <c r="BI106" s="4614"/>
      <c r="BJ106" s="4614"/>
      <c r="BK106" s="4614"/>
      <c r="BL106" s="4615"/>
    </row>
    <row r="107" spans="3:64" s="65" customFormat="1" ht="14.15" customHeight="1">
      <c r="C107" s="4248"/>
      <c r="D107" s="3783"/>
      <c r="E107" s="3784"/>
      <c r="F107" s="3785"/>
      <c r="G107" s="4600"/>
      <c r="H107" s="4601"/>
      <c r="I107" s="4602"/>
      <c r="J107" s="4603"/>
      <c r="K107" s="4604"/>
      <c r="L107" s="3795"/>
      <c r="M107" s="3796"/>
      <c r="N107" s="3796"/>
      <c r="O107" s="3796"/>
      <c r="P107" s="3797"/>
      <c r="Q107" s="3108"/>
      <c r="R107" s="3872"/>
      <c r="S107" s="4464"/>
      <c r="T107" s="4465"/>
      <c r="U107" s="4466"/>
      <c r="V107" s="3986"/>
      <c r="W107" s="3987"/>
      <c r="X107" s="3994"/>
      <c r="Y107" s="3995"/>
      <c r="Z107" s="1035"/>
      <c r="AA107" s="1036" t="s">
        <v>37</v>
      </c>
      <c r="AB107" s="1037"/>
      <c r="AC107" s="1036" t="s">
        <v>37</v>
      </c>
      <c r="AD107" s="1037"/>
      <c r="AE107" s="1036" t="s">
        <v>37</v>
      </c>
      <c r="AF107" s="1400"/>
      <c r="AG107" s="1086"/>
      <c r="AH107" s="1402"/>
      <c r="AI107" s="1087"/>
      <c r="AJ107" s="4721"/>
      <c r="AK107" s="4722"/>
      <c r="AL107" s="4723"/>
      <c r="AM107" s="3824"/>
      <c r="AN107" s="3825"/>
      <c r="AO107" s="3826"/>
      <c r="AP107" s="3824"/>
      <c r="AQ107" s="3825"/>
      <c r="AR107" s="3826"/>
      <c r="AS107" s="4019"/>
      <c r="AT107" s="4020"/>
      <c r="AU107" s="4021"/>
      <c r="AV107" s="4019"/>
      <c r="AW107" s="4020"/>
      <c r="AX107" s="4021"/>
      <c r="AY107" s="3921"/>
      <c r="AZ107" s="3922"/>
      <c r="BA107" s="4044"/>
      <c r="BB107" s="3921"/>
      <c r="BC107" s="3922"/>
      <c r="BD107" s="3923"/>
      <c r="BE107" s="4595"/>
      <c r="BF107" s="4596"/>
      <c r="BG107" s="4009"/>
      <c r="BH107" s="4597"/>
      <c r="BI107" s="4598"/>
      <c r="BJ107" s="4598"/>
      <c r="BK107" s="4598"/>
      <c r="BL107" s="4599"/>
    </row>
    <row r="108" spans="3:64" s="65" customFormat="1" ht="14.15" customHeight="1">
      <c r="C108" s="4209">
        <v>22</v>
      </c>
      <c r="D108" s="3777"/>
      <c r="E108" s="3778"/>
      <c r="F108" s="3779"/>
      <c r="G108" s="4383"/>
      <c r="H108" s="4384"/>
      <c r="I108" s="4384"/>
      <c r="J108" s="4384"/>
      <c r="K108" s="4385"/>
      <c r="L108" s="3789"/>
      <c r="M108" s="3790"/>
      <c r="N108" s="3790"/>
      <c r="O108" s="3790"/>
      <c r="P108" s="3791"/>
      <c r="Q108" s="3102"/>
      <c r="R108" s="3870"/>
      <c r="S108" s="4383"/>
      <c r="T108" s="4384"/>
      <c r="U108" s="4385"/>
      <c r="V108" s="3982"/>
      <c r="W108" s="3983"/>
      <c r="X108" s="3988"/>
      <c r="Y108" s="3989"/>
      <c r="Z108" s="3992"/>
      <c r="AA108" s="3853" t="s">
        <v>131</v>
      </c>
      <c r="AB108" s="3855"/>
      <c r="AC108" s="3853" t="s">
        <v>131</v>
      </c>
      <c r="AD108" s="3102"/>
      <c r="AE108" s="3853" t="s">
        <v>131</v>
      </c>
      <c r="AF108" s="4589"/>
      <c r="AG108" s="4590"/>
      <c r="AH108" s="4593"/>
      <c r="AI108" s="4590"/>
      <c r="AJ108" s="4724"/>
      <c r="AK108" s="4725"/>
      <c r="AL108" s="4726"/>
      <c r="AM108" s="3837"/>
      <c r="AN108" s="3838"/>
      <c r="AO108" s="3259"/>
      <c r="AP108" s="3852"/>
      <c r="AQ108" s="3838"/>
      <c r="AR108" s="3259"/>
      <c r="AS108" s="4033"/>
      <c r="AT108" s="4034"/>
      <c r="AU108" s="4035"/>
      <c r="AV108" s="4033"/>
      <c r="AW108" s="4034"/>
      <c r="AX108" s="4035"/>
      <c r="AY108" s="3918">
        <f>SUM(AJ108:AX110)</f>
        <v>0</v>
      </c>
      <c r="AZ108" s="3919"/>
      <c r="BA108" s="3938"/>
      <c r="BB108" s="3918">
        <f t="shared" ref="BB108" si="18">AH108+AY108</f>
        <v>0</v>
      </c>
      <c r="BC108" s="3919"/>
      <c r="BD108" s="3920"/>
      <c r="BE108" s="4582"/>
      <c r="BF108" s="4583"/>
      <c r="BG108" s="4007"/>
      <c r="BH108" s="4610"/>
      <c r="BI108" s="4611"/>
      <c r="BJ108" s="4611"/>
      <c r="BK108" s="4611"/>
      <c r="BL108" s="4612"/>
    </row>
    <row r="109" spans="3:64" s="65" customFormat="1" ht="14.15" customHeight="1">
      <c r="C109" s="4210"/>
      <c r="D109" s="3780"/>
      <c r="E109" s="3781"/>
      <c r="F109" s="3782"/>
      <c r="G109" s="4776"/>
      <c r="H109" s="4777"/>
      <c r="I109" s="4777"/>
      <c r="J109" s="4777"/>
      <c r="K109" s="4778"/>
      <c r="L109" s="3792"/>
      <c r="M109" s="3793"/>
      <c r="N109" s="3793"/>
      <c r="O109" s="3793"/>
      <c r="P109" s="3794"/>
      <c r="Q109" s="3105"/>
      <c r="R109" s="3871"/>
      <c r="S109" s="4386"/>
      <c r="T109" s="4387"/>
      <c r="U109" s="4388"/>
      <c r="V109" s="3984"/>
      <c r="W109" s="3985"/>
      <c r="X109" s="3990"/>
      <c r="Y109" s="3991"/>
      <c r="Z109" s="3993"/>
      <c r="AA109" s="3854"/>
      <c r="AB109" s="3856"/>
      <c r="AC109" s="3854"/>
      <c r="AD109" s="3105"/>
      <c r="AE109" s="3854"/>
      <c r="AF109" s="4591"/>
      <c r="AG109" s="4592"/>
      <c r="AH109" s="4594"/>
      <c r="AI109" s="4592"/>
      <c r="AJ109" s="4684"/>
      <c r="AK109" s="4685"/>
      <c r="AL109" s="4686"/>
      <c r="AM109" s="3873"/>
      <c r="AN109" s="2453"/>
      <c r="AO109" s="3874"/>
      <c r="AP109" s="3873"/>
      <c r="AQ109" s="2453"/>
      <c r="AR109" s="3874"/>
      <c r="AS109" s="4013"/>
      <c r="AT109" s="4014"/>
      <c r="AU109" s="4015"/>
      <c r="AV109" s="4013"/>
      <c r="AW109" s="4014"/>
      <c r="AX109" s="4015"/>
      <c r="AY109" s="3939"/>
      <c r="AZ109" s="3940"/>
      <c r="BA109" s="3941"/>
      <c r="BB109" s="3939"/>
      <c r="BC109" s="3940"/>
      <c r="BD109" s="4036"/>
      <c r="BE109" s="4584"/>
      <c r="BF109" s="4585"/>
      <c r="BG109" s="4008"/>
      <c r="BH109" s="4613"/>
      <c r="BI109" s="4614"/>
      <c r="BJ109" s="4614"/>
      <c r="BK109" s="4614"/>
      <c r="BL109" s="4615"/>
    </row>
    <row r="110" spans="3:64" s="65" customFormat="1" ht="14.15" customHeight="1">
      <c r="C110" s="4248"/>
      <c r="D110" s="3783"/>
      <c r="E110" s="3784"/>
      <c r="F110" s="3785"/>
      <c r="G110" s="4600"/>
      <c r="H110" s="4601"/>
      <c r="I110" s="4602"/>
      <c r="J110" s="4603"/>
      <c r="K110" s="4604"/>
      <c r="L110" s="3795"/>
      <c r="M110" s="3796"/>
      <c r="N110" s="3796"/>
      <c r="O110" s="3796"/>
      <c r="P110" s="3797"/>
      <c r="Q110" s="3108"/>
      <c r="R110" s="3872"/>
      <c r="S110" s="4464"/>
      <c r="T110" s="4465"/>
      <c r="U110" s="4466"/>
      <c r="V110" s="3986"/>
      <c r="W110" s="3987"/>
      <c r="X110" s="3994"/>
      <c r="Y110" s="3995"/>
      <c r="Z110" s="1035"/>
      <c r="AA110" s="1036" t="s">
        <v>37</v>
      </c>
      <c r="AB110" s="1037"/>
      <c r="AC110" s="1036" t="s">
        <v>37</v>
      </c>
      <c r="AD110" s="1037"/>
      <c r="AE110" s="1036" t="s">
        <v>37</v>
      </c>
      <c r="AF110" s="1400"/>
      <c r="AG110" s="1086"/>
      <c r="AH110" s="1402"/>
      <c r="AI110" s="1087"/>
      <c r="AJ110" s="4721"/>
      <c r="AK110" s="4722"/>
      <c r="AL110" s="4723"/>
      <c r="AM110" s="3824"/>
      <c r="AN110" s="3825"/>
      <c r="AO110" s="3826"/>
      <c r="AP110" s="3824"/>
      <c r="AQ110" s="3825"/>
      <c r="AR110" s="3826"/>
      <c r="AS110" s="4019"/>
      <c r="AT110" s="4020"/>
      <c r="AU110" s="4021"/>
      <c r="AV110" s="4019"/>
      <c r="AW110" s="4020"/>
      <c r="AX110" s="4021"/>
      <c r="AY110" s="3921"/>
      <c r="AZ110" s="3922"/>
      <c r="BA110" s="4044"/>
      <c r="BB110" s="3921"/>
      <c r="BC110" s="3922"/>
      <c r="BD110" s="3923"/>
      <c r="BE110" s="4595"/>
      <c r="BF110" s="4596"/>
      <c r="BG110" s="4009"/>
      <c r="BH110" s="4597"/>
      <c r="BI110" s="4598"/>
      <c r="BJ110" s="4598"/>
      <c r="BK110" s="4598"/>
      <c r="BL110" s="4599"/>
    </row>
    <row r="111" spans="3:64" s="65" customFormat="1" ht="14.15" customHeight="1">
      <c r="C111" s="4209">
        <v>23</v>
      </c>
      <c r="D111" s="3777"/>
      <c r="E111" s="3778"/>
      <c r="F111" s="3779"/>
      <c r="G111" s="4383"/>
      <c r="H111" s="4384"/>
      <c r="I111" s="4384"/>
      <c r="J111" s="4384"/>
      <c r="K111" s="4385"/>
      <c r="L111" s="3789"/>
      <c r="M111" s="3790"/>
      <c r="N111" s="3790"/>
      <c r="O111" s="3790"/>
      <c r="P111" s="3791"/>
      <c r="Q111" s="3102"/>
      <c r="R111" s="3870"/>
      <c r="S111" s="4383"/>
      <c r="T111" s="4384"/>
      <c r="U111" s="4385"/>
      <c r="V111" s="3982"/>
      <c r="W111" s="3983"/>
      <c r="X111" s="3988"/>
      <c r="Y111" s="3989"/>
      <c r="Z111" s="3992"/>
      <c r="AA111" s="3853" t="s">
        <v>131</v>
      </c>
      <c r="AB111" s="3855"/>
      <c r="AC111" s="3853" t="s">
        <v>131</v>
      </c>
      <c r="AD111" s="3102"/>
      <c r="AE111" s="3853" t="s">
        <v>131</v>
      </c>
      <c r="AF111" s="4589"/>
      <c r="AG111" s="4590"/>
      <c r="AH111" s="4593"/>
      <c r="AI111" s="4590"/>
      <c r="AJ111" s="4724"/>
      <c r="AK111" s="4725"/>
      <c r="AL111" s="4726"/>
      <c r="AM111" s="3837"/>
      <c r="AN111" s="3838"/>
      <c r="AO111" s="3259"/>
      <c r="AP111" s="3852"/>
      <c r="AQ111" s="3838"/>
      <c r="AR111" s="3259"/>
      <c r="AS111" s="4033"/>
      <c r="AT111" s="4034"/>
      <c r="AU111" s="4035"/>
      <c r="AV111" s="4033"/>
      <c r="AW111" s="4034"/>
      <c r="AX111" s="4035"/>
      <c r="AY111" s="3918">
        <f>SUM(AJ111:AX113)</f>
        <v>0</v>
      </c>
      <c r="AZ111" s="3919"/>
      <c r="BA111" s="3938"/>
      <c r="BB111" s="3918">
        <f t="shared" ref="BB111" si="19">AH111+AY111</f>
        <v>0</v>
      </c>
      <c r="BC111" s="3919"/>
      <c r="BD111" s="3920"/>
      <c r="BE111" s="4582"/>
      <c r="BF111" s="4583"/>
      <c r="BG111" s="4007"/>
      <c r="BH111" s="4610"/>
      <c r="BI111" s="4611"/>
      <c r="BJ111" s="4611"/>
      <c r="BK111" s="4611"/>
      <c r="BL111" s="4612"/>
    </row>
    <row r="112" spans="3:64" s="65" customFormat="1" ht="14.15" customHeight="1">
      <c r="C112" s="4210"/>
      <c r="D112" s="3780"/>
      <c r="E112" s="3781"/>
      <c r="F112" s="3782"/>
      <c r="G112" s="4776"/>
      <c r="H112" s="4777"/>
      <c r="I112" s="4777"/>
      <c r="J112" s="4777"/>
      <c r="K112" s="4778"/>
      <c r="L112" s="3792"/>
      <c r="M112" s="3793"/>
      <c r="N112" s="3793"/>
      <c r="O112" s="3793"/>
      <c r="P112" s="3794"/>
      <c r="Q112" s="3105"/>
      <c r="R112" s="3871"/>
      <c r="S112" s="4386"/>
      <c r="T112" s="4387"/>
      <c r="U112" s="4388"/>
      <c r="V112" s="3984"/>
      <c r="W112" s="3985"/>
      <c r="X112" s="3990"/>
      <c r="Y112" s="3991"/>
      <c r="Z112" s="3993"/>
      <c r="AA112" s="3854"/>
      <c r="AB112" s="3856"/>
      <c r="AC112" s="3854"/>
      <c r="AD112" s="3105"/>
      <c r="AE112" s="3854"/>
      <c r="AF112" s="4591"/>
      <c r="AG112" s="4592"/>
      <c r="AH112" s="4594"/>
      <c r="AI112" s="4592"/>
      <c r="AJ112" s="4684"/>
      <c r="AK112" s="4685"/>
      <c r="AL112" s="4686"/>
      <c r="AM112" s="3873"/>
      <c r="AN112" s="2453"/>
      <c r="AO112" s="3874"/>
      <c r="AP112" s="3873"/>
      <c r="AQ112" s="2453"/>
      <c r="AR112" s="3874"/>
      <c r="AS112" s="4013"/>
      <c r="AT112" s="4014"/>
      <c r="AU112" s="4015"/>
      <c r="AV112" s="4013"/>
      <c r="AW112" s="4014"/>
      <c r="AX112" s="4015"/>
      <c r="AY112" s="3939"/>
      <c r="AZ112" s="3940"/>
      <c r="BA112" s="3941"/>
      <c r="BB112" s="3939"/>
      <c r="BC112" s="3940"/>
      <c r="BD112" s="4036"/>
      <c r="BE112" s="4584"/>
      <c r="BF112" s="4585"/>
      <c r="BG112" s="4008"/>
      <c r="BH112" s="4613"/>
      <c r="BI112" s="4614"/>
      <c r="BJ112" s="4614"/>
      <c r="BK112" s="4614"/>
      <c r="BL112" s="4615"/>
    </row>
    <row r="113" spans="3:64" s="65" customFormat="1" ht="14.15" customHeight="1">
      <c r="C113" s="4248"/>
      <c r="D113" s="3783"/>
      <c r="E113" s="3784"/>
      <c r="F113" s="3785"/>
      <c r="G113" s="4600"/>
      <c r="H113" s="4601"/>
      <c r="I113" s="4602"/>
      <c r="J113" s="4603"/>
      <c r="K113" s="4604"/>
      <c r="L113" s="3795"/>
      <c r="M113" s="3796"/>
      <c r="N113" s="3796"/>
      <c r="O113" s="3796"/>
      <c r="P113" s="3797"/>
      <c r="Q113" s="3108"/>
      <c r="R113" s="3872"/>
      <c r="S113" s="4464"/>
      <c r="T113" s="4465"/>
      <c r="U113" s="4466"/>
      <c r="V113" s="3986"/>
      <c r="W113" s="3987"/>
      <c r="X113" s="3994"/>
      <c r="Y113" s="3995"/>
      <c r="Z113" s="1035"/>
      <c r="AA113" s="1036" t="s">
        <v>37</v>
      </c>
      <c r="AB113" s="1037"/>
      <c r="AC113" s="1036" t="s">
        <v>37</v>
      </c>
      <c r="AD113" s="1037"/>
      <c r="AE113" s="1036" t="s">
        <v>37</v>
      </c>
      <c r="AF113" s="1400"/>
      <c r="AG113" s="1086"/>
      <c r="AH113" s="1402"/>
      <c r="AI113" s="1087"/>
      <c r="AJ113" s="4721"/>
      <c r="AK113" s="4722"/>
      <c r="AL113" s="4723"/>
      <c r="AM113" s="3824"/>
      <c r="AN113" s="3825"/>
      <c r="AO113" s="3826"/>
      <c r="AP113" s="3824"/>
      <c r="AQ113" s="3825"/>
      <c r="AR113" s="3826"/>
      <c r="AS113" s="4019"/>
      <c r="AT113" s="4020"/>
      <c r="AU113" s="4021"/>
      <c r="AV113" s="4019"/>
      <c r="AW113" s="4020"/>
      <c r="AX113" s="4021"/>
      <c r="AY113" s="3921"/>
      <c r="AZ113" s="3922"/>
      <c r="BA113" s="4044"/>
      <c r="BB113" s="3921"/>
      <c r="BC113" s="3922"/>
      <c r="BD113" s="3923"/>
      <c r="BE113" s="4595"/>
      <c r="BF113" s="4596"/>
      <c r="BG113" s="4009"/>
      <c r="BH113" s="4597"/>
      <c r="BI113" s="4598"/>
      <c r="BJ113" s="4598"/>
      <c r="BK113" s="4598"/>
      <c r="BL113" s="4599"/>
    </row>
    <row r="114" spans="3:64" s="65" customFormat="1" ht="14.15" customHeight="1">
      <c r="C114" s="4209">
        <v>24</v>
      </c>
      <c r="D114" s="3777"/>
      <c r="E114" s="3778"/>
      <c r="F114" s="3779"/>
      <c r="G114" s="4383"/>
      <c r="H114" s="4384"/>
      <c r="I114" s="4384"/>
      <c r="J114" s="4384"/>
      <c r="K114" s="4385"/>
      <c r="L114" s="3789"/>
      <c r="M114" s="3790"/>
      <c r="N114" s="3790"/>
      <c r="O114" s="3790"/>
      <c r="P114" s="3791"/>
      <c r="Q114" s="3102"/>
      <c r="R114" s="3870"/>
      <c r="S114" s="4383"/>
      <c r="T114" s="4384"/>
      <c r="U114" s="4385"/>
      <c r="V114" s="3982"/>
      <c r="W114" s="3983"/>
      <c r="X114" s="3988"/>
      <c r="Y114" s="3989"/>
      <c r="Z114" s="3992"/>
      <c r="AA114" s="3853" t="s">
        <v>131</v>
      </c>
      <c r="AB114" s="3855"/>
      <c r="AC114" s="3853" t="s">
        <v>131</v>
      </c>
      <c r="AD114" s="3102"/>
      <c r="AE114" s="3853" t="s">
        <v>131</v>
      </c>
      <c r="AF114" s="4589"/>
      <c r="AG114" s="4590"/>
      <c r="AH114" s="4593"/>
      <c r="AI114" s="4590"/>
      <c r="AJ114" s="4724"/>
      <c r="AK114" s="4725"/>
      <c r="AL114" s="4726"/>
      <c r="AM114" s="3837"/>
      <c r="AN114" s="3838"/>
      <c r="AO114" s="3259"/>
      <c r="AP114" s="3852"/>
      <c r="AQ114" s="3838"/>
      <c r="AR114" s="3259"/>
      <c r="AS114" s="4033"/>
      <c r="AT114" s="4034"/>
      <c r="AU114" s="4035"/>
      <c r="AV114" s="4033"/>
      <c r="AW114" s="4034"/>
      <c r="AX114" s="4035"/>
      <c r="AY114" s="3918">
        <f>SUM(AJ114:AX116)</f>
        <v>0</v>
      </c>
      <c r="AZ114" s="3919"/>
      <c r="BA114" s="3938"/>
      <c r="BB114" s="3918">
        <f t="shared" ref="BB114" si="20">AH114+AY114</f>
        <v>0</v>
      </c>
      <c r="BC114" s="3919"/>
      <c r="BD114" s="3920"/>
      <c r="BE114" s="4582"/>
      <c r="BF114" s="4583"/>
      <c r="BG114" s="4007"/>
      <c r="BH114" s="4610"/>
      <c r="BI114" s="4611"/>
      <c r="BJ114" s="4611"/>
      <c r="BK114" s="4611"/>
      <c r="BL114" s="4612"/>
    </row>
    <row r="115" spans="3:64" s="65" customFormat="1" ht="14.15" customHeight="1">
      <c r="C115" s="4210"/>
      <c r="D115" s="3780"/>
      <c r="E115" s="3781"/>
      <c r="F115" s="3782"/>
      <c r="G115" s="4776"/>
      <c r="H115" s="4777"/>
      <c r="I115" s="4777"/>
      <c r="J115" s="4777"/>
      <c r="K115" s="4778"/>
      <c r="L115" s="3792"/>
      <c r="M115" s="3793"/>
      <c r="N115" s="3793"/>
      <c r="O115" s="3793"/>
      <c r="P115" s="3794"/>
      <c r="Q115" s="3105"/>
      <c r="R115" s="3871"/>
      <c r="S115" s="4386"/>
      <c r="T115" s="4387"/>
      <c r="U115" s="4388"/>
      <c r="V115" s="3984"/>
      <c r="W115" s="3985"/>
      <c r="X115" s="3990"/>
      <c r="Y115" s="3991"/>
      <c r="Z115" s="3993"/>
      <c r="AA115" s="3854"/>
      <c r="AB115" s="3856"/>
      <c r="AC115" s="3854"/>
      <c r="AD115" s="3105"/>
      <c r="AE115" s="3854"/>
      <c r="AF115" s="4591"/>
      <c r="AG115" s="4592"/>
      <c r="AH115" s="4594"/>
      <c r="AI115" s="4592"/>
      <c r="AJ115" s="4684"/>
      <c r="AK115" s="4685"/>
      <c r="AL115" s="4686"/>
      <c r="AM115" s="3873"/>
      <c r="AN115" s="2453"/>
      <c r="AO115" s="3874"/>
      <c r="AP115" s="3873"/>
      <c r="AQ115" s="2453"/>
      <c r="AR115" s="3874"/>
      <c r="AS115" s="4013"/>
      <c r="AT115" s="4014"/>
      <c r="AU115" s="4015"/>
      <c r="AV115" s="4013"/>
      <c r="AW115" s="4014"/>
      <c r="AX115" s="4015"/>
      <c r="AY115" s="3939"/>
      <c r="AZ115" s="3940"/>
      <c r="BA115" s="3941"/>
      <c r="BB115" s="3939"/>
      <c r="BC115" s="3940"/>
      <c r="BD115" s="4036"/>
      <c r="BE115" s="4584"/>
      <c r="BF115" s="4585"/>
      <c r="BG115" s="4008"/>
      <c r="BH115" s="4613"/>
      <c r="BI115" s="4614"/>
      <c r="BJ115" s="4614"/>
      <c r="BK115" s="4614"/>
      <c r="BL115" s="4615"/>
    </row>
    <row r="116" spans="3:64" s="65" customFormat="1" ht="14.15" customHeight="1">
      <c r="C116" s="4248"/>
      <c r="D116" s="3783"/>
      <c r="E116" s="3784"/>
      <c r="F116" s="3785"/>
      <c r="G116" s="4600"/>
      <c r="H116" s="4601"/>
      <c r="I116" s="4602"/>
      <c r="J116" s="4603"/>
      <c r="K116" s="4604"/>
      <c r="L116" s="3795"/>
      <c r="M116" s="3796"/>
      <c r="N116" s="3796"/>
      <c r="O116" s="3796"/>
      <c r="P116" s="3797"/>
      <c r="Q116" s="3108"/>
      <c r="R116" s="3872"/>
      <c r="S116" s="4464"/>
      <c r="T116" s="4465"/>
      <c r="U116" s="4466"/>
      <c r="V116" s="3986"/>
      <c r="W116" s="3987"/>
      <c r="X116" s="3994"/>
      <c r="Y116" s="3995"/>
      <c r="Z116" s="1035"/>
      <c r="AA116" s="1036" t="s">
        <v>37</v>
      </c>
      <c r="AB116" s="1037"/>
      <c r="AC116" s="1036" t="s">
        <v>37</v>
      </c>
      <c r="AD116" s="1037"/>
      <c r="AE116" s="1036" t="s">
        <v>37</v>
      </c>
      <c r="AF116" s="1400"/>
      <c r="AG116" s="1086"/>
      <c r="AH116" s="1402"/>
      <c r="AI116" s="1087"/>
      <c r="AJ116" s="4721"/>
      <c r="AK116" s="4722"/>
      <c r="AL116" s="4723"/>
      <c r="AM116" s="3824"/>
      <c r="AN116" s="3825"/>
      <c r="AO116" s="3826"/>
      <c r="AP116" s="3824"/>
      <c r="AQ116" s="3825"/>
      <c r="AR116" s="3826"/>
      <c r="AS116" s="4019"/>
      <c r="AT116" s="4020"/>
      <c r="AU116" s="4021"/>
      <c r="AV116" s="4019"/>
      <c r="AW116" s="4020"/>
      <c r="AX116" s="4021"/>
      <c r="AY116" s="3921"/>
      <c r="AZ116" s="3922"/>
      <c r="BA116" s="4044"/>
      <c r="BB116" s="3921"/>
      <c r="BC116" s="3922"/>
      <c r="BD116" s="3923"/>
      <c r="BE116" s="4595"/>
      <c r="BF116" s="4596"/>
      <c r="BG116" s="4009"/>
      <c r="BH116" s="4597"/>
      <c r="BI116" s="4598"/>
      <c r="BJ116" s="4598"/>
      <c r="BK116" s="4598"/>
      <c r="BL116" s="4599"/>
    </row>
    <row r="117" spans="3:64" s="65" customFormat="1" ht="14.15" customHeight="1">
      <c r="C117" s="4209">
        <v>25</v>
      </c>
      <c r="D117" s="3777"/>
      <c r="E117" s="3778"/>
      <c r="F117" s="3779"/>
      <c r="G117" s="4383"/>
      <c r="H117" s="4384"/>
      <c r="I117" s="4384"/>
      <c r="J117" s="4384"/>
      <c r="K117" s="4385"/>
      <c r="L117" s="3789"/>
      <c r="M117" s="3790"/>
      <c r="N117" s="3790"/>
      <c r="O117" s="3790"/>
      <c r="P117" s="3791"/>
      <c r="Q117" s="3102"/>
      <c r="R117" s="3870"/>
      <c r="S117" s="4383"/>
      <c r="T117" s="4384"/>
      <c r="U117" s="4385"/>
      <c r="V117" s="3982"/>
      <c r="W117" s="3983"/>
      <c r="X117" s="3988"/>
      <c r="Y117" s="3989"/>
      <c r="Z117" s="3992"/>
      <c r="AA117" s="3853" t="s">
        <v>131</v>
      </c>
      <c r="AB117" s="3855"/>
      <c r="AC117" s="3853" t="s">
        <v>131</v>
      </c>
      <c r="AD117" s="3102"/>
      <c r="AE117" s="3853" t="s">
        <v>131</v>
      </c>
      <c r="AF117" s="4589"/>
      <c r="AG117" s="4590"/>
      <c r="AH117" s="4593"/>
      <c r="AI117" s="4590"/>
      <c r="AJ117" s="4724"/>
      <c r="AK117" s="4725"/>
      <c r="AL117" s="4726"/>
      <c r="AM117" s="3837"/>
      <c r="AN117" s="3838"/>
      <c r="AO117" s="3259"/>
      <c r="AP117" s="3852"/>
      <c r="AQ117" s="3838"/>
      <c r="AR117" s="3259"/>
      <c r="AS117" s="4033"/>
      <c r="AT117" s="4034"/>
      <c r="AU117" s="4035"/>
      <c r="AV117" s="4033"/>
      <c r="AW117" s="4034"/>
      <c r="AX117" s="4035"/>
      <c r="AY117" s="3918">
        <f>SUM(AJ117:AX119)</f>
        <v>0</v>
      </c>
      <c r="AZ117" s="3919"/>
      <c r="BA117" s="3938"/>
      <c r="BB117" s="3918">
        <f t="shared" ref="BB117" si="21">AH117+AY117</f>
        <v>0</v>
      </c>
      <c r="BC117" s="3919"/>
      <c r="BD117" s="3920"/>
      <c r="BE117" s="4582"/>
      <c r="BF117" s="4583"/>
      <c r="BG117" s="4007"/>
      <c r="BH117" s="4610"/>
      <c r="BI117" s="4611"/>
      <c r="BJ117" s="4611"/>
      <c r="BK117" s="4611"/>
      <c r="BL117" s="4612"/>
    </row>
    <row r="118" spans="3:64" s="65" customFormat="1" ht="14.15" customHeight="1">
      <c r="C118" s="4210"/>
      <c r="D118" s="3780"/>
      <c r="E118" s="3781"/>
      <c r="F118" s="3782"/>
      <c r="G118" s="4776"/>
      <c r="H118" s="4777"/>
      <c r="I118" s="4777"/>
      <c r="J118" s="4777"/>
      <c r="K118" s="4778"/>
      <c r="L118" s="3792"/>
      <c r="M118" s="3793"/>
      <c r="N118" s="3793"/>
      <c r="O118" s="3793"/>
      <c r="P118" s="3794"/>
      <c r="Q118" s="3105"/>
      <c r="R118" s="3871"/>
      <c r="S118" s="4386"/>
      <c r="T118" s="4387"/>
      <c r="U118" s="4388"/>
      <c r="V118" s="3984"/>
      <c r="W118" s="3985"/>
      <c r="X118" s="3990"/>
      <c r="Y118" s="3991"/>
      <c r="Z118" s="3993"/>
      <c r="AA118" s="3854"/>
      <c r="AB118" s="3856"/>
      <c r="AC118" s="3854"/>
      <c r="AD118" s="3105"/>
      <c r="AE118" s="3854"/>
      <c r="AF118" s="4591"/>
      <c r="AG118" s="4592"/>
      <c r="AH118" s="4594"/>
      <c r="AI118" s="4592"/>
      <c r="AJ118" s="4684"/>
      <c r="AK118" s="4685"/>
      <c r="AL118" s="4686"/>
      <c r="AM118" s="3873"/>
      <c r="AN118" s="2453"/>
      <c r="AO118" s="3874"/>
      <c r="AP118" s="3873"/>
      <c r="AQ118" s="2453"/>
      <c r="AR118" s="3874"/>
      <c r="AS118" s="4013"/>
      <c r="AT118" s="4014"/>
      <c r="AU118" s="4015"/>
      <c r="AV118" s="4013"/>
      <c r="AW118" s="4014"/>
      <c r="AX118" s="4015"/>
      <c r="AY118" s="3939"/>
      <c r="AZ118" s="3940"/>
      <c r="BA118" s="3941"/>
      <c r="BB118" s="3939"/>
      <c r="BC118" s="3940"/>
      <c r="BD118" s="4036"/>
      <c r="BE118" s="4584"/>
      <c r="BF118" s="4585"/>
      <c r="BG118" s="4008"/>
      <c r="BH118" s="4613"/>
      <c r="BI118" s="4614"/>
      <c r="BJ118" s="4614"/>
      <c r="BK118" s="4614"/>
      <c r="BL118" s="4615"/>
    </row>
    <row r="119" spans="3:64" s="65" customFormat="1" ht="14.15" customHeight="1">
      <c r="C119" s="4248"/>
      <c r="D119" s="3783"/>
      <c r="E119" s="3784"/>
      <c r="F119" s="3785"/>
      <c r="G119" s="4600"/>
      <c r="H119" s="4601"/>
      <c r="I119" s="4602"/>
      <c r="J119" s="4603"/>
      <c r="K119" s="4604"/>
      <c r="L119" s="3795"/>
      <c r="M119" s="3796"/>
      <c r="N119" s="3796"/>
      <c r="O119" s="3796"/>
      <c r="P119" s="3797"/>
      <c r="Q119" s="3108"/>
      <c r="R119" s="3872"/>
      <c r="S119" s="4464"/>
      <c r="T119" s="4465"/>
      <c r="U119" s="4466"/>
      <c r="V119" s="3986"/>
      <c r="W119" s="3987"/>
      <c r="X119" s="3994"/>
      <c r="Y119" s="3995"/>
      <c r="Z119" s="1035"/>
      <c r="AA119" s="1036" t="s">
        <v>37</v>
      </c>
      <c r="AB119" s="1037"/>
      <c r="AC119" s="1036" t="s">
        <v>37</v>
      </c>
      <c r="AD119" s="1037"/>
      <c r="AE119" s="1036" t="s">
        <v>37</v>
      </c>
      <c r="AF119" s="1400"/>
      <c r="AG119" s="1086"/>
      <c r="AH119" s="1402"/>
      <c r="AI119" s="1087"/>
      <c r="AJ119" s="4721"/>
      <c r="AK119" s="4722"/>
      <c r="AL119" s="4723"/>
      <c r="AM119" s="3824"/>
      <c r="AN119" s="3825"/>
      <c r="AO119" s="3826"/>
      <c r="AP119" s="3824"/>
      <c r="AQ119" s="3825"/>
      <c r="AR119" s="3826"/>
      <c r="AS119" s="4019"/>
      <c r="AT119" s="4020"/>
      <c r="AU119" s="4021"/>
      <c r="AV119" s="4019"/>
      <c r="AW119" s="4020"/>
      <c r="AX119" s="4021"/>
      <c r="AY119" s="3921"/>
      <c r="AZ119" s="3922"/>
      <c r="BA119" s="4044"/>
      <c r="BB119" s="3921"/>
      <c r="BC119" s="3922"/>
      <c r="BD119" s="3923"/>
      <c r="BE119" s="4595"/>
      <c r="BF119" s="4596"/>
      <c r="BG119" s="4009"/>
      <c r="BH119" s="4597"/>
      <c r="BI119" s="4598"/>
      <c r="BJ119" s="4598"/>
      <c r="BK119" s="4598"/>
      <c r="BL119" s="4599"/>
    </row>
    <row r="120" spans="3:64" s="65" customFormat="1" ht="14.15" customHeight="1">
      <c r="C120" s="4209">
        <v>26</v>
      </c>
      <c r="D120" s="3777"/>
      <c r="E120" s="3778"/>
      <c r="F120" s="3779"/>
      <c r="G120" s="4383"/>
      <c r="H120" s="4384"/>
      <c r="I120" s="4384"/>
      <c r="J120" s="4384"/>
      <c r="K120" s="4385"/>
      <c r="L120" s="3789"/>
      <c r="M120" s="3790"/>
      <c r="N120" s="3790"/>
      <c r="O120" s="3790"/>
      <c r="P120" s="3791"/>
      <c r="Q120" s="3102"/>
      <c r="R120" s="3870"/>
      <c r="S120" s="4383"/>
      <c r="T120" s="4384"/>
      <c r="U120" s="4385"/>
      <c r="V120" s="3982"/>
      <c r="W120" s="3983"/>
      <c r="X120" s="3988"/>
      <c r="Y120" s="3989"/>
      <c r="Z120" s="3992"/>
      <c r="AA120" s="3853" t="s">
        <v>131</v>
      </c>
      <c r="AB120" s="3855"/>
      <c r="AC120" s="3853" t="s">
        <v>131</v>
      </c>
      <c r="AD120" s="3102"/>
      <c r="AE120" s="3853" t="s">
        <v>131</v>
      </c>
      <c r="AF120" s="4589"/>
      <c r="AG120" s="4590"/>
      <c r="AH120" s="4593"/>
      <c r="AI120" s="4590"/>
      <c r="AJ120" s="4724"/>
      <c r="AK120" s="4725"/>
      <c r="AL120" s="4726"/>
      <c r="AM120" s="3837"/>
      <c r="AN120" s="3838"/>
      <c r="AO120" s="3259"/>
      <c r="AP120" s="3852"/>
      <c r="AQ120" s="3838"/>
      <c r="AR120" s="3259"/>
      <c r="AS120" s="4033"/>
      <c r="AT120" s="4034"/>
      <c r="AU120" s="4035"/>
      <c r="AV120" s="4033"/>
      <c r="AW120" s="4034"/>
      <c r="AX120" s="4035"/>
      <c r="AY120" s="3939">
        <f>SUM(AJ120:AX122)</f>
        <v>0</v>
      </c>
      <c r="AZ120" s="3940"/>
      <c r="BA120" s="3941"/>
      <c r="BB120" s="3939">
        <f t="shared" ref="BB120" si="22">AH120+AY120</f>
        <v>0</v>
      </c>
      <c r="BC120" s="3940"/>
      <c r="BD120" s="4036"/>
      <c r="BE120" s="4582"/>
      <c r="BF120" s="4583"/>
      <c r="BG120" s="4007"/>
      <c r="BH120" s="4610"/>
      <c r="BI120" s="4611"/>
      <c r="BJ120" s="4611"/>
      <c r="BK120" s="4611"/>
      <c r="BL120" s="4612"/>
    </row>
    <row r="121" spans="3:64" s="65" customFormat="1" ht="14.15" customHeight="1">
      <c r="C121" s="4210"/>
      <c r="D121" s="3780"/>
      <c r="E121" s="3781"/>
      <c r="F121" s="3782"/>
      <c r="G121" s="4386"/>
      <c r="H121" s="4387"/>
      <c r="I121" s="4387"/>
      <c r="J121" s="4387"/>
      <c r="K121" s="4388"/>
      <c r="L121" s="3792"/>
      <c r="M121" s="3793"/>
      <c r="N121" s="3793"/>
      <c r="O121" s="3793"/>
      <c r="P121" s="3794"/>
      <c r="Q121" s="3105"/>
      <c r="R121" s="3871"/>
      <c r="S121" s="4386"/>
      <c r="T121" s="4387"/>
      <c r="U121" s="4388"/>
      <c r="V121" s="3984"/>
      <c r="W121" s="3985"/>
      <c r="X121" s="3990"/>
      <c r="Y121" s="3991"/>
      <c r="Z121" s="3993"/>
      <c r="AA121" s="3854"/>
      <c r="AB121" s="3856"/>
      <c r="AC121" s="3854"/>
      <c r="AD121" s="3105"/>
      <c r="AE121" s="3854"/>
      <c r="AF121" s="4591"/>
      <c r="AG121" s="4592"/>
      <c r="AH121" s="4594"/>
      <c r="AI121" s="4592"/>
      <c r="AJ121" s="4684"/>
      <c r="AK121" s="4685"/>
      <c r="AL121" s="4686"/>
      <c r="AM121" s="3873"/>
      <c r="AN121" s="2453"/>
      <c r="AO121" s="3874"/>
      <c r="AP121" s="3873"/>
      <c r="AQ121" s="2453"/>
      <c r="AR121" s="3874"/>
      <c r="AS121" s="4013"/>
      <c r="AT121" s="4014"/>
      <c r="AU121" s="4015"/>
      <c r="AV121" s="4013"/>
      <c r="AW121" s="4014"/>
      <c r="AX121" s="4015"/>
      <c r="AY121" s="3939"/>
      <c r="AZ121" s="3940"/>
      <c r="BA121" s="3941"/>
      <c r="BB121" s="3939"/>
      <c r="BC121" s="3940"/>
      <c r="BD121" s="4036"/>
      <c r="BE121" s="4584"/>
      <c r="BF121" s="4585"/>
      <c r="BG121" s="4008"/>
      <c r="BH121" s="4613"/>
      <c r="BI121" s="4614"/>
      <c r="BJ121" s="4614"/>
      <c r="BK121" s="4614"/>
      <c r="BL121" s="4615"/>
    </row>
    <row r="122" spans="3:64" s="65" customFormat="1" ht="14.15" customHeight="1">
      <c r="C122" s="4248"/>
      <c r="D122" s="3783"/>
      <c r="E122" s="3784"/>
      <c r="F122" s="3785"/>
      <c r="G122" s="4600"/>
      <c r="H122" s="4601"/>
      <c r="I122" s="4602"/>
      <c r="J122" s="4603"/>
      <c r="K122" s="4604"/>
      <c r="L122" s="3795"/>
      <c r="M122" s="3796"/>
      <c r="N122" s="3796"/>
      <c r="O122" s="3796"/>
      <c r="P122" s="3797"/>
      <c r="Q122" s="3108"/>
      <c r="R122" s="3872"/>
      <c r="S122" s="4464"/>
      <c r="T122" s="4465"/>
      <c r="U122" s="4466"/>
      <c r="V122" s="3986"/>
      <c r="W122" s="3987"/>
      <c r="X122" s="3994"/>
      <c r="Y122" s="3995"/>
      <c r="Z122" s="1035"/>
      <c r="AA122" s="1036" t="s">
        <v>37</v>
      </c>
      <c r="AB122" s="1037"/>
      <c r="AC122" s="1036" t="s">
        <v>37</v>
      </c>
      <c r="AD122" s="1037"/>
      <c r="AE122" s="1036" t="s">
        <v>37</v>
      </c>
      <c r="AF122" s="1400"/>
      <c r="AG122" s="1086"/>
      <c r="AH122" s="1402"/>
      <c r="AI122" s="1087"/>
      <c r="AJ122" s="4721"/>
      <c r="AK122" s="4722"/>
      <c r="AL122" s="4723"/>
      <c r="AM122" s="3824"/>
      <c r="AN122" s="3825"/>
      <c r="AO122" s="3826"/>
      <c r="AP122" s="3824"/>
      <c r="AQ122" s="3825"/>
      <c r="AR122" s="3826"/>
      <c r="AS122" s="4019"/>
      <c r="AT122" s="4020"/>
      <c r="AU122" s="4021"/>
      <c r="AV122" s="4019"/>
      <c r="AW122" s="4020"/>
      <c r="AX122" s="4021"/>
      <c r="AY122" s="3939"/>
      <c r="AZ122" s="3940"/>
      <c r="BA122" s="3941"/>
      <c r="BB122" s="3939"/>
      <c r="BC122" s="3940"/>
      <c r="BD122" s="4036"/>
      <c r="BE122" s="4595"/>
      <c r="BF122" s="4596"/>
      <c r="BG122" s="4009"/>
      <c r="BH122" s="4597"/>
      <c r="BI122" s="4598"/>
      <c r="BJ122" s="4598"/>
      <c r="BK122" s="4598"/>
      <c r="BL122" s="4599"/>
    </row>
    <row r="123" spans="3:64" s="65" customFormat="1" ht="14.15" customHeight="1">
      <c r="C123" s="4209">
        <v>27</v>
      </c>
      <c r="D123" s="3777"/>
      <c r="E123" s="3778"/>
      <c r="F123" s="3779"/>
      <c r="G123" s="4383"/>
      <c r="H123" s="4384"/>
      <c r="I123" s="4384"/>
      <c r="J123" s="4384"/>
      <c r="K123" s="4385"/>
      <c r="L123" s="3789"/>
      <c r="M123" s="3790"/>
      <c r="N123" s="3790"/>
      <c r="O123" s="3790"/>
      <c r="P123" s="3791"/>
      <c r="Q123" s="3102"/>
      <c r="R123" s="3870"/>
      <c r="S123" s="4383"/>
      <c r="T123" s="4384"/>
      <c r="U123" s="4385"/>
      <c r="V123" s="3982"/>
      <c r="W123" s="3983"/>
      <c r="X123" s="3988"/>
      <c r="Y123" s="3989"/>
      <c r="Z123" s="3992"/>
      <c r="AA123" s="3853" t="s">
        <v>131</v>
      </c>
      <c r="AB123" s="3855"/>
      <c r="AC123" s="3853" t="s">
        <v>131</v>
      </c>
      <c r="AD123" s="3102"/>
      <c r="AE123" s="3853" t="s">
        <v>131</v>
      </c>
      <c r="AF123" s="4589"/>
      <c r="AG123" s="4590"/>
      <c r="AH123" s="4593"/>
      <c r="AI123" s="4590"/>
      <c r="AJ123" s="4724"/>
      <c r="AK123" s="4725"/>
      <c r="AL123" s="4726"/>
      <c r="AM123" s="3837"/>
      <c r="AN123" s="3838"/>
      <c r="AO123" s="3259"/>
      <c r="AP123" s="3852"/>
      <c r="AQ123" s="3838"/>
      <c r="AR123" s="3259"/>
      <c r="AS123" s="4033"/>
      <c r="AT123" s="4034"/>
      <c r="AU123" s="4035"/>
      <c r="AV123" s="4033"/>
      <c r="AW123" s="4034"/>
      <c r="AX123" s="4035"/>
      <c r="AY123" s="3918">
        <f>SUM(AJ123:AX125)</f>
        <v>0</v>
      </c>
      <c r="AZ123" s="3919"/>
      <c r="BA123" s="3938"/>
      <c r="BB123" s="3918">
        <f t="shared" ref="BB123" si="23">AH123+AY123</f>
        <v>0</v>
      </c>
      <c r="BC123" s="3919"/>
      <c r="BD123" s="3920"/>
      <c r="BE123" s="4582"/>
      <c r="BF123" s="4583"/>
      <c r="BG123" s="4007"/>
      <c r="BH123" s="4610"/>
      <c r="BI123" s="4611"/>
      <c r="BJ123" s="4611"/>
      <c r="BK123" s="4611"/>
      <c r="BL123" s="4612"/>
    </row>
    <row r="124" spans="3:64" s="65" customFormat="1" ht="14.15" customHeight="1">
      <c r="C124" s="4210"/>
      <c r="D124" s="3780"/>
      <c r="E124" s="3781"/>
      <c r="F124" s="3782"/>
      <c r="G124" s="4386"/>
      <c r="H124" s="4387"/>
      <c r="I124" s="4387"/>
      <c r="J124" s="4387"/>
      <c r="K124" s="4388"/>
      <c r="L124" s="3792"/>
      <c r="M124" s="3793"/>
      <c r="N124" s="3793"/>
      <c r="O124" s="3793"/>
      <c r="P124" s="3794"/>
      <c r="Q124" s="3105"/>
      <c r="R124" s="3871"/>
      <c r="S124" s="4386"/>
      <c r="T124" s="4387"/>
      <c r="U124" s="4388"/>
      <c r="V124" s="3984"/>
      <c r="W124" s="3985"/>
      <c r="X124" s="3990"/>
      <c r="Y124" s="3991"/>
      <c r="Z124" s="3993"/>
      <c r="AA124" s="3854"/>
      <c r="AB124" s="3856"/>
      <c r="AC124" s="3854"/>
      <c r="AD124" s="3105"/>
      <c r="AE124" s="3854"/>
      <c r="AF124" s="4591"/>
      <c r="AG124" s="4592"/>
      <c r="AH124" s="4594"/>
      <c r="AI124" s="4592"/>
      <c r="AJ124" s="4684"/>
      <c r="AK124" s="4685"/>
      <c r="AL124" s="4686"/>
      <c r="AM124" s="3873"/>
      <c r="AN124" s="2453"/>
      <c r="AO124" s="3874"/>
      <c r="AP124" s="3873"/>
      <c r="AQ124" s="2453"/>
      <c r="AR124" s="3874"/>
      <c r="AS124" s="4013"/>
      <c r="AT124" s="4014"/>
      <c r="AU124" s="4015"/>
      <c r="AV124" s="4013"/>
      <c r="AW124" s="4014"/>
      <c r="AX124" s="4015"/>
      <c r="AY124" s="3939"/>
      <c r="AZ124" s="3940"/>
      <c r="BA124" s="3941"/>
      <c r="BB124" s="3939"/>
      <c r="BC124" s="3940"/>
      <c r="BD124" s="4036"/>
      <c r="BE124" s="4584"/>
      <c r="BF124" s="4585"/>
      <c r="BG124" s="4008"/>
      <c r="BH124" s="4613"/>
      <c r="BI124" s="4614"/>
      <c r="BJ124" s="4614"/>
      <c r="BK124" s="4614"/>
      <c r="BL124" s="4615"/>
    </row>
    <row r="125" spans="3:64" s="65" customFormat="1" ht="14.15" customHeight="1">
      <c r="C125" s="4248"/>
      <c r="D125" s="3783"/>
      <c r="E125" s="3784"/>
      <c r="F125" s="3785"/>
      <c r="G125" s="4600"/>
      <c r="H125" s="4601"/>
      <c r="I125" s="4602"/>
      <c r="J125" s="4603"/>
      <c r="K125" s="4604"/>
      <c r="L125" s="3795"/>
      <c r="M125" s="3796"/>
      <c r="N125" s="3796"/>
      <c r="O125" s="3796"/>
      <c r="P125" s="3797"/>
      <c r="Q125" s="3108"/>
      <c r="R125" s="3872"/>
      <c r="S125" s="4464"/>
      <c r="T125" s="4465"/>
      <c r="U125" s="4466"/>
      <c r="V125" s="3986"/>
      <c r="W125" s="3987"/>
      <c r="X125" s="3994"/>
      <c r="Y125" s="3995"/>
      <c r="Z125" s="1035"/>
      <c r="AA125" s="1036" t="s">
        <v>37</v>
      </c>
      <c r="AB125" s="1037"/>
      <c r="AC125" s="1036" t="s">
        <v>37</v>
      </c>
      <c r="AD125" s="1037"/>
      <c r="AE125" s="1036" t="s">
        <v>37</v>
      </c>
      <c r="AF125" s="1400"/>
      <c r="AG125" s="1086"/>
      <c r="AH125" s="1402"/>
      <c r="AI125" s="1087"/>
      <c r="AJ125" s="4721"/>
      <c r="AK125" s="4722"/>
      <c r="AL125" s="4723"/>
      <c r="AM125" s="3824"/>
      <c r="AN125" s="3825"/>
      <c r="AO125" s="3826"/>
      <c r="AP125" s="3824"/>
      <c r="AQ125" s="3825"/>
      <c r="AR125" s="3826"/>
      <c r="AS125" s="4019"/>
      <c r="AT125" s="4020"/>
      <c r="AU125" s="4021"/>
      <c r="AV125" s="4019"/>
      <c r="AW125" s="4020"/>
      <c r="AX125" s="4021"/>
      <c r="AY125" s="3921"/>
      <c r="AZ125" s="3922"/>
      <c r="BA125" s="4044"/>
      <c r="BB125" s="3921"/>
      <c r="BC125" s="3922"/>
      <c r="BD125" s="3923"/>
      <c r="BE125" s="4595"/>
      <c r="BF125" s="4596"/>
      <c r="BG125" s="4009"/>
      <c r="BH125" s="4597"/>
      <c r="BI125" s="4598"/>
      <c r="BJ125" s="4598"/>
      <c r="BK125" s="4598"/>
      <c r="BL125" s="4599"/>
    </row>
    <row r="126" spans="3:64" s="65" customFormat="1" ht="14.15" customHeight="1">
      <c r="C126" s="4209">
        <v>28</v>
      </c>
      <c r="D126" s="3777"/>
      <c r="E126" s="3778"/>
      <c r="F126" s="3779"/>
      <c r="G126" s="4383"/>
      <c r="H126" s="4384"/>
      <c r="I126" s="4384"/>
      <c r="J126" s="4384"/>
      <c r="K126" s="4385"/>
      <c r="L126" s="1096"/>
      <c r="M126" s="1090"/>
      <c r="N126" s="1090"/>
      <c r="O126" s="1090"/>
      <c r="P126" s="1097"/>
      <c r="Q126" s="874"/>
      <c r="R126" s="1374"/>
      <c r="S126" s="1365"/>
      <c r="T126" s="1366"/>
      <c r="U126" s="1367"/>
      <c r="V126" s="1383"/>
      <c r="W126" s="1384"/>
      <c r="X126" s="1098"/>
      <c r="Y126" s="854"/>
      <c r="Z126" s="1099"/>
      <c r="AA126" s="1057" t="s">
        <v>131</v>
      </c>
      <c r="AB126" s="1058"/>
      <c r="AC126" s="1057" t="s">
        <v>131</v>
      </c>
      <c r="AD126" s="874"/>
      <c r="AE126" s="1057" t="s">
        <v>131</v>
      </c>
      <c r="AF126" s="4732"/>
      <c r="AG126" s="4717"/>
      <c r="AH126" s="4716"/>
      <c r="AI126" s="4717"/>
      <c r="AJ126" s="1100"/>
      <c r="AK126" s="1101"/>
      <c r="AL126" s="1102"/>
      <c r="AM126" s="3837"/>
      <c r="AN126" s="3838"/>
      <c r="AO126" s="3259"/>
      <c r="AP126" s="3852"/>
      <c r="AQ126" s="3838"/>
      <c r="AR126" s="3259"/>
      <c r="AS126" s="1103"/>
      <c r="AT126" s="1104"/>
      <c r="AU126" s="1105"/>
      <c r="AV126" s="1103"/>
      <c r="AW126" s="1104"/>
      <c r="AX126" s="1105"/>
      <c r="AY126" s="3939">
        <f>SUM(AJ126:AX128)</f>
        <v>0</v>
      </c>
      <c r="AZ126" s="3940"/>
      <c r="BA126" s="3941"/>
      <c r="BB126" s="3939">
        <f t="shared" ref="BB126" si="24">AH126+AY126</f>
        <v>0</v>
      </c>
      <c r="BC126" s="3940"/>
      <c r="BD126" s="4036"/>
      <c r="BE126" s="1106"/>
      <c r="BF126" s="1107"/>
      <c r="BG126" s="4007"/>
      <c r="BH126" s="1108"/>
      <c r="BI126" s="1109"/>
      <c r="BJ126" s="1109"/>
      <c r="BK126" s="1109"/>
      <c r="BL126" s="1110"/>
    </row>
    <row r="127" spans="3:64" s="65" customFormat="1" ht="14.15" customHeight="1">
      <c r="C127" s="4210"/>
      <c r="D127" s="3780"/>
      <c r="E127" s="3781"/>
      <c r="F127" s="3782"/>
      <c r="G127" s="4386"/>
      <c r="H127" s="4387"/>
      <c r="I127" s="4387"/>
      <c r="J127" s="4387"/>
      <c r="K127" s="4388"/>
      <c r="L127" s="1111"/>
      <c r="M127" s="632"/>
      <c r="N127" s="632"/>
      <c r="O127" s="632"/>
      <c r="P127" s="1112"/>
      <c r="Q127" s="876"/>
      <c r="R127" s="1375"/>
      <c r="S127" s="1368"/>
      <c r="T127" s="1369"/>
      <c r="U127" s="1370"/>
      <c r="V127" s="1385"/>
      <c r="W127" s="1386"/>
      <c r="X127" s="1113"/>
      <c r="Y127" s="1114"/>
      <c r="Z127" s="1115"/>
      <c r="AA127" s="1042"/>
      <c r="AB127" s="200"/>
      <c r="AC127" s="1042"/>
      <c r="AD127" s="876"/>
      <c r="AE127" s="1042"/>
      <c r="AF127" s="4733"/>
      <c r="AG127" s="4719"/>
      <c r="AH127" s="4718"/>
      <c r="AI127" s="4719"/>
      <c r="AJ127" s="1116"/>
      <c r="AK127" s="1117"/>
      <c r="AL127" s="1118"/>
      <c r="AM127" s="3873"/>
      <c r="AN127" s="2453"/>
      <c r="AO127" s="3874"/>
      <c r="AP127" s="3873"/>
      <c r="AQ127" s="2453"/>
      <c r="AR127" s="3874"/>
      <c r="AS127" s="1119"/>
      <c r="AT127" s="1120"/>
      <c r="AU127" s="1121"/>
      <c r="AV127" s="1119"/>
      <c r="AW127" s="1120"/>
      <c r="AX127" s="1121"/>
      <c r="AY127" s="3939"/>
      <c r="AZ127" s="3940"/>
      <c r="BA127" s="3941"/>
      <c r="BB127" s="3939"/>
      <c r="BC127" s="3940"/>
      <c r="BD127" s="4036"/>
      <c r="BE127" s="1122"/>
      <c r="BF127" s="1123"/>
      <c r="BG127" s="4008"/>
      <c r="BH127" s="1124"/>
      <c r="BI127" s="1125"/>
      <c r="BJ127" s="1125"/>
      <c r="BK127" s="1125"/>
      <c r="BL127" s="1126"/>
    </row>
    <row r="128" spans="3:64" s="65" customFormat="1" ht="14.15" customHeight="1" thickBot="1">
      <c r="C128" s="4211"/>
      <c r="D128" s="4605"/>
      <c r="E128" s="4606"/>
      <c r="F128" s="4607"/>
      <c r="G128" s="4649"/>
      <c r="H128" s="4650"/>
      <c r="I128" s="4651"/>
      <c r="J128" s="4652"/>
      <c r="K128" s="4653"/>
      <c r="L128" s="1127"/>
      <c r="M128" s="1128"/>
      <c r="N128" s="1128"/>
      <c r="O128" s="1128"/>
      <c r="P128" s="1129"/>
      <c r="Q128" s="1130"/>
      <c r="R128" s="1376"/>
      <c r="S128" s="1371"/>
      <c r="T128" s="1372"/>
      <c r="U128" s="1373"/>
      <c r="V128" s="1387"/>
      <c r="W128" s="1388"/>
      <c r="X128" s="1131"/>
      <c r="Y128" s="1132"/>
      <c r="Z128" s="1043"/>
      <c r="AA128" s="1044" t="s">
        <v>37</v>
      </c>
      <c r="AB128" s="772"/>
      <c r="AC128" s="1044" t="s">
        <v>37</v>
      </c>
      <c r="AD128" s="772"/>
      <c r="AE128" s="1044" t="s">
        <v>37</v>
      </c>
      <c r="AF128" s="1401"/>
      <c r="AG128" s="1088"/>
      <c r="AH128" s="1403"/>
      <c r="AI128" s="1089"/>
      <c r="AJ128" s="1133"/>
      <c r="AK128" s="1134"/>
      <c r="AL128" s="1135"/>
      <c r="AM128" s="3945"/>
      <c r="AN128" s="3946"/>
      <c r="AO128" s="3947"/>
      <c r="AP128" s="3945"/>
      <c r="AQ128" s="3946"/>
      <c r="AR128" s="3947"/>
      <c r="AS128" s="1136"/>
      <c r="AT128" s="1137"/>
      <c r="AU128" s="1138"/>
      <c r="AV128" s="1136"/>
      <c r="AW128" s="1137"/>
      <c r="AX128" s="1138"/>
      <c r="AY128" s="3942"/>
      <c r="AZ128" s="3943"/>
      <c r="BA128" s="3944"/>
      <c r="BB128" s="3942"/>
      <c r="BC128" s="3943"/>
      <c r="BD128" s="4037"/>
      <c r="BE128" s="1139"/>
      <c r="BF128" s="1140"/>
      <c r="BG128" s="4720"/>
      <c r="BH128" s="1141"/>
      <c r="BI128" s="1142"/>
      <c r="BJ128" s="1142"/>
      <c r="BK128" s="1142"/>
      <c r="BL128" s="1143"/>
    </row>
    <row r="129" spans="3:71" s="65" customFormat="1" ht="7" customHeight="1">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82"/>
      <c r="AB129" s="115"/>
      <c r="AC129" s="115"/>
      <c r="AD129" s="115"/>
      <c r="AE129" s="115"/>
      <c r="AF129" s="1095"/>
      <c r="AG129" s="82"/>
      <c r="AH129" s="82"/>
      <c r="AI129" s="82"/>
      <c r="AJ129" s="82"/>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28"/>
      <c r="BG129" s="128"/>
      <c r="BH129" s="82"/>
      <c r="BI129" s="82"/>
      <c r="BJ129" s="82"/>
      <c r="BK129" s="82"/>
      <c r="BL129" s="82"/>
      <c r="BM129" s="82"/>
    </row>
    <row r="130" spans="3:71" s="65" customFormat="1" ht="12" customHeight="1">
      <c r="C130" s="65" t="s">
        <v>123</v>
      </c>
      <c r="G130" s="344"/>
      <c r="H130" s="1063" t="s">
        <v>124</v>
      </c>
      <c r="I130" s="217" t="s">
        <v>1462</v>
      </c>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338"/>
      <c r="BF130" s="338"/>
      <c r="BG130" s="338"/>
      <c r="BH130" s="338"/>
      <c r="BI130" s="338"/>
      <c r="BJ130" s="338"/>
      <c r="BK130" s="338"/>
      <c r="BL130" s="338"/>
      <c r="BM130" s="338"/>
    </row>
    <row r="131" spans="3:71" s="65" customFormat="1" ht="12" customHeight="1">
      <c r="H131" s="1063" t="s">
        <v>132</v>
      </c>
      <c r="I131" s="217" t="s">
        <v>2175</v>
      </c>
      <c r="J131" s="217"/>
      <c r="K131" s="217"/>
      <c r="L131" s="217"/>
      <c r="M131" s="217"/>
      <c r="N131" s="217"/>
      <c r="O131" s="217"/>
      <c r="P131" s="217"/>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row>
    <row r="132" spans="3:71" s="65" customFormat="1" ht="12" customHeight="1">
      <c r="H132" s="1063" t="s">
        <v>1250</v>
      </c>
      <c r="I132" s="2401" t="s">
        <v>1639</v>
      </c>
      <c r="J132" s="2401"/>
      <c r="K132" s="2401"/>
      <c r="L132" s="2401"/>
      <c r="M132" s="2401"/>
      <c r="N132" s="2401"/>
      <c r="O132" s="2401"/>
      <c r="P132" s="2401"/>
      <c r="Q132" s="2401"/>
      <c r="R132" s="2401"/>
      <c r="S132" s="2401"/>
      <c r="T132" s="2401"/>
      <c r="U132" s="2401"/>
      <c r="V132" s="2401"/>
      <c r="W132" s="2401"/>
      <c r="X132" s="2401"/>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1"/>
      <c r="BE132" s="2401"/>
      <c r="BF132" s="2401"/>
      <c r="BG132" s="2401"/>
      <c r="BH132" s="2401"/>
      <c r="BI132" s="2401"/>
      <c r="BJ132" s="2401"/>
      <c r="BK132" s="2401"/>
      <c r="BL132" s="2401"/>
      <c r="BM132" s="104"/>
    </row>
    <row r="133" spans="3:71" s="65" customFormat="1" ht="12" customHeight="1">
      <c r="H133" s="1063"/>
      <c r="I133" s="2401"/>
      <c r="J133" s="2401"/>
      <c r="K133" s="2401"/>
      <c r="L133" s="2401"/>
      <c r="M133" s="2401"/>
      <c r="N133" s="2401"/>
      <c r="O133" s="2401"/>
      <c r="P133" s="2401"/>
      <c r="Q133" s="2401"/>
      <c r="R133" s="2401"/>
      <c r="S133" s="2401"/>
      <c r="T133" s="2401"/>
      <c r="U133" s="2401"/>
      <c r="V133" s="2401"/>
      <c r="W133" s="2401"/>
      <c r="X133" s="2401"/>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1"/>
      <c r="BE133" s="2401"/>
      <c r="BF133" s="2401"/>
      <c r="BG133" s="2401"/>
      <c r="BH133" s="2401"/>
      <c r="BI133" s="2401"/>
      <c r="BJ133" s="2401"/>
      <c r="BK133" s="2401"/>
      <c r="BL133" s="2401"/>
      <c r="BM133" s="104"/>
    </row>
    <row r="134" spans="3:71" s="65" customFormat="1" ht="12" customHeight="1">
      <c r="H134" s="1063" t="s">
        <v>1183</v>
      </c>
      <c r="I134" s="2401" t="s">
        <v>1637</v>
      </c>
      <c r="J134" s="2401"/>
      <c r="K134" s="2401"/>
      <c r="L134" s="2401"/>
      <c r="M134" s="2401"/>
      <c r="N134" s="2401"/>
      <c r="O134" s="2401"/>
      <c r="P134" s="2401"/>
      <c r="Q134" s="2401"/>
      <c r="R134" s="2401"/>
      <c r="S134" s="2401"/>
      <c r="T134" s="2401"/>
      <c r="U134" s="2401"/>
      <c r="V134" s="2401"/>
      <c r="W134" s="2401"/>
      <c r="X134" s="2401"/>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1"/>
      <c r="BE134" s="2401"/>
      <c r="BF134" s="2401"/>
      <c r="BG134" s="2401"/>
      <c r="BH134" s="2401"/>
      <c r="BI134" s="2401"/>
      <c r="BJ134" s="2401"/>
      <c r="BK134" s="2401"/>
      <c r="BL134" s="2401"/>
      <c r="BM134" s="2401"/>
    </row>
    <row r="135" spans="3:71" ht="12" customHeight="1">
      <c r="H135" s="1063" t="s">
        <v>1526</v>
      </c>
      <c r="I135" s="3590" t="s">
        <v>2294</v>
      </c>
      <c r="J135" s="3590"/>
      <c r="K135" s="3590"/>
      <c r="L135" s="3590"/>
      <c r="M135" s="3590"/>
      <c r="N135" s="3590"/>
      <c r="O135" s="3590"/>
      <c r="P135" s="3590"/>
      <c r="Q135" s="3590"/>
      <c r="R135" s="3590"/>
      <c r="S135" s="3590"/>
      <c r="T135" s="3590"/>
      <c r="U135" s="3590"/>
      <c r="V135" s="3590"/>
      <c r="W135" s="3590"/>
      <c r="X135" s="3590"/>
      <c r="Y135" s="3590"/>
      <c r="Z135" s="3590"/>
      <c r="AA135" s="3590"/>
      <c r="AB135" s="3590"/>
      <c r="AC135" s="3590"/>
      <c r="AD135" s="3590"/>
      <c r="AE135" s="3590"/>
      <c r="AF135" s="3590"/>
      <c r="AG135" s="3590"/>
      <c r="AH135" s="3590"/>
      <c r="AI135" s="3590"/>
      <c r="AJ135" s="3590"/>
      <c r="AK135" s="3590"/>
      <c r="AL135" s="3590"/>
      <c r="AM135" s="3590"/>
      <c r="AN135" s="3590"/>
      <c r="AO135" s="3590"/>
      <c r="AP135" s="3590"/>
      <c r="AQ135" s="3590"/>
      <c r="AR135" s="3590"/>
      <c r="AS135" s="3590"/>
      <c r="AT135" s="3590"/>
      <c r="AU135" s="3590"/>
      <c r="AV135" s="3590"/>
      <c r="AW135" s="3590"/>
      <c r="AX135" s="3590"/>
      <c r="AY135" s="3590"/>
      <c r="AZ135" s="3590"/>
      <c r="BA135" s="3590"/>
      <c r="BB135" s="3590"/>
      <c r="BC135" s="3590"/>
      <c r="BD135" s="3590"/>
      <c r="BE135" s="3590"/>
      <c r="BF135" s="3590"/>
      <c r="BG135" s="3590"/>
      <c r="BH135" s="3590"/>
      <c r="BI135" s="3590"/>
      <c r="BJ135" s="3590"/>
      <c r="BK135" s="3590"/>
      <c r="BL135" s="3590"/>
      <c r="BM135" s="3590"/>
      <c r="BN135" s="3590"/>
      <c r="BO135" s="3590"/>
      <c r="BP135" s="3590"/>
      <c r="BQ135" s="3590"/>
      <c r="BR135" s="3590"/>
      <c r="BS135" s="3590"/>
    </row>
    <row r="136" spans="3:71" ht="14.15" customHeight="1">
      <c r="C136" s="2394" t="s">
        <v>2178</v>
      </c>
      <c r="D136" s="2394"/>
      <c r="E136" s="2394"/>
      <c r="F136" s="2394"/>
      <c r="G136" s="2417"/>
      <c r="H136" s="2417"/>
      <c r="I136" s="2417"/>
      <c r="J136" s="2417"/>
      <c r="K136" s="2417"/>
      <c r="L136" s="2417"/>
      <c r="M136" s="2417"/>
      <c r="N136" s="2417"/>
      <c r="O136" s="2417"/>
      <c r="P136" s="2417"/>
      <c r="Q136" s="2417"/>
      <c r="R136" s="2417"/>
      <c r="S136" s="2417"/>
      <c r="T136" s="2417"/>
      <c r="U136" s="2417"/>
      <c r="V136" s="2417"/>
      <c r="W136" s="2417"/>
      <c r="X136" s="2417"/>
      <c r="Y136" s="2417"/>
      <c r="Z136" s="2417"/>
      <c r="AA136" s="2417"/>
      <c r="AB136" s="2417"/>
      <c r="AC136" s="2417"/>
      <c r="AD136" s="2417"/>
      <c r="AE136" s="2417"/>
      <c r="AF136" s="2417"/>
      <c r="AG136" s="2417"/>
      <c r="AH136" s="2417"/>
      <c r="AI136" s="2417"/>
      <c r="AJ136" s="2417"/>
      <c r="AK136" s="2417"/>
      <c r="AL136" s="2417"/>
      <c r="AM136" s="2417"/>
      <c r="AN136" s="2417"/>
      <c r="AO136" s="2417"/>
      <c r="AP136" s="2417"/>
      <c r="AQ136" s="2417"/>
      <c r="AR136" s="2417"/>
      <c r="AS136" s="2417"/>
      <c r="AT136" s="2417"/>
      <c r="AU136" s="2417"/>
      <c r="AV136" s="2417"/>
      <c r="AW136" s="2417"/>
      <c r="AX136" s="2417"/>
      <c r="AY136" s="2417"/>
      <c r="AZ136" s="2417"/>
      <c r="BA136" s="2417"/>
      <c r="BB136" s="2417"/>
      <c r="BC136" s="2417"/>
      <c r="BD136" s="2417"/>
      <c r="BE136" s="2417"/>
      <c r="BF136" s="2417"/>
      <c r="BG136" s="2417"/>
      <c r="BH136" s="2417"/>
      <c r="BI136" s="2417"/>
      <c r="BJ136" s="2417"/>
      <c r="BK136" s="2417"/>
      <c r="BL136" s="2417"/>
      <c r="BM136" s="2417"/>
    </row>
    <row r="137" spans="3:71" ht="5.15" customHeight="1"/>
    <row r="138" spans="3:71" ht="13.5" customHeight="1" thickBot="1">
      <c r="C138" s="233" t="s">
        <v>2297</v>
      </c>
      <c r="D138" s="233"/>
      <c r="E138" s="233"/>
      <c r="F138" s="233"/>
      <c r="G138" s="233"/>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Y138" s="3878" t="s">
        <v>995</v>
      </c>
      <c r="AZ138" s="3878"/>
      <c r="BA138" s="3878"/>
      <c r="BB138" s="3878"/>
      <c r="BC138" s="3878"/>
      <c r="BD138" s="3878"/>
      <c r="BE138" s="3878"/>
      <c r="BF138" s="3879"/>
      <c r="BG138" s="3879"/>
      <c r="BH138" s="4137" t="s">
        <v>996</v>
      </c>
      <c r="BI138" s="4137"/>
      <c r="BJ138" s="4137"/>
      <c r="BK138" s="4137"/>
      <c r="BL138" s="4137"/>
      <c r="BM138" s="4734"/>
      <c r="BN138" s="562"/>
      <c r="BO138" s="562"/>
    </row>
    <row r="139" spans="3:71" s="65" customFormat="1" ht="13" customHeight="1">
      <c r="C139" s="4134" t="s">
        <v>834</v>
      </c>
      <c r="D139" s="3843" t="s">
        <v>1873</v>
      </c>
      <c r="E139" s="3844"/>
      <c r="F139" s="3845"/>
      <c r="G139" s="3880" t="s">
        <v>59</v>
      </c>
      <c r="H139" s="3881"/>
      <c r="I139" s="3881"/>
      <c r="J139" s="3881"/>
      <c r="K139" s="3882"/>
      <c r="L139" s="3880" t="s">
        <v>56</v>
      </c>
      <c r="M139" s="3881"/>
      <c r="N139" s="3881"/>
      <c r="O139" s="3881"/>
      <c r="P139" s="3882"/>
      <c r="Q139" s="4788" t="s">
        <v>833</v>
      </c>
      <c r="R139" s="3875" t="s">
        <v>60</v>
      </c>
      <c r="S139" s="3843" t="s">
        <v>61</v>
      </c>
      <c r="T139" s="4080"/>
      <c r="U139" s="4791"/>
      <c r="V139" s="4115" t="s">
        <v>829</v>
      </c>
      <c r="W139" s="4116"/>
      <c r="X139" s="3880" t="s">
        <v>832</v>
      </c>
      <c r="Y139" s="3881"/>
      <c r="Z139" s="3881"/>
      <c r="AA139" s="3881"/>
      <c r="AB139" s="3881"/>
      <c r="AC139" s="3881"/>
      <c r="AD139" s="3881"/>
      <c r="AE139" s="4122"/>
      <c r="AF139" s="4121" t="s">
        <v>972</v>
      </c>
      <c r="AG139" s="3881"/>
      <c r="AH139" s="3881"/>
      <c r="AI139" s="3881"/>
      <c r="AJ139" s="3881"/>
      <c r="AK139" s="3881"/>
      <c r="AL139" s="3881"/>
      <c r="AM139" s="3881"/>
      <c r="AN139" s="3881"/>
      <c r="AO139" s="3881"/>
      <c r="AP139" s="3881"/>
      <c r="AQ139" s="3881"/>
      <c r="AR139" s="3881"/>
      <c r="AS139" s="3881"/>
      <c r="AT139" s="3881"/>
      <c r="AU139" s="3881"/>
      <c r="AV139" s="3881"/>
      <c r="AW139" s="3881"/>
      <c r="AX139" s="3881"/>
      <c r="AY139" s="3881"/>
      <c r="AZ139" s="3881"/>
      <c r="BA139" s="3881"/>
      <c r="BB139" s="3881"/>
      <c r="BC139" s="3881"/>
      <c r="BD139" s="4122"/>
      <c r="BE139" s="4125" t="s">
        <v>401</v>
      </c>
      <c r="BF139" s="4127"/>
      <c r="BG139" s="4077" t="s">
        <v>66</v>
      </c>
      <c r="BH139" s="3843" t="s">
        <v>53</v>
      </c>
      <c r="BI139" s="4080"/>
      <c r="BJ139" s="4080"/>
      <c r="BK139" s="4080"/>
      <c r="BL139" s="4081"/>
      <c r="BM139" s="665"/>
    </row>
    <row r="140" spans="3:71" s="65" customFormat="1" ht="13" customHeight="1">
      <c r="C140" s="4135"/>
      <c r="D140" s="3846"/>
      <c r="E140" s="3847"/>
      <c r="F140" s="3848"/>
      <c r="G140" s="3105"/>
      <c r="H140" s="3106"/>
      <c r="I140" s="3106"/>
      <c r="J140" s="3106"/>
      <c r="K140" s="3107"/>
      <c r="L140" s="3105"/>
      <c r="M140" s="3106"/>
      <c r="N140" s="3106"/>
      <c r="O140" s="3106"/>
      <c r="P140" s="3107"/>
      <c r="Q140" s="4789"/>
      <c r="R140" s="3876"/>
      <c r="S140" s="2374"/>
      <c r="T140" s="2375"/>
      <c r="U140" s="2386"/>
      <c r="V140" s="4117"/>
      <c r="W140" s="4118"/>
      <c r="X140" s="3108"/>
      <c r="Y140" s="3109"/>
      <c r="Z140" s="3109"/>
      <c r="AA140" s="3109"/>
      <c r="AB140" s="3109"/>
      <c r="AC140" s="3109"/>
      <c r="AD140" s="3109"/>
      <c r="AE140" s="4124"/>
      <c r="AF140" s="4123"/>
      <c r="AG140" s="3109"/>
      <c r="AH140" s="3109"/>
      <c r="AI140" s="3109"/>
      <c r="AJ140" s="3109"/>
      <c r="AK140" s="3109"/>
      <c r="AL140" s="3109"/>
      <c r="AM140" s="3109"/>
      <c r="AN140" s="3109"/>
      <c r="AO140" s="3109"/>
      <c r="AP140" s="3109"/>
      <c r="AQ140" s="3109"/>
      <c r="AR140" s="3109"/>
      <c r="AS140" s="3109"/>
      <c r="AT140" s="3109"/>
      <c r="AU140" s="3109"/>
      <c r="AV140" s="3109"/>
      <c r="AW140" s="3109"/>
      <c r="AX140" s="3109"/>
      <c r="AY140" s="3109"/>
      <c r="AZ140" s="3109"/>
      <c r="BA140" s="3109"/>
      <c r="BB140" s="3109"/>
      <c r="BC140" s="3109"/>
      <c r="BD140" s="4124"/>
      <c r="BE140" s="4128"/>
      <c r="BF140" s="3385"/>
      <c r="BG140" s="4078"/>
      <c r="BH140" s="2387"/>
      <c r="BI140" s="2388"/>
      <c r="BJ140" s="2388"/>
      <c r="BK140" s="2388"/>
      <c r="BL140" s="4082"/>
    </row>
    <row r="141" spans="3:71" s="65" customFormat="1" ht="15" customHeight="1">
      <c r="C141" s="4135"/>
      <c r="D141" s="3846"/>
      <c r="E141" s="3847"/>
      <c r="F141" s="3848"/>
      <c r="G141" s="3105"/>
      <c r="H141" s="3106"/>
      <c r="I141" s="3106"/>
      <c r="J141" s="3106"/>
      <c r="K141" s="3107"/>
      <c r="L141" s="3105"/>
      <c r="M141" s="3106"/>
      <c r="N141" s="3106"/>
      <c r="O141" s="3106"/>
      <c r="P141" s="3107"/>
      <c r="Q141" s="4789"/>
      <c r="R141" s="3876"/>
      <c r="S141" s="2374"/>
      <c r="T141" s="2375"/>
      <c r="U141" s="2386"/>
      <c r="V141" s="4117"/>
      <c r="W141" s="4118"/>
      <c r="X141" s="4083" t="s">
        <v>63</v>
      </c>
      <c r="Y141" s="4084"/>
      <c r="Z141" s="4084"/>
      <c r="AA141" s="4085"/>
      <c r="AB141" s="4086" t="s">
        <v>1629</v>
      </c>
      <c r="AC141" s="4087"/>
      <c r="AD141" s="3753" t="s">
        <v>130</v>
      </c>
      <c r="AE141" s="3868"/>
      <c r="AF141" s="4095" t="s">
        <v>1247</v>
      </c>
      <c r="AG141" s="3421"/>
      <c r="AH141" s="3421"/>
      <c r="AI141" s="3421"/>
      <c r="AJ141" s="3420" t="s">
        <v>417</v>
      </c>
      <c r="AK141" s="3421"/>
      <c r="AL141" s="3421"/>
      <c r="AM141" s="3421"/>
      <c r="AN141" s="3421"/>
      <c r="AO141" s="3421"/>
      <c r="AP141" s="3421"/>
      <c r="AQ141" s="3421"/>
      <c r="AR141" s="3421"/>
      <c r="AS141" s="3421"/>
      <c r="AT141" s="3421"/>
      <c r="AU141" s="3421"/>
      <c r="AV141" s="3421"/>
      <c r="AW141" s="3421"/>
      <c r="AX141" s="3421"/>
      <c r="AY141" s="3421"/>
      <c r="AZ141" s="3421"/>
      <c r="BA141" s="3421"/>
      <c r="BB141" s="2384" t="s">
        <v>194</v>
      </c>
      <c r="BC141" s="2267"/>
      <c r="BD141" s="4096"/>
      <c r="BE141" s="4098" t="s">
        <v>402</v>
      </c>
      <c r="BF141" s="4100"/>
      <c r="BG141" s="4078"/>
      <c r="BH141" s="4104" t="s">
        <v>2298</v>
      </c>
      <c r="BI141" s="4746"/>
      <c r="BJ141" s="4746"/>
      <c r="BK141" s="4746"/>
      <c r="BL141" s="4747"/>
    </row>
    <row r="142" spans="3:71" s="65" customFormat="1" ht="15" customHeight="1">
      <c r="C142" s="4135"/>
      <c r="D142" s="3846"/>
      <c r="E142" s="3847"/>
      <c r="F142" s="3848"/>
      <c r="G142" s="4065" t="s">
        <v>408</v>
      </c>
      <c r="H142" s="4066"/>
      <c r="I142" s="4066"/>
      <c r="J142" s="4656" t="s">
        <v>831</v>
      </c>
      <c r="K142" s="4657"/>
      <c r="L142" s="3105"/>
      <c r="M142" s="3106"/>
      <c r="N142" s="3106"/>
      <c r="O142" s="3106"/>
      <c r="P142" s="3107"/>
      <c r="Q142" s="4789"/>
      <c r="R142" s="3876"/>
      <c r="S142" s="2374"/>
      <c r="T142" s="2375"/>
      <c r="U142" s="2386"/>
      <c r="V142" s="4117"/>
      <c r="W142" s="4118"/>
      <c r="X142" s="3753" t="s">
        <v>1638</v>
      </c>
      <c r="Y142" s="3869"/>
      <c r="Z142" s="3753" t="s">
        <v>830</v>
      </c>
      <c r="AA142" s="3869"/>
      <c r="AB142" s="4088"/>
      <c r="AC142" s="4089"/>
      <c r="AD142" s="3846"/>
      <c r="AE142" s="3847"/>
      <c r="AF142" s="3386" t="s">
        <v>145</v>
      </c>
      <c r="AG142" s="3104"/>
      <c r="AH142" s="3102" t="s">
        <v>416</v>
      </c>
      <c r="AI142" s="3104"/>
      <c r="AJ142" s="3837" t="s">
        <v>828</v>
      </c>
      <c r="AK142" s="4735"/>
      <c r="AL142" s="4736"/>
      <c r="AM142" s="3852" t="s">
        <v>1523</v>
      </c>
      <c r="AN142" s="3838"/>
      <c r="AO142" s="3259"/>
      <c r="AP142" s="3852" t="s">
        <v>1500</v>
      </c>
      <c r="AQ142" s="3838"/>
      <c r="AR142" s="3259"/>
      <c r="AS142" s="4074" t="s">
        <v>397</v>
      </c>
      <c r="AT142" s="4075"/>
      <c r="AU142" s="4076"/>
      <c r="AV142" s="4074" t="s">
        <v>326</v>
      </c>
      <c r="AW142" s="4075"/>
      <c r="AX142" s="4076"/>
      <c r="AY142" s="3753" t="s">
        <v>399</v>
      </c>
      <c r="AZ142" s="3868"/>
      <c r="BA142" s="3868"/>
      <c r="BB142" s="2374"/>
      <c r="BC142" s="2375"/>
      <c r="BD142" s="4097"/>
      <c r="BE142" s="4727"/>
      <c r="BF142" s="4728"/>
      <c r="BG142" s="4078"/>
      <c r="BH142" s="4748"/>
      <c r="BI142" s="4749"/>
      <c r="BJ142" s="4749"/>
      <c r="BK142" s="4749"/>
      <c r="BL142" s="4750"/>
    </row>
    <row r="143" spans="3:71" s="65" customFormat="1" ht="15" customHeight="1">
      <c r="C143" s="4135"/>
      <c r="D143" s="3846"/>
      <c r="E143" s="3847"/>
      <c r="F143" s="3848"/>
      <c r="G143" s="3846"/>
      <c r="H143" s="3847"/>
      <c r="I143" s="3847"/>
      <c r="J143" s="4658"/>
      <c r="K143" s="4659"/>
      <c r="L143" s="3105"/>
      <c r="M143" s="3106"/>
      <c r="N143" s="3106"/>
      <c r="O143" s="3106"/>
      <c r="P143" s="3107"/>
      <c r="Q143" s="4789"/>
      <c r="R143" s="3876"/>
      <c r="S143" s="2374"/>
      <c r="T143" s="2375"/>
      <c r="U143" s="2386"/>
      <c r="V143" s="4117"/>
      <c r="W143" s="4118"/>
      <c r="X143" s="3846"/>
      <c r="Y143" s="3848"/>
      <c r="Z143" s="3846"/>
      <c r="AA143" s="3848"/>
      <c r="AB143" s="4088"/>
      <c r="AC143" s="4089"/>
      <c r="AD143" s="3846"/>
      <c r="AE143" s="3847"/>
      <c r="AF143" s="4668"/>
      <c r="AG143" s="4669"/>
      <c r="AH143" s="4670"/>
      <c r="AI143" s="4669"/>
      <c r="AJ143" s="4737"/>
      <c r="AK143" s="4738"/>
      <c r="AL143" s="4739"/>
      <c r="AM143" s="3873" t="s">
        <v>827</v>
      </c>
      <c r="AN143" s="2453"/>
      <c r="AO143" s="3874"/>
      <c r="AP143" s="3873" t="s">
        <v>1501</v>
      </c>
      <c r="AQ143" s="2453"/>
      <c r="AR143" s="3874"/>
      <c r="AS143" s="4071" t="s">
        <v>394</v>
      </c>
      <c r="AT143" s="4072"/>
      <c r="AU143" s="4073"/>
      <c r="AV143" s="4068" t="s">
        <v>398</v>
      </c>
      <c r="AW143" s="4069"/>
      <c r="AX143" s="4070"/>
      <c r="AY143" s="3846"/>
      <c r="AZ143" s="3847"/>
      <c r="BA143" s="3847"/>
      <c r="BB143" s="2374"/>
      <c r="BC143" s="2375"/>
      <c r="BD143" s="4097"/>
      <c r="BE143" s="4727" t="s">
        <v>403</v>
      </c>
      <c r="BF143" s="4728"/>
      <c r="BG143" s="4078"/>
      <c r="BH143" s="4748"/>
      <c r="BI143" s="4749"/>
      <c r="BJ143" s="4749"/>
      <c r="BK143" s="4749"/>
      <c r="BL143" s="4750"/>
    </row>
    <row r="144" spans="3:71" s="65" customFormat="1" ht="15" customHeight="1" thickBot="1">
      <c r="C144" s="4136"/>
      <c r="D144" s="3849"/>
      <c r="E144" s="3850"/>
      <c r="F144" s="3851"/>
      <c r="G144" s="3849"/>
      <c r="H144" s="3850"/>
      <c r="I144" s="3850"/>
      <c r="J144" s="4660"/>
      <c r="K144" s="4661"/>
      <c r="L144" s="3417"/>
      <c r="M144" s="3418"/>
      <c r="N144" s="3418"/>
      <c r="O144" s="3418"/>
      <c r="P144" s="3419"/>
      <c r="Q144" s="4790"/>
      <c r="R144" s="3877"/>
      <c r="S144" s="4792"/>
      <c r="T144" s="2269"/>
      <c r="U144" s="4793"/>
      <c r="V144" s="4119"/>
      <c r="W144" s="4120"/>
      <c r="X144" s="3849"/>
      <c r="Y144" s="3851"/>
      <c r="Z144" s="3849"/>
      <c r="AA144" s="3851"/>
      <c r="AB144" s="4090"/>
      <c r="AC144" s="4091"/>
      <c r="AD144" s="3849"/>
      <c r="AE144" s="3850"/>
      <c r="AF144" s="4666" t="s">
        <v>418</v>
      </c>
      <c r="AG144" s="4667"/>
      <c r="AH144" s="4667" t="s">
        <v>418</v>
      </c>
      <c r="AI144" s="4667"/>
      <c r="AJ144" s="4056" t="s">
        <v>827</v>
      </c>
      <c r="AK144" s="4057"/>
      <c r="AL144" s="4058"/>
      <c r="AM144" s="4056"/>
      <c r="AN144" s="4057"/>
      <c r="AO144" s="4058"/>
      <c r="AP144" s="4056" t="s">
        <v>1674</v>
      </c>
      <c r="AQ144" s="4057"/>
      <c r="AR144" s="4058"/>
      <c r="AS144" s="4062" t="s">
        <v>64</v>
      </c>
      <c r="AT144" s="4063"/>
      <c r="AU144" s="4064"/>
      <c r="AV144" s="4062" t="s">
        <v>65</v>
      </c>
      <c r="AW144" s="4063"/>
      <c r="AX144" s="4064"/>
      <c r="AY144" s="3417" t="s">
        <v>42</v>
      </c>
      <c r="AZ144" s="3418"/>
      <c r="BA144" s="3419"/>
      <c r="BB144" s="4131" t="s">
        <v>415</v>
      </c>
      <c r="BC144" s="4132"/>
      <c r="BD144" s="4133"/>
      <c r="BE144" s="4052"/>
      <c r="BF144" s="4054"/>
      <c r="BG144" s="4079"/>
      <c r="BH144" s="4751"/>
      <c r="BI144" s="4752"/>
      <c r="BJ144" s="4752"/>
      <c r="BK144" s="4752"/>
      <c r="BL144" s="4753"/>
    </row>
    <row r="145" spans="3:64" s="65" customFormat="1" ht="14.15" customHeight="1" thickTop="1">
      <c r="C145" s="4210">
        <v>29</v>
      </c>
      <c r="D145" s="4729"/>
      <c r="E145" s="4730"/>
      <c r="F145" s="4731"/>
      <c r="G145" s="4383"/>
      <c r="H145" s="4384"/>
      <c r="I145" s="4384"/>
      <c r="J145" s="4384"/>
      <c r="K145" s="4385"/>
      <c r="L145" s="3789"/>
      <c r="M145" s="3790"/>
      <c r="N145" s="3790"/>
      <c r="O145" s="3790"/>
      <c r="P145" s="3791"/>
      <c r="Q145" s="3102"/>
      <c r="R145" s="3870"/>
      <c r="S145" s="4383"/>
      <c r="T145" s="4384"/>
      <c r="U145" s="4385"/>
      <c r="V145" s="3982"/>
      <c r="W145" s="3983"/>
      <c r="X145" s="3988"/>
      <c r="Y145" s="3989"/>
      <c r="Z145" s="3992"/>
      <c r="AA145" s="3853" t="s">
        <v>131</v>
      </c>
      <c r="AB145" s="3855"/>
      <c r="AC145" s="3853" t="s">
        <v>131</v>
      </c>
      <c r="AD145" s="3102"/>
      <c r="AE145" s="3853" t="s">
        <v>131</v>
      </c>
      <c r="AF145" s="4589"/>
      <c r="AG145" s="4590"/>
      <c r="AH145" s="4593"/>
      <c r="AI145" s="4590"/>
      <c r="AJ145" s="4724"/>
      <c r="AK145" s="4725"/>
      <c r="AL145" s="4726"/>
      <c r="AM145" s="3837"/>
      <c r="AN145" s="3838"/>
      <c r="AO145" s="3259"/>
      <c r="AP145" s="3852"/>
      <c r="AQ145" s="3838"/>
      <c r="AR145" s="3259"/>
      <c r="AS145" s="4033"/>
      <c r="AT145" s="4034"/>
      <c r="AU145" s="4035"/>
      <c r="AV145" s="4033"/>
      <c r="AW145" s="4034"/>
      <c r="AX145" s="4035"/>
      <c r="AY145" s="3918">
        <f>SUM(AJ145:AX147)</f>
        <v>0</v>
      </c>
      <c r="AZ145" s="3919"/>
      <c r="BA145" s="3938"/>
      <c r="BB145" s="4502">
        <f>AH145+AY145</f>
        <v>0</v>
      </c>
      <c r="BC145" s="4503"/>
      <c r="BD145" s="4504"/>
      <c r="BE145" s="4582"/>
      <c r="BF145" s="4583"/>
      <c r="BG145" s="4007"/>
      <c r="BH145" s="4610"/>
      <c r="BI145" s="4611"/>
      <c r="BJ145" s="4611"/>
      <c r="BK145" s="4611"/>
      <c r="BL145" s="4612"/>
    </row>
    <row r="146" spans="3:64" s="65" customFormat="1" ht="14.15" customHeight="1">
      <c r="C146" s="4210"/>
      <c r="D146" s="3780"/>
      <c r="E146" s="3781"/>
      <c r="F146" s="3782"/>
      <c r="G146" s="4776"/>
      <c r="H146" s="4777"/>
      <c r="I146" s="4777"/>
      <c r="J146" s="4777"/>
      <c r="K146" s="4778"/>
      <c r="L146" s="3792"/>
      <c r="M146" s="3793"/>
      <c r="N146" s="3793"/>
      <c r="O146" s="3793"/>
      <c r="P146" s="3794"/>
      <c r="Q146" s="3105"/>
      <c r="R146" s="3871"/>
      <c r="S146" s="4386"/>
      <c r="T146" s="4387"/>
      <c r="U146" s="4388"/>
      <c r="V146" s="3984"/>
      <c r="W146" s="3985"/>
      <c r="X146" s="3990"/>
      <c r="Y146" s="3991"/>
      <c r="Z146" s="3993"/>
      <c r="AA146" s="3854"/>
      <c r="AB146" s="3856"/>
      <c r="AC146" s="3854"/>
      <c r="AD146" s="3105"/>
      <c r="AE146" s="3854"/>
      <c r="AF146" s="4591"/>
      <c r="AG146" s="4592"/>
      <c r="AH146" s="4594"/>
      <c r="AI146" s="4592"/>
      <c r="AJ146" s="4684"/>
      <c r="AK146" s="4685"/>
      <c r="AL146" s="4686"/>
      <c r="AM146" s="3873"/>
      <c r="AN146" s="2453"/>
      <c r="AO146" s="3874"/>
      <c r="AP146" s="3873"/>
      <c r="AQ146" s="2453"/>
      <c r="AR146" s="3874"/>
      <c r="AS146" s="4013"/>
      <c r="AT146" s="4014"/>
      <c r="AU146" s="4015"/>
      <c r="AV146" s="4013"/>
      <c r="AW146" s="4014"/>
      <c r="AX146" s="4015"/>
      <c r="AY146" s="3939"/>
      <c r="AZ146" s="3940"/>
      <c r="BA146" s="3941"/>
      <c r="BB146" s="4505"/>
      <c r="BC146" s="4506"/>
      <c r="BD146" s="4507"/>
      <c r="BE146" s="4584"/>
      <c r="BF146" s="4585"/>
      <c r="BG146" s="4008"/>
      <c r="BH146" s="4613"/>
      <c r="BI146" s="4614"/>
      <c r="BJ146" s="4614"/>
      <c r="BK146" s="4614"/>
      <c r="BL146" s="4615"/>
    </row>
    <row r="147" spans="3:64" s="65" customFormat="1" ht="14.15" customHeight="1">
      <c r="C147" s="4248"/>
      <c r="D147" s="3783"/>
      <c r="E147" s="3784"/>
      <c r="F147" s="3785"/>
      <c r="G147" s="4600"/>
      <c r="H147" s="4601"/>
      <c r="I147" s="4602"/>
      <c r="J147" s="4687"/>
      <c r="K147" s="4688"/>
      <c r="L147" s="3795"/>
      <c r="M147" s="3796"/>
      <c r="N147" s="3796"/>
      <c r="O147" s="3796"/>
      <c r="P147" s="3797"/>
      <c r="Q147" s="3108"/>
      <c r="R147" s="3872"/>
      <c r="S147" s="4464"/>
      <c r="T147" s="4465"/>
      <c r="U147" s="4466"/>
      <c r="V147" s="3986"/>
      <c r="W147" s="3987"/>
      <c r="X147" s="3994"/>
      <c r="Y147" s="3995"/>
      <c r="Z147" s="1035"/>
      <c r="AA147" s="1036" t="s">
        <v>37</v>
      </c>
      <c r="AB147" s="1037"/>
      <c r="AC147" s="1036" t="s">
        <v>37</v>
      </c>
      <c r="AD147" s="1037"/>
      <c r="AE147" s="1036" t="s">
        <v>37</v>
      </c>
      <c r="AF147" s="1400"/>
      <c r="AG147" s="1086"/>
      <c r="AH147" s="1402"/>
      <c r="AI147" s="1087"/>
      <c r="AJ147" s="4721"/>
      <c r="AK147" s="4722"/>
      <c r="AL147" s="4723"/>
      <c r="AM147" s="3824"/>
      <c r="AN147" s="3825"/>
      <c r="AO147" s="3826"/>
      <c r="AP147" s="3824"/>
      <c r="AQ147" s="3825"/>
      <c r="AR147" s="3826"/>
      <c r="AS147" s="4019"/>
      <c r="AT147" s="4020"/>
      <c r="AU147" s="4021"/>
      <c r="AV147" s="4019"/>
      <c r="AW147" s="4020"/>
      <c r="AX147" s="4021"/>
      <c r="AY147" s="3921"/>
      <c r="AZ147" s="3922"/>
      <c r="BA147" s="4044"/>
      <c r="BB147" s="4508"/>
      <c r="BC147" s="4509"/>
      <c r="BD147" s="4510"/>
      <c r="BE147" s="4595"/>
      <c r="BF147" s="4596"/>
      <c r="BG147" s="4009"/>
      <c r="BH147" s="4597"/>
      <c r="BI147" s="4598"/>
      <c r="BJ147" s="4598"/>
      <c r="BK147" s="4598"/>
      <c r="BL147" s="4599"/>
    </row>
    <row r="148" spans="3:64" s="65" customFormat="1" ht="14.15" customHeight="1">
      <c r="C148" s="4209">
        <v>30</v>
      </c>
      <c r="D148" s="3777"/>
      <c r="E148" s="3778"/>
      <c r="F148" s="3779"/>
      <c r="G148" s="4383"/>
      <c r="H148" s="4384"/>
      <c r="I148" s="4384"/>
      <c r="J148" s="4384"/>
      <c r="K148" s="4385"/>
      <c r="L148" s="3789"/>
      <c r="M148" s="3790"/>
      <c r="N148" s="3790"/>
      <c r="O148" s="3790"/>
      <c r="P148" s="3791"/>
      <c r="Q148" s="3102"/>
      <c r="R148" s="3870"/>
      <c r="S148" s="4383"/>
      <c r="T148" s="4384"/>
      <c r="U148" s="4385"/>
      <c r="V148" s="3982"/>
      <c r="W148" s="3983"/>
      <c r="X148" s="3988"/>
      <c r="Y148" s="3989"/>
      <c r="Z148" s="3992"/>
      <c r="AA148" s="3853" t="s">
        <v>131</v>
      </c>
      <c r="AB148" s="3855"/>
      <c r="AC148" s="3853" t="s">
        <v>131</v>
      </c>
      <c r="AD148" s="3102"/>
      <c r="AE148" s="3853" t="s">
        <v>131</v>
      </c>
      <c r="AF148" s="4589"/>
      <c r="AG148" s="4590"/>
      <c r="AH148" s="4593"/>
      <c r="AI148" s="4590"/>
      <c r="AJ148" s="4724"/>
      <c r="AK148" s="4725"/>
      <c r="AL148" s="4726"/>
      <c r="AM148" s="3837"/>
      <c r="AN148" s="3838"/>
      <c r="AO148" s="3259"/>
      <c r="AP148" s="3852"/>
      <c r="AQ148" s="3838"/>
      <c r="AR148" s="3259"/>
      <c r="AS148" s="4033"/>
      <c r="AT148" s="4034"/>
      <c r="AU148" s="4035"/>
      <c r="AV148" s="4033"/>
      <c r="AW148" s="4034"/>
      <c r="AX148" s="4035"/>
      <c r="AY148" s="3918">
        <f>SUM(AJ148:AX150)</f>
        <v>0</v>
      </c>
      <c r="AZ148" s="3919"/>
      <c r="BA148" s="3938"/>
      <c r="BB148" s="3918">
        <f t="shared" ref="BB148" si="25">AH148+AY148</f>
        <v>0</v>
      </c>
      <c r="BC148" s="3919"/>
      <c r="BD148" s="3920"/>
      <c r="BE148" s="4582"/>
      <c r="BF148" s="4583"/>
      <c r="BG148" s="4007"/>
      <c r="BH148" s="4610"/>
      <c r="BI148" s="4611"/>
      <c r="BJ148" s="4611"/>
      <c r="BK148" s="4611"/>
      <c r="BL148" s="4612"/>
    </row>
    <row r="149" spans="3:64" s="65" customFormat="1" ht="14.15" customHeight="1">
      <c r="C149" s="4210"/>
      <c r="D149" s="3780"/>
      <c r="E149" s="3781"/>
      <c r="F149" s="3782"/>
      <c r="G149" s="4776"/>
      <c r="H149" s="4777"/>
      <c r="I149" s="4777"/>
      <c r="J149" s="4777"/>
      <c r="K149" s="4778"/>
      <c r="L149" s="3792"/>
      <c r="M149" s="3793"/>
      <c r="N149" s="3793"/>
      <c r="O149" s="3793"/>
      <c r="P149" s="3794"/>
      <c r="Q149" s="3105"/>
      <c r="R149" s="3871"/>
      <c r="S149" s="4386"/>
      <c r="T149" s="4387"/>
      <c r="U149" s="4388"/>
      <c r="V149" s="3984"/>
      <c r="W149" s="3985"/>
      <c r="X149" s="3990"/>
      <c r="Y149" s="3991"/>
      <c r="Z149" s="3993"/>
      <c r="AA149" s="3854"/>
      <c r="AB149" s="3856"/>
      <c r="AC149" s="3854"/>
      <c r="AD149" s="3105"/>
      <c r="AE149" s="3854"/>
      <c r="AF149" s="4591"/>
      <c r="AG149" s="4592"/>
      <c r="AH149" s="4594"/>
      <c r="AI149" s="4592"/>
      <c r="AJ149" s="4684"/>
      <c r="AK149" s="4685"/>
      <c r="AL149" s="4686"/>
      <c r="AM149" s="3873"/>
      <c r="AN149" s="2453"/>
      <c r="AO149" s="3874"/>
      <c r="AP149" s="3873"/>
      <c r="AQ149" s="2453"/>
      <c r="AR149" s="3874"/>
      <c r="AS149" s="4013"/>
      <c r="AT149" s="4014"/>
      <c r="AU149" s="4015"/>
      <c r="AV149" s="4013"/>
      <c r="AW149" s="4014"/>
      <c r="AX149" s="4015"/>
      <c r="AY149" s="3939"/>
      <c r="AZ149" s="3940"/>
      <c r="BA149" s="3941"/>
      <c r="BB149" s="3939"/>
      <c r="BC149" s="3940"/>
      <c r="BD149" s="4036"/>
      <c r="BE149" s="4584"/>
      <c r="BF149" s="4585"/>
      <c r="BG149" s="4008"/>
      <c r="BH149" s="4613"/>
      <c r="BI149" s="4614"/>
      <c r="BJ149" s="4614"/>
      <c r="BK149" s="4614"/>
      <c r="BL149" s="4615"/>
    </row>
    <row r="150" spans="3:64" s="65" customFormat="1" ht="14.15" customHeight="1">
      <c r="C150" s="4248"/>
      <c r="D150" s="3783"/>
      <c r="E150" s="3784"/>
      <c r="F150" s="3785"/>
      <c r="G150" s="4600"/>
      <c r="H150" s="4601"/>
      <c r="I150" s="4602"/>
      <c r="J150" s="4687"/>
      <c r="K150" s="4688"/>
      <c r="L150" s="3795"/>
      <c r="M150" s="3796"/>
      <c r="N150" s="3796"/>
      <c r="O150" s="3796"/>
      <c r="P150" s="3797"/>
      <c r="Q150" s="3108"/>
      <c r="R150" s="3872"/>
      <c r="S150" s="4464"/>
      <c r="T150" s="4465"/>
      <c r="U150" s="4466"/>
      <c r="V150" s="3986"/>
      <c r="W150" s="3987"/>
      <c r="X150" s="3994"/>
      <c r="Y150" s="3995"/>
      <c r="Z150" s="1035"/>
      <c r="AA150" s="1036" t="s">
        <v>37</v>
      </c>
      <c r="AB150" s="1037"/>
      <c r="AC150" s="1036" t="s">
        <v>37</v>
      </c>
      <c r="AD150" s="1037"/>
      <c r="AE150" s="1036" t="s">
        <v>37</v>
      </c>
      <c r="AF150" s="1400"/>
      <c r="AG150" s="1086"/>
      <c r="AH150" s="1402"/>
      <c r="AI150" s="1087"/>
      <c r="AJ150" s="4721"/>
      <c r="AK150" s="4722"/>
      <c r="AL150" s="4723"/>
      <c r="AM150" s="3824"/>
      <c r="AN150" s="3825"/>
      <c r="AO150" s="3826"/>
      <c r="AP150" s="3824"/>
      <c r="AQ150" s="3825"/>
      <c r="AR150" s="3826"/>
      <c r="AS150" s="4019"/>
      <c r="AT150" s="4020"/>
      <c r="AU150" s="4021"/>
      <c r="AV150" s="4019"/>
      <c r="AW150" s="4020"/>
      <c r="AX150" s="4021"/>
      <c r="AY150" s="3921"/>
      <c r="AZ150" s="3922"/>
      <c r="BA150" s="4044"/>
      <c r="BB150" s="3921"/>
      <c r="BC150" s="3922"/>
      <c r="BD150" s="3923"/>
      <c r="BE150" s="4595"/>
      <c r="BF150" s="4596"/>
      <c r="BG150" s="4009"/>
      <c r="BH150" s="4597"/>
      <c r="BI150" s="4598"/>
      <c r="BJ150" s="4598"/>
      <c r="BK150" s="4598"/>
      <c r="BL150" s="4599"/>
    </row>
    <row r="151" spans="3:64" s="65" customFormat="1" ht="14.15" customHeight="1">
      <c r="C151" s="4209">
        <v>31</v>
      </c>
      <c r="D151" s="3777"/>
      <c r="E151" s="3778"/>
      <c r="F151" s="3779"/>
      <c r="G151" s="4383"/>
      <c r="H151" s="4384"/>
      <c r="I151" s="4384"/>
      <c r="J151" s="4384"/>
      <c r="K151" s="4385"/>
      <c r="L151" s="3789"/>
      <c r="M151" s="3790"/>
      <c r="N151" s="3790"/>
      <c r="O151" s="3790"/>
      <c r="P151" s="3791"/>
      <c r="Q151" s="3102"/>
      <c r="R151" s="3870"/>
      <c r="S151" s="4383"/>
      <c r="T151" s="4384"/>
      <c r="U151" s="4385"/>
      <c r="V151" s="3982"/>
      <c r="W151" s="3983"/>
      <c r="X151" s="3988"/>
      <c r="Y151" s="3989"/>
      <c r="Z151" s="3992"/>
      <c r="AA151" s="3853" t="s">
        <v>131</v>
      </c>
      <c r="AB151" s="3855"/>
      <c r="AC151" s="3853" t="s">
        <v>131</v>
      </c>
      <c r="AD151" s="3102"/>
      <c r="AE151" s="3853" t="s">
        <v>131</v>
      </c>
      <c r="AF151" s="4589"/>
      <c r="AG151" s="4590"/>
      <c r="AH151" s="4593"/>
      <c r="AI151" s="4590"/>
      <c r="AJ151" s="4724"/>
      <c r="AK151" s="4725"/>
      <c r="AL151" s="4726"/>
      <c r="AM151" s="3837"/>
      <c r="AN151" s="3838"/>
      <c r="AO151" s="3259"/>
      <c r="AP151" s="3852"/>
      <c r="AQ151" s="3838"/>
      <c r="AR151" s="3259"/>
      <c r="AS151" s="4033"/>
      <c r="AT151" s="4034"/>
      <c r="AU151" s="4035"/>
      <c r="AV151" s="4033"/>
      <c r="AW151" s="4034"/>
      <c r="AX151" s="4035"/>
      <c r="AY151" s="3918">
        <f>SUM(AJ151:AX153)</f>
        <v>0</v>
      </c>
      <c r="AZ151" s="3919"/>
      <c r="BA151" s="3938"/>
      <c r="BB151" s="3918">
        <f t="shared" ref="BB151" si="26">AH151+AY151</f>
        <v>0</v>
      </c>
      <c r="BC151" s="3919"/>
      <c r="BD151" s="3920"/>
      <c r="BE151" s="4582"/>
      <c r="BF151" s="4583"/>
      <c r="BG151" s="4007"/>
      <c r="BH151" s="4610"/>
      <c r="BI151" s="4611"/>
      <c r="BJ151" s="4611"/>
      <c r="BK151" s="4611"/>
      <c r="BL151" s="4612"/>
    </row>
    <row r="152" spans="3:64" s="65" customFormat="1" ht="14.15" customHeight="1">
      <c r="C152" s="4210"/>
      <c r="D152" s="3780"/>
      <c r="E152" s="3781"/>
      <c r="F152" s="3782"/>
      <c r="G152" s="4776"/>
      <c r="H152" s="4777"/>
      <c r="I152" s="4777"/>
      <c r="J152" s="4777"/>
      <c r="K152" s="4778"/>
      <c r="L152" s="3792"/>
      <c r="M152" s="3793"/>
      <c r="N152" s="3793"/>
      <c r="O152" s="3793"/>
      <c r="P152" s="3794"/>
      <c r="Q152" s="3105"/>
      <c r="R152" s="3871"/>
      <c r="S152" s="4386"/>
      <c r="T152" s="4387"/>
      <c r="U152" s="4388"/>
      <c r="V152" s="3984"/>
      <c r="W152" s="3985"/>
      <c r="X152" s="3990"/>
      <c r="Y152" s="3991"/>
      <c r="Z152" s="3993"/>
      <c r="AA152" s="3854"/>
      <c r="AB152" s="3856"/>
      <c r="AC152" s="3854"/>
      <c r="AD152" s="3105"/>
      <c r="AE152" s="3854"/>
      <c r="AF152" s="4591"/>
      <c r="AG152" s="4592"/>
      <c r="AH152" s="4594"/>
      <c r="AI152" s="4592"/>
      <c r="AJ152" s="4684"/>
      <c r="AK152" s="4685"/>
      <c r="AL152" s="4686"/>
      <c r="AM152" s="3873"/>
      <c r="AN152" s="2453"/>
      <c r="AO152" s="3874"/>
      <c r="AP152" s="3873"/>
      <c r="AQ152" s="2453"/>
      <c r="AR152" s="3874"/>
      <c r="AS152" s="4013"/>
      <c r="AT152" s="4014"/>
      <c r="AU152" s="4015"/>
      <c r="AV152" s="4013"/>
      <c r="AW152" s="4014"/>
      <c r="AX152" s="4015"/>
      <c r="AY152" s="3939"/>
      <c r="AZ152" s="3940"/>
      <c r="BA152" s="3941"/>
      <c r="BB152" s="3939"/>
      <c r="BC152" s="3940"/>
      <c r="BD152" s="4036"/>
      <c r="BE152" s="4584"/>
      <c r="BF152" s="4585"/>
      <c r="BG152" s="4008"/>
      <c r="BH152" s="4613"/>
      <c r="BI152" s="4614"/>
      <c r="BJ152" s="4614"/>
      <c r="BK152" s="4614"/>
      <c r="BL152" s="4615"/>
    </row>
    <row r="153" spans="3:64" s="65" customFormat="1" ht="14.15" customHeight="1">
      <c r="C153" s="4248"/>
      <c r="D153" s="3783"/>
      <c r="E153" s="3784"/>
      <c r="F153" s="3785"/>
      <c r="G153" s="4600"/>
      <c r="H153" s="4601"/>
      <c r="I153" s="4602"/>
      <c r="J153" s="4603"/>
      <c r="K153" s="4604"/>
      <c r="L153" s="3795"/>
      <c r="M153" s="3796"/>
      <c r="N153" s="3796"/>
      <c r="O153" s="3796"/>
      <c r="P153" s="3797"/>
      <c r="Q153" s="3108"/>
      <c r="R153" s="3872"/>
      <c r="S153" s="4464"/>
      <c r="T153" s="4465"/>
      <c r="U153" s="4466"/>
      <c r="V153" s="3986"/>
      <c r="W153" s="3987"/>
      <c r="X153" s="3994"/>
      <c r="Y153" s="3995"/>
      <c r="Z153" s="1035"/>
      <c r="AA153" s="1036" t="s">
        <v>37</v>
      </c>
      <c r="AB153" s="1037"/>
      <c r="AC153" s="1036" t="s">
        <v>37</v>
      </c>
      <c r="AD153" s="1037"/>
      <c r="AE153" s="1036" t="s">
        <v>37</v>
      </c>
      <c r="AF153" s="1400"/>
      <c r="AG153" s="1086"/>
      <c r="AH153" s="1402"/>
      <c r="AI153" s="1087"/>
      <c r="AJ153" s="4721"/>
      <c r="AK153" s="4722"/>
      <c r="AL153" s="4723"/>
      <c r="AM153" s="3824"/>
      <c r="AN153" s="3825"/>
      <c r="AO153" s="3826"/>
      <c r="AP153" s="3824"/>
      <c r="AQ153" s="3825"/>
      <c r="AR153" s="3826"/>
      <c r="AS153" s="4019"/>
      <c r="AT153" s="4020"/>
      <c r="AU153" s="4021"/>
      <c r="AV153" s="4019"/>
      <c r="AW153" s="4020"/>
      <c r="AX153" s="4021"/>
      <c r="AY153" s="3921"/>
      <c r="AZ153" s="3922"/>
      <c r="BA153" s="4044"/>
      <c r="BB153" s="3921"/>
      <c r="BC153" s="3922"/>
      <c r="BD153" s="3923"/>
      <c r="BE153" s="4595"/>
      <c r="BF153" s="4596"/>
      <c r="BG153" s="4009"/>
      <c r="BH153" s="4597"/>
      <c r="BI153" s="4598"/>
      <c r="BJ153" s="4598"/>
      <c r="BK153" s="4598"/>
      <c r="BL153" s="4599"/>
    </row>
    <row r="154" spans="3:64" s="65" customFormat="1" ht="14.15" customHeight="1">
      <c r="C154" s="4209">
        <v>32</v>
      </c>
      <c r="D154" s="3777"/>
      <c r="E154" s="3778"/>
      <c r="F154" s="3779"/>
      <c r="G154" s="4383"/>
      <c r="H154" s="4384"/>
      <c r="I154" s="4384"/>
      <c r="J154" s="4384"/>
      <c r="K154" s="4385"/>
      <c r="L154" s="3789"/>
      <c r="M154" s="3790"/>
      <c r="N154" s="3790"/>
      <c r="O154" s="3790"/>
      <c r="P154" s="3791"/>
      <c r="Q154" s="3102"/>
      <c r="R154" s="3870"/>
      <c r="S154" s="4383"/>
      <c r="T154" s="4384"/>
      <c r="U154" s="4385"/>
      <c r="V154" s="3982"/>
      <c r="W154" s="3983"/>
      <c r="X154" s="3988"/>
      <c r="Y154" s="3989"/>
      <c r="Z154" s="3992"/>
      <c r="AA154" s="3853" t="s">
        <v>131</v>
      </c>
      <c r="AB154" s="3855"/>
      <c r="AC154" s="3853" t="s">
        <v>131</v>
      </c>
      <c r="AD154" s="3102"/>
      <c r="AE154" s="3853" t="s">
        <v>131</v>
      </c>
      <c r="AF154" s="4589"/>
      <c r="AG154" s="4590"/>
      <c r="AH154" s="4593"/>
      <c r="AI154" s="4590"/>
      <c r="AJ154" s="4724"/>
      <c r="AK154" s="4725"/>
      <c r="AL154" s="4726"/>
      <c r="AM154" s="3837"/>
      <c r="AN154" s="3838"/>
      <c r="AO154" s="3259"/>
      <c r="AP154" s="3852"/>
      <c r="AQ154" s="3838"/>
      <c r="AR154" s="3259"/>
      <c r="AS154" s="4033"/>
      <c r="AT154" s="4034"/>
      <c r="AU154" s="4035"/>
      <c r="AV154" s="4033"/>
      <c r="AW154" s="4034"/>
      <c r="AX154" s="4035"/>
      <c r="AY154" s="3918">
        <f>SUM(AJ154:AX156)</f>
        <v>0</v>
      </c>
      <c r="AZ154" s="3919"/>
      <c r="BA154" s="3938"/>
      <c r="BB154" s="3918">
        <f t="shared" ref="BB154" si="27">AH154+AY154</f>
        <v>0</v>
      </c>
      <c r="BC154" s="3919"/>
      <c r="BD154" s="3920"/>
      <c r="BE154" s="4582"/>
      <c r="BF154" s="4583"/>
      <c r="BG154" s="4007"/>
      <c r="BH154" s="4610"/>
      <c r="BI154" s="4611"/>
      <c r="BJ154" s="4611"/>
      <c r="BK154" s="4611"/>
      <c r="BL154" s="4612"/>
    </row>
    <row r="155" spans="3:64" s="65" customFormat="1" ht="14.15" customHeight="1">
      <c r="C155" s="4210"/>
      <c r="D155" s="3780"/>
      <c r="E155" s="3781"/>
      <c r="F155" s="3782"/>
      <c r="G155" s="4776"/>
      <c r="H155" s="4777"/>
      <c r="I155" s="4777"/>
      <c r="J155" s="4777"/>
      <c r="K155" s="4778"/>
      <c r="L155" s="3792"/>
      <c r="M155" s="3793"/>
      <c r="N155" s="3793"/>
      <c r="O155" s="3793"/>
      <c r="P155" s="3794"/>
      <c r="Q155" s="3105"/>
      <c r="R155" s="3871"/>
      <c r="S155" s="4386"/>
      <c r="T155" s="4387"/>
      <c r="U155" s="4388"/>
      <c r="V155" s="3984"/>
      <c r="W155" s="3985"/>
      <c r="X155" s="3990"/>
      <c r="Y155" s="3991"/>
      <c r="Z155" s="3993"/>
      <c r="AA155" s="3854"/>
      <c r="AB155" s="3856"/>
      <c r="AC155" s="3854"/>
      <c r="AD155" s="3105"/>
      <c r="AE155" s="3854"/>
      <c r="AF155" s="4591"/>
      <c r="AG155" s="4592"/>
      <c r="AH155" s="4594"/>
      <c r="AI155" s="4592"/>
      <c r="AJ155" s="4684"/>
      <c r="AK155" s="4685"/>
      <c r="AL155" s="4686"/>
      <c r="AM155" s="3873"/>
      <c r="AN155" s="2453"/>
      <c r="AO155" s="3874"/>
      <c r="AP155" s="3873"/>
      <c r="AQ155" s="2453"/>
      <c r="AR155" s="3874"/>
      <c r="AS155" s="4013"/>
      <c r="AT155" s="4014"/>
      <c r="AU155" s="4015"/>
      <c r="AV155" s="4013"/>
      <c r="AW155" s="4014"/>
      <c r="AX155" s="4015"/>
      <c r="AY155" s="3939"/>
      <c r="AZ155" s="3940"/>
      <c r="BA155" s="3941"/>
      <c r="BB155" s="3939"/>
      <c r="BC155" s="3940"/>
      <c r="BD155" s="4036"/>
      <c r="BE155" s="4584"/>
      <c r="BF155" s="4585"/>
      <c r="BG155" s="4008"/>
      <c r="BH155" s="4613"/>
      <c r="BI155" s="4614"/>
      <c r="BJ155" s="4614"/>
      <c r="BK155" s="4614"/>
      <c r="BL155" s="4615"/>
    </row>
    <row r="156" spans="3:64" s="65" customFormat="1" ht="14.15" customHeight="1">
      <c r="C156" s="4248"/>
      <c r="D156" s="3783"/>
      <c r="E156" s="3784"/>
      <c r="F156" s="3785"/>
      <c r="G156" s="4600"/>
      <c r="H156" s="4601"/>
      <c r="I156" s="4602"/>
      <c r="J156" s="4603"/>
      <c r="K156" s="4604"/>
      <c r="L156" s="3795"/>
      <c r="M156" s="3796"/>
      <c r="N156" s="3796"/>
      <c r="O156" s="3796"/>
      <c r="P156" s="3797"/>
      <c r="Q156" s="3108"/>
      <c r="R156" s="3872"/>
      <c r="S156" s="4464"/>
      <c r="T156" s="4465"/>
      <c r="U156" s="4466"/>
      <c r="V156" s="3986"/>
      <c r="W156" s="3987"/>
      <c r="X156" s="3994"/>
      <c r="Y156" s="3995"/>
      <c r="Z156" s="1035"/>
      <c r="AA156" s="1036" t="s">
        <v>37</v>
      </c>
      <c r="AB156" s="1037"/>
      <c r="AC156" s="1036" t="s">
        <v>37</v>
      </c>
      <c r="AD156" s="1037"/>
      <c r="AE156" s="1036" t="s">
        <v>37</v>
      </c>
      <c r="AF156" s="1400"/>
      <c r="AG156" s="1086"/>
      <c r="AH156" s="1402"/>
      <c r="AI156" s="1087"/>
      <c r="AJ156" s="4721"/>
      <c r="AK156" s="4722"/>
      <c r="AL156" s="4723"/>
      <c r="AM156" s="3824"/>
      <c r="AN156" s="3825"/>
      <c r="AO156" s="3826"/>
      <c r="AP156" s="3824"/>
      <c r="AQ156" s="3825"/>
      <c r="AR156" s="3826"/>
      <c r="AS156" s="4019"/>
      <c r="AT156" s="4020"/>
      <c r="AU156" s="4021"/>
      <c r="AV156" s="4019"/>
      <c r="AW156" s="4020"/>
      <c r="AX156" s="4021"/>
      <c r="AY156" s="3921"/>
      <c r="AZ156" s="3922"/>
      <c r="BA156" s="4044"/>
      <c r="BB156" s="3921"/>
      <c r="BC156" s="3922"/>
      <c r="BD156" s="3923"/>
      <c r="BE156" s="4595"/>
      <c r="BF156" s="4596"/>
      <c r="BG156" s="4009"/>
      <c r="BH156" s="4597"/>
      <c r="BI156" s="4598"/>
      <c r="BJ156" s="4598"/>
      <c r="BK156" s="4598"/>
      <c r="BL156" s="4599"/>
    </row>
    <row r="157" spans="3:64" s="65" customFormat="1" ht="14.15" customHeight="1">
      <c r="C157" s="4209">
        <v>33</v>
      </c>
      <c r="D157" s="3777"/>
      <c r="E157" s="3778"/>
      <c r="F157" s="3779"/>
      <c r="G157" s="4383"/>
      <c r="H157" s="4384"/>
      <c r="I157" s="4384"/>
      <c r="J157" s="4384"/>
      <c r="K157" s="4385"/>
      <c r="L157" s="3789"/>
      <c r="M157" s="3790"/>
      <c r="N157" s="3790"/>
      <c r="O157" s="3790"/>
      <c r="P157" s="3791"/>
      <c r="Q157" s="3102"/>
      <c r="R157" s="3870"/>
      <c r="S157" s="4383"/>
      <c r="T157" s="4384"/>
      <c r="U157" s="4385"/>
      <c r="V157" s="3982"/>
      <c r="W157" s="3983"/>
      <c r="X157" s="3988"/>
      <c r="Y157" s="3989"/>
      <c r="Z157" s="3992"/>
      <c r="AA157" s="3853" t="s">
        <v>131</v>
      </c>
      <c r="AB157" s="3855"/>
      <c r="AC157" s="3853" t="s">
        <v>131</v>
      </c>
      <c r="AD157" s="3102"/>
      <c r="AE157" s="3853" t="s">
        <v>131</v>
      </c>
      <c r="AF157" s="4589"/>
      <c r="AG157" s="4590"/>
      <c r="AH157" s="4593"/>
      <c r="AI157" s="4590"/>
      <c r="AJ157" s="4724"/>
      <c r="AK157" s="4725"/>
      <c r="AL157" s="4726"/>
      <c r="AM157" s="3837"/>
      <c r="AN157" s="3838"/>
      <c r="AO157" s="3259"/>
      <c r="AP157" s="3852"/>
      <c r="AQ157" s="3838"/>
      <c r="AR157" s="3259"/>
      <c r="AS157" s="4033"/>
      <c r="AT157" s="4034"/>
      <c r="AU157" s="4035"/>
      <c r="AV157" s="4033"/>
      <c r="AW157" s="4034"/>
      <c r="AX157" s="4035"/>
      <c r="AY157" s="3918">
        <f>SUM(AJ157:AX159)</f>
        <v>0</v>
      </c>
      <c r="AZ157" s="3919"/>
      <c r="BA157" s="3938"/>
      <c r="BB157" s="3918">
        <f t="shared" ref="BB157" si="28">AH157+AY157</f>
        <v>0</v>
      </c>
      <c r="BC157" s="3919"/>
      <c r="BD157" s="3920"/>
      <c r="BE157" s="4582"/>
      <c r="BF157" s="4583"/>
      <c r="BG157" s="4007"/>
      <c r="BH157" s="4610"/>
      <c r="BI157" s="4611"/>
      <c r="BJ157" s="4611"/>
      <c r="BK157" s="4611"/>
      <c r="BL157" s="4612"/>
    </row>
    <row r="158" spans="3:64" s="65" customFormat="1" ht="14.15" customHeight="1">
      <c r="C158" s="4210"/>
      <c r="D158" s="3780"/>
      <c r="E158" s="3781"/>
      <c r="F158" s="3782"/>
      <c r="G158" s="4776"/>
      <c r="H158" s="4777"/>
      <c r="I158" s="4777"/>
      <c r="J158" s="4777"/>
      <c r="K158" s="4778"/>
      <c r="L158" s="3792"/>
      <c r="M158" s="3793"/>
      <c r="N158" s="3793"/>
      <c r="O158" s="3793"/>
      <c r="P158" s="3794"/>
      <c r="Q158" s="3105"/>
      <c r="R158" s="3871"/>
      <c r="S158" s="4386"/>
      <c r="T158" s="4387"/>
      <c r="U158" s="4388"/>
      <c r="V158" s="3984"/>
      <c r="W158" s="3985"/>
      <c r="X158" s="3990"/>
      <c r="Y158" s="3991"/>
      <c r="Z158" s="3993"/>
      <c r="AA158" s="3854"/>
      <c r="AB158" s="3856"/>
      <c r="AC158" s="3854"/>
      <c r="AD158" s="3105"/>
      <c r="AE158" s="3854"/>
      <c r="AF158" s="4591"/>
      <c r="AG158" s="4592"/>
      <c r="AH158" s="4594"/>
      <c r="AI158" s="4592"/>
      <c r="AJ158" s="4684"/>
      <c r="AK158" s="4685"/>
      <c r="AL158" s="4686"/>
      <c r="AM158" s="3873"/>
      <c r="AN158" s="2453"/>
      <c r="AO158" s="3874"/>
      <c r="AP158" s="3873"/>
      <c r="AQ158" s="2453"/>
      <c r="AR158" s="3874"/>
      <c r="AS158" s="4013"/>
      <c r="AT158" s="4014"/>
      <c r="AU158" s="4015"/>
      <c r="AV158" s="4013"/>
      <c r="AW158" s="4014"/>
      <c r="AX158" s="4015"/>
      <c r="AY158" s="3939"/>
      <c r="AZ158" s="3940"/>
      <c r="BA158" s="3941"/>
      <c r="BB158" s="3939"/>
      <c r="BC158" s="3940"/>
      <c r="BD158" s="4036"/>
      <c r="BE158" s="4584"/>
      <c r="BF158" s="4585"/>
      <c r="BG158" s="4008"/>
      <c r="BH158" s="4613"/>
      <c r="BI158" s="4614"/>
      <c r="BJ158" s="4614"/>
      <c r="BK158" s="4614"/>
      <c r="BL158" s="4615"/>
    </row>
    <row r="159" spans="3:64" s="65" customFormat="1" ht="14.15" customHeight="1">
      <c r="C159" s="4248"/>
      <c r="D159" s="3783"/>
      <c r="E159" s="3784"/>
      <c r="F159" s="3785"/>
      <c r="G159" s="4600"/>
      <c r="H159" s="4601"/>
      <c r="I159" s="4602"/>
      <c r="J159" s="4603"/>
      <c r="K159" s="4604"/>
      <c r="L159" s="3795"/>
      <c r="M159" s="3796"/>
      <c r="N159" s="3796"/>
      <c r="O159" s="3796"/>
      <c r="P159" s="3797"/>
      <c r="Q159" s="3108"/>
      <c r="R159" s="3872"/>
      <c r="S159" s="4464"/>
      <c r="T159" s="4465"/>
      <c r="U159" s="4466"/>
      <c r="V159" s="3986"/>
      <c r="W159" s="3987"/>
      <c r="X159" s="3994"/>
      <c r="Y159" s="3995"/>
      <c r="Z159" s="1035"/>
      <c r="AA159" s="1036" t="s">
        <v>37</v>
      </c>
      <c r="AB159" s="1037"/>
      <c r="AC159" s="1036" t="s">
        <v>37</v>
      </c>
      <c r="AD159" s="1037"/>
      <c r="AE159" s="1036" t="s">
        <v>37</v>
      </c>
      <c r="AF159" s="1400"/>
      <c r="AG159" s="1086"/>
      <c r="AH159" s="1402"/>
      <c r="AI159" s="1087"/>
      <c r="AJ159" s="4721"/>
      <c r="AK159" s="4722"/>
      <c r="AL159" s="4723"/>
      <c r="AM159" s="3824"/>
      <c r="AN159" s="3825"/>
      <c r="AO159" s="3826"/>
      <c r="AP159" s="3824"/>
      <c r="AQ159" s="3825"/>
      <c r="AR159" s="3826"/>
      <c r="AS159" s="4019"/>
      <c r="AT159" s="4020"/>
      <c r="AU159" s="4021"/>
      <c r="AV159" s="4019"/>
      <c r="AW159" s="4020"/>
      <c r="AX159" s="4021"/>
      <c r="AY159" s="3921"/>
      <c r="AZ159" s="3922"/>
      <c r="BA159" s="4044"/>
      <c r="BB159" s="3921"/>
      <c r="BC159" s="3922"/>
      <c r="BD159" s="3923"/>
      <c r="BE159" s="4595"/>
      <c r="BF159" s="4596"/>
      <c r="BG159" s="4009"/>
      <c r="BH159" s="4597"/>
      <c r="BI159" s="4598"/>
      <c r="BJ159" s="4598"/>
      <c r="BK159" s="4598"/>
      <c r="BL159" s="4599"/>
    </row>
    <row r="160" spans="3:64" s="65" customFormat="1" ht="14.15" customHeight="1">
      <c r="C160" s="4209">
        <v>34</v>
      </c>
      <c r="D160" s="3777"/>
      <c r="E160" s="3778"/>
      <c r="F160" s="3779"/>
      <c r="G160" s="4383"/>
      <c r="H160" s="4384"/>
      <c r="I160" s="4384"/>
      <c r="J160" s="4384"/>
      <c r="K160" s="4385"/>
      <c r="L160" s="3789"/>
      <c r="M160" s="3790"/>
      <c r="N160" s="3790"/>
      <c r="O160" s="3790"/>
      <c r="P160" s="3791"/>
      <c r="Q160" s="3102"/>
      <c r="R160" s="3870"/>
      <c r="S160" s="4383"/>
      <c r="T160" s="4384"/>
      <c r="U160" s="4385"/>
      <c r="V160" s="3982"/>
      <c r="W160" s="3983"/>
      <c r="X160" s="3988"/>
      <c r="Y160" s="3989"/>
      <c r="Z160" s="3992"/>
      <c r="AA160" s="3853" t="s">
        <v>131</v>
      </c>
      <c r="AB160" s="3855"/>
      <c r="AC160" s="3853" t="s">
        <v>131</v>
      </c>
      <c r="AD160" s="3102"/>
      <c r="AE160" s="3853" t="s">
        <v>131</v>
      </c>
      <c r="AF160" s="4589"/>
      <c r="AG160" s="4590"/>
      <c r="AH160" s="4593"/>
      <c r="AI160" s="4590"/>
      <c r="AJ160" s="4724"/>
      <c r="AK160" s="4725"/>
      <c r="AL160" s="4726"/>
      <c r="AM160" s="3837"/>
      <c r="AN160" s="3838"/>
      <c r="AO160" s="3259"/>
      <c r="AP160" s="3852"/>
      <c r="AQ160" s="3838"/>
      <c r="AR160" s="3259"/>
      <c r="AS160" s="4033"/>
      <c r="AT160" s="4034"/>
      <c r="AU160" s="4035"/>
      <c r="AV160" s="4033"/>
      <c r="AW160" s="4034"/>
      <c r="AX160" s="4035"/>
      <c r="AY160" s="3918">
        <f>SUM(AJ160:AX162)</f>
        <v>0</v>
      </c>
      <c r="AZ160" s="3919"/>
      <c r="BA160" s="3938"/>
      <c r="BB160" s="3918">
        <f t="shared" ref="BB160" si="29">AH160+AY160</f>
        <v>0</v>
      </c>
      <c r="BC160" s="3919"/>
      <c r="BD160" s="3920"/>
      <c r="BE160" s="4582"/>
      <c r="BF160" s="4583"/>
      <c r="BG160" s="4007"/>
      <c r="BH160" s="4610"/>
      <c r="BI160" s="4611"/>
      <c r="BJ160" s="4611"/>
      <c r="BK160" s="4611"/>
      <c r="BL160" s="4612"/>
    </row>
    <row r="161" spans="3:65" s="65" customFormat="1" ht="14.15" customHeight="1">
      <c r="C161" s="4210"/>
      <c r="D161" s="3780"/>
      <c r="E161" s="3781"/>
      <c r="F161" s="3782"/>
      <c r="G161" s="4776"/>
      <c r="H161" s="4777"/>
      <c r="I161" s="4777"/>
      <c r="J161" s="4777"/>
      <c r="K161" s="4778"/>
      <c r="L161" s="3792"/>
      <c r="M161" s="3793"/>
      <c r="N161" s="3793"/>
      <c r="O161" s="3793"/>
      <c r="P161" s="3794"/>
      <c r="Q161" s="3105"/>
      <c r="R161" s="3871"/>
      <c r="S161" s="4386"/>
      <c r="T161" s="4387"/>
      <c r="U161" s="4388"/>
      <c r="V161" s="3984"/>
      <c r="W161" s="3985"/>
      <c r="X161" s="3990"/>
      <c r="Y161" s="3991"/>
      <c r="Z161" s="3993"/>
      <c r="AA161" s="3854"/>
      <c r="AB161" s="3856"/>
      <c r="AC161" s="3854"/>
      <c r="AD161" s="3105"/>
      <c r="AE161" s="3854"/>
      <c r="AF161" s="4591"/>
      <c r="AG161" s="4592"/>
      <c r="AH161" s="4594"/>
      <c r="AI161" s="4592"/>
      <c r="AJ161" s="4684"/>
      <c r="AK161" s="4685"/>
      <c r="AL161" s="4686"/>
      <c r="AM161" s="3873"/>
      <c r="AN161" s="2453"/>
      <c r="AO161" s="3874"/>
      <c r="AP161" s="3873"/>
      <c r="AQ161" s="2453"/>
      <c r="AR161" s="3874"/>
      <c r="AS161" s="4013"/>
      <c r="AT161" s="4014"/>
      <c r="AU161" s="4015"/>
      <c r="AV161" s="4013"/>
      <c r="AW161" s="4014"/>
      <c r="AX161" s="4015"/>
      <c r="AY161" s="3939"/>
      <c r="AZ161" s="3940"/>
      <c r="BA161" s="3941"/>
      <c r="BB161" s="3939"/>
      <c r="BC161" s="3940"/>
      <c r="BD161" s="4036"/>
      <c r="BE161" s="4584"/>
      <c r="BF161" s="4585"/>
      <c r="BG161" s="4008"/>
      <c r="BH161" s="4613"/>
      <c r="BI161" s="4614"/>
      <c r="BJ161" s="4614"/>
      <c r="BK161" s="4614"/>
      <c r="BL161" s="4615"/>
    </row>
    <row r="162" spans="3:65" s="65" customFormat="1" ht="14.15" customHeight="1">
      <c r="C162" s="4248"/>
      <c r="D162" s="3783"/>
      <c r="E162" s="3784"/>
      <c r="F162" s="3785"/>
      <c r="G162" s="4600"/>
      <c r="H162" s="4601"/>
      <c r="I162" s="4602"/>
      <c r="J162" s="4603"/>
      <c r="K162" s="4604"/>
      <c r="L162" s="3795"/>
      <c r="M162" s="3796"/>
      <c r="N162" s="3796"/>
      <c r="O162" s="3796"/>
      <c r="P162" s="3797"/>
      <c r="Q162" s="3108"/>
      <c r="R162" s="3872"/>
      <c r="S162" s="4464"/>
      <c r="T162" s="4465"/>
      <c r="U162" s="4466"/>
      <c r="V162" s="3986"/>
      <c r="W162" s="3987"/>
      <c r="X162" s="3994"/>
      <c r="Y162" s="3995"/>
      <c r="Z162" s="1035"/>
      <c r="AA162" s="1036" t="s">
        <v>37</v>
      </c>
      <c r="AB162" s="1037"/>
      <c r="AC162" s="1036" t="s">
        <v>37</v>
      </c>
      <c r="AD162" s="1037"/>
      <c r="AE162" s="1036" t="s">
        <v>37</v>
      </c>
      <c r="AF162" s="1400"/>
      <c r="AG162" s="1086"/>
      <c r="AH162" s="1402"/>
      <c r="AI162" s="1087"/>
      <c r="AJ162" s="4721"/>
      <c r="AK162" s="4722"/>
      <c r="AL162" s="4723"/>
      <c r="AM162" s="3824"/>
      <c r="AN162" s="3825"/>
      <c r="AO162" s="3826"/>
      <c r="AP162" s="3824"/>
      <c r="AQ162" s="3825"/>
      <c r="AR162" s="3826"/>
      <c r="AS162" s="4019"/>
      <c r="AT162" s="4020"/>
      <c r="AU162" s="4021"/>
      <c r="AV162" s="4019"/>
      <c r="AW162" s="4020"/>
      <c r="AX162" s="4021"/>
      <c r="AY162" s="3921"/>
      <c r="AZ162" s="3922"/>
      <c r="BA162" s="4044"/>
      <c r="BB162" s="3921"/>
      <c r="BC162" s="3922"/>
      <c r="BD162" s="3923"/>
      <c r="BE162" s="4595"/>
      <c r="BF162" s="4596"/>
      <c r="BG162" s="4009"/>
      <c r="BH162" s="4597"/>
      <c r="BI162" s="4598"/>
      <c r="BJ162" s="4598"/>
      <c r="BK162" s="4598"/>
      <c r="BL162" s="4599"/>
    </row>
    <row r="163" spans="3:65" s="65" customFormat="1" ht="14.15" customHeight="1">
      <c r="C163" s="4209">
        <v>35</v>
      </c>
      <c r="D163" s="3777"/>
      <c r="E163" s="3778"/>
      <c r="F163" s="3779"/>
      <c r="G163" s="4383"/>
      <c r="H163" s="4384"/>
      <c r="I163" s="4384"/>
      <c r="J163" s="4384"/>
      <c r="K163" s="4385"/>
      <c r="L163" s="3789"/>
      <c r="M163" s="3790"/>
      <c r="N163" s="3790"/>
      <c r="O163" s="3790"/>
      <c r="P163" s="3791"/>
      <c r="Q163" s="3102"/>
      <c r="R163" s="3870"/>
      <c r="S163" s="4383"/>
      <c r="T163" s="4384"/>
      <c r="U163" s="4385"/>
      <c r="V163" s="3982"/>
      <c r="W163" s="3983"/>
      <c r="X163" s="3988"/>
      <c r="Y163" s="3989"/>
      <c r="Z163" s="3992"/>
      <c r="AA163" s="3853" t="s">
        <v>131</v>
      </c>
      <c r="AB163" s="3855"/>
      <c r="AC163" s="3853" t="s">
        <v>131</v>
      </c>
      <c r="AD163" s="3102"/>
      <c r="AE163" s="3853" t="s">
        <v>131</v>
      </c>
      <c r="AF163" s="4589"/>
      <c r="AG163" s="4590"/>
      <c r="AH163" s="4593"/>
      <c r="AI163" s="4590"/>
      <c r="AJ163" s="4724"/>
      <c r="AK163" s="4725"/>
      <c r="AL163" s="4726"/>
      <c r="AM163" s="3837"/>
      <c r="AN163" s="3838"/>
      <c r="AO163" s="3259"/>
      <c r="AP163" s="3852"/>
      <c r="AQ163" s="3838"/>
      <c r="AR163" s="3259"/>
      <c r="AS163" s="4033"/>
      <c r="AT163" s="4034"/>
      <c r="AU163" s="4035"/>
      <c r="AV163" s="4033"/>
      <c r="AW163" s="4034"/>
      <c r="AX163" s="4035"/>
      <c r="AY163" s="3918">
        <f>SUM(AJ163:AX165)</f>
        <v>0</v>
      </c>
      <c r="AZ163" s="3919"/>
      <c r="BA163" s="3938"/>
      <c r="BB163" s="3918">
        <f t="shared" ref="BB163" si="30">AH163+AY163</f>
        <v>0</v>
      </c>
      <c r="BC163" s="3919"/>
      <c r="BD163" s="3920"/>
      <c r="BE163" s="4582"/>
      <c r="BF163" s="4583"/>
      <c r="BG163" s="4007"/>
      <c r="BH163" s="4610"/>
      <c r="BI163" s="4611"/>
      <c r="BJ163" s="4611"/>
      <c r="BK163" s="4611"/>
      <c r="BL163" s="4612"/>
    </row>
    <row r="164" spans="3:65" s="65" customFormat="1" ht="14.15" customHeight="1">
      <c r="C164" s="4210"/>
      <c r="D164" s="3780"/>
      <c r="E164" s="3781"/>
      <c r="F164" s="3782"/>
      <c r="G164" s="4776"/>
      <c r="H164" s="4777"/>
      <c r="I164" s="4777"/>
      <c r="J164" s="4777"/>
      <c r="K164" s="4778"/>
      <c r="L164" s="3792"/>
      <c r="M164" s="3793"/>
      <c r="N164" s="3793"/>
      <c r="O164" s="3793"/>
      <c r="P164" s="3794"/>
      <c r="Q164" s="3105"/>
      <c r="R164" s="3871"/>
      <c r="S164" s="4386"/>
      <c r="T164" s="4387"/>
      <c r="U164" s="4388"/>
      <c r="V164" s="3984"/>
      <c r="W164" s="3985"/>
      <c r="X164" s="3990"/>
      <c r="Y164" s="3991"/>
      <c r="Z164" s="3993"/>
      <c r="AA164" s="3854"/>
      <c r="AB164" s="3856"/>
      <c r="AC164" s="3854"/>
      <c r="AD164" s="3105"/>
      <c r="AE164" s="3854"/>
      <c r="AF164" s="4591"/>
      <c r="AG164" s="4592"/>
      <c r="AH164" s="4594"/>
      <c r="AI164" s="4592"/>
      <c r="AJ164" s="4684"/>
      <c r="AK164" s="4685"/>
      <c r="AL164" s="4686"/>
      <c r="AM164" s="3873"/>
      <c r="AN164" s="2453"/>
      <c r="AO164" s="3874"/>
      <c r="AP164" s="3873"/>
      <c r="AQ164" s="2453"/>
      <c r="AR164" s="3874"/>
      <c r="AS164" s="4013"/>
      <c r="AT164" s="4014"/>
      <c r="AU164" s="4015"/>
      <c r="AV164" s="4013"/>
      <c r="AW164" s="4014"/>
      <c r="AX164" s="4015"/>
      <c r="AY164" s="3939"/>
      <c r="AZ164" s="3940"/>
      <c r="BA164" s="3941"/>
      <c r="BB164" s="3939"/>
      <c r="BC164" s="3940"/>
      <c r="BD164" s="4036"/>
      <c r="BE164" s="4584"/>
      <c r="BF164" s="4585"/>
      <c r="BG164" s="4008"/>
      <c r="BH164" s="4613"/>
      <c r="BI164" s="4614"/>
      <c r="BJ164" s="4614"/>
      <c r="BK164" s="4614"/>
      <c r="BL164" s="4615"/>
    </row>
    <row r="165" spans="3:65" s="65" customFormat="1" ht="14.15" customHeight="1">
      <c r="C165" s="4248"/>
      <c r="D165" s="3783"/>
      <c r="E165" s="3784"/>
      <c r="F165" s="3785"/>
      <c r="G165" s="4600"/>
      <c r="H165" s="4601"/>
      <c r="I165" s="4602"/>
      <c r="J165" s="4603"/>
      <c r="K165" s="4604"/>
      <c r="L165" s="3795"/>
      <c r="M165" s="3796"/>
      <c r="N165" s="3796"/>
      <c r="O165" s="3796"/>
      <c r="P165" s="3797"/>
      <c r="Q165" s="3108"/>
      <c r="R165" s="3872"/>
      <c r="S165" s="4464"/>
      <c r="T165" s="4465"/>
      <c r="U165" s="4466"/>
      <c r="V165" s="3986"/>
      <c r="W165" s="3987"/>
      <c r="X165" s="3994"/>
      <c r="Y165" s="3995"/>
      <c r="Z165" s="1035"/>
      <c r="AA165" s="1036" t="s">
        <v>37</v>
      </c>
      <c r="AB165" s="1037"/>
      <c r="AC165" s="1036" t="s">
        <v>37</v>
      </c>
      <c r="AD165" s="1037"/>
      <c r="AE165" s="1036" t="s">
        <v>37</v>
      </c>
      <c r="AF165" s="1400"/>
      <c r="AG165" s="1086"/>
      <c r="AH165" s="1402"/>
      <c r="AI165" s="1087"/>
      <c r="AJ165" s="4721"/>
      <c r="AK165" s="4722"/>
      <c r="AL165" s="4723"/>
      <c r="AM165" s="3824"/>
      <c r="AN165" s="3825"/>
      <c r="AO165" s="3826"/>
      <c r="AP165" s="3824"/>
      <c r="AQ165" s="3825"/>
      <c r="AR165" s="3826"/>
      <c r="AS165" s="4019"/>
      <c r="AT165" s="4020"/>
      <c r="AU165" s="4021"/>
      <c r="AV165" s="4019"/>
      <c r="AW165" s="4020"/>
      <c r="AX165" s="4021"/>
      <c r="AY165" s="3921"/>
      <c r="AZ165" s="3922"/>
      <c r="BA165" s="4044"/>
      <c r="BB165" s="3921"/>
      <c r="BC165" s="3922"/>
      <c r="BD165" s="3923"/>
      <c r="BE165" s="4595"/>
      <c r="BF165" s="4596"/>
      <c r="BG165" s="4009"/>
      <c r="BH165" s="4597"/>
      <c r="BI165" s="4598"/>
      <c r="BJ165" s="4598"/>
      <c r="BK165" s="4598"/>
      <c r="BL165" s="4599"/>
    </row>
    <row r="166" spans="3:65" s="65" customFormat="1" ht="14.15" customHeight="1">
      <c r="C166" s="4209">
        <v>36</v>
      </c>
      <c r="D166" s="3777"/>
      <c r="E166" s="3778"/>
      <c r="F166" s="3779"/>
      <c r="G166" s="4383"/>
      <c r="H166" s="4384"/>
      <c r="I166" s="4384"/>
      <c r="J166" s="4384"/>
      <c r="K166" s="4385"/>
      <c r="L166" s="3789"/>
      <c r="M166" s="3790"/>
      <c r="N166" s="3790"/>
      <c r="O166" s="3790"/>
      <c r="P166" s="3791"/>
      <c r="Q166" s="3102"/>
      <c r="R166" s="3870"/>
      <c r="S166" s="4383"/>
      <c r="T166" s="4384"/>
      <c r="U166" s="4385"/>
      <c r="V166" s="3982"/>
      <c r="W166" s="3983"/>
      <c r="X166" s="3988"/>
      <c r="Y166" s="3989"/>
      <c r="Z166" s="3992"/>
      <c r="AA166" s="3853" t="s">
        <v>131</v>
      </c>
      <c r="AB166" s="3855"/>
      <c r="AC166" s="3853" t="s">
        <v>131</v>
      </c>
      <c r="AD166" s="3102"/>
      <c r="AE166" s="3853" t="s">
        <v>131</v>
      </c>
      <c r="AF166" s="4589"/>
      <c r="AG166" s="4590"/>
      <c r="AH166" s="4593"/>
      <c r="AI166" s="4590"/>
      <c r="AJ166" s="4724"/>
      <c r="AK166" s="4725"/>
      <c r="AL166" s="4726"/>
      <c r="AM166" s="3837"/>
      <c r="AN166" s="3838"/>
      <c r="AO166" s="3259"/>
      <c r="AP166" s="3852"/>
      <c r="AQ166" s="3838"/>
      <c r="AR166" s="3259"/>
      <c r="AS166" s="4033"/>
      <c r="AT166" s="4034"/>
      <c r="AU166" s="4035"/>
      <c r="AV166" s="4033"/>
      <c r="AW166" s="4034"/>
      <c r="AX166" s="4035"/>
      <c r="AY166" s="3939">
        <f>SUM(AJ166:AX168)</f>
        <v>0</v>
      </c>
      <c r="AZ166" s="3940"/>
      <c r="BA166" s="3941"/>
      <c r="BB166" s="3939">
        <f t="shared" ref="BB166" si="31">AH166+AY166</f>
        <v>0</v>
      </c>
      <c r="BC166" s="3940"/>
      <c r="BD166" s="4036"/>
      <c r="BE166" s="4582"/>
      <c r="BF166" s="4583"/>
      <c r="BG166" s="4007"/>
      <c r="BH166" s="4610"/>
      <c r="BI166" s="4611"/>
      <c r="BJ166" s="4611"/>
      <c r="BK166" s="4611"/>
      <c r="BL166" s="4612"/>
    </row>
    <row r="167" spans="3:65" s="65" customFormat="1" ht="14.15" customHeight="1">
      <c r="C167" s="4210"/>
      <c r="D167" s="3780"/>
      <c r="E167" s="3781"/>
      <c r="F167" s="3782"/>
      <c r="G167" s="4386"/>
      <c r="H167" s="4387"/>
      <c r="I167" s="4387"/>
      <c r="J167" s="4387"/>
      <c r="K167" s="4388"/>
      <c r="L167" s="3792"/>
      <c r="M167" s="3793"/>
      <c r="N167" s="3793"/>
      <c r="O167" s="3793"/>
      <c r="P167" s="3794"/>
      <c r="Q167" s="3105"/>
      <c r="R167" s="3871"/>
      <c r="S167" s="4386"/>
      <c r="T167" s="4387"/>
      <c r="U167" s="4388"/>
      <c r="V167" s="3984"/>
      <c r="W167" s="3985"/>
      <c r="X167" s="3990"/>
      <c r="Y167" s="3991"/>
      <c r="Z167" s="3993"/>
      <c r="AA167" s="3854"/>
      <c r="AB167" s="3856"/>
      <c r="AC167" s="3854"/>
      <c r="AD167" s="3105"/>
      <c r="AE167" s="3854"/>
      <c r="AF167" s="4591"/>
      <c r="AG167" s="4592"/>
      <c r="AH167" s="4594"/>
      <c r="AI167" s="4592"/>
      <c r="AJ167" s="4684"/>
      <c r="AK167" s="4685"/>
      <c r="AL167" s="4686"/>
      <c r="AM167" s="3873"/>
      <c r="AN167" s="2453"/>
      <c r="AO167" s="3874"/>
      <c r="AP167" s="3873"/>
      <c r="AQ167" s="2453"/>
      <c r="AR167" s="3874"/>
      <c r="AS167" s="4013"/>
      <c r="AT167" s="4014"/>
      <c r="AU167" s="4015"/>
      <c r="AV167" s="4013"/>
      <c r="AW167" s="4014"/>
      <c r="AX167" s="4015"/>
      <c r="AY167" s="3939"/>
      <c r="AZ167" s="3940"/>
      <c r="BA167" s="3941"/>
      <c r="BB167" s="3939"/>
      <c r="BC167" s="3940"/>
      <c r="BD167" s="4036"/>
      <c r="BE167" s="4584"/>
      <c r="BF167" s="4585"/>
      <c r="BG167" s="4008"/>
      <c r="BH167" s="4613"/>
      <c r="BI167" s="4614"/>
      <c r="BJ167" s="4614"/>
      <c r="BK167" s="4614"/>
      <c r="BL167" s="4615"/>
    </row>
    <row r="168" spans="3:65" s="65" customFormat="1" ht="14.15" customHeight="1">
      <c r="C168" s="4248"/>
      <c r="D168" s="3783"/>
      <c r="E168" s="3784"/>
      <c r="F168" s="3785"/>
      <c r="G168" s="4600"/>
      <c r="H168" s="4601"/>
      <c r="I168" s="4602"/>
      <c r="J168" s="4603"/>
      <c r="K168" s="4604"/>
      <c r="L168" s="3795"/>
      <c r="M168" s="3796"/>
      <c r="N168" s="3796"/>
      <c r="O168" s="3796"/>
      <c r="P168" s="3797"/>
      <c r="Q168" s="3108"/>
      <c r="R168" s="3872"/>
      <c r="S168" s="4464"/>
      <c r="T168" s="4465"/>
      <c r="U168" s="4466"/>
      <c r="V168" s="3986"/>
      <c r="W168" s="3987"/>
      <c r="X168" s="3994"/>
      <c r="Y168" s="3995"/>
      <c r="Z168" s="1035"/>
      <c r="AA168" s="1036" t="s">
        <v>37</v>
      </c>
      <c r="AB168" s="1037"/>
      <c r="AC168" s="1036" t="s">
        <v>37</v>
      </c>
      <c r="AD168" s="1037"/>
      <c r="AE168" s="1036" t="s">
        <v>37</v>
      </c>
      <c r="AF168" s="1400"/>
      <c r="AG168" s="1086"/>
      <c r="AH168" s="1402"/>
      <c r="AI168" s="1087"/>
      <c r="AJ168" s="4721"/>
      <c r="AK168" s="4722"/>
      <c r="AL168" s="4723"/>
      <c r="AM168" s="3824"/>
      <c r="AN168" s="3825"/>
      <c r="AO168" s="3826"/>
      <c r="AP168" s="3824"/>
      <c r="AQ168" s="3825"/>
      <c r="AR168" s="3826"/>
      <c r="AS168" s="4019"/>
      <c r="AT168" s="4020"/>
      <c r="AU168" s="4021"/>
      <c r="AV168" s="4019"/>
      <c r="AW168" s="4020"/>
      <c r="AX168" s="4021"/>
      <c r="AY168" s="3939"/>
      <c r="AZ168" s="3940"/>
      <c r="BA168" s="3941"/>
      <c r="BB168" s="3939"/>
      <c r="BC168" s="3940"/>
      <c r="BD168" s="4036"/>
      <c r="BE168" s="4595"/>
      <c r="BF168" s="4596"/>
      <c r="BG168" s="4009"/>
      <c r="BH168" s="4597"/>
      <c r="BI168" s="4598"/>
      <c r="BJ168" s="4598"/>
      <c r="BK168" s="4598"/>
      <c r="BL168" s="4599"/>
    </row>
    <row r="169" spans="3:65" s="65" customFormat="1" ht="14.15" customHeight="1">
      <c r="C169" s="4209">
        <v>37</v>
      </c>
      <c r="D169" s="3777"/>
      <c r="E169" s="3778"/>
      <c r="F169" s="3779"/>
      <c r="G169" s="4383"/>
      <c r="H169" s="4384"/>
      <c r="I169" s="4384"/>
      <c r="J169" s="4384"/>
      <c r="K169" s="4385"/>
      <c r="L169" s="3789"/>
      <c r="M169" s="3790"/>
      <c r="N169" s="3790"/>
      <c r="O169" s="3790"/>
      <c r="P169" s="3791"/>
      <c r="Q169" s="3102"/>
      <c r="R169" s="3870"/>
      <c r="S169" s="4383"/>
      <c r="T169" s="4384"/>
      <c r="U169" s="4385"/>
      <c r="V169" s="3982"/>
      <c r="W169" s="3983"/>
      <c r="X169" s="3988"/>
      <c r="Y169" s="3989"/>
      <c r="Z169" s="3992"/>
      <c r="AA169" s="3853" t="s">
        <v>131</v>
      </c>
      <c r="AB169" s="3855"/>
      <c r="AC169" s="3853" t="s">
        <v>131</v>
      </c>
      <c r="AD169" s="3102"/>
      <c r="AE169" s="3853" t="s">
        <v>131</v>
      </c>
      <c r="AF169" s="4589"/>
      <c r="AG169" s="4590"/>
      <c r="AH169" s="4593"/>
      <c r="AI169" s="4590"/>
      <c r="AJ169" s="4724"/>
      <c r="AK169" s="4725"/>
      <c r="AL169" s="4726"/>
      <c r="AM169" s="3837"/>
      <c r="AN169" s="3838"/>
      <c r="AO169" s="3259"/>
      <c r="AP169" s="3852"/>
      <c r="AQ169" s="3838"/>
      <c r="AR169" s="3259"/>
      <c r="AS169" s="4033"/>
      <c r="AT169" s="4034"/>
      <c r="AU169" s="4035"/>
      <c r="AV169" s="4033"/>
      <c r="AW169" s="4034"/>
      <c r="AX169" s="4035"/>
      <c r="AY169" s="3918">
        <f>SUM(AJ169:AX171)</f>
        <v>0</v>
      </c>
      <c r="AZ169" s="3919"/>
      <c r="BA169" s="3938"/>
      <c r="BB169" s="3918">
        <f t="shared" ref="BB169" si="32">AH169+AY169</f>
        <v>0</v>
      </c>
      <c r="BC169" s="3919"/>
      <c r="BD169" s="3920"/>
      <c r="BE169" s="4582"/>
      <c r="BF169" s="4583"/>
      <c r="BG169" s="4007"/>
      <c r="BH169" s="4610"/>
      <c r="BI169" s="4611"/>
      <c r="BJ169" s="4611"/>
      <c r="BK169" s="4611"/>
      <c r="BL169" s="4612"/>
    </row>
    <row r="170" spans="3:65" s="65" customFormat="1" ht="14.15" customHeight="1">
      <c r="C170" s="4210"/>
      <c r="D170" s="3780"/>
      <c r="E170" s="3781"/>
      <c r="F170" s="3782"/>
      <c r="G170" s="4386"/>
      <c r="H170" s="4387"/>
      <c r="I170" s="4387"/>
      <c r="J170" s="4387"/>
      <c r="K170" s="4388"/>
      <c r="L170" s="3792"/>
      <c r="M170" s="3793"/>
      <c r="N170" s="3793"/>
      <c r="O170" s="3793"/>
      <c r="P170" s="3794"/>
      <c r="Q170" s="3105"/>
      <c r="R170" s="3871"/>
      <c r="S170" s="4386"/>
      <c r="T170" s="4387"/>
      <c r="U170" s="4388"/>
      <c r="V170" s="3984"/>
      <c r="W170" s="3985"/>
      <c r="X170" s="3990"/>
      <c r="Y170" s="3991"/>
      <c r="Z170" s="3993"/>
      <c r="AA170" s="3854"/>
      <c r="AB170" s="3856"/>
      <c r="AC170" s="3854"/>
      <c r="AD170" s="3105"/>
      <c r="AE170" s="3854"/>
      <c r="AF170" s="4591"/>
      <c r="AG170" s="4592"/>
      <c r="AH170" s="4594"/>
      <c r="AI170" s="4592"/>
      <c r="AJ170" s="4684"/>
      <c r="AK170" s="4685"/>
      <c r="AL170" s="4686"/>
      <c r="AM170" s="3873"/>
      <c r="AN170" s="2453"/>
      <c r="AO170" s="3874"/>
      <c r="AP170" s="3873"/>
      <c r="AQ170" s="2453"/>
      <c r="AR170" s="3874"/>
      <c r="AS170" s="4013"/>
      <c r="AT170" s="4014"/>
      <c r="AU170" s="4015"/>
      <c r="AV170" s="4013"/>
      <c r="AW170" s="4014"/>
      <c r="AX170" s="4015"/>
      <c r="AY170" s="3939"/>
      <c r="AZ170" s="3940"/>
      <c r="BA170" s="3941"/>
      <c r="BB170" s="3939"/>
      <c r="BC170" s="3940"/>
      <c r="BD170" s="4036"/>
      <c r="BE170" s="4584"/>
      <c r="BF170" s="4585"/>
      <c r="BG170" s="4008"/>
      <c r="BH170" s="4613"/>
      <c r="BI170" s="4614"/>
      <c r="BJ170" s="4614"/>
      <c r="BK170" s="4614"/>
      <c r="BL170" s="4615"/>
    </row>
    <row r="171" spans="3:65" s="65" customFormat="1" ht="14.15" customHeight="1">
      <c r="C171" s="4248"/>
      <c r="D171" s="3783"/>
      <c r="E171" s="3784"/>
      <c r="F171" s="3785"/>
      <c r="G171" s="4600"/>
      <c r="H171" s="4601"/>
      <c r="I171" s="4602"/>
      <c r="J171" s="4603"/>
      <c r="K171" s="4604"/>
      <c r="L171" s="3795"/>
      <c r="M171" s="3796"/>
      <c r="N171" s="3796"/>
      <c r="O171" s="3796"/>
      <c r="P171" s="3797"/>
      <c r="Q171" s="3108"/>
      <c r="R171" s="3872"/>
      <c r="S171" s="4464"/>
      <c r="T171" s="4465"/>
      <c r="U171" s="4466"/>
      <c r="V171" s="3986"/>
      <c r="W171" s="3987"/>
      <c r="X171" s="3994"/>
      <c r="Y171" s="3995"/>
      <c r="Z171" s="1035"/>
      <c r="AA171" s="1036" t="s">
        <v>37</v>
      </c>
      <c r="AB171" s="1037"/>
      <c r="AC171" s="1036" t="s">
        <v>37</v>
      </c>
      <c r="AD171" s="1037"/>
      <c r="AE171" s="1036" t="s">
        <v>37</v>
      </c>
      <c r="AF171" s="1400"/>
      <c r="AG171" s="1086"/>
      <c r="AH171" s="1402"/>
      <c r="AI171" s="1087"/>
      <c r="AJ171" s="4721"/>
      <c r="AK171" s="4722"/>
      <c r="AL171" s="4723"/>
      <c r="AM171" s="3824"/>
      <c r="AN171" s="3825"/>
      <c r="AO171" s="3826"/>
      <c r="AP171" s="3824"/>
      <c r="AQ171" s="3825"/>
      <c r="AR171" s="3826"/>
      <c r="AS171" s="4019"/>
      <c r="AT171" s="4020"/>
      <c r="AU171" s="4021"/>
      <c r="AV171" s="4019"/>
      <c r="AW171" s="4020"/>
      <c r="AX171" s="4021"/>
      <c r="AY171" s="3921"/>
      <c r="AZ171" s="3922"/>
      <c r="BA171" s="4044"/>
      <c r="BB171" s="3921"/>
      <c r="BC171" s="3922"/>
      <c r="BD171" s="3923"/>
      <c r="BE171" s="4595"/>
      <c r="BF171" s="4596"/>
      <c r="BG171" s="4009"/>
      <c r="BH171" s="4597"/>
      <c r="BI171" s="4598"/>
      <c r="BJ171" s="4598"/>
      <c r="BK171" s="4598"/>
      <c r="BL171" s="4599"/>
    </row>
    <row r="172" spans="3:65" s="65" customFormat="1" ht="14.15" customHeight="1">
      <c r="C172" s="4209">
        <v>38</v>
      </c>
      <c r="D172" s="3777"/>
      <c r="E172" s="3778"/>
      <c r="F172" s="3779"/>
      <c r="G172" s="4383"/>
      <c r="H172" s="4384"/>
      <c r="I172" s="4384"/>
      <c r="J172" s="4384"/>
      <c r="K172" s="4385"/>
      <c r="L172" s="1096"/>
      <c r="M172" s="1090"/>
      <c r="N172" s="1090"/>
      <c r="O172" s="1090"/>
      <c r="P172" s="1097"/>
      <c r="Q172" s="874"/>
      <c r="R172" s="1374"/>
      <c r="S172" s="1365"/>
      <c r="T172" s="1366"/>
      <c r="U172" s="1367"/>
      <c r="V172" s="1383"/>
      <c r="W172" s="1384"/>
      <c r="X172" s="1098"/>
      <c r="Y172" s="854"/>
      <c r="Z172" s="1099"/>
      <c r="AA172" s="1057" t="s">
        <v>131</v>
      </c>
      <c r="AB172" s="1058"/>
      <c r="AC172" s="1057" t="s">
        <v>131</v>
      </c>
      <c r="AD172" s="874"/>
      <c r="AE172" s="1057" t="s">
        <v>131</v>
      </c>
      <c r="AF172" s="4732"/>
      <c r="AG172" s="4717"/>
      <c r="AH172" s="4716"/>
      <c r="AI172" s="4717"/>
      <c r="AJ172" s="1100"/>
      <c r="AK172" s="1101"/>
      <c r="AL172" s="1102"/>
      <c r="AM172" s="3837"/>
      <c r="AN172" s="3838"/>
      <c r="AO172" s="3259"/>
      <c r="AP172" s="3852"/>
      <c r="AQ172" s="3838"/>
      <c r="AR172" s="3259"/>
      <c r="AS172" s="1103"/>
      <c r="AT172" s="1104"/>
      <c r="AU172" s="1105"/>
      <c r="AV172" s="1103"/>
      <c r="AW172" s="1104"/>
      <c r="AX172" s="1105"/>
      <c r="AY172" s="3939">
        <f>SUM(AJ172:AX174)</f>
        <v>0</v>
      </c>
      <c r="AZ172" s="3940"/>
      <c r="BA172" s="3941"/>
      <c r="BB172" s="3939">
        <f t="shared" ref="BB172" si="33">AH172+AY172</f>
        <v>0</v>
      </c>
      <c r="BC172" s="3940"/>
      <c r="BD172" s="4036"/>
      <c r="BE172" s="1106"/>
      <c r="BF172" s="1107"/>
      <c r="BG172" s="4007"/>
      <c r="BH172" s="1108"/>
      <c r="BI172" s="1109"/>
      <c r="BJ172" s="1109"/>
      <c r="BK172" s="1109"/>
      <c r="BL172" s="1110"/>
    </row>
    <row r="173" spans="3:65" s="65" customFormat="1" ht="14.15" customHeight="1">
      <c r="C173" s="4210"/>
      <c r="D173" s="3780"/>
      <c r="E173" s="3781"/>
      <c r="F173" s="3782"/>
      <c r="G173" s="4386"/>
      <c r="H173" s="4387"/>
      <c r="I173" s="4387"/>
      <c r="J173" s="4387"/>
      <c r="K173" s="4388"/>
      <c r="L173" s="1111"/>
      <c r="M173" s="632"/>
      <c r="N173" s="632"/>
      <c r="O173" s="632"/>
      <c r="P173" s="1112"/>
      <c r="Q173" s="876"/>
      <c r="R173" s="1375"/>
      <c r="S173" s="1368"/>
      <c r="T173" s="1369"/>
      <c r="U173" s="1370"/>
      <c r="V173" s="1385"/>
      <c r="W173" s="1386"/>
      <c r="X173" s="1113"/>
      <c r="Y173" s="1114"/>
      <c r="Z173" s="1115"/>
      <c r="AA173" s="1042"/>
      <c r="AB173" s="200"/>
      <c r="AC173" s="1042"/>
      <c r="AD173" s="876"/>
      <c r="AE173" s="1042"/>
      <c r="AF173" s="4733"/>
      <c r="AG173" s="4719"/>
      <c r="AH173" s="4718"/>
      <c r="AI173" s="4719"/>
      <c r="AJ173" s="1116"/>
      <c r="AK173" s="1117"/>
      <c r="AL173" s="1118"/>
      <c r="AM173" s="3873"/>
      <c r="AN173" s="2453"/>
      <c r="AO173" s="3874"/>
      <c r="AP173" s="3873"/>
      <c r="AQ173" s="2453"/>
      <c r="AR173" s="3874"/>
      <c r="AS173" s="1119"/>
      <c r="AT173" s="1120"/>
      <c r="AU173" s="1121"/>
      <c r="AV173" s="1119"/>
      <c r="AW173" s="1120"/>
      <c r="AX173" s="1121"/>
      <c r="AY173" s="3939"/>
      <c r="AZ173" s="3940"/>
      <c r="BA173" s="3941"/>
      <c r="BB173" s="3939"/>
      <c r="BC173" s="3940"/>
      <c r="BD173" s="4036"/>
      <c r="BE173" s="1122"/>
      <c r="BF173" s="1123"/>
      <c r="BG173" s="4008"/>
      <c r="BH173" s="1124"/>
      <c r="BI173" s="1125"/>
      <c r="BJ173" s="1125"/>
      <c r="BK173" s="1125"/>
      <c r="BL173" s="1126"/>
    </row>
    <row r="174" spans="3:65" s="65" customFormat="1" ht="14.15" customHeight="1" thickBot="1">
      <c r="C174" s="4211"/>
      <c r="D174" s="4605"/>
      <c r="E174" s="4606"/>
      <c r="F174" s="4607"/>
      <c r="G174" s="4649"/>
      <c r="H174" s="4650"/>
      <c r="I174" s="4651"/>
      <c r="J174" s="4652"/>
      <c r="K174" s="4653"/>
      <c r="L174" s="1127"/>
      <c r="M174" s="1128"/>
      <c r="N174" s="1128"/>
      <c r="O174" s="1128"/>
      <c r="P174" s="1129"/>
      <c r="Q174" s="1130"/>
      <c r="R174" s="1376"/>
      <c r="S174" s="1371"/>
      <c r="T174" s="1372"/>
      <c r="U174" s="1373"/>
      <c r="V174" s="1387"/>
      <c r="W174" s="1388"/>
      <c r="X174" s="1131"/>
      <c r="Y174" s="1132"/>
      <c r="Z174" s="1043"/>
      <c r="AA174" s="1044" t="s">
        <v>37</v>
      </c>
      <c r="AB174" s="772"/>
      <c r="AC174" s="1044" t="s">
        <v>37</v>
      </c>
      <c r="AD174" s="772"/>
      <c r="AE174" s="1044" t="s">
        <v>37</v>
      </c>
      <c r="AF174" s="1401"/>
      <c r="AG174" s="1088"/>
      <c r="AH174" s="1403"/>
      <c r="AI174" s="1089"/>
      <c r="AJ174" s="1133"/>
      <c r="AK174" s="1134"/>
      <c r="AL174" s="1135"/>
      <c r="AM174" s="3945"/>
      <c r="AN174" s="3946"/>
      <c r="AO174" s="3947"/>
      <c r="AP174" s="3945"/>
      <c r="AQ174" s="3946"/>
      <c r="AR174" s="3947"/>
      <c r="AS174" s="1136"/>
      <c r="AT174" s="1137"/>
      <c r="AU174" s="1138"/>
      <c r="AV174" s="1136"/>
      <c r="AW174" s="1137"/>
      <c r="AX174" s="1138"/>
      <c r="AY174" s="3942"/>
      <c r="AZ174" s="3943"/>
      <c r="BA174" s="3944"/>
      <c r="BB174" s="3942"/>
      <c r="BC174" s="3943"/>
      <c r="BD174" s="4037"/>
      <c r="BE174" s="1139"/>
      <c r="BF174" s="1140"/>
      <c r="BG174" s="4720"/>
      <c r="BH174" s="1141"/>
      <c r="BI174" s="1142"/>
      <c r="BJ174" s="1142"/>
      <c r="BK174" s="1142"/>
      <c r="BL174" s="1143"/>
    </row>
    <row r="175" spans="3:65" s="65" customFormat="1" ht="7" customHeight="1">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82"/>
      <c r="AB175" s="115"/>
      <c r="AC175" s="115"/>
      <c r="AD175" s="115"/>
      <c r="AE175" s="115"/>
      <c r="AF175" s="1095"/>
      <c r="AG175" s="82"/>
      <c r="AH175" s="82"/>
      <c r="AI175" s="82"/>
      <c r="AJ175" s="82"/>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28"/>
      <c r="BG175" s="128"/>
      <c r="BH175" s="82"/>
      <c r="BI175" s="82"/>
      <c r="BJ175" s="82"/>
      <c r="BK175" s="82"/>
      <c r="BL175" s="82"/>
      <c r="BM175" s="82"/>
    </row>
    <row r="176" spans="3:65" s="65" customFormat="1" ht="12" customHeight="1">
      <c r="C176" s="65" t="s">
        <v>123</v>
      </c>
      <c r="G176" s="344"/>
      <c r="H176" s="1063" t="s">
        <v>124</v>
      </c>
      <c r="I176" s="217" t="s">
        <v>1462</v>
      </c>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338"/>
      <c r="BF176" s="338"/>
      <c r="BG176" s="338"/>
      <c r="BH176" s="338"/>
      <c r="BI176" s="338"/>
      <c r="BJ176" s="338"/>
      <c r="BK176" s="338"/>
      <c r="BL176" s="338"/>
      <c r="BM176" s="338"/>
    </row>
    <row r="177" spans="8:73" s="65" customFormat="1" ht="12" customHeight="1">
      <c r="H177" s="1063" t="s">
        <v>132</v>
      </c>
      <c r="I177" s="217" t="s">
        <v>2175</v>
      </c>
      <c r="J177" s="217"/>
      <c r="K177" s="217"/>
      <c r="L177" s="217"/>
      <c r="M177" s="217"/>
      <c r="N177" s="217"/>
      <c r="O177" s="217"/>
      <c r="P177" s="217"/>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row>
    <row r="178" spans="8:73" s="65" customFormat="1" ht="12" customHeight="1">
      <c r="H178" s="1063" t="s">
        <v>1248</v>
      </c>
      <c r="I178" s="2401" t="s">
        <v>1639</v>
      </c>
      <c r="J178" s="2401"/>
      <c r="K178" s="2401"/>
      <c r="L178" s="2401"/>
      <c r="M178" s="2401"/>
      <c r="N178" s="2401"/>
      <c r="O178" s="2401"/>
      <c r="P178" s="2401"/>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1"/>
      <c r="AP178" s="2401"/>
      <c r="AQ178" s="2401"/>
      <c r="AR178" s="2401"/>
      <c r="AS178" s="2401"/>
      <c r="AT178" s="2401"/>
      <c r="AU178" s="2401"/>
      <c r="AV178" s="2401"/>
      <c r="AW178" s="2401"/>
      <c r="AX178" s="2401"/>
      <c r="AY178" s="2401"/>
      <c r="AZ178" s="2401"/>
      <c r="BA178" s="2401"/>
      <c r="BB178" s="2401"/>
      <c r="BC178" s="2401"/>
      <c r="BD178" s="2401"/>
      <c r="BE178" s="2401"/>
      <c r="BF178" s="2401"/>
      <c r="BG178" s="2401"/>
      <c r="BH178" s="2401"/>
      <c r="BI178" s="2401"/>
      <c r="BJ178" s="2401"/>
      <c r="BK178" s="2401"/>
      <c r="BL178" s="2401"/>
      <c r="BM178" s="104"/>
    </row>
    <row r="179" spans="8:73" s="65" customFormat="1" ht="12" customHeight="1">
      <c r="H179" s="1063"/>
      <c r="I179" s="2401"/>
      <c r="J179" s="2401"/>
      <c r="K179" s="2401"/>
      <c r="L179" s="2401"/>
      <c r="M179" s="2401"/>
      <c r="N179" s="2401"/>
      <c r="O179" s="2401"/>
      <c r="P179" s="2401"/>
      <c r="Q179" s="2401"/>
      <c r="R179" s="2401"/>
      <c r="S179" s="2401"/>
      <c r="T179" s="2401"/>
      <c r="U179" s="2401"/>
      <c r="V179" s="2401"/>
      <c r="W179" s="2401"/>
      <c r="X179" s="2401"/>
      <c r="Y179" s="2401"/>
      <c r="Z179" s="2401"/>
      <c r="AA179" s="2401"/>
      <c r="AB179" s="2401"/>
      <c r="AC179" s="2401"/>
      <c r="AD179" s="2401"/>
      <c r="AE179" s="2401"/>
      <c r="AF179" s="2401"/>
      <c r="AG179" s="2401"/>
      <c r="AH179" s="2401"/>
      <c r="AI179" s="2401"/>
      <c r="AJ179" s="2401"/>
      <c r="AK179" s="2401"/>
      <c r="AL179" s="2401"/>
      <c r="AM179" s="2401"/>
      <c r="AN179" s="2401"/>
      <c r="AO179" s="2401"/>
      <c r="AP179" s="2401"/>
      <c r="AQ179" s="2401"/>
      <c r="AR179" s="2401"/>
      <c r="AS179" s="2401"/>
      <c r="AT179" s="2401"/>
      <c r="AU179" s="2401"/>
      <c r="AV179" s="2401"/>
      <c r="AW179" s="2401"/>
      <c r="AX179" s="2401"/>
      <c r="AY179" s="2401"/>
      <c r="AZ179" s="2401"/>
      <c r="BA179" s="2401"/>
      <c r="BB179" s="2401"/>
      <c r="BC179" s="2401"/>
      <c r="BD179" s="2401"/>
      <c r="BE179" s="2401"/>
      <c r="BF179" s="2401"/>
      <c r="BG179" s="2401"/>
      <c r="BH179" s="2401"/>
      <c r="BI179" s="2401"/>
      <c r="BJ179" s="2401"/>
      <c r="BK179" s="2401"/>
      <c r="BL179" s="2401"/>
      <c r="BM179" s="104"/>
    </row>
    <row r="180" spans="8:73" s="65" customFormat="1" ht="12" customHeight="1">
      <c r="H180" s="1063" t="s">
        <v>1249</v>
      </c>
      <c r="I180" s="2401" t="s">
        <v>1637</v>
      </c>
      <c r="J180" s="2401"/>
      <c r="K180" s="2401"/>
      <c r="L180" s="2401"/>
      <c r="M180" s="2401"/>
      <c r="N180" s="2401"/>
      <c r="O180" s="2401"/>
      <c r="P180" s="2401"/>
      <c r="Q180" s="2401"/>
      <c r="R180" s="2401"/>
      <c r="S180" s="2401"/>
      <c r="T180" s="2401"/>
      <c r="U180" s="2401"/>
      <c r="V180" s="2401"/>
      <c r="W180" s="2401"/>
      <c r="X180" s="2401"/>
      <c r="Y180" s="2401"/>
      <c r="Z180" s="2401"/>
      <c r="AA180" s="2401"/>
      <c r="AB180" s="2401"/>
      <c r="AC180" s="2401"/>
      <c r="AD180" s="2401"/>
      <c r="AE180" s="2401"/>
      <c r="AF180" s="2401"/>
      <c r="AG180" s="2401"/>
      <c r="AH180" s="2401"/>
      <c r="AI180" s="2401"/>
      <c r="AJ180" s="2401"/>
      <c r="AK180" s="2401"/>
      <c r="AL180" s="2401"/>
      <c r="AM180" s="2401"/>
      <c r="AN180" s="2401"/>
      <c r="AO180" s="2401"/>
      <c r="AP180" s="2401"/>
      <c r="AQ180" s="2401"/>
      <c r="AR180" s="2401"/>
      <c r="AS180" s="2401"/>
      <c r="AT180" s="2401"/>
      <c r="AU180" s="2401"/>
      <c r="AV180" s="2401"/>
      <c r="AW180" s="2401"/>
      <c r="AX180" s="2401"/>
      <c r="AY180" s="2401"/>
      <c r="AZ180" s="2401"/>
      <c r="BA180" s="2401"/>
      <c r="BB180" s="2401"/>
      <c r="BC180" s="2401"/>
      <c r="BD180" s="2401"/>
      <c r="BE180" s="2401"/>
      <c r="BF180" s="2401"/>
      <c r="BG180" s="2401"/>
      <c r="BH180" s="2401"/>
      <c r="BI180" s="2401"/>
      <c r="BJ180" s="2401"/>
      <c r="BK180" s="2401"/>
      <c r="BL180" s="2401"/>
      <c r="BM180" s="2401"/>
    </row>
    <row r="181" spans="8:73" ht="12" customHeight="1">
      <c r="H181" s="1063" t="s">
        <v>1526</v>
      </c>
      <c r="I181" s="3590" t="s">
        <v>2294</v>
      </c>
      <c r="J181" s="3590"/>
      <c r="K181" s="3590"/>
      <c r="L181" s="3590"/>
      <c r="M181" s="3590"/>
      <c r="N181" s="3590"/>
      <c r="O181" s="3590"/>
      <c r="P181" s="3590"/>
      <c r="Q181" s="3590"/>
      <c r="R181" s="3590"/>
      <c r="S181" s="3590"/>
      <c r="T181" s="3590"/>
      <c r="U181" s="3590"/>
      <c r="V181" s="3590"/>
      <c r="W181" s="3590"/>
      <c r="X181" s="3590"/>
      <c r="Y181" s="3590"/>
      <c r="Z181" s="3590"/>
      <c r="AA181" s="3590"/>
      <c r="AB181" s="3590"/>
      <c r="AC181" s="3590"/>
      <c r="AD181" s="3590"/>
      <c r="AE181" s="3590"/>
      <c r="AF181" s="3590"/>
      <c r="AG181" s="3590"/>
      <c r="AH181" s="3590"/>
      <c r="AI181" s="3590"/>
      <c r="AJ181" s="3590"/>
      <c r="AK181" s="3590"/>
      <c r="AL181" s="3590"/>
      <c r="AM181" s="3590"/>
      <c r="AN181" s="3590"/>
      <c r="AO181" s="3590"/>
      <c r="AP181" s="3590"/>
      <c r="AQ181" s="3590"/>
      <c r="AR181" s="3590"/>
      <c r="AS181" s="3590"/>
      <c r="AT181" s="3590"/>
      <c r="AU181" s="3590"/>
      <c r="AV181" s="3590"/>
      <c r="AW181" s="3590"/>
      <c r="AX181" s="3590"/>
      <c r="AY181" s="3590"/>
      <c r="AZ181" s="3590"/>
      <c r="BA181" s="3590"/>
      <c r="BB181" s="3590"/>
      <c r="BC181" s="3590"/>
      <c r="BD181" s="3590"/>
      <c r="BE181" s="3590"/>
      <c r="BF181" s="3590"/>
      <c r="BG181" s="3590"/>
      <c r="BH181" s="3590"/>
      <c r="BI181" s="3590"/>
      <c r="BJ181" s="3590"/>
      <c r="BK181" s="3590"/>
      <c r="BL181" s="3590"/>
      <c r="BM181" s="3590"/>
      <c r="BN181" s="3590"/>
      <c r="BO181" s="3590"/>
      <c r="BP181" s="3590"/>
      <c r="BQ181" s="3590"/>
      <c r="BR181" s="3590"/>
      <c r="BS181" s="3590"/>
      <c r="BT181" s="3590"/>
      <c r="BU181" s="3590"/>
    </row>
    <row r="194" spans="6:6">
      <c r="F194" s="65"/>
    </row>
  </sheetData>
  <mergeCells count="1776">
    <mergeCell ref="I181:BU181"/>
    <mergeCell ref="BN1:BR1"/>
    <mergeCell ref="BH162:BL162"/>
    <mergeCell ref="BH163:BL163"/>
    <mergeCell ref="BH164:BL164"/>
    <mergeCell ref="BH165:BL165"/>
    <mergeCell ref="BH166:BL166"/>
    <mergeCell ref="BH167:BL167"/>
    <mergeCell ref="BH168:BL168"/>
    <mergeCell ref="BH169:BL169"/>
    <mergeCell ref="BH170:BL170"/>
    <mergeCell ref="BH171:BL171"/>
    <mergeCell ref="BH145:BL145"/>
    <mergeCell ref="BH146:BL146"/>
    <mergeCell ref="BH147:BL147"/>
    <mergeCell ref="BH148:BL148"/>
    <mergeCell ref="BH149:BL149"/>
    <mergeCell ref="BH150:BL150"/>
    <mergeCell ref="BH151:BL151"/>
    <mergeCell ref="BH152:BL152"/>
    <mergeCell ref="BH153:BL153"/>
    <mergeCell ref="BH154:BL154"/>
    <mergeCell ref="BH155:BL155"/>
    <mergeCell ref="BH156:BL156"/>
    <mergeCell ref="BH157:BL157"/>
    <mergeCell ref="BH158:BL158"/>
    <mergeCell ref="BH159:BL159"/>
    <mergeCell ref="BH160:BL160"/>
    <mergeCell ref="BH161:BL161"/>
    <mergeCell ref="BH108:BL108"/>
    <mergeCell ref="BH109:BL109"/>
    <mergeCell ref="BH110:BL110"/>
    <mergeCell ref="BH111:BL111"/>
    <mergeCell ref="BH69:BL69"/>
    <mergeCell ref="BH70:BL70"/>
    <mergeCell ref="AS34:AU34"/>
    <mergeCell ref="AV34:AX34"/>
    <mergeCell ref="BH112:BL112"/>
    <mergeCell ref="BH113:BL113"/>
    <mergeCell ref="BH114:BL114"/>
    <mergeCell ref="BH115:BL115"/>
    <mergeCell ref="BH116:BL116"/>
    <mergeCell ref="BH117:BL117"/>
    <mergeCell ref="BH118:BL118"/>
    <mergeCell ref="BH119:BL119"/>
    <mergeCell ref="BH120:BL120"/>
    <mergeCell ref="BH121:BL121"/>
    <mergeCell ref="BH122:BL122"/>
    <mergeCell ref="BH123:BL123"/>
    <mergeCell ref="BH71:BL71"/>
    <mergeCell ref="BH72:BL72"/>
    <mergeCell ref="BH73:BL73"/>
    <mergeCell ref="BH74:BL74"/>
    <mergeCell ref="BG105:BG107"/>
    <mergeCell ref="BE119:BF119"/>
    <mergeCell ref="BB117:BD119"/>
    <mergeCell ref="BE117:BF118"/>
    <mergeCell ref="BB114:BD116"/>
    <mergeCell ref="BE114:BF115"/>
    <mergeCell ref="AY102:BA104"/>
    <mergeCell ref="AV104:AX104"/>
    <mergeCell ref="BG102:BG104"/>
    <mergeCell ref="BG99:BG101"/>
    <mergeCell ref="AS75:AU75"/>
    <mergeCell ref="BH99:BL99"/>
    <mergeCell ref="BH100:BL100"/>
    <mergeCell ref="BH101:BL101"/>
    <mergeCell ref="BH102:BL102"/>
    <mergeCell ref="BH103:BL103"/>
    <mergeCell ref="BH104:BL104"/>
    <mergeCell ref="BH105:BL105"/>
    <mergeCell ref="BH106:BL106"/>
    <mergeCell ref="BH107:BL107"/>
    <mergeCell ref="BH35:BL35"/>
    <mergeCell ref="BH36:BL36"/>
    <mergeCell ref="BH59:BL59"/>
    <mergeCell ref="BH60:BL60"/>
    <mergeCell ref="BH61:BL61"/>
    <mergeCell ref="BH62:BL62"/>
    <mergeCell ref="BH63:BL63"/>
    <mergeCell ref="BH64:BL64"/>
    <mergeCell ref="BH65:BL65"/>
    <mergeCell ref="BH66:BL66"/>
    <mergeCell ref="BH67:BL67"/>
    <mergeCell ref="BH68:BL68"/>
    <mergeCell ref="BH53:BL53"/>
    <mergeCell ref="BH54:BL54"/>
    <mergeCell ref="BH55:BL55"/>
    <mergeCell ref="BH56:BL56"/>
    <mergeCell ref="BH57:BL57"/>
    <mergeCell ref="BH58:BL58"/>
    <mergeCell ref="BH49:BL52"/>
    <mergeCell ref="I42:BM42"/>
    <mergeCell ref="X36:Y36"/>
    <mergeCell ref="AF34:AG35"/>
    <mergeCell ref="AH34:AI35"/>
    <mergeCell ref="Q34:Q36"/>
    <mergeCell ref="R34:R36"/>
    <mergeCell ref="S34:U36"/>
    <mergeCell ref="AP68:AR68"/>
    <mergeCell ref="AS68:AU68"/>
    <mergeCell ref="Q62:Q64"/>
    <mergeCell ref="R62:R64"/>
    <mergeCell ref="X64:Y64"/>
    <mergeCell ref="V65:W67"/>
    <mergeCell ref="X65:Y66"/>
    <mergeCell ref="Z65:Z66"/>
    <mergeCell ref="AB62:AB63"/>
    <mergeCell ref="AC62:AC63"/>
    <mergeCell ref="AD62:AD63"/>
    <mergeCell ref="AE62:AE63"/>
    <mergeCell ref="BH31:BL31"/>
    <mergeCell ref="BH32:BL32"/>
    <mergeCell ref="BH33:BL33"/>
    <mergeCell ref="BH34:BL34"/>
    <mergeCell ref="BG34:BG36"/>
    <mergeCell ref="AM61:AO61"/>
    <mergeCell ref="AJ59:AL60"/>
    <mergeCell ref="AM60:AO60"/>
    <mergeCell ref="AP59:AR59"/>
    <mergeCell ref="AS59:AU59"/>
    <mergeCell ref="BE61:BF61"/>
    <mergeCell ref="BB59:BD61"/>
    <mergeCell ref="BE59:BF60"/>
    <mergeCell ref="AY59:BA61"/>
    <mergeCell ref="AP66:AR66"/>
    <mergeCell ref="AS66:AU66"/>
    <mergeCell ref="AV66:AX66"/>
    <mergeCell ref="G36:I36"/>
    <mergeCell ref="AP72:AR72"/>
    <mergeCell ref="AS72:AU72"/>
    <mergeCell ref="AV72:AX72"/>
    <mergeCell ref="AV73:AX73"/>
    <mergeCell ref="AF71:AG72"/>
    <mergeCell ref="AH71:AI72"/>
    <mergeCell ref="AP71:AR71"/>
    <mergeCell ref="AS71:AU71"/>
    <mergeCell ref="BE73:BF73"/>
    <mergeCell ref="BB71:BD73"/>
    <mergeCell ref="BE71:BF72"/>
    <mergeCell ref="AJ71:AL72"/>
    <mergeCell ref="AM73:AO73"/>
    <mergeCell ref="BE70:BF70"/>
    <mergeCell ref="AS69:AU69"/>
    <mergeCell ref="AV69:AX69"/>
    <mergeCell ref="AV70:AX70"/>
    <mergeCell ref="AF68:AG69"/>
    <mergeCell ref="AH68:AI69"/>
    <mergeCell ref="J73:K73"/>
    <mergeCell ref="G67:I67"/>
    <mergeCell ref="J67:K67"/>
    <mergeCell ref="BB68:BD70"/>
    <mergeCell ref="BE68:BF69"/>
    <mergeCell ref="AM62:AO62"/>
    <mergeCell ref="AM63:AO63"/>
    <mergeCell ref="AM65:AO65"/>
    <mergeCell ref="AM66:AO66"/>
    <mergeCell ref="AM68:AO68"/>
    <mergeCell ref="AM69:AO69"/>
    <mergeCell ref="AM71:AO71"/>
    <mergeCell ref="AC74:AC75"/>
    <mergeCell ref="AP75:AR75"/>
    <mergeCell ref="BH75:BL75"/>
    <mergeCell ref="BH76:BL76"/>
    <mergeCell ref="BH77:BL77"/>
    <mergeCell ref="BG68:BG70"/>
    <mergeCell ref="BH13:BL13"/>
    <mergeCell ref="BH14:BL14"/>
    <mergeCell ref="BH15:BL15"/>
    <mergeCell ref="BH16:BL16"/>
    <mergeCell ref="BH17:BL17"/>
    <mergeCell ref="BH18:BL18"/>
    <mergeCell ref="BH19:BL19"/>
    <mergeCell ref="BH20:BL20"/>
    <mergeCell ref="BH21:BL21"/>
    <mergeCell ref="BH22:BL22"/>
    <mergeCell ref="BH23:BL23"/>
    <mergeCell ref="BH24:BL24"/>
    <mergeCell ref="BH25:BL25"/>
    <mergeCell ref="BH26:BL26"/>
    <mergeCell ref="BH27:BL27"/>
    <mergeCell ref="BH28:BL28"/>
    <mergeCell ref="BH29:BL29"/>
    <mergeCell ref="BH30:BL30"/>
    <mergeCell ref="BG74:BG76"/>
    <mergeCell ref="BG71:BG73"/>
    <mergeCell ref="BG65:BG67"/>
    <mergeCell ref="BG62:BG64"/>
    <mergeCell ref="BG25:BG27"/>
    <mergeCell ref="BG22:BG24"/>
    <mergeCell ref="BG59:BG61"/>
    <mergeCell ref="I43:BP43"/>
    <mergeCell ref="BE166:BF167"/>
    <mergeCell ref="G162:I162"/>
    <mergeCell ref="J162:K162"/>
    <mergeCell ref="J36:K36"/>
    <mergeCell ref="AJ36:AL36"/>
    <mergeCell ref="AP36:AR36"/>
    <mergeCell ref="AS36:AU36"/>
    <mergeCell ref="AY34:BA36"/>
    <mergeCell ref="BB34:BD36"/>
    <mergeCell ref="BE153:BF153"/>
    <mergeCell ref="BB151:BD153"/>
    <mergeCell ref="BE151:BF152"/>
    <mergeCell ref="BE147:BF147"/>
    <mergeCell ref="AP143:AR143"/>
    <mergeCell ref="AV143:AX143"/>
    <mergeCell ref="AP35:AR35"/>
    <mergeCell ref="AS35:AU35"/>
    <mergeCell ref="AV35:AX35"/>
    <mergeCell ref="G123:K124"/>
    <mergeCell ref="AP34:AR34"/>
    <mergeCell ref="BE34:BF35"/>
    <mergeCell ref="BE36:BF36"/>
    <mergeCell ref="G34:K35"/>
    <mergeCell ref="L34:P36"/>
    <mergeCell ref="AV36:AX36"/>
    <mergeCell ref="Q157:Q159"/>
    <mergeCell ref="R157:R159"/>
    <mergeCell ref="S157:U159"/>
    <mergeCell ref="G156:I156"/>
    <mergeCell ref="G159:I159"/>
    <mergeCell ref="AJ159:AL159"/>
    <mergeCell ref="AJ67:AL67"/>
    <mergeCell ref="C172:C174"/>
    <mergeCell ref="G171:I171"/>
    <mergeCell ref="J171:K171"/>
    <mergeCell ref="AJ171:AL171"/>
    <mergeCell ref="AP171:AR171"/>
    <mergeCell ref="AS171:AU171"/>
    <mergeCell ref="AV169:AX169"/>
    <mergeCell ref="AY169:BA171"/>
    <mergeCell ref="C169:C171"/>
    <mergeCell ref="G169:K170"/>
    <mergeCell ref="L169:P171"/>
    <mergeCell ref="Q169:Q171"/>
    <mergeCell ref="R169:R171"/>
    <mergeCell ref="S169:U171"/>
    <mergeCell ref="V169:W171"/>
    <mergeCell ref="X169:Y170"/>
    <mergeCell ref="Z169:Z170"/>
    <mergeCell ref="AA169:AA170"/>
    <mergeCell ref="AB169:AB170"/>
    <mergeCell ref="AC169:AC170"/>
    <mergeCell ref="AD169:AD170"/>
    <mergeCell ref="AE169:AE170"/>
    <mergeCell ref="X171:Y171"/>
    <mergeCell ref="AM170:AO170"/>
    <mergeCell ref="AM172:AO172"/>
    <mergeCell ref="AP172:AR172"/>
    <mergeCell ref="AM173:AO173"/>
    <mergeCell ref="AP173:AR173"/>
    <mergeCell ref="D172:F174"/>
    <mergeCell ref="G172:K173"/>
    <mergeCell ref="G174:I174"/>
    <mergeCell ref="J174:K174"/>
    <mergeCell ref="BG166:BG168"/>
    <mergeCell ref="AP167:AR167"/>
    <mergeCell ref="AS167:AU167"/>
    <mergeCell ref="AV167:AX167"/>
    <mergeCell ref="AV168:AX168"/>
    <mergeCell ref="AF166:AG167"/>
    <mergeCell ref="AH166:AI167"/>
    <mergeCell ref="AP166:AR166"/>
    <mergeCell ref="AS166:AU166"/>
    <mergeCell ref="BG169:BG171"/>
    <mergeCell ref="AP170:AR170"/>
    <mergeCell ref="AS170:AU170"/>
    <mergeCell ref="AV170:AX170"/>
    <mergeCell ref="AV171:AX171"/>
    <mergeCell ref="AF169:AG170"/>
    <mergeCell ref="AH169:AI170"/>
    <mergeCell ref="AP169:AR169"/>
    <mergeCell ref="AS169:AU169"/>
    <mergeCell ref="AJ169:AL170"/>
    <mergeCell ref="AM171:AO171"/>
    <mergeCell ref="BE171:BF171"/>
    <mergeCell ref="BB169:BD171"/>
    <mergeCell ref="BE169:BF170"/>
    <mergeCell ref="BE168:BF168"/>
    <mergeCell ref="AP168:AR168"/>
    <mergeCell ref="AS168:AU168"/>
    <mergeCell ref="AV166:AX166"/>
    <mergeCell ref="AY166:BA168"/>
    <mergeCell ref="AM166:AO166"/>
    <mergeCell ref="AM167:AO167"/>
    <mergeCell ref="AM169:AO169"/>
    <mergeCell ref="BB166:BD168"/>
    <mergeCell ref="C166:C168"/>
    <mergeCell ref="G166:K167"/>
    <mergeCell ref="L166:P168"/>
    <mergeCell ref="Q166:Q168"/>
    <mergeCell ref="R166:R168"/>
    <mergeCell ref="S166:U168"/>
    <mergeCell ref="G165:I165"/>
    <mergeCell ref="J165:K165"/>
    <mergeCell ref="AJ165:AL165"/>
    <mergeCell ref="AP165:AR165"/>
    <mergeCell ref="AS165:AU165"/>
    <mergeCell ref="AV163:AX163"/>
    <mergeCell ref="AY163:BA165"/>
    <mergeCell ref="C163:C165"/>
    <mergeCell ref="G163:K164"/>
    <mergeCell ref="L163:P165"/>
    <mergeCell ref="Q163:Q165"/>
    <mergeCell ref="R163:R165"/>
    <mergeCell ref="S163:U165"/>
    <mergeCell ref="AJ166:AL167"/>
    <mergeCell ref="AM168:AO168"/>
    <mergeCell ref="V163:W165"/>
    <mergeCell ref="G168:I168"/>
    <mergeCell ref="J168:K168"/>
    <mergeCell ref="X163:Y164"/>
    <mergeCell ref="Z163:Z164"/>
    <mergeCell ref="AJ168:AL168"/>
    <mergeCell ref="X166:Y167"/>
    <mergeCell ref="Z166:Z167"/>
    <mergeCell ref="AA166:AA167"/>
    <mergeCell ref="AB166:AB167"/>
    <mergeCell ref="AC166:AC167"/>
    <mergeCell ref="C157:C159"/>
    <mergeCell ref="G157:K158"/>
    <mergeCell ref="L157:P159"/>
    <mergeCell ref="J156:K156"/>
    <mergeCell ref="BG163:BG165"/>
    <mergeCell ref="AP164:AR164"/>
    <mergeCell ref="AS164:AU164"/>
    <mergeCell ref="AV164:AX164"/>
    <mergeCell ref="AV165:AX165"/>
    <mergeCell ref="AF163:AG164"/>
    <mergeCell ref="AH163:AI164"/>
    <mergeCell ref="AP163:AR163"/>
    <mergeCell ref="AS163:AU163"/>
    <mergeCell ref="BE165:BF165"/>
    <mergeCell ref="BB163:BD165"/>
    <mergeCell ref="BE163:BF164"/>
    <mergeCell ref="AJ160:AL161"/>
    <mergeCell ref="AM162:AO162"/>
    <mergeCell ref="AJ163:AL164"/>
    <mergeCell ref="AM165:AO165"/>
    <mergeCell ref="AP160:AR160"/>
    <mergeCell ref="AS160:AU160"/>
    <mergeCell ref="BE162:BF162"/>
    <mergeCell ref="BB160:BD162"/>
    <mergeCell ref="BE160:BF161"/>
    <mergeCell ref="BG160:BG162"/>
    <mergeCell ref="AM164:AO164"/>
    <mergeCell ref="C160:C162"/>
    <mergeCell ref="G160:K161"/>
    <mergeCell ref="L160:P162"/>
    <mergeCell ref="Q160:Q162"/>
    <mergeCell ref="R160:R162"/>
    <mergeCell ref="S160:U162"/>
    <mergeCell ref="AJ162:AL162"/>
    <mergeCell ref="AP162:AR162"/>
    <mergeCell ref="AS162:AU162"/>
    <mergeCell ref="AV160:AX160"/>
    <mergeCell ref="AY160:BA162"/>
    <mergeCell ref="V160:W162"/>
    <mergeCell ref="X160:Y161"/>
    <mergeCell ref="Z160:Z161"/>
    <mergeCell ref="AA160:AA161"/>
    <mergeCell ref="AB160:AB161"/>
    <mergeCell ref="AC160:AC161"/>
    <mergeCell ref="AD160:AD161"/>
    <mergeCell ref="AE160:AE161"/>
    <mergeCell ref="X162:Y162"/>
    <mergeCell ref="AP161:AR161"/>
    <mergeCell ref="AS161:AU161"/>
    <mergeCell ref="AV161:AX161"/>
    <mergeCell ref="AV162:AX162"/>
    <mergeCell ref="AF160:AG161"/>
    <mergeCell ref="AH160:AI161"/>
    <mergeCell ref="AM161:AO161"/>
    <mergeCell ref="BG157:BG159"/>
    <mergeCell ref="AP158:AR158"/>
    <mergeCell ref="AS158:AU158"/>
    <mergeCell ref="AV158:AX158"/>
    <mergeCell ref="AV159:AX159"/>
    <mergeCell ref="AF157:AG158"/>
    <mergeCell ref="AH157:AI158"/>
    <mergeCell ref="AP157:AR157"/>
    <mergeCell ref="AS157:AU157"/>
    <mergeCell ref="BE159:BF159"/>
    <mergeCell ref="BB157:BD159"/>
    <mergeCell ref="BE157:BF158"/>
    <mergeCell ref="AM159:AO159"/>
    <mergeCell ref="AJ156:AL156"/>
    <mergeCell ref="AP156:AR156"/>
    <mergeCell ref="AS156:AU156"/>
    <mergeCell ref="BG154:BG156"/>
    <mergeCell ref="AV156:AX156"/>
    <mergeCell ref="AF154:AG155"/>
    <mergeCell ref="AH154:AI155"/>
    <mergeCell ref="AP154:AR154"/>
    <mergeCell ref="AS154:AU154"/>
    <mergeCell ref="BE156:BF156"/>
    <mergeCell ref="BB154:BD156"/>
    <mergeCell ref="BE154:BF155"/>
    <mergeCell ref="AJ154:AL155"/>
    <mergeCell ref="AV154:AX154"/>
    <mergeCell ref="AY154:BA156"/>
    <mergeCell ref="AJ157:AL158"/>
    <mergeCell ref="AM154:AO154"/>
    <mergeCell ref="AM155:AO155"/>
    <mergeCell ref="AM157:AO157"/>
    <mergeCell ref="AP159:AR159"/>
    <mergeCell ref="AS159:AU159"/>
    <mergeCell ref="AV157:AX157"/>
    <mergeCell ref="AY157:BA159"/>
    <mergeCell ref="Z154:Z155"/>
    <mergeCell ref="AA154:AA155"/>
    <mergeCell ref="AB154:AB155"/>
    <mergeCell ref="AC154:AC155"/>
    <mergeCell ref="AA157:AA158"/>
    <mergeCell ref="AB157:AB158"/>
    <mergeCell ref="AC157:AC158"/>
    <mergeCell ref="AD157:AD158"/>
    <mergeCell ref="AE157:AE158"/>
    <mergeCell ref="X159:Y159"/>
    <mergeCell ref="V157:W159"/>
    <mergeCell ref="X157:Y158"/>
    <mergeCell ref="Z157:Z158"/>
    <mergeCell ref="AP155:AR155"/>
    <mergeCell ref="AS155:AU155"/>
    <mergeCell ref="AV155:AX155"/>
    <mergeCell ref="BE150:BF150"/>
    <mergeCell ref="BB148:BD150"/>
    <mergeCell ref="BE148:BF149"/>
    <mergeCell ref="AP148:AR148"/>
    <mergeCell ref="AS148:AU148"/>
    <mergeCell ref="BG148:BG150"/>
    <mergeCell ref="AS149:AU149"/>
    <mergeCell ref="AV149:AX149"/>
    <mergeCell ref="AV150:AX150"/>
    <mergeCell ref="AF148:AG149"/>
    <mergeCell ref="AH148:AI149"/>
    <mergeCell ref="C154:C156"/>
    <mergeCell ref="G154:K155"/>
    <mergeCell ref="L154:P156"/>
    <mergeCell ref="Q154:Q156"/>
    <mergeCell ref="R154:R156"/>
    <mergeCell ref="S154:U156"/>
    <mergeCell ref="V154:W156"/>
    <mergeCell ref="X154:Y155"/>
    <mergeCell ref="AD154:AD155"/>
    <mergeCell ref="AE154:AE155"/>
    <mergeCell ref="X156:Y156"/>
    <mergeCell ref="D154:F156"/>
    <mergeCell ref="V148:W150"/>
    <mergeCell ref="X148:Y149"/>
    <mergeCell ref="Z148:Z149"/>
    <mergeCell ref="AA148:AA149"/>
    <mergeCell ref="V151:W153"/>
    <mergeCell ref="X151:Y152"/>
    <mergeCell ref="Z151:Z152"/>
    <mergeCell ref="AA151:AA152"/>
    <mergeCell ref="AB151:AB152"/>
    <mergeCell ref="AM149:AO149"/>
    <mergeCell ref="AM151:AO151"/>
    <mergeCell ref="AM152:AO152"/>
    <mergeCell ref="AF151:AG152"/>
    <mergeCell ref="AH151:AI152"/>
    <mergeCell ref="AJ151:AL152"/>
    <mergeCell ref="AM153:AO153"/>
    <mergeCell ref="AH142:AI143"/>
    <mergeCell ref="AF139:BD140"/>
    <mergeCell ref="AM147:AO147"/>
    <mergeCell ref="AP142:AR142"/>
    <mergeCell ref="BB144:BD144"/>
    <mergeCell ref="AB145:AB146"/>
    <mergeCell ref="AC145:AC146"/>
    <mergeCell ref="AD145:AD146"/>
    <mergeCell ref="AF141:AI141"/>
    <mergeCell ref="AJ141:BA141"/>
    <mergeCell ref="C151:C153"/>
    <mergeCell ref="G151:K152"/>
    <mergeCell ref="L151:P153"/>
    <mergeCell ref="Q151:Q153"/>
    <mergeCell ref="R151:R153"/>
    <mergeCell ref="S151:U153"/>
    <mergeCell ref="G153:I153"/>
    <mergeCell ref="J153:K153"/>
    <mergeCell ref="G150:I150"/>
    <mergeCell ref="J150:K150"/>
    <mergeCell ref="AJ150:AL150"/>
    <mergeCell ref="AP150:AR150"/>
    <mergeCell ref="AS150:AU150"/>
    <mergeCell ref="AV148:AX148"/>
    <mergeCell ref="AY148:BA150"/>
    <mergeCell ref="AP149:AR149"/>
    <mergeCell ref="C148:C150"/>
    <mergeCell ref="G148:K149"/>
    <mergeCell ref="AB148:AB149"/>
    <mergeCell ref="AC148:AC149"/>
    <mergeCell ref="AJ153:AL153"/>
    <mergeCell ref="AP153:AR153"/>
    <mergeCell ref="AS153:AU153"/>
    <mergeCell ref="AV151:AX151"/>
    <mergeCell ref="AE148:AE149"/>
    <mergeCell ref="AC151:AC152"/>
    <mergeCell ref="AD151:AD152"/>
    <mergeCell ref="AE151:AE152"/>
    <mergeCell ref="X153:Y153"/>
    <mergeCell ref="AJ148:AL149"/>
    <mergeCell ref="AD148:AD149"/>
    <mergeCell ref="AM148:AO148"/>
    <mergeCell ref="C120:C122"/>
    <mergeCell ref="C145:C147"/>
    <mergeCell ref="G145:K146"/>
    <mergeCell ref="L145:P147"/>
    <mergeCell ref="Q145:Q147"/>
    <mergeCell ref="R145:R147"/>
    <mergeCell ref="G147:I147"/>
    <mergeCell ref="J147:K147"/>
    <mergeCell ref="BE143:BF144"/>
    <mergeCell ref="AF144:AG144"/>
    <mergeCell ref="AH144:AI144"/>
    <mergeCell ref="AJ144:AL144"/>
    <mergeCell ref="AP144:AR144"/>
    <mergeCell ref="AS144:AU144"/>
    <mergeCell ref="AV144:AX144"/>
    <mergeCell ref="AY144:BA144"/>
    <mergeCell ref="C139:C144"/>
    <mergeCell ref="L139:P144"/>
    <mergeCell ref="Q139:Q144"/>
    <mergeCell ref="R139:R144"/>
    <mergeCell ref="S139:U144"/>
    <mergeCell ref="AS142:AU142"/>
    <mergeCell ref="AV142:AX142"/>
    <mergeCell ref="AS143:AU143"/>
    <mergeCell ref="AY142:BA143"/>
    <mergeCell ref="AF142:AG143"/>
    <mergeCell ref="AE145:AE146"/>
    <mergeCell ref="X147:Y147"/>
    <mergeCell ref="D139:F144"/>
    <mergeCell ref="AV146:AX146"/>
    <mergeCell ref="AJ147:AL147"/>
    <mergeCell ref="V139:W144"/>
    <mergeCell ref="C123:C125"/>
    <mergeCell ref="BH139:BL140"/>
    <mergeCell ref="L123:P125"/>
    <mergeCell ref="Q123:Q125"/>
    <mergeCell ref="R123:R125"/>
    <mergeCell ref="S123:U125"/>
    <mergeCell ref="Z142:AA144"/>
    <mergeCell ref="G139:K141"/>
    <mergeCell ref="G142:I144"/>
    <mergeCell ref="J142:K144"/>
    <mergeCell ref="AJ142:AL143"/>
    <mergeCell ref="AM144:AO144"/>
    <mergeCell ref="AM125:AO125"/>
    <mergeCell ref="BG123:BG125"/>
    <mergeCell ref="AP124:AR124"/>
    <mergeCell ref="AS124:AU124"/>
    <mergeCell ref="BE139:BF140"/>
    <mergeCell ref="AC123:AC124"/>
    <mergeCell ref="AD123:AD124"/>
    <mergeCell ref="C126:C128"/>
    <mergeCell ref="C136:BM136"/>
    <mergeCell ref="BH141:BL144"/>
    <mergeCell ref="X142:Y144"/>
    <mergeCell ref="G126:K127"/>
    <mergeCell ref="G128:I128"/>
    <mergeCell ref="D126:F128"/>
    <mergeCell ref="AM126:AO126"/>
    <mergeCell ref="BH124:BL124"/>
    <mergeCell ref="G120:K121"/>
    <mergeCell ref="L120:P122"/>
    <mergeCell ref="Q120:Q122"/>
    <mergeCell ref="R120:R122"/>
    <mergeCell ref="S120:U122"/>
    <mergeCell ref="J119:K119"/>
    <mergeCell ref="AJ119:AL119"/>
    <mergeCell ref="AP119:AR119"/>
    <mergeCell ref="AS119:AU119"/>
    <mergeCell ref="AV117:AX117"/>
    <mergeCell ref="D120:F122"/>
    <mergeCell ref="G125:I125"/>
    <mergeCell ref="J125:K125"/>
    <mergeCell ref="AJ125:AL125"/>
    <mergeCell ref="AP125:AR125"/>
    <mergeCell ref="AS125:AU125"/>
    <mergeCell ref="AV123:AX123"/>
    <mergeCell ref="V123:W125"/>
    <mergeCell ref="X123:Y124"/>
    <mergeCell ref="Z123:Z124"/>
    <mergeCell ref="AA123:AA124"/>
    <mergeCell ref="AB123:AB124"/>
    <mergeCell ref="V120:W122"/>
    <mergeCell ref="Z120:Z121"/>
    <mergeCell ref="AA120:AA121"/>
    <mergeCell ref="AE120:AE121"/>
    <mergeCell ref="X122:Y122"/>
    <mergeCell ref="AJ123:AL124"/>
    <mergeCell ref="AV124:AX124"/>
    <mergeCell ref="AV125:AX125"/>
    <mergeCell ref="AF123:AG124"/>
    <mergeCell ref="G122:I122"/>
    <mergeCell ref="C117:C119"/>
    <mergeCell ref="G117:K118"/>
    <mergeCell ref="L117:P119"/>
    <mergeCell ref="Q117:Q119"/>
    <mergeCell ref="R117:R119"/>
    <mergeCell ref="S117:U119"/>
    <mergeCell ref="G116:I116"/>
    <mergeCell ref="J116:K116"/>
    <mergeCell ref="AJ116:AL116"/>
    <mergeCell ref="AP116:AR116"/>
    <mergeCell ref="AS116:AU116"/>
    <mergeCell ref="AV114:AX114"/>
    <mergeCell ref="C114:C116"/>
    <mergeCell ref="G114:K115"/>
    <mergeCell ref="L114:P116"/>
    <mergeCell ref="Q114:Q116"/>
    <mergeCell ref="R114:R116"/>
    <mergeCell ref="G119:I119"/>
    <mergeCell ref="Z117:Z118"/>
    <mergeCell ref="AA117:AA118"/>
    <mergeCell ref="AB117:AB118"/>
    <mergeCell ref="AC117:AC118"/>
    <mergeCell ref="AD117:AD118"/>
    <mergeCell ref="X119:Y119"/>
    <mergeCell ref="AD114:AD115"/>
    <mergeCell ref="AE114:AE115"/>
    <mergeCell ref="AP118:AR118"/>
    <mergeCell ref="AS118:AU118"/>
    <mergeCell ref="AV118:AX118"/>
    <mergeCell ref="AV119:AX119"/>
    <mergeCell ref="AM119:AO119"/>
    <mergeCell ref="AJ114:AL115"/>
    <mergeCell ref="AV103:AX103"/>
    <mergeCell ref="AP114:AR114"/>
    <mergeCell ref="AY114:BA116"/>
    <mergeCell ref="S114:U116"/>
    <mergeCell ref="BE107:BF107"/>
    <mergeCell ref="BB105:BD107"/>
    <mergeCell ref="BE105:BF106"/>
    <mergeCell ref="AP109:AR109"/>
    <mergeCell ref="AS109:AU109"/>
    <mergeCell ref="AV109:AX109"/>
    <mergeCell ref="AV110:AX110"/>
    <mergeCell ref="AF108:AG109"/>
    <mergeCell ref="AH108:AI109"/>
    <mergeCell ref="AP108:AR108"/>
    <mergeCell ref="AS108:AU108"/>
    <mergeCell ref="BE110:BF110"/>
    <mergeCell ref="BB108:BD110"/>
    <mergeCell ref="BE108:BF109"/>
    <mergeCell ref="AJ107:AL107"/>
    <mergeCell ref="AP107:AR107"/>
    <mergeCell ref="AM111:AO111"/>
    <mergeCell ref="AM112:AO112"/>
    <mergeCell ref="AV112:AX112"/>
    <mergeCell ref="AV113:AX113"/>
    <mergeCell ref="AJ110:AL110"/>
    <mergeCell ref="AP110:AR110"/>
    <mergeCell ref="AS110:AU110"/>
    <mergeCell ref="AV108:AX108"/>
    <mergeCell ref="AV105:AX105"/>
    <mergeCell ref="AY105:BA107"/>
    <mergeCell ref="AP106:AR106"/>
    <mergeCell ref="AS106:AU106"/>
    <mergeCell ref="AV106:AX106"/>
    <mergeCell ref="AV107:AX107"/>
    <mergeCell ref="AF105:AG106"/>
    <mergeCell ref="AH105:AI106"/>
    <mergeCell ref="AP105:AR105"/>
    <mergeCell ref="AS105:AU105"/>
    <mergeCell ref="AJ108:AL109"/>
    <mergeCell ref="AM110:AO110"/>
    <mergeCell ref="AM106:AO106"/>
    <mergeCell ref="AC105:AC106"/>
    <mergeCell ref="AD105:AD106"/>
    <mergeCell ref="AE105:AE106"/>
    <mergeCell ref="AM108:AO108"/>
    <mergeCell ref="AM109:AO109"/>
    <mergeCell ref="AJ105:AL106"/>
    <mergeCell ref="AM107:AO107"/>
    <mergeCell ref="AM105:AO105"/>
    <mergeCell ref="C111:C113"/>
    <mergeCell ref="G111:K112"/>
    <mergeCell ref="L111:P113"/>
    <mergeCell ref="Q111:Q113"/>
    <mergeCell ref="C108:C110"/>
    <mergeCell ref="Q108:Q110"/>
    <mergeCell ref="R108:R110"/>
    <mergeCell ref="S108:U110"/>
    <mergeCell ref="G113:I113"/>
    <mergeCell ref="J113:K113"/>
    <mergeCell ref="AJ113:AL113"/>
    <mergeCell ref="AP113:AR113"/>
    <mergeCell ref="AS113:AU113"/>
    <mergeCell ref="G108:K109"/>
    <mergeCell ref="L108:P110"/>
    <mergeCell ref="V108:W110"/>
    <mergeCell ref="X108:Y109"/>
    <mergeCell ref="Z108:Z109"/>
    <mergeCell ref="AA108:AA109"/>
    <mergeCell ref="AB108:AB109"/>
    <mergeCell ref="G110:I110"/>
    <mergeCell ref="J110:K110"/>
    <mergeCell ref="AS112:AU112"/>
    <mergeCell ref="AP112:AR112"/>
    <mergeCell ref="AJ111:AL112"/>
    <mergeCell ref="BE104:BF104"/>
    <mergeCell ref="BB102:BD104"/>
    <mergeCell ref="BE102:BF103"/>
    <mergeCell ref="BB99:BD101"/>
    <mergeCell ref="AV102:AX102"/>
    <mergeCell ref="C105:C107"/>
    <mergeCell ref="G105:K106"/>
    <mergeCell ref="L105:P107"/>
    <mergeCell ref="Q105:Q107"/>
    <mergeCell ref="R105:R107"/>
    <mergeCell ref="S105:U107"/>
    <mergeCell ref="G107:I107"/>
    <mergeCell ref="J107:K107"/>
    <mergeCell ref="V105:W107"/>
    <mergeCell ref="X105:Y106"/>
    <mergeCell ref="Z105:Z106"/>
    <mergeCell ref="G104:I104"/>
    <mergeCell ref="J104:K104"/>
    <mergeCell ref="AJ104:AL104"/>
    <mergeCell ref="AP104:AR104"/>
    <mergeCell ref="AS104:AU104"/>
    <mergeCell ref="C102:C104"/>
    <mergeCell ref="G102:K103"/>
    <mergeCell ref="AA105:AA106"/>
    <mergeCell ref="C99:C101"/>
    <mergeCell ref="X107:Y107"/>
    <mergeCell ref="AP103:AR103"/>
    <mergeCell ref="AF102:AG103"/>
    <mergeCell ref="AH102:AI103"/>
    <mergeCell ref="AP102:AR102"/>
    <mergeCell ref="AS102:AU102"/>
    <mergeCell ref="G99:K100"/>
    <mergeCell ref="L99:P101"/>
    <mergeCell ref="Q99:Q101"/>
    <mergeCell ref="R99:R101"/>
    <mergeCell ref="G101:I101"/>
    <mergeCell ref="J101:K101"/>
    <mergeCell ref="L102:P104"/>
    <mergeCell ref="Q102:Q104"/>
    <mergeCell ref="R102:R104"/>
    <mergeCell ref="S102:U104"/>
    <mergeCell ref="V102:W104"/>
    <mergeCell ref="AE102:AE103"/>
    <mergeCell ref="X104:Y104"/>
    <mergeCell ref="AM104:AO104"/>
    <mergeCell ref="AJ102:AL103"/>
    <mergeCell ref="AM103:AO103"/>
    <mergeCell ref="D99:F101"/>
    <mergeCell ref="D102:F104"/>
    <mergeCell ref="S99:U101"/>
    <mergeCell ref="AA99:AA100"/>
    <mergeCell ref="AB99:AB100"/>
    <mergeCell ref="AC99:AC100"/>
    <mergeCell ref="AD99:AD100"/>
    <mergeCell ref="AE99:AE100"/>
    <mergeCell ref="AM99:AO99"/>
    <mergeCell ref="AM100:AO100"/>
    <mergeCell ref="AM102:AO102"/>
    <mergeCell ref="AF99:AG100"/>
    <mergeCell ref="AH99:AI100"/>
    <mergeCell ref="AA102:AA103"/>
    <mergeCell ref="AB102:AB103"/>
    <mergeCell ref="AM101:AO101"/>
    <mergeCell ref="X102:Y103"/>
    <mergeCell ref="C80:C82"/>
    <mergeCell ref="C90:BM90"/>
    <mergeCell ref="C93:C98"/>
    <mergeCell ref="L93:P98"/>
    <mergeCell ref="Q93:Q98"/>
    <mergeCell ref="R93:R98"/>
    <mergeCell ref="S93:U98"/>
    <mergeCell ref="AS96:AU96"/>
    <mergeCell ref="AV96:AX96"/>
    <mergeCell ref="AY96:BA97"/>
    <mergeCell ref="BH95:BL98"/>
    <mergeCell ref="AF96:AG97"/>
    <mergeCell ref="AH96:AI97"/>
    <mergeCell ref="AP96:AR96"/>
    <mergeCell ref="BB98:BD98"/>
    <mergeCell ref="AV100:AX100"/>
    <mergeCell ref="AJ101:AL101"/>
    <mergeCell ref="AP101:AR101"/>
    <mergeCell ref="AS101:AU101"/>
    <mergeCell ref="AV101:AX101"/>
    <mergeCell ref="AP99:AR99"/>
    <mergeCell ref="AS99:AU99"/>
    <mergeCell ref="AV99:AX99"/>
    <mergeCell ref="AY99:BA101"/>
    <mergeCell ref="BE97:BF98"/>
    <mergeCell ref="AF98:AG98"/>
    <mergeCell ref="AH98:AI98"/>
    <mergeCell ref="AJ98:AL98"/>
    <mergeCell ref="AP98:AR98"/>
    <mergeCell ref="AS98:AU98"/>
    <mergeCell ref="X99:Y100"/>
    <mergeCell ref="Z99:Z100"/>
    <mergeCell ref="AF77:AG78"/>
    <mergeCell ref="AH77:AI78"/>
    <mergeCell ref="AP97:AR97"/>
    <mergeCell ref="AS77:AU77"/>
    <mergeCell ref="AS97:AU97"/>
    <mergeCell ref="AV97:AX97"/>
    <mergeCell ref="BB95:BD97"/>
    <mergeCell ref="BE95:BF96"/>
    <mergeCell ref="BH78:BL78"/>
    <mergeCell ref="BH79:BL79"/>
    <mergeCell ref="BE93:BF94"/>
    <mergeCell ref="BG93:BG98"/>
    <mergeCell ref="BH93:BL94"/>
    <mergeCell ref="AM80:AO80"/>
    <mergeCell ref="AP80:AR80"/>
    <mergeCell ref="AM81:AO81"/>
    <mergeCell ref="AP81:AR81"/>
    <mergeCell ref="AM82:AO82"/>
    <mergeCell ref="AP82:AR82"/>
    <mergeCell ref="AM96:AO96"/>
    <mergeCell ref="AM97:AO97"/>
    <mergeCell ref="AM98:AO98"/>
    <mergeCell ref="AF95:AI95"/>
    <mergeCell ref="AY80:BA82"/>
    <mergeCell ref="BB80:BD82"/>
    <mergeCell ref="AV98:AX98"/>
    <mergeCell ref="AY98:BA98"/>
    <mergeCell ref="AJ96:AL97"/>
    <mergeCell ref="AJ95:BA95"/>
    <mergeCell ref="AV75:AX75"/>
    <mergeCell ref="AV76:AX76"/>
    <mergeCell ref="AP79:AR79"/>
    <mergeCell ref="AS79:AU79"/>
    <mergeCell ref="AV77:AX77"/>
    <mergeCell ref="AY77:BA79"/>
    <mergeCell ref="AM79:AO79"/>
    <mergeCell ref="AS76:AU76"/>
    <mergeCell ref="AV74:AX74"/>
    <mergeCell ref="AV79:AX79"/>
    <mergeCell ref="BG77:BG79"/>
    <mergeCell ref="AP78:AR78"/>
    <mergeCell ref="AS78:AU78"/>
    <mergeCell ref="AV78:AX78"/>
    <mergeCell ref="BE79:BF79"/>
    <mergeCell ref="AM74:AO74"/>
    <mergeCell ref="AM75:AO75"/>
    <mergeCell ref="AM77:AO77"/>
    <mergeCell ref="AM78:AO78"/>
    <mergeCell ref="AM76:AO76"/>
    <mergeCell ref="BB77:BD79"/>
    <mergeCell ref="BE77:BF78"/>
    <mergeCell ref="AS74:AU74"/>
    <mergeCell ref="BE76:BF76"/>
    <mergeCell ref="BB74:BD76"/>
    <mergeCell ref="BE74:BF75"/>
    <mergeCell ref="AY74:BA76"/>
    <mergeCell ref="C77:C79"/>
    <mergeCell ref="G77:K78"/>
    <mergeCell ref="L77:P79"/>
    <mergeCell ref="Q77:Q79"/>
    <mergeCell ref="R77:R79"/>
    <mergeCell ref="S77:U79"/>
    <mergeCell ref="G76:I76"/>
    <mergeCell ref="J76:K76"/>
    <mergeCell ref="AJ76:AL76"/>
    <mergeCell ref="AP76:AR76"/>
    <mergeCell ref="C74:C76"/>
    <mergeCell ref="G74:K75"/>
    <mergeCell ref="L74:P76"/>
    <mergeCell ref="Q74:Q76"/>
    <mergeCell ref="R74:R76"/>
    <mergeCell ref="S74:U76"/>
    <mergeCell ref="G79:I79"/>
    <mergeCell ref="J79:K79"/>
    <mergeCell ref="AC77:AC78"/>
    <mergeCell ref="AD77:AD78"/>
    <mergeCell ref="AP77:AR77"/>
    <mergeCell ref="AF74:AG75"/>
    <mergeCell ref="AP74:AR74"/>
    <mergeCell ref="AJ74:AL75"/>
    <mergeCell ref="AH74:AI75"/>
    <mergeCell ref="AJ79:AL79"/>
    <mergeCell ref="X79:Y79"/>
    <mergeCell ref="Z77:Z78"/>
    <mergeCell ref="AD74:AD75"/>
    <mergeCell ref="AJ77:AL78"/>
    <mergeCell ref="AA74:AA75"/>
    <mergeCell ref="AB74:AB75"/>
    <mergeCell ref="AM72:AO72"/>
    <mergeCell ref="AS73:AU73"/>
    <mergeCell ref="Z68:Z69"/>
    <mergeCell ref="AA68:AA69"/>
    <mergeCell ref="AB68:AB69"/>
    <mergeCell ref="AC68:AC69"/>
    <mergeCell ref="AD68:AD69"/>
    <mergeCell ref="AE68:AE69"/>
    <mergeCell ref="AV71:AX71"/>
    <mergeCell ref="AP69:AR69"/>
    <mergeCell ref="Z71:Z72"/>
    <mergeCell ref="AA71:AA72"/>
    <mergeCell ref="AH62:AI63"/>
    <mergeCell ref="AP62:AR62"/>
    <mergeCell ref="AS62:AU62"/>
    <mergeCell ref="BE64:BF64"/>
    <mergeCell ref="BB62:BD64"/>
    <mergeCell ref="BE62:BF63"/>
    <mergeCell ref="AJ62:AL63"/>
    <mergeCell ref="AM64:AO64"/>
    <mergeCell ref="AH65:AI66"/>
    <mergeCell ref="AP67:AR67"/>
    <mergeCell ref="AS67:AU67"/>
    <mergeCell ref="AV65:AX65"/>
    <mergeCell ref="AY65:BA67"/>
    <mergeCell ref="AP65:AR65"/>
    <mergeCell ref="AS65:AU65"/>
    <mergeCell ref="BE67:BF67"/>
    <mergeCell ref="BB65:BD67"/>
    <mergeCell ref="BE65:BF66"/>
    <mergeCell ref="AJ65:AL66"/>
    <mergeCell ref="AM67:AO67"/>
    <mergeCell ref="AV67:AX67"/>
    <mergeCell ref="C71:C73"/>
    <mergeCell ref="G71:K72"/>
    <mergeCell ref="L71:P73"/>
    <mergeCell ref="Q71:Q73"/>
    <mergeCell ref="R71:R73"/>
    <mergeCell ref="S71:U73"/>
    <mergeCell ref="G70:I70"/>
    <mergeCell ref="J70:K70"/>
    <mergeCell ref="AJ70:AL70"/>
    <mergeCell ref="AP70:AR70"/>
    <mergeCell ref="AS70:AU70"/>
    <mergeCell ref="AV68:AX68"/>
    <mergeCell ref="AY68:BA70"/>
    <mergeCell ref="C68:C70"/>
    <mergeCell ref="G68:K69"/>
    <mergeCell ref="AE71:AE72"/>
    <mergeCell ref="X73:Y73"/>
    <mergeCell ref="L68:P70"/>
    <mergeCell ref="Q68:Q70"/>
    <mergeCell ref="R68:R70"/>
    <mergeCell ref="S68:U70"/>
    <mergeCell ref="G73:I73"/>
    <mergeCell ref="AP73:AR73"/>
    <mergeCell ref="AC71:AC72"/>
    <mergeCell ref="AD71:AD72"/>
    <mergeCell ref="D71:F73"/>
    <mergeCell ref="AY71:BA73"/>
    <mergeCell ref="AJ73:AL73"/>
    <mergeCell ref="X68:Y69"/>
    <mergeCell ref="AB71:AB72"/>
    <mergeCell ref="V68:W70"/>
    <mergeCell ref="G64:I64"/>
    <mergeCell ref="J64:K64"/>
    <mergeCell ref="AJ64:AL64"/>
    <mergeCell ref="AP64:AR64"/>
    <mergeCell ref="AS64:AU64"/>
    <mergeCell ref="AV62:AX62"/>
    <mergeCell ref="AY62:BA64"/>
    <mergeCell ref="C62:C64"/>
    <mergeCell ref="G62:K63"/>
    <mergeCell ref="V62:W64"/>
    <mergeCell ref="X62:Y63"/>
    <mergeCell ref="Z62:Z63"/>
    <mergeCell ref="AA62:AA63"/>
    <mergeCell ref="L62:P64"/>
    <mergeCell ref="AA65:AA66"/>
    <mergeCell ref="AB65:AB66"/>
    <mergeCell ref="AC65:AC66"/>
    <mergeCell ref="AD65:AD66"/>
    <mergeCell ref="AE65:AE66"/>
    <mergeCell ref="AP63:AR63"/>
    <mergeCell ref="AS63:AU63"/>
    <mergeCell ref="AV63:AX63"/>
    <mergeCell ref="AV64:AX64"/>
    <mergeCell ref="AF62:AG63"/>
    <mergeCell ref="C65:C67"/>
    <mergeCell ref="G65:K66"/>
    <mergeCell ref="L65:P67"/>
    <mergeCell ref="Q65:Q67"/>
    <mergeCell ref="R65:R67"/>
    <mergeCell ref="S65:U67"/>
    <mergeCell ref="X67:Y67"/>
    <mergeCell ref="S62:U64"/>
    <mergeCell ref="C59:C61"/>
    <mergeCell ref="G59:K60"/>
    <mergeCell ref="L59:P61"/>
    <mergeCell ref="Q59:Q61"/>
    <mergeCell ref="R59:R61"/>
    <mergeCell ref="S59:U61"/>
    <mergeCell ref="G58:I58"/>
    <mergeCell ref="J58:K58"/>
    <mergeCell ref="AV57:AX57"/>
    <mergeCell ref="AV58:AX58"/>
    <mergeCell ref="AF56:AG57"/>
    <mergeCell ref="AH56:AI57"/>
    <mergeCell ref="AP56:AR56"/>
    <mergeCell ref="AS56:AU56"/>
    <mergeCell ref="G61:I61"/>
    <mergeCell ref="J61:K61"/>
    <mergeCell ref="AJ61:AL61"/>
    <mergeCell ref="AP61:AR61"/>
    <mergeCell ref="AS61:AU61"/>
    <mergeCell ref="AV59:AX59"/>
    <mergeCell ref="V59:W61"/>
    <mergeCell ref="X59:Y60"/>
    <mergeCell ref="Z59:Z60"/>
    <mergeCell ref="AA59:AA60"/>
    <mergeCell ref="AB59:AB60"/>
    <mergeCell ref="AC59:AC60"/>
    <mergeCell ref="AD59:AD60"/>
    <mergeCell ref="AE59:AE60"/>
    <mergeCell ref="X61:Y61"/>
    <mergeCell ref="AM58:AO58"/>
    <mergeCell ref="AP60:AR60"/>
    <mergeCell ref="AS60:AU60"/>
    <mergeCell ref="G55:I55"/>
    <mergeCell ref="J55:K55"/>
    <mergeCell ref="C56:C58"/>
    <mergeCell ref="G56:K57"/>
    <mergeCell ref="L56:P58"/>
    <mergeCell ref="Q56:Q58"/>
    <mergeCell ref="R56:R58"/>
    <mergeCell ref="S56:U58"/>
    <mergeCell ref="V56:W58"/>
    <mergeCell ref="X56:Y57"/>
    <mergeCell ref="X58:Y58"/>
    <mergeCell ref="AF53:AG54"/>
    <mergeCell ref="BG56:BG58"/>
    <mergeCell ref="S53:U55"/>
    <mergeCell ref="BE53:BF54"/>
    <mergeCell ref="BG53:BG55"/>
    <mergeCell ref="AP54:AR54"/>
    <mergeCell ref="AS54:AU54"/>
    <mergeCell ref="AV54:AX54"/>
    <mergeCell ref="AJ55:AL55"/>
    <mergeCell ref="AP55:AR55"/>
    <mergeCell ref="Z56:Z57"/>
    <mergeCell ref="AA56:AA57"/>
    <mergeCell ref="AB56:AB57"/>
    <mergeCell ref="AC56:AC57"/>
    <mergeCell ref="AD56:AD57"/>
    <mergeCell ref="AE56:AE57"/>
    <mergeCell ref="AS55:AU55"/>
    <mergeCell ref="BE55:BF55"/>
    <mergeCell ref="C53:C55"/>
    <mergeCell ref="AY53:BA55"/>
    <mergeCell ref="BB53:BD55"/>
    <mergeCell ref="BE58:BF58"/>
    <mergeCell ref="AJ58:AL58"/>
    <mergeCell ref="AP58:AR58"/>
    <mergeCell ref="AS58:AU58"/>
    <mergeCell ref="AV56:AX56"/>
    <mergeCell ref="AY56:BA58"/>
    <mergeCell ref="BB56:BD58"/>
    <mergeCell ref="BE56:BF57"/>
    <mergeCell ref="AP57:AR57"/>
    <mergeCell ref="AS57:AU57"/>
    <mergeCell ref="C34:C36"/>
    <mergeCell ref="C44:BM44"/>
    <mergeCell ref="C47:C52"/>
    <mergeCell ref="L47:P52"/>
    <mergeCell ref="Q47:Q52"/>
    <mergeCell ref="BG47:BG52"/>
    <mergeCell ref="BH47:BL48"/>
    <mergeCell ref="AF49:AI49"/>
    <mergeCell ref="AJ49:BA49"/>
    <mergeCell ref="BB49:BD51"/>
    <mergeCell ref="BE49:BF50"/>
    <mergeCell ref="R47:R52"/>
    <mergeCell ref="S47:U52"/>
    <mergeCell ref="AF47:BD48"/>
    <mergeCell ref="BE47:BF48"/>
    <mergeCell ref="BE51:BF52"/>
    <mergeCell ref="G53:K54"/>
    <mergeCell ref="L53:P55"/>
    <mergeCell ref="Q53:Q55"/>
    <mergeCell ref="R53:R55"/>
    <mergeCell ref="AY52:BA52"/>
    <mergeCell ref="BB52:BD52"/>
    <mergeCell ref="AY31:BA33"/>
    <mergeCell ref="BB31:BD33"/>
    <mergeCell ref="BE31:BF32"/>
    <mergeCell ref="BG31:BG33"/>
    <mergeCell ref="AP32:AR32"/>
    <mergeCell ref="AS32:AU32"/>
    <mergeCell ref="AV32:AX32"/>
    <mergeCell ref="AV33:AX33"/>
    <mergeCell ref="AF31:AG32"/>
    <mergeCell ref="AH31:AI32"/>
    <mergeCell ref="AP31:AR31"/>
    <mergeCell ref="AS31:AU31"/>
    <mergeCell ref="X31:Y32"/>
    <mergeCell ref="Z31:Z32"/>
    <mergeCell ref="AA31:AA32"/>
    <mergeCell ref="AB31:AB32"/>
    <mergeCell ref="AC31:AC32"/>
    <mergeCell ref="AD31:AD32"/>
    <mergeCell ref="AE31:AE32"/>
    <mergeCell ref="AJ31:AL32"/>
    <mergeCell ref="AM33:AO33"/>
    <mergeCell ref="AM31:AO31"/>
    <mergeCell ref="AM32:AO32"/>
    <mergeCell ref="X33:Y33"/>
    <mergeCell ref="C31:C33"/>
    <mergeCell ref="G31:K32"/>
    <mergeCell ref="L31:P33"/>
    <mergeCell ref="Q31:Q33"/>
    <mergeCell ref="R31:R33"/>
    <mergeCell ref="S31:U33"/>
    <mergeCell ref="G30:I30"/>
    <mergeCell ref="J30:K30"/>
    <mergeCell ref="AJ30:AL30"/>
    <mergeCell ref="AP30:AR30"/>
    <mergeCell ref="AS30:AU30"/>
    <mergeCell ref="BE33:BF33"/>
    <mergeCell ref="BB28:BD30"/>
    <mergeCell ref="BE28:BF29"/>
    <mergeCell ref="C28:C30"/>
    <mergeCell ref="G28:K29"/>
    <mergeCell ref="L28:P30"/>
    <mergeCell ref="Q28:Q30"/>
    <mergeCell ref="R28:R30"/>
    <mergeCell ref="S28:U30"/>
    <mergeCell ref="V28:W30"/>
    <mergeCell ref="X28:Y29"/>
    <mergeCell ref="Z28:Z29"/>
    <mergeCell ref="AA28:AA29"/>
    <mergeCell ref="AB28:AB29"/>
    <mergeCell ref="AC28:AC29"/>
    <mergeCell ref="AD28:AD29"/>
    <mergeCell ref="AE28:AE29"/>
    <mergeCell ref="X30:Y30"/>
    <mergeCell ref="V31:W33"/>
    <mergeCell ref="AV28:AX28"/>
    <mergeCell ref="AY28:BA30"/>
    <mergeCell ref="BE24:BF24"/>
    <mergeCell ref="BB22:BD24"/>
    <mergeCell ref="BE22:BF23"/>
    <mergeCell ref="AM24:AO24"/>
    <mergeCell ref="BG28:BG30"/>
    <mergeCell ref="AP29:AR29"/>
    <mergeCell ref="AS29:AU29"/>
    <mergeCell ref="AV29:AX29"/>
    <mergeCell ref="AV30:AX30"/>
    <mergeCell ref="AF28:AG29"/>
    <mergeCell ref="AH28:AI29"/>
    <mergeCell ref="AP28:AR28"/>
    <mergeCell ref="AS28:AU28"/>
    <mergeCell ref="BE30:BF30"/>
    <mergeCell ref="AJ25:AL26"/>
    <mergeCell ref="AM27:AO27"/>
    <mergeCell ref="AJ28:AL29"/>
    <mergeCell ref="AV25:AX25"/>
    <mergeCell ref="AY25:BA27"/>
    <mergeCell ref="AM30:AO30"/>
    <mergeCell ref="AF22:AG23"/>
    <mergeCell ref="AH22:AI23"/>
    <mergeCell ref="C25:C27"/>
    <mergeCell ref="G25:K26"/>
    <mergeCell ref="L25:P27"/>
    <mergeCell ref="Q25:Q27"/>
    <mergeCell ref="R25:R27"/>
    <mergeCell ref="S25:U27"/>
    <mergeCell ref="G24:I24"/>
    <mergeCell ref="J24:K24"/>
    <mergeCell ref="AJ24:AL24"/>
    <mergeCell ref="AP24:AR24"/>
    <mergeCell ref="AS24:AU24"/>
    <mergeCell ref="AV22:AX22"/>
    <mergeCell ref="AY22:BA24"/>
    <mergeCell ref="C22:C24"/>
    <mergeCell ref="G22:K23"/>
    <mergeCell ref="L22:P24"/>
    <mergeCell ref="Q22:Q24"/>
    <mergeCell ref="R22:R24"/>
    <mergeCell ref="S22:U24"/>
    <mergeCell ref="V22:W24"/>
    <mergeCell ref="X22:Y23"/>
    <mergeCell ref="Z22:Z23"/>
    <mergeCell ref="AA22:AA23"/>
    <mergeCell ref="AB22:AB23"/>
    <mergeCell ref="AC22:AC23"/>
    <mergeCell ref="G27:I27"/>
    <mergeCell ref="J27:K27"/>
    <mergeCell ref="AJ27:AL27"/>
    <mergeCell ref="AP27:AR27"/>
    <mergeCell ref="AS27:AU27"/>
    <mergeCell ref="AM25:AO25"/>
    <mergeCell ref="C19:C21"/>
    <mergeCell ref="G19:K20"/>
    <mergeCell ref="L19:P21"/>
    <mergeCell ref="Q19:Q21"/>
    <mergeCell ref="R19:R21"/>
    <mergeCell ref="S19:U21"/>
    <mergeCell ref="G18:I18"/>
    <mergeCell ref="J18:K18"/>
    <mergeCell ref="AJ18:AL18"/>
    <mergeCell ref="AP18:AR18"/>
    <mergeCell ref="AS18:AU18"/>
    <mergeCell ref="AV16:AX16"/>
    <mergeCell ref="AY16:BA18"/>
    <mergeCell ref="C16:C18"/>
    <mergeCell ref="G16:K17"/>
    <mergeCell ref="L16:P18"/>
    <mergeCell ref="Q16:Q18"/>
    <mergeCell ref="R16:R18"/>
    <mergeCell ref="S16:U18"/>
    <mergeCell ref="G21:I21"/>
    <mergeCell ref="J21:K21"/>
    <mergeCell ref="AJ21:AL21"/>
    <mergeCell ref="AP21:AR21"/>
    <mergeCell ref="AS21:AU21"/>
    <mergeCell ref="AV19:AX19"/>
    <mergeCell ref="AY19:BA21"/>
    <mergeCell ref="V19:W21"/>
    <mergeCell ref="X19:Y20"/>
    <mergeCell ref="Z19:Z20"/>
    <mergeCell ref="AA19:AA20"/>
    <mergeCell ref="AB19:AB20"/>
    <mergeCell ref="AC19:AC20"/>
    <mergeCell ref="AV15:AX15"/>
    <mergeCell ref="AF13:AG14"/>
    <mergeCell ref="AH13:AI14"/>
    <mergeCell ref="BE15:BF15"/>
    <mergeCell ref="BB13:BD15"/>
    <mergeCell ref="BE13:BF14"/>
    <mergeCell ref="BG16:BG18"/>
    <mergeCell ref="AP17:AR17"/>
    <mergeCell ref="AS17:AU17"/>
    <mergeCell ref="AV17:AX17"/>
    <mergeCell ref="AV18:AX18"/>
    <mergeCell ref="AF16:AG17"/>
    <mergeCell ref="AH16:AI17"/>
    <mergeCell ref="AP16:AR16"/>
    <mergeCell ref="AS16:AU16"/>
    <mergeCell ref="BE18:BF18"/>
    <mergeCell ref="BB16:BD18"/>
    <mergeCell ref="BE16:BF17"/>
    <mergeCell ref="AM17:AO17"/>
    <mergeCell ref="AD10:AD11"/>
    <mergeCell ref="AE10:AE11"/>
    <mergeCell ref="X12:Y12"/>
    <mergeCell ref="BH12:BL12"/>
    <mergeCell ref="C13:C15"/>
    <mergeCell ref="G13:K14"/>
    <mergeCell ref="L13:P15"/>
    <mergeCell ref="Q13:Q15"/>
    <mergeCell ref="R13:R15"/>
    <mergeCell ref="S13:U15"/>
    <mergeCell ref="BG10:BG12"/>
    <mergeCell ref="BH10:BL10"/>
    <mergeCell ref="L11:P12"/>
    <mergeCell ref="AP11:AR11"/>
    <mergeCell ref="AS11:AU11"/>
    <mergeCell ref="AV11:AX11"/>
    <mergeCell ref="BH11:BL11"/>
    <mergeCell ref="AJ12:AL12"/>
    <mergeCell ref="AS10:AU10"/>
    <mergeCell ref="AV10:AX10"/>
    <mergeCell ref="AY10:BA12"/>
    <mergeCell ref="G15:I15"/>
    <mergeCell ref="J15:K15"/>
    <mergeCell ref="AJ15:AL15"/>
    <mergeCell ref="AP15:AR15"/>
    <mergeCell ref="AS15:AU15"/>
    <mergeCell ref="AV13:AX13"/>
    <mergeCell ref="AY13:BA15"/>
    <mergeCell ref="BG13:BG15"/>
    <mergeCell ref="AP14:AR14"/>
    <mergeCell ref="AS14:AU14"/>
    <mergeCell ref="AV14:AX14"/>
    <mergeCell ref="AP8:AR8"/>
    <mergeCell ref="AS8:AU8"/>
    <mergeCell ref="AV8:AX8"/>
    <mergeCell ref="BE6:BF7"/>
    <mergeCell ref="AF10:AG11"/>
    <mergeCell ref="AH10:AI11"/>
    <mergeCell ref="BB10:BD12"/>
    <mergeCell ref="BE10:BF11"/>
    <mergeCell ref="AP12:AR12"/>
    <mergeCell ref="AS12:AU12"/>
    <mergeCell ref="AV12:AX12"/>
    <mergeCell ref="BE12:BF12"/>
    <mergeCell ref="C10:C12"/>
    <mergeCell ref="G10:K11"/>
    <mergeCell ref="Q10:Q12"/>
    <mergeCell ref="R10:R12"/>
    <mergeCell ref="S10:U12"/>
    <mergeCell ref="G12:I12"/>
    <mergeCell ref="J12:K12"/>
    <mergeCell ref="V4:W9"/>
    <mergeCell ref="X4:AE5"/>
    <mergeCell ref="X6:AA6"/>
    <mergeCell ref="AB6:AC9"/>
    <mergeCell ref="AD6:AE9"/>
    <mergeCell ref="X7:Y9"/>
    <mergeCell ref="Z7:AA9"/>
    <mergeCell ref="V10:W12"/>
    <mergeCell ref="X10:Y11"/>
    <mergeCell ref="Z10:Z11"/>
    <mergeCell ref="AA10:AA11"/>
    <mergeCell ref="AB10:AB11"/>
    <mergeCell ref="AC10:AC11"/>
    <mergeCell ref="AD16:AD17"/>
    <mergeCell ref="AE16:AE17"/>
    <mergeCell ref="X18:Y18"/>
    <mergeCell ref="C1:BM1"/>
    <mergeCell ref="C4:C9"/>
    <mergeCell ref="L4:P9"/>
    <mergeCell ref="Q4:Q9"/>
    <mergeCell ref="R4:R9"/>
    <mergeCell ref="S4:U9"/>
    <mergeCell ref="BH6:BL9"/>
    <mergeCell ref="AF7:AG8"/>
    <mergeCell ref="AH7:AI8"/>
    <mergeCell ref="AP7:AR7"/>
    <mergeCell ref="AS7:AU7"/>
    <mergeCell ref="AF4:BD5"/>
    <mergeCell ref="BE4:BF5"/>
    <mergeCell ref="BG4:BG9"/>
    <mergeCell ref="BH4:BL5"/>
    <mergeCell ref="AF6:AI6"/>
    <mergeCell ref="AJ6:BA6"/>
    <mergeCell ref="BB6:BD8"/>
    <mergeCell ref="BE8:BF9"/>
    <mergeCell ref="AF9:AG9"/>
    <mergeCell ref="AH9:AI9"/>
    <mergeCell ref="AJ9:AL9"/>
    <mergeCell ref="AP9:AR9"/>
    <mergeCell ref="AS9:AU9"/>
    <mergeCell ref="AV9:AX9"/>
    <mergeCell ref="AY9:BA9"/>
    <mergeCell ref="BB9:BD9"/>
    <mergeCell ref="AV7:AX7"/>
    <mergeCell ref="AY7:BA8"/>
    <mergeCell ref="AE34:AE35"/>
    <mergeCell ref="I40:BL41"/>
    <mergeCell ref="AD19:AD20"/>
    <mergeCell ref="AE19:AE20"/>
    <mergeCell ref="X21:Y21"/>
    <mergeCell ref="AD22:AD23"/>
    <mergeCell ref="AE22:AE23"/>
    <mergeCell ref="X24:Y24"/>
    <mergeCell ref="V25:W27"/>
    <mergeCell ref="X25:Y26"/>
    <mergeCell ref="Z25:Z26"/>
    <mergeCell ref="AA25:AA26"/>
    <mergeCell ref="AB25:AB26"/>
    <mergeCell ref="AC25:AC26"/>
    <mergeCell ref="AD25:AD26"/>
    <mergeCell ref="AE25:AE26"/>
    <mergeCell ref="X27:Y27"/>
    <mergeCell ref="AS19:AU19"/>
    <mergeCell ref="BE21:BF21"/>
    <mergeCell ref="BB19:BD21"/>
    <mergeCell ref="BE19:BF20"/>
    <mergeCell ref="AS20:AU20"/>
    <mergeCell ref="AV20:AX20"/>
    <mergeCell ref="AV21:AX21"/>
    <mergeCell ref="AF19:AG20"/>
    <mergeCell ref="AH19:AI20"/>
    <mergeCell ref="AP19:AR19"/>
    <mergeCell ref="AP20:AR20"/>
    <mergeCell ref="BG19:BG21"/>
    <mergeCell ref="BE27:BF27"/>
    <mergeCell ref="BB25:BD27"/>
    <mergeCell ref="BE25:BF26"/>
    <mergeCell ref="X55:Y55"/>
    <mergeCell ref="V34:W36"/>
    <mergeCell ref="X34:Y35"/>
    <mergeCell ref="Z34:Z35"/>
    <mergeCell ref="AA34:AA35"/>
    <mergeCell ref="AB34:AB35"/>
    <mergeCell ref="AC34:AC35"/>
    <mergeCell ref="AE74:AE75"/>
    <mergeCell ref="AA77:AA78"/>
    <mergeCell ref="AB77:AB78"/>
    <mergeCell ref="V74:W76"/>
    <mergeCell ref="X70:Y70"/>
    <mergeCell ref="V71:W73"/>
    <mergeCell ref="X71:Y72"/>
    <mergeCell ref="AP13:AR13"/>
    <mergeCell ref="AS13:AU13"/>
    <mergeCell ref="AD34:AD35"/>
    <mergeCell ref="V13:W15"/>
    <mergeCell ref="X13:Y14"/>
    <mergeCell ref="Z13:Z14"/>
    <mergeCell ref="AA13:AA14"/>
    <mergeCell ref="AB13:AB14"/>
    <mergeCell ref="AC13:AC14"/>
    <mergeCell ref="AD13:AD14"/>
    <mergeCell ref="AE13:AE14"/>
    <mergeCell ref="X15:Y15"/>
    <mergeCell ref="V16:W18"/>
    <mergeCell ref="X16:Y17"/>
    <mergeCell ref="Z16:Z17"/>
    <mergeCell ref="AA16:AA17"/>
    <mergeCell ref="AB16:AB17"/>
    <mergeCell ref="AC16:AC17"/>
    <mergeCell ref="AS50:AU50"/>
    <mergeCell ref="AV50:AX50"/>
    <mergeCell ref="AM22:AO22"/>
    <mergeCell ref="AM23:AO23"/>
    <mergeCell ref="AM26:AO26"/>
    <mergeCell ref="AP51:AR51"/>
    <mergeCell ref="AS51:AU51"/>
    <mergeCell ref="AV51:AX51"/>
    <mergeCell ref="AJ50:AL51"/>
    <mergeCell ref="AM52:AO52"/>
    <mergeCell ref="AM34:AO34"/>
    <mergeCell ref="AM35:AO35"/>
    <mergeCell ref="AP26:AR26"/>
    <mergeCell ref="AS26:AU26"/>
    <mergeCell ref="AV26:AX26"/>
    <mergeCell ref="AV27:AX27"/>
    <mergeCell ref="AF25:AG26"/>
    <mergeCell ref="AH25:AI26"/>
    <mergeCell ref="AP25:AR25"/>
    <mergeCell ref="AS25:AU25"/>
    <mergeCell ref="AJ22:AL23"/>
    <mergeCell ref="AP33:AR33"/>
    <mergeCell ref="AS33:AU33"/>
    <mergeCell ref="AV31:AX31"/>
    <mergeCell ref="D4:F9"/>
    <mergeCell ref="D10:F12"/>
    <mergeCell ref="D13:F15"/>
    <mergeCell ref="D16:F18"/>
    <mergeCell ref="D19:F21"/>
    <mergeCell ref="D22:F24"/>
    <mergeCell ref="D25:F27"/>
    <mergeCell ref="D28:F30"/>
    <mergeCell ref="D31:F33"/>
    <mergeCell ref="D47:F52"/>
    <mergeCell ref="AJ7:AL8"/>
    <mergeCell ref="AJ53:AL54"/>
    <mergeCell ref="V47:W52"/>
    <mergeCell ref="X47:AE48"/>
    <mergeCell ref="X49:AA49"/>
    <mergeCell ref="AB49:AC52"/>
    <mergeCell ref="AD49:AE52"/>
    <mergeCell ref="X50:Y52"/>
    <mergeCell ref="Z50:AA52"/>
    <mergeCell ref="V53:W55"/>
    <mergeCell ref="X53:Y54"/>
    <mergeCell ref="Z53:Z54"/>
    <mergeCell ref="AA53:AA54"/>
    <mergeCell ref="AB53:AB54"/>
    <mergeCell ref="AC53:AC54"/>
    <mergeCell ref="AD53:AD54"/>
    <mergeCell ref="AE53:AE54"/>
    <mergeCell ref="AJ10:AL11"/>
    <mergeCell ref="AJ13:AL14"/>
    <mergeCell ref="AJ16:AL17"/>
    <mergeCell ref="AJ19:AL20"/>
    <mergeCell ref="AJ34:AL35"/>
    <mergeCell ref="D34:F36"/>
    <mergeCell ref="D53:F55"/>
    <mergeCell ref="D56:F58"/>
    <mergeCell ref="D59:F61"/>
    <mergeCell ref="D62:F64"/>
    <mergeCell ref="D65:F67"/>
    <mergeCell ref="D68:F70"/>
    <mergeCell ref="D74:F76"/>
    <mergeCell ref="D77:F79"/>
    <mergeCell ref="D80:F82"/>
    <mergeCell ref="I89:BP89"/>
    <mergeCell ref="AH80:AI81"/>
    <mergeCell ref="AF80:AG81"/>
    <mergeCell ref="BG80:BG82"/>
    <mergeCell ref="AH53:AI54"/>
    <mergeCell ref="AJ68:AL69"/>
    <mergeCell ref="AM70:AO70"/>
    <mergeCell ref="AF50:AG51"/>
    <mergeCell ref="AH50:AI51"/>
    <mergeCell ref="AF52:AG52"/>
    <mergeCell ref="AH52:AI52"/>
    <mergeCell ref="AJ52:AL52"/>
    <mergeCell ref="AF65:AG66"/>
    <mergeCell ref="AM55:AO55"/>
    <mergeCell ref="AJ56:AL57"/>
    <mergeCell ref="AM56:AO56"/>
    <mergeCell ref="AM57:AO57"/>
    <mergeCell ref="AM59:AO59"/>
    <mergeCell ref="AM36:AO36"/>
    <mergeCell ref="AV55:AX55"/>
    <mergeCell ref="AP53:AR53"/>
    <mergeCell ref="AS53:AU53"/>
    <mergeCell ref="AP52:AR52"/>
    <mergeCell ref="AS52:AU52"/>
    <mergeCell ref="AV52:AX52"/>
    <mergeCell ref="G4:K6"/>
    <mergeCell ref="G7:I9"/>
    <mergeCell ref="J7:K9"/>
    <mergeCell ref="G47:K49"/>
    <mergeCell ref="G50:I52"/>
    <mergeCell ref="J50:K52"/>
    <mergeCell ref="G93:K95"/>
    <mergeCell ref="G96:I98"/>
    <mergeCell ref="J96:K98"/>
    <mergeCell ref="G33:I33"/>
    <mergeCell ref="J33:K33"/>
    <mergeCell ref="G80:K81"/>
    <mergeCell ref="G82:I82"/>
    <mergeCell ref="J82:K82"/>
    <mergeCell ref="AM9:AO9"/>
    <mergeCell ref="AM12:AO12"/>
    <mergeCell ref="AM15:AO15"/>
    <mergeCell ref="AM18:AO18"/>
    <mergeCell ref="AM28:AO28"/>
    <mergeCell ref="AM29:AO29"/>
    <mergeCell ref="AJ33:AL33"/>
    <mergeCell ref="AM21:AO21"/>
    <mergeCell ref="AM19:AO19"/>
    <mergeCell ref="AM20:AO20"/>
    <mergeCell ref="AV53:AX53"/>
    <mergeCell ref="AV60:AX60"/>
    <mergeCell ref="AV61:AX61"/>
    <mergeCell ref="AF59:AG60"/>
    <mergeCell ref="AH59:AI60"/>
    <mergeCell ref="AD102:AD103"/>
    <mergeCell ref="BE101:BF101"/>
    <mergeCell ref="BE99:BF100"/>
    <mergeCell ref="AY3:BE3"/>
    <mergeCell ref="BF3:BG3"/>
    <mergeCell ref="BH3:BM3"/>
    <mergeCell ref="AY46:BE46"/>
    <mergeCell ref="BF46:BG46"/>
    <mergeCell ref="BH46:BM46"/>
    <mergeCell ref="AY92:BE92"/>
    <mergeCell ref="BF92:BG92"/>
    <mergeCell ref="BH92:BM92"/>
    <mergeCell ref="AY138:BE138"/>
    <mergeCell ref="BF138:BG138"/>
    <mergeCell ref="BH138:BM138"/>
    <mergeCell ref="AM7:AO7"/>
    <mergeCell ref="AM8:AO8"/>
    <mergeCell ref="AM10:AO10"/>
    <mergeCell ref="AM11:AO11"/>
    <mergeCell ref="AM13:AO13"/>
    <mergeCell ref="AM14:AO14"/>
    <mergeCell ref="AM16:AO16"/>
    <mergeCell ref="AM50:AO50"/>
    <mergeCell ref="AM51:AO51"/>
    <mergeCell ref="AM53:AO53"/>
    <mergeCell ref="AM54:AO54"/>
    <mergeCell ref="AP23:AR23"/>
    <mergeCell ref="AS23:AU23"/>
    <mergeCell ref="AV23:AX23"/>
    <mergeCell ref="AV24:AX24"/>
    <mergeCell ref="AP22:AR22"/>
    <mergeCell ref="AS22:AU22"/>
    <mergeCell ref="BG114:BG116"/>
    <mergeCell ref="AV111:AX111"/>
    <mergeCell ref="AY111:BA113"/>
    <mergeCell ref="D93:F98"/>
    <mergeCell ref="AB95:AC98"/>
    <mergeCell ref="I178:BL179"/>
    <mergeCell ref="X76:Y76"/>
    <mergeCell ref="V77:W79"/>
    <mergeCell ref="I86:BL87"/>
    <mergeCell ref="AE77:AE78"/>
    <mergeCell ref="X77:Y78"/>
    <mergeCell ref="X93:AE94"/>
    <mergeCell ref="AP50:AR50"/>
    <mergeCell ref="X95:AA95"/>
    <mergeCell ref="X74:Y75"/>
    <mergeCell ref="Z74:Z75"/>
    <mergeCell ref="AY50:BA51"/>
    <mergeCell ref="AM128:AO128"/>
    <mergeCell ref="AP128:AR128"/>
    <mergeCell ref="AM142:AO142"/>
    <mergeCell ref="AM143:AO143"/>
    <mergeCell ref="AM145:AO145"/>
    <mergeCell ref="AM146:AO146"/>
    <mergeCell ref="AC111:AC112"/>
    <mergeCell ref="AD111:AD112"/>
    <mergeCell ref="AF126:AG127"/>
    <mergeCell ref="AH126:AI127"/>
    <mergeCell ref="BG126:BG128"/>
    <mergeCell ref="I88:BM88"/>
    <mergeCell ref="AF93:BD94"/>
    <mergeCell ref="Z96:AA98"/>
    <mergeCell ref="V93:W98"/>
    <mergeCell ref="AF117:AG118"/>
    <mergeCell ref="BE125:BF125"/>
    <mergeCell ref="BB123:BD125"/>
    <mergeCell ref="S111:U113"/>
    <mergeCell ref="AM114:AO114"/>
    <mergeCell ref="AM115:AO115"/>
    <mergeCell ref="AM117:AO117"/>
    <mergeCell ref="AM118:AO118"/>
    <mergeCell ref="AP126:AR126"/>
    <mergeCell ref="AM127:AO127"/>
    <mergeCell ref="AB120:AB121"/>
    <mergeCell ref="AC120:AC121"/>
    <mergeCell ref="V111:W113"/>
    <mergeCell ref="X111:Y112"/>
    <mergeCell ref="Z111:Z112"/>
    <mergeCell ref="AA111:AA112"/>
    <mergeCell ref="AB111:AB112"/>
    <mergeCell ref="AV121:AX121"/>
    <mergeCell ref="AV122:AX122"/>
    <mergeCell ref="BE122:BF122"/>
    <mergeCell ref="BB120:BD122"/>
    <mergeCell ref="BE120:BF121"/>
    <mergeCell ref="AV120:AX120"/>
    <mergeCell ref="BE123:BF124"/>
    <mergeCell ref="AY123:BA125"/>
    <mergeCell ref="BB111:BD113"/>
    <mergeCell ref="BE111:BF112"/>
    <mergeCell ref="AY120:BA122"/>
    <mergeCell ref="AS123:AU123"/>
    <mergeCell ref="X120:Y121"/>
    <mergeCell ref="AD120:AD121"/>
    <mergeCell ref="Z102:Z103"/>
    <mergeCell ref="AH114:AI115"/>
    <mergeCell ref="AD95:AE98"/>
    <mergeCell ref="X96:Y98"/>
    <mergeCell ref="V99:W101"/>
    <mergeCell ref="X101:Y101"/>
    <mergeCell ref="AJ99:AL100"/>
    <mergeCell ref="AP100:AR100"/>
    <mergeCell ref="AS100:AU100"/>
    <mergeCell ref="AS103:AU103"/>
    <mergeCell ref="X150:Y150"/>
    <mergeCell ref="AD166:AD167"/>
    <mergeCell ref="AE166:AE167"/>
    <mergeCell ref="X165:Y165"/>
    <mergeCell ref="AA163:AA164"/>
    <mergeCell ref="AB163:AB164"/>
    <mergeCell ref="AC163:AC164"/>
    <mergeCell ref="AD163:AD164"/>
    <mergeCell ref="AE163:AE164"/>
    <mergeCell ref="AS120:AU120"/>
    <mergeCell ref="AS122:AU122"/>
    <mergeCell ref="AP122:AR122"/>
    <mergeCell ref="X125:Y125"/>
    <mergeCell ref="AM113:AO113"/>
    <mergeCell ref="AP115:AR115"/>
    <mergeCell ref="AS115:AU115"/>
    <mergeCell ref="AF120:AG121"/>
    <mergeCell ref="AS146:AU146"/>
    <mergeCell ref="AC102:AC103"/>
    <mergeCell ref="AS107:AU107"/>
    <mergeCell ref="AH123:AI124"/>
    <mergeCell ref="AP123:AR123"/>
    <mergeCell ref="AM158:AO158"/>
    <mergeCell ref="AF172:AG173"/>
    <mergeCell ref="AM163:AO163"/>
    <mergeCell ref="AE111:AE112"/>
    <mergeCell ref="I180:BM180"/>
    <mergeCell ref="AM156:AO156"/>
    <mergeCell ref="D105:F107"/>
    <mergeCell ref="D108:F110"/>
    <mergeCell ref="D111:F113"/>
    <mergeCell ref="D114:F116"/>
    <mergeCell ref="AB105:AB106"/>
    <mergeCell ref="AY117:BA119"/>
    <mergeCell ref="V114:W116"/>
    <mergeCell ref="X114:Y115"/>
    <mergeCell ref="Z114:Z115"/>
    <mergeCell ref="AA114:AA115"/>
    <mergeCell ref="AE117:AE118"/>
    <mergeCell ref="X116:Y116"/>
    <mergeCell ref="AH117:AI118"/>
    <mergeCell ref="AP117:AR117"/>
    <mergeCell ref="AS117:AU117"/>
    <mergeCell ref="AJ117:AL118"/>
    <mergeCell ref="AM174:AO174"/>
    <mergeCell ref="AP174:AR174"/>
    <mergeCell ref="AP127:AR127"/>
    <mergeCell ref="AY126:BA128"/>
    <mergeCell ref="BB126:BD128"/>
    <mergeCell ref="AY172:BA174"/>
    <mergeCell ref="BB172:BD174"/>
    <mergeCell ref="BG120:BG122"/>
    <mergeCell ref="AS121:AU121"/>
    <mergeCell ref="BG117:BG119"/>
    <mergeCell ref="BB141:BD143"/>
    <mergeCell ref="BE141:BF142"/>
    <mergeCell ref="AM150:AO150"/>
    <mergeCell ref="AY151:BA153"/>
    <mergeCell ref="BG151:BG153"/>
    <mergeCell ref="AP152:AR152"/>
    <mergeCell ref="AS152:AU152"/>
    <mergeCell ref="AV152:AX152"/>
    <mergeCell ref="AV153:AX153"/>
    <mergeCell ref="AP151:AR151"/>
    <mergeCell ref="AS151:AU151"/>
    <mergeCell ref="D157:F159"/>
    <mergeCell ref="D160:F162"/>
    <mergeCell ref="D163:F165"/>
    <mergeCell ref="D166:F168"/>
    <mergeCell ref="D169:F171"/>
    <mergeCell ref="AM160:AO160"/>
    <mergeCell ref="D145:F147"/>
    <mergeCell ref="D148:F150"/>
    <mergeCell ref="D151:F153"/>
    <mergeCell ref="AP147:AR147"/>
    <mergeCell ref="AS147:AU147"/>
    <mergeCell ref="AV147:AX147"/>
    <mergeCell ref="AP145:AR145"/>
    <mergeCell ref="AS145:AU145"/>
    <mergeCell ref="AV145:AX145"/>
    <mergeCell ref="AY145:BA147"/>
    <mergeCell ref="BB145:BD147"/>
    <mergeCell ref="AH145:AI146"/>
    <mergeCell ref="BG145:BG147"/>
    <mergeCell ref="AP146:AR146"/>
    <mergeCell ref="X168:Y168"/>
    <mergeCell ref="J122:K122"/>
    <mergeCell ref="L148:P150"/>
    <mergeCell ref="Q148:Q150"/>
    <mergeCell ref="R148:R150"/>
    <mergeCell ref="S148:U150"/>
    <mergeCell ref="J159:K159"/>
    <mergeCell ref="BG111:BG113"/>
    <mergeCell ref="AM120:AO120"/>
    <mergeCell ref="AM121:AO121"/>
    <mergeCell ref="AF111:AG112"/>
    <mergeCell ref="AH111:AI112"/>
    <mergeCell ref="AP111:AR111"/>
    <mergeCell ref="AS111:AU111"/>
    <mergeCell ref="BE113:BF113"/>
    <mergeCell ref="X113:Y113"/>
    <mergeCell ref="AB114:AB115"/>
    <mergeCell ref="AC114:AC115"/>
    <mergeCell ref="AM116:AO116"/>
    <mergeCell ref="AP121:AR121"/>
    <mergeCell ref="AH120:AI121"/>
    <mergeCell ref="AP120:AR120"/>
    <mergeCell ref="AJ120:AL121"/>
    <mergeCell ref="AV115:AX115"/>
    <mergeCell ref="I132:BL133"/>
    <mergeCell ref="AV116:AX116"/>
    <mergeCell ref="AF114:AG115"/>
    <mergeCell ref="S145:U147"/>
    <mergeCell ref="BE145:BF146"/>
    <mergeCell ref="AF145:AG146"/>
    <mergeCell ref="AS114:AU114"/>
    <mergeCell ref="BE116:BF116"/>
    <mergeCell ref="BG139:BG144"/>
    <mergeCell ref="D117:F119"/>
    <mergeCell ref="D123:F125"/>
    <mergeCell ref="AH172:AI173"/>
    <mergeCell ref="BG172:BG174"/>
    <mergeCell ref="V145:W147"/>
    <mergeCell ref="X145:Y146"/>
    <mergeCell ref="Z145:Z146"/>
    <mergeCell ref="AA145:AA146"/>
    <mergeCell ref="V166:W168"/>
    <mergeCell ref="AM122:AO122"/>
    <mergeCell ref="AJ122:AL122"/>
    <mergeCell ref="BH125:BL125"/>
    <mergeCell ref="R111:R113"/>
    <mergeCell ref="AY108:BA110"/>
    <mergeCell ref="BG108:BG110"/>
    <mergeCell ref="X110:Y110"/>
    <mergeCell ref="AE108:AE109"/>
    <mergeCell ref="J128:K128"/>
    <mergeCell ref="I135:BS135"/>
    <mergeCell ref="AC108:AC109"/>
    <mergeCell ref="AD108:AD109"/>
    <mergeCell ref="AE123:AE124"/>
    <mergeCell ref="AM123:AO123"/>
    <mergeCell ref="AM124:AO124"/>
    <mergeCell ref="V117:W119"/>
    <mergeCell ref="X117:Y118"/>
    <mergeCell ref="X139:AE140"/>
    <mergeCell ref="X141:AA141"/>
    <mergeCell ref="AB141:AC144"/>
    <mergeCell ref="AD141:AE144"/>
    <mergeCell ref="AJ145:AL146"/>
    <mergeCell ref="I134:BM134"/>
  </mergeCells>
  <phoneticPr fontId="2"/>
  <dataValidations count="12">
    <dataValidation type="list" allowBlank="1" showInputMessage="1" showErrorMessage="1" sqref="AH12 AF12 AH15 AF15 AH33 AF33 AH18 AF18 AH21 AF21 AH24 AF24 AH27 AF27 AH113 AF113 AH101 AF101 AH67 AF67 AH119 AF119 AH55 AF55 AH73 AF73 AH58 AF58 AH61 AF61 AH64 AF64 AH30 AF30 AH104 AF104 AH79 AF79 AH76 AF76 AH107 AF107 AH70 AF70 AH110 AF110 AH125 AF125 AH122 AF122 AH116 AF116 AF128 AF82 AH36 AF36 AH82 AH128 AH159 AF159 AH147 AF147 AH165 AF165 AH150 AF150 AH153 AF153 AH156 AF156 AH171 AF171 AH168 AF168 AH162 AF162 AF174 AH174" xr:uid="{00000000-0002-0000-1700-000000000000}">
      <formula1>"　,格付表,月給,日給,時給"</formula1>
    </dataValidation>
    <dataValidation type="list" allowBlank="1" showInputMessage="1" showErrorMessage="1" sqref="G122:I122 G125:I125 G24:I24 G15:I15 G128:I128 G18:I18 G21:I21 G30:I30 G110:I110 G101:I101 G104:I104 G107:I107 G116:I116 G27:I27 G113:I113 G33:I33 G119:I119 G76:I76 G79:I79 G82:I82 G64:I64 G55:I55 G58:I58 G61:I61 G70:I70 G67:I67 G73:I73 G36:I36 G168:I168 G171:I171 G174:I174 G156:I156 G147:I147 G150:I150 G153:I153 G162:I162 G159:I159 G165:I165" xr:uid="{00000000-0002-0000-1700-000001000000}">
      <formula1>"　,常勤,非常勤"</formula1>
    </dataValidation>
    <dataValidation type="list" allowBlank="1" showInputMessage="1" showErrorMessage="1" sqref="R10:R36 R99:R128 R53:R82 R145:R174" xr:uid="{00000000-0002-0000-1700-000002000000}">
      <formula1>"　,有,無"</formula1>
    </dataValidation>
    <dataValidation type="list" allowBlank="1" showInputMessage="1" showErrorMessage="1" sqref="V10:W36 V53:W82 V99:W128 W90:X90 V145:W174" xr:uid="{00000000-0002-0000-1700-000003000000}">
      <formula1>"　,大学院,大学,短大,専門学校,高校,中学校,特別支援学校"</formula1>
    </dataValidation>
    <dataValidation type="list" allowBlank="1" showInputMessage="1" showErrorMessage="1" sqref="BG10:BG36 BG53:BG82 BG99:BG128 BG145:BG174" xr:uid="{00000000-0002-0000-1700-000004000000}">
      <formula1>"　,◯,×"</formula1>
    </dataValidation>
    <dataValidation type="list" allowBlank="1" showInputMessage="1" showErrorMessage="1" sqref="G123:K124 G77:K78 G80:K81 G126:K127 G120:K121 G74:K75 G169:K170 G172:K173 G166:K167" xr:uid="{00000000-0002-0000-1700-000005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S53:U82 S99:U128 S10:U36 S145:U174" xr:uid="{00000000-0002-0000-1700-000006000000}">
      <formula1>"　,施設長,保育士,幼稚園教諭,小学校教諭,看護師,准看護師,子育て支援員,管理栄養士,栄養士,簿記1級,簿記2級,簿記3級"</formula1>
    </dataValidation>
    <dataValidation type="list" allowBlank="1" showInputMessage="1" showErrorMessage="1" sqref="BF92:BG92 BF3:BG3 BF46:BG46 BF138:BG138" xr:uid="{00000000-0002-0000-1700-000008000000}">
      <formula1>"6,7,8,9,10,11,12,1,2,3"</formula1>
    </dataValidation>
    <dataValidation type="list" allowBlank="1" showInputMessage="1" showErrorMessage="1" sqref="G28 G31 G13 G16 G19 G22 G25 G34 G68 G71 G53 G56 G59 G62 G65 G114 G117 G99 G102 G105 G108 G111 G160 G163 G145 G148 G151 G154 G157" xr:uid="{00000000-0002-0000-1700-000009000000}">
      <formula1>"　,園長,副園長,事務長,事務員,幼稚園教諭,小学校教諭,養護教諭,看護師,准看護師,子育て支援員,保育補助,調理員,栄養士,用務員,支援センター支援員,放課後児童支援員"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G12:I12" xr:uid="{3CE3CC9A-E288-4299-99C8-35438AF85468}">
      <formula1>"　,常勤,短時間"</formula1>
    </dataValidation>
    <dataValidation type="list" allowBlank="1" showInputMessage="1" showErrorMessage="1" sqref="D10:F36 D53:F82 D99:F128 D145:F174" xr:uid="{0D24A562-8562-44E0-AB4B-FD28BCD730C5}">
      <formula1>"本園,その他の事業"</formula1>
    </dataValidation>
    <dataValidation type="list" allowBlank="1" showInputMessage="1" sqref="G10:K11" xr:uid="{DE2942A3-FA77-4BB4-A8CE-02E56FE009E8}">
      <formula1>"　,園長,副園長,教頭,主幹養護教諭,養護教諭,養護助教諭,小学校教諭,看護師,准看護師,主幹栄養教諭,栄養教諭,調理員,栄養士,事務員,教育・保育補助員,用務員,子育て支援員"</formula1>
    </dataValidation>
  </dataValidations>
  <hyperlinks>
    <hyperlink ref="BN1" location="目次!A1" display="目次に戻る" xr:uid="{00000000-0004-0000-1700-000000000000}"/>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3" min="2" max="64" man="1"/>
    <brk id="89" min="2" max="64" man="1"/>
    <brk id="135" min="2" max="64"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A1:CA62"/>
  <sheetViews>
    <sheetView showGridLines="0" view="pageBreakPreview" zoomScale="80" zoomScaleNormal="100" zoomScaleSheetLayoutView="80" workbookViewId="0">
      <selection activeCell="BZ44" sqref="BZ44"/>
    </sheetView>
  </sheetViews>
  <sheetFormatPr defaultColWidth="8" defaultRowHeight="12"/>
  <cols>
    <col min="1" max="2" width="1.453125" style="5" customWidth="1"/>
    <col min="3" max="26" width="2.36328125" style="5" customWidth="1"/>
    <col min="27" max="27" width="5.90625" style="5" customWidth="1"/>
    <col min="28" max="31" width="2.36328125" style="5" customWidth="1"/>
    <col min="32" max="32" width="3.90625" style="5" customWidth="1"/>
    <col min="33" max="33" width="3.1796875" style="5" customWidth="1"/>
    <col min="34" max="81" width="2.36328125" style="5" customWidth="1"/>
    <col min="82" max="87" width="3.6328125" style="5" customWidth="1"/>
    <col min="88" max="16384" width="8" style="5"/>
  </cols>
  <sheetData>
    <row r="1" spans="1:79" ht="14.15" customHeight="1">
      <c r="B1" s="2394" t="s">
        <v>823</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071" t="s">
        <v>1428</v>
      </c>
      <c r="AN1" s="2071"/>
      <c r="AO1" s="2071"/>
      <c r="AP1" s="2071"/>
      <c r="AQ1" s="2071"/>
      <c r="AR1" s="2071"/>
      <c r="AS1" s="2071"/>
    </row>
    <row r="2" spans="1:79" ht="5.15" customHeight="1" thickBot="1"/>
    <row r="3" spans="1:79" ht="14.15" customHeight="1">
      <c r="B3" s="2395" t="s">
        <v>560</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155</v>
      </c>
      <c r="AC3" s="2396"/>
      <c r="AD3" s="2396"/>
      <c r="AE3" s="2396"/>
      <c r="AF3" s="2396"/>
      <c r="AG3" s="2396"/>
      <c r="AH3" s="2396"/>
      <c r="AI3" s="2396"/>
      <c r="AJ3" s="2396"/>
      <c r="AK3" s="2396"/>
      <c r="AL3" s="2797"/>
      <c r="AQ3" s="196" t="s">
        <v>1756</v>
      </c>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row>
    <row r="4" spans="1:79" ht="7" customHeight="1">
      <c r="A4" s="6"/>
      <c r="B4" s="68"/>
      <c r="C4" s="6"/>
      <c r="D4" s="6"/>
      <c r="E4" s="1"/>
      <c r="F4" s="81"/>
      <c r="G4" s="81"/>
      <c r="H4" s="81"/>
      <c r="I4" s="81"/>
      <c r="J4" s="81"/>
      <c r="K4" s="81"/>
      <c r="L4" s="81"/>
      <c r="M4" s="81"/>
      <c r="N4" s="81"/>
      <c r="O4" s="81"/>
      <c r="P4" s="81"/>
      <c r="Q4" s="81"/>
      <c r="R4" s="81"/>
      <c r="S4" s="81"/>
      <c r="T4" s="121"/>
      <c r="U4" s="121"/>
      <c r="V4" s="6"/>
      <c r="W4" s="121"/>
      <c r="X4" s="121"/>
      <c r="Y4" s="6"/>
      <c r="AB4" s="105"/>
      <c r="AC4" s="115"/>
      <c r="AD4" s="115"/>
      <c r="AE4" s="115"/>
      <c r="AF4" s="115"/>
      <c r="AG4" s="115"/>
      <c r="AH4" s="115"/>
      <c r="AI4" s="115"/>
      <c r="AJ4" s="115"/>
      <c r="AK4" s="115"/>
      <c r="AL4" s="140"/>
    </row>
    <row r="5" spans="1:79" ht="14.15" customHeight="1">
      <c r="A5" s="6"/>
      <c r="B5" s="68"/>
      <c r="C5" s="2656" t="s">
        <v>1080</v>
      </c>
      <c r="D5" s="2656"/>
      <c r="E5" s="2656"/>
      <c r="F5" s="2656"/>
      <c r="G5" s="2656"/>
      <c r="H5" s="2656"/>
      <c r="I5" s="2656"/>
      <c r="J5" s="2656"/>
      <c r="K5" s="2656"/>
      <c r="L5" s="2656"/>
      <c r="M5" s="2656"/>
      <c r="N5" s="2656"/>
      <c r="O5" s="2656"/>
      <c r="P5" s="2656"/>
      <c r="Q5" s="2656"/>
      <c r="R5" s="2656"/>
      <c r="S5" s="2656"/>
      <c r="T5" s="2656"/>
      <c r="U5" s="2656"/>
      <c r="V5" s="2656"/>
      <c r="W5" s="2656"/>
      <c r="X5" s="2656"/>
      <c r="Y5" s="2656"/>
      <c r="Z5" s="2656"/>
      <c r="AA5" s="4827"/>
      <c r="AB5" s="6"/>
      <c r="AC5" s="6"/>
      <c r="AD5" s="6"/>
      <c r="AE5" s="6"/>
      <c r="AF5" s="6"/>
      <c r="AG5" s="6"/>
      <c r="AH5" s="6"/>
      <c r="AI5" s="6"/>
      <c r="AJ5" s="6"/>
      <c r="AK5" s="6"/>
      <c r="AL5" s="67"/>
    </row>
    <row r="6" spans="1:79" ht="14.15" customHeight="1">
      <c r="A6" s="6"/>
      <c r="B6" s="68"/>
      <c r="C6" s="6"/>
      <c r="D6" s="6" t="s">
        <v>14</v>
      </c>
      <c r="E6" s="6"/>
      <c r="F6" s="6"/>
      <c r="G6" s="6"/>
      <c r="H6" s="6"/>
      <c r="I6" s="6"/>
      <c r="J6" s="6"/>
      <c r="K6" s="6"/>
      <c r="L6" s="6"/>
      <c r="M6" s="6"/>
      <c r="N6" s="6"/>
      <c r="O6" s="6"/>
      <c r="P6" s="1"/>
      <c r="Q6" s="6"/>
      <c r="R6" s="96"/>
      <c r="S6" s="96"/>
      <c r="T6" s="97"/>
      <c r="U6" s="98"/>
      <c r="V6" s="98"/>
      <c r="W6" s="6"/>
      <c r="X6" s="6"/>
      <c r="Y6" s="6"/>
      <c r="AA6" s="177"/>
      <c r="AC6" s="6"/>
      <c r="AD6" s="6"/>
      <c r="AE6" s="6"/>
      <c r="AF6" s="6"/>
      <c r="AG6" s="6"/>
      <c r="AH6" s="6"/>
      <c r="AI6" s="6"/>
      <c r="AJ6" s="6"/>
      <c r="AK6" s="6"/>
      <c r="AL6" s="67"/>
    </row>
    <row r="7" spans="1:79" ht="14.15" customHeight="1">
      <c r="A7" s="6"/>
      <c r="B7" s="68"/>
      <c r="C7" s="6"/>
      <c r="D7" s="6" t="s">
        <v>553</v>
      </c>
      <c r="E7" s="6"/>
      <c r="F7" s="6"/>
      <c r="G7" s="6"/>
      <c r="H7" s="6"/>
      <c r="I7" s="6"/>
      <c r="J7" s="6"/>
      <c r="K7" s="6"/>
      <c r="L7" s="6"/>
      <c r="M7" s="6"/>
      <c r="N7" s="6"/>
      <c r="O7" s="6"/>
      <c r="P7" s="1"/>
      <c r="Q7" s="1"/>
      <c r="R7" s="1"/>
      <c r="U7" s="1"/>
      <c r="Y7" s="6"/>
      <c r="AA7" s="177"/>
      <c r="AC7" s="6"/>
      <c r="AD7" s="6"/>
      <c r="AE7" s="6"/>
      <c r="AF7" s="6"/>
      <c r="AG7" s="6"/>
      <c r="AH7" s="6"/>
      <c r="AI7" s="6"/>
      <c r="AJ7" s="6"/>
      <c r="AK7" s="6"/>
      <c r="AL7" s="67"/>
    </row>
    <row r="8" spans="1:79" ht="14.15" customHeight="1">
      <c r="A8" s="6"/>
      <c r="B8" s="68"/>
      <c r="C8" s="6"/>
      <c r="D8" s="6"/>
      <c r="E8" s="3607"/>
      <c r="F8" s="3607"/>
      <c r="G8" s="3607"/>
      <c r="H8" s="3607"/>
      <c r="I8" s="3607"/>
      <c r="J8" s="3607"/>
      <c r="K8" s="3607"/>
      <c r="L8" s="3607"/>
      <c r="M8" s="3607"/>
      <c r="N8" s="3607"/>
      <c r="O8" s="3607"/>
      <c r="P8" s="3607"/>
      <c r="Q8" s="3607"/>
      <c r="R8" s="3607"/>
      <c r="S8" s="3607"/>
      <c r="T8" s="3607"/>
      <c r="U8" s="3607"/>
      <c r="V8" s="3607"/>
      <c r="W8" s="3607"/>
      <c r="X8" s="3607"/>
      <c r="Y8" s="3607"/>
      <c r="Z8" s="3607"/>
      <c r="AA8" s="177"/>
      <c r="AB8" s="6"/>
      <c r="AC8" s="6"/>
      <c r="AD8" s="6"/>
      <c r="AE8" s="6"/>
      <c r="AF8" s="6"/>
      <c r="AG8" s="6"/>
      <c r="AH8" s="6"/>
      <c r="AI8" s="6"/>
      <c r="AJ8" s="6"/>
      <c r="AK8" s="6"/>
      <c r="AL8" s="67"/>
    </row>
    <row r="9" spans="1:79" ht="14.15" customHeight="1">
      <c r="A9" s="6"/>
      <c r="B9" s="68"/>
      <c r="C9" s="6"/>
      <c r="D9" s="6"/>
      <c r="E9" s="3607"/>
      <c r="F9" s="3607"/>
      <c r="G9" s="3607"/>
      <c r="H9" s="3607"/>
      <c r="I9" s="3607"/>
      <c r="J9" s="3607"/>
      <c r="K9" s="3607"/>
      <c r="L9" s="3607"/>
      <c r="M9" s="3607"/>
      <c r="N9" s="3607"/>
      <c r="O9" s="3607"/>
      <c r="P9" s="3607"/>
      <c r="Q9" s="3607"/>
      <c r="R9" s="3607"/>
      <c r="S9" s="3607"/>
      <c r="T9" s="3607"/>
      <c r="U9" s="3607"/>
      <c r="V9" s="3607"/>
      <c r="W9" s="3607"/>
      <c r="X9" s="3607"/>
      <c r="Y9" s="3607"/>
      <c r="Z9" s="3607"/>
      <c r="AA9" s="177"/>
      <c r="AB9" s="6"/>
      <c r="AC9" s="6"/>
      <c r="AD9" s="6"/>
      <c r="AE9" s="6"/>
      <c r="AF9" s="6"/>
      <c r="AG9" s="6"/>
      <c r="AH9" s="6"/>
      <c r="AI9" s="6"/>
      <c r="AJ9" s="6"/>
      <c r="AK9" s="6"/>
      <c r="AL9" s="67"/>
    </row>
    <row r="10" spans="1:79" ht="14.15" customHeight="1">
      <c r="A10" s="6"/>
      <c r="B10" s="68"/>
      <c r="C10" s="6"/>
      <c r="D10" s="6"/>
      <c r="E10" s="3607"/>
      <c r="F10" s="3607"/>
      <c r="G10" s="3607"/>
      <c r="H10" s="3607"/>
      <c r="I10" s="3607"/>
      <c r="J10" s="3607"/>
      <c r="K10" s="3607"/>
      <c r="L10" s="3607"/>
      <c r="M10" s="3607"/>
      <c r="N10" s="3607"/>
      <c r="O10" s="3607"/>
      <c r="P10" s="3607"/>
      <c r="Q10" s="3607"/>
      <c r="R10" s="3607"/>
      <c r="S10" s="3607"/>
      <c r="T10" s="3607"/>
      <c r="U10" s="3607"/>
      <c r="V10" s="3607"/>
      <c r="W10" s="3607"/>
      <c r="X10" s="3607"/>
      <c r="Y10" s="3607"/>
      <c r="Z10" s="3607"/>
      <c r="AA10" s="177"/>
      <c r="AB10" s="6"/>
      <c r="AC10" s="6"/>
      <c r="AD10" s="6"/>
      <c r="AE10" s="6"/>
      <c r="AF10" s="6"/>
      <c r="AG10" s="6"/>
      <c r="AH10" s="6"/>
      <c r="AI10" s="6"/>
      <c r="AJ10" s="6"/>
      <c r="AK10" s="6"/>
      <c r="AL10" s="67"/>
    </row>
    <row r="11" spans="1:79" ht="14.15" customHeight="1">
      <c r="A11" s="6"/>
      <c r="B11" s="68"/>
      <c r="C11" s="6"/>
      <c r="D11" s="6"/>
      <c r="E11" s="1"/>
      <c r="F11" s="1"/>
      <c r="G11" s="1"/>
      <c r="H11" s="1"/>
      <c r="I11" s="1"/>
      <c r="J11" s="1"/>
      <c r="K11" s="1"/>
      <c r="L11" s="1"/>
      <c r="M11" s="1"/>
      <c r="N11" s="1"/>
      <c r="O11" s="1"/>
      <c r="P11" s="1"/>
      <c r="Q11" s="1"/>
      <c r="R11" s="1"/>
      <c r="S11" s="1"/>
      <c r="T11" s="1"/>
      <c r="U11" s="1"/>
      <c r="V11" s="1"/>
      <c r="W11" s="1"/>
      <c r="X11" s="1"/>
      <c r="Y11" s="6"/>
      <c r="AA11" s="177"/>
      <c r="AB11" s="6"/>
      <c r="AC11" s="6"/>
      <c r="AD11" s="6"/>
      <c r="AE11" s="6"/>
      <c r="AF11" s="6"/>
      <c r="AG11" s="6"/>
      <c r="AH11" s="6"/>
      <c r="AI11" s="6"/>
      <c r="AJ11" s="6"/>
      <c r="AK11" s="6"/>
      <c r="AL11" s="67"/>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row>
    <row r="12" spans="1:79" ht="14.15" customHeight="1">
      <c r="A12" s="6"/>
      <c r="B12" s="68"/>
      <c r="C12" s="6" t="s">
        <v>1081</v>
      </c>
      <c r="D12" s="6"/>
      <c r="E12" s="6"/>
      <c r="F12" s="6"/>
      <c r="G12" s="6"/>
      <c r="H12" s="6"/>
      <c r="I12" s="6"/>
      <c r="J12" s="6"/>
      <c r="K12" s="6"/>
      <c r="L12" s="6"/>
      <c r="M12" s="6"/>
      <c r="N12" s="6"/>
      <c r="O12" s="6"/>
      <c r="P12" s="1"/>
      <c r="Q12" s="1891"/>
      <c r="R12" s="1891"/>
      <c r="S12" s="1"/>
      <c r="T12" s="1891"/>
      <c r="U12" s="1891"/>
      <c r="V12" s="1"/>
      <c r="W12" s="6"/>
      <c r="X12" s="6"/>
      <c r="Z12" s="6"/>
      <c r="AA12" s="883"/>
      <c r="AB12" s="104"/>
      <c r="AC12" s="557"/>
      <c r="AD12" s="557"/>
      <c r="AE12" s="557"/>
      <c r="AF12" s="557"/>
      <c r="AG12" s="557"/>
      <c r="AH12" s="557"/>
      <c r="AI12" s="557"/>
      <c r="AJ12" s="557"/>
      <c r="AK12" s="557"/>
      <c r="AL12" s="606"/>
      <c r="AM12" s="62"/>
      <c r="AQ12" s="1273"/>
      <c r="AR12" s="1273"/>
      <c r="AS12" s="1273"/>
      <c r="AT12" s="1273"/>
      <c r="AU12" s="1273"/>
      <c r="AV12" s="1273"/>
      <c r="AW12" s="1273"/>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1"/>
      <c r="CA12" s="121"/>
    </row>
    <row r="13" spans="1:79" ht="14.15" customHeight="1">
      <c r="A13" s="6"/>
      <c r="B13" s="68"/>
      <c r="C13" s="6" t="s">
        <v>973</v>
      </c>
      <c r="D13" s="6"/>
      <c r="E13" s="6"/>
      <c r="F13" s="6"/>
      <c r="G13" s="6"/>
      <c r="H13" s="6"/>
      <c r="I13" s="6"/>
      <c r="J13" s="6"/>
      <c r="K13" s="6"/>
      <c r="L13" s="6"/>
      <c r="M13" s="6"/>
      <c r="N13" s="6"/>
      <c r="O13" s="6"/>
      <c r="P13" s="499"/>
      <c r="Q13" s="96"/>
      <c r="R13" s="6"/>
      <c r="S13" s="96"/>
      <c r="T13" s="96"/>
      <c r="U13" s="97"/>
      <c r="V13" s="98"/>
      <c r="W13" s="98"/>
      <c r="X13" s="6"/>
      <c r="Y13" s="6"/>
      <c r="Z13" s="6"/>
      <c r="AA13" s="883"/>
      <c r="AB13" s="275" t="s">
        <v>165</v>
      </c>
      <c r="AC13" s="191" t="s">
        <v>1997</v>
      </c>
      <c r="AD13" s="557"/>
      <c r="AE13" s="557"/>
      <c r="AF13" s="557"/>
      <c r="AG13" s="557"/>
      <c r="AH13" s="557"/>
      <c r="AI13" s="557"/>
      <c r="AJ13" s="557"/>
      <c r="AK13" s="557"/>
      <c r="AL13" s="606"/>
      <c r="AM13" s="62"/>
      <c r="AQ13" s="1235"/>
      <c r="AR13" s="1229"/>
      <c r="AS13" s="1229"/>
      <c r="AT13" s="1229"/>
      <c r="AU13" s="1229"/>
      <c r="AV13" s="1229"/>
      <c r="AW13" s="1229"/>
      <c r="AX13" s="1229"/>
      <c r="AY13" s="1229"/>
      <c r="AZ13" s="1229"/>
      <c r="BA13" s="1229"/>
      <c r="BB13" s="1229"/>
      <c r="BC13" s="1229"/>
      <c r="BD13" s="1229"/>
      <c r="BE13" s="1229"/>
      <c r="BF13" s="1229"/>
      <c r="BG13" s="1229"/>
      <c r="BH13" s="1229"/>
      <c r="BI13" s="1229"/>
      <c r="BJ13" s="1229"/>
      <c r="BK13" s="1229"/>
      <c r="BL13" s="1229"/>
      <c r="BM13" s="1229"/>
      <c r="BN13" s="1229"/>
      <c r="BO13" s="1229"/>
      <c r="BP13" s="1229"/>
      <c r="BQ13" s="1229"/>
      <c r="BR13" s="1229"/>
      <c r="BS13" s="1229"/>
      <c r="BT13" s="1229"/>
      <c r="BU13" s="1229"/>
      <c r="BV13" s="1229"/>
      <c r="BW13" s="1229"/>
      <c r="BX13" s="1229"/>
      <c r="BY13" s="1229"/>
      <c r="BZ13" s="121"/>
      <c r="CA13" s="121"/>
    </row>
    <row r="14" spans="1:79" ht="14.15" customHeight="1">
      <c r="A14" s="6"/>
      <c r="B14" s="68"/>
      <c r="C14" s="6"/>
      <c r="D14" s="6"/>
      <c r="E14" s="6"/>
      <c r="F14" s="6"/>
      <c r="G14" s="6"/>
      <c r="H14" s="6"/>
      <c r="I14" s="6"/>
      <c r="J14" s="6"/>
      <c r="K14" s="6"/>
      <c r="L14" s="6"/>
      <c r="M14" s="6"/>
      <c r="N14" s="6"/>
      <c r="O14" s="6"/>
      <c r="P14" s="499"/>
      <c r="Q14" s="96"/>
      <c r="R14" s="6"/>
      <c r="S14" s="96"/>
      <c r="T14" s="96"/>
      <c r="U14" s="97"/>
      <c r="V14" s="98"/>
      <c r="W14" s="98"/>
      <c r="X14" s="6"/>
      <c r="Y14" s="6"/>
      <c r="Z14" s="6"/>
      <c r="AA14" s="883"/>
      <c r="AB14" s="275"/>
      <c r="AC14" s="191"/>
      <c r="AD14" s="557"/>
      <c r="AE14" s="557"/>
      <c r="AF14" s="557"/>
      <c r="AG14" s="557"/>
      <c r="AH14" s="557"/>
      <c r="AI14" s="557"/>
      <c r="AJ14" s="557"/>
      <c r="AK14" s="557"/>
      <c r="AL14" s="606"/>
      <c r="AM14" s="62"/>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1"/>
      <c r="CA14" s="121"/>
    </row>
    <row r="15" spans="1:79" ht="14.15" customHeight="1">
      <c r="A15" s="6"/>
      <c r="B15" s="68"/>
      <c r="C15" s="2288" t="s">
        <v>1209</v>
      </c>
      <c r="D15" s="2288"/>
      <c r="E15" s="2288"/>
      <c r="F15" s="2288"/>
      <c r="G15" s="2288"/>
      <c r="H15" s="2288"/>
      <c r="I15" s="2288"/>
      <c r="J15" s="2288"/>
      <c r="K15" s="2288"/>
      <c r="L15" s="2288"/>
      <c r="M15" s="2288"/>
      <c r="N15" s="2288"/>
      <c r="O15" s="2288"/>
      <c r="P15" s="2288"/>
      <c r="Q15" s="2288"/>
      <c r="R15" s="2288"/>
      <c r="S15" s="2288"/>
      <c r="T15" s="2288"/>
      <c r="U15" s="2288"/>
      <c r="V15" s="2288"/>
      <c r="W15" s="2288"/>
      <c r="X15" s="2288"/>
      <c r="Y15" s="2288"/>
      <c r="Z15" s="2288"/>
      <c r="AA15" s="2289"/>
      <c r="AB15" s="275"/>
      <c r="AC15" s="191"/>
      <c r="AD15" s="557"/>
      <c r="AE15" s="557"/>
      <c r="AF15" s="557"/>
      <c r="AG15" s="557"/>
      <c r="AH15" s="557"/>
      <c r="AI15" s="557"/>
      <c r="AJ15" s="557"/>
      <c r="AK15" s="557"/>
      <c r="AL15" s="606"/>
      <c r="AM15" s="62"/>
      <c r="AQ15" s="1271"/>
      <c r="AR15" s="1271"/>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c r="BY15" s="1271"/>
      <c r="BZ15" s="121"/>
      <c r="CA15" s="121"/>
    </row>
    <row r="16" spans="1:79" ht="14.15" customHeight="1">
      <c r="A16" s="6"/>
      <c r="B16" s="68"/>
      <c r="D16" s="2288" t="s">
        <v>1757</v>
      </c>
      <c r="E16" s="2288"/>
      <c r="F16" s="2288"/>
      <c r="G16" s="2288"/>
      <c r="H16" s="2288"/>
      <c r="I16" s="2288"/>
      <c r="J16" s="2288"/>
      <c r="K16" s="2288"/>
      <c r="L16" s="2288"/>
      <c r="M16" s="2288"/>
      <c r="N16" s="2288"/>
      <c r="O16" s="2288"/>
      <c r="P16" s="2288"/>
      <c r="Q16" s="2288"/>
      <c r="R16" s="2288"/>
      <c r="S16" s="2288"/>
      <c r="T16" s="2288"/>
      <c r="U16" s="2288"/>
      <c r="V16" s="2288"/>
      <c r="W16" s="2288"/>
      <c r="X16" s="2288"/>
      <c r="Y16" s="2288"/>
      <c r="Z16" s="2288"/>
      <c r="AA16" s="2289"/>
      <c r="AB16" s="275"/>
      <c r="AC16" s="191"/>
      <c r="AD16" s="557"/>
      <c r="AE16" s="557"/>
      <c r="AF16" s="557"/>
      <c r="AG16" s="557"/>
      <c r="AH16" s="557"/>
      <c r="AI16" s="557"/>
      <c r="AJ16" s="557"/>
      <c r="AK16" s="557"/>
      <c r="AL16" s="606"/>
      <c r="AM16" s="62"/>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1"/>
      <c r="CA16" s="121"/>
    </row>
    <row r="17" spans="1:79" ht="14.15" customHeight="1">
      <c r="A17" s="6"/>
      <c r="B17" s="68"/>
      <c r="C17" s="6"/>
      <c r="D17" s="2288" t="s">
        <v>1758</v>
      </c>
      <c r="E17" s="2288"/>
      <c r="F17" s="2288"/>
      <c r="G17" s="2288"/>
      <c r="H17" s="2288"/>
      <c r="I17" s="2288"/>
      <c r="J17" s="2288"/>
      <c r="K17" s="2288"/>
      <c r="L17" s="2288"/>
      <c r="M17" s="2288"/>
      <c r="N17" s="2288"/>
      <c r="O17" s="2288"/>
      <c r="P17" s="2288"/>
      <c r="Q17" s="2288"/>
      <c r="R17" s="2288"/>
      <c r="S17" s="2288"/>
      <c r="T17" s="2288"/>
      <c r="U17" s="2288"/>
      <c r="V17" s="2288"/>
      <c r="W17" s="2288"/>
      <c r="X17" s="2288"/>
      <c r="Y17" s="2288"/>
      <c r="Z17" s="2288"/>
      <c r="AA17" s="2289"/>
      <c r="AB17" s="275"/>
      <c r="AC17" s="191"/>
      <c r="AD17" s="557"/>
      <c r="AE17" s="557"/>
      <c r="AF17" s="557"/>
      <c r="AG17" s="557"/>
      <c r="AH17" s="557"/>
      <c r="AI17" s="557"/>
      <c r="AJ17" s="557"/>
      <c r="AK17" s="557"/>
      <c r="AL17" s="606"/>
      <c r="AM17" s="62"/>
      <c r="AQ17" s="1271"/>
      <c r="AR17" s="1271"/>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1"/>
      <c r="CA17" s="121"/>
    </row>
    <row r="18" spans="1:79" ht="14.15" customHeight="1">
      <c r="A18" s="6"/>
      <c r="B18" s="68"/>
      <c r="C18" s="6"/>
      <c r="D18" s="6"/>
      <c r="E18" s="6"/>
      <c r="F18" s="6"/>
      <c r="G18" s="6"/>
      <c r="H18" s="6"/>
      <c r="I18" s="6"/>
      <c r="J18" s="6"/>
      <c r="K18" s="6"/>
      <c r="L18" s="6"/>
      <c r="M18" s="6"/>
      <c r="N18" s="6"/>
      <c r="O18" s="6"/>
      <c r="P18" s="499"/>
      <c r="Q18" s="96"/>
      <c r="R18" s="6"/>
      <c r="S18" s="96"/>
      <c r="T18" s="96"/>
      <c r="U18" s="97"/>
      <c r="V18" s="98"/>
      <c r="W18" s="98"/>
      <c r="X18" s="6"/>
      <c r="Y18" s="6"/>
      <c r="Z18" s="6"/>
      <c r="AA18" s="883"/>
      <c r="AB18" s="84"/>
      <c r="AC18" s="191"/>
      <c r="AD18" s="557"/>
      <c r="AE18" s="557"/>
      <c r="AF18" s="557"/>
      <c r="AG18" s="557"/>
      <c r="AH18" s="557"/>
      <c r="AI18" s="557"/>
      <c r="AJ18" s="557"/>
      <c r="AK18" s="557"/>
      <c r="AL18" s="606"/>
      <c r="AM18" s="62"/>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s="1271"/>
      <c r="BX18" s="1271"/>
      <c r="BY18" s="1271"/>
      <c r="BZ18" s="121"/>
      <c r="CA18" s="121"/>
    </row>
    <row r="19" spans="1:79" ht="14.15" customHeight="1">
      <c r="A19" s="6"/>
      <c r="B19" s="68"/>
      <c r="C19" s="6" t="s">
        <v>1211</v>
      </c>
      <c r="D19" s="6"/>
      <c r="E19" s="1"/>
      <c r="F19" s="1"/>
      <c r="G19" s="1"/>
      <c r="H19" s="1"/>
      <c r="I19" s="1"/>
      <c r="J19" s="1"/>
      <c r="K19" s="1"/>
      <c r="L19" s="1"/>
      <c r="M19" s="1"/>
      <c r="N19" s="1"/>
      <c r="O19" s="1"/>
      <c r="P19" s="1"/>
      <c r="Q19" s="96"/>
      <c r="AA19" s="883"/>
      <c r="AB19" s="275" t="s">
        <v>962</v>
      </c>
      <c r="AC19" s="191" t="s">
        <v>1995</v>
      </c>
      <c r="AD19" s="557"/>
      <c r="AE19" s="557"/>
      <c r="AF19" s="557"/>
      <c r="AG19" s="557"/>
      <c r="AH19" s="557"/>
      <c r="AI19" s="557"/>
      <c r="AJ19" s="557"/>
      <c r="AK19" s="557"/>
      <c r="AL19" s="606"/>
      <c r="AM19" s="62"/>
      <c r="AQ19" s="1229"/>
      <c r="AR19" s="1229"/>
      <c r="AS19" s="1229"/>
      <c r="AT19" s="1229"/>
      <c r="AU19" s="1229"/>
      <c r="AV19" s="1229"/>
      <c r="AW19" s="1229"/>
      <c r="AX19" s="1229"/>
      <c r="AY19" s="1229"/>
      <c r="AZ19" s="1229"/>
      <c r="BA19" s="1229"/>
      <c r="BB19" s="1229"/>
      <c r="BC19" s="1229"/>
      <c r="BD19" s="1229"/>
      <c r="BE19" s="1229"/>
      <c r="BF19" s="1229"/>
      <c r="BG19" s="1229"/>
      <c r="BH19" s="1229"/>
      <c r="BI19" s="1229"/>
      <c r="BJ19" s="1229"/>
      <c r="BK19" s="1229"/>
      <c r="BL19" s="1229"/>
      <c r="BM19" s="1229"/>
      <c r="BN19" s="1229"/>
      <c r="BO19" s="1229"/>
      <c r="BP19" s="1229"/>
      <c r="BQ19" s="1229"/>
      <c r="BR19" s="1229"/>
      <c r="BS19" s="1229"/>
      <c r="BT19" s="1229"/>
      <c r="BU19" s="1229"/>
      <c r="BV19" s="1229"/>
      <c r="BW19" s="1229"/>
      <c r="BX19" s="1229"/>
      <c r="BY19" s="1229"/>
      <c r="BZ19" s="121"/>
      <c r="CA19" s="121"/>
    </row>
    <row r="20" spans="1:79" ht="14.15" customHeight="1">
      <c r="A20" s="6"/>
      <c r="B20" s="68"/>
      <c r="C20" s="6"/>
      <c r="D20" s="6"/>
      <c r="E20" s="6"/>
      <c r="F20" s="6"/>
      <c r="G20" s="6"/>
      <c r="H20" s="6"/>
      <c r="I20" s="6"/>
      <c r="J20" s="6"/>
      <c r="K20" s="6"/>
      <c r="L20" s="6"/>
      <c r="M20" s="6"/>
      <c r="N20" s="9"/>
      <c r="O20" s="9"/>
      <c r="P20" s="887"/>
      <c r="Q20" s="837"/>
      <c r="R20" s="9"/>
      <c r="S20" s="837"/>
      <c r="T20" s="837"/>
      <c r="U20" s="561"/>
      <c r="V20" s="868"/>
      <c r="W20" s="98"/>
      <c r="X20" s="6"/>
      <c r="Y20" s="6"/>
      <c r="Z20" s="6"/>
      <c r="AA20" s="883"/>
      <c r="AB20" s="84"/>
      <c r="AC20" s="557"/>
      <c r="AD20" s="557"/>
      <c r="AE20" s="557"/>
      <c r="AF20" s="557"/>
      <c r="AG20" s="557"/>
      <c r="AH20" s="557"/>
      <c r="AI20" s="557"/>
      <c r="AJ20" s="557"/>
      <c r="AK20" s="557"/>
      <c r="AL20" s="606"/>
      <c r="AM20" s="62"/>
      <c r="AQ20" s="1271"/>
      <c r="AR20" s="1271"/>
      <c r="AS20" s="1271"/>
      <c r="AT20" s="1271"/>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1"/>
      <c r="BS20" s="1271"/>
      <c r="BT20" s="1271"/>
      <c r="BU20" s="1271"/>
      <c r="BV20" s="1271"/>
      <c r="BW20" s="1271"/>
      <c r="BX20" s="1271"/>
      <c r="BY20" s="1271"/>
      <c r="BZ20" s="121"/>
      <c r="CA20" s="121"/>
    </row>
    <row r="21" spans="1:79" ht="14.15" customHeight="1">
      <c r="A21" s="6"/>
      <c r="B21" s="68"/>
      <c r="C21" s="6"/>
      <c r="D21" s="6"/>
      <c r="E21" s="6"/>
      <c r="F21" s="6"/>
      <c r="G21" s="6"/>
      <c r="H21" s="6"/>
      <c r="I21" s="6"/>
      <c r="J21" s="6"/>
      <c r="K21" s="6"/>
      <c r="L21" s="6"/>
      <c r="M21" s="6"/>
      <c r="N21" s="6"/>
      <c r="O21" s="6"/>
      <c r="P21" s="499"/>
      <c r="Q21" s="96"/>
      <c r="R21" s="6"/>
      <c r="S21" s="96"/>
      <c r="T21" s="96"/>
      <c r="U21" s="97"/>
      <c r="V21" s="98"/>
      <c r="W21" s="98"/>
      <c r="X21" s="6"/>
      <c r="Y21" s="6"/>
      <c r="Z21" s="6"/>
      <c r="AA21" s="883"/>
      <c r="AB21" s="84"/>
      <c r="AC21" s="557"/>
      <c r="AD21" s="557"/>
      <c r="AE21" s="557"/>
      <c r="AF21" s="557"/>
      <c r="AG21" s="557"/>
      <c r="AH21" s="557"/>
      <c r="AI21" s="557"/>
      <c r="AJ21" s="557"/>
      <c r="AK21" s="557"/>
      <c r="AL21" s="606"/>
      <c r="AM21" s="62"/>
      <c r="AQ21" s="1271"/>
      <c r="AR21" s="1271"/>
      <c r="AS21" s="1271"/>
      <c r="AT21" s="1271"/>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1"/>
      <c r="BS21" s="1271"/>
      <c r="BT21" s="1271"/>
      <c r="BU21" s="1271"/>
      <c r="BV21" s="1271"/>
      <c r="BW21" s="1271"/>
      <c r="BX21" s="1271"/>
      <c r="BY21" s="1271"/>
      <c r="BZ21" s="121"/>
      <c r="CA21" s="121"/>
    </row>
    <row r="22" spans="1:79" ht="14.15" customHeight="1">
      <c r="A22" s="6"/>
      <c r="B22" s="68"/>
      <c r="C22" s="5" t="s">
        <v>877</v>
      </c>
      <c r="E22" s="6"/>
      <c r="G22" s="6"/>
      <c r="H22" s="6"/>
      <c r="I22" s="6"/>
      <c r="J22" s="6"/>
      <c r="K22" s="6"/>
      <c r="L22" s="6"/>
      <c r="M22" s="6"/>
      <c r="N22" s="6"/>
      <c r="O22" s="6"/>
      <c r="P22" s="6"/>
      <c r="Q22" s="121"/>
      <c r="R22" s="6"/>
      <c r="S22" s="96"/>
      <c r="T22" s="96"/>
      <c r="U22" s="97"/>
      <c r="V22" s="98"/>
      <c r="W22" s="98"/>
      <c r="X22" s="6"/>
      <c r="Y22" s="6"/>
      <c r="Z22" s="6"/>
      <c r="AA22" s="76"/>
      <c r="AB22" s="84"/>
      <c r="AC22" s="557"/>
      <c r="AD22" s="557"/>
      <c r="AE22" s="557"/>
      <c r="AF22" s="557"/>
      <c r="AG22" s="557"/>
      <c r="AH22" s="557"/>
      <c r="AI22" s="557"/>
      <c r="AJ22" s="557"/>
      <c r="AK22" s="557"/>
      <c r="AL22" s="606"/>
      <c r="AM22" s="62"/>
      <c r="AQ22" s="1271"/>
      <c r="AR22" s="1271"/>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71"/>
      <c r="BT22" s="1271"/>
      <c r="BU22" s="1271"/>
      <c r="BV22" s="1271"/>
      <c r="BW22" s="1271"/>
      <c r="BX22" s="1271"/>
      <c r="BY22" s="1271"/>
      <c r="BZ22" s="121"/>
      <c r="CA22" s="121"/>
    </row>
    <row r="23" spans="1:79" ht="14.15" customHeight="1">
      <c r="A23" s="6"/>
      <c r="B23" s="68"/>
      <c r="C23" s="99"/>
      <c r="D23" s="6" t="s">
        <v>424</v>
      </c>
      <c r="L23" s="6"/>
      <c r="M23" s="6"/>
      <c r="N23" s="6"/>
      <c r="O23" s="6"/>
      <c r="P23" s="97"/>
      <c r="Q23" s="96"/>
      <c r="R23" s="1"/>
      <c r="S23" s="1"/>
      <c r="V23" s="1"/>
      <c r="Z23" s="6"/>
      <c r="AA23" s="70"/>
      <c r="AB23" s="588" t="s">
        <v>962</v>
      </c>
      <c r="AC23" s="191" t="s">
        <v>1996</v>
      </c>
      <c r="AD23" s="557"/>
      <c r="AE23" s="557"/>
      <c r="AF23" s="557"/>
      <c r="AG23" s="557"/>
      <c r="AH23" s="557"/>
      <c r="AI23" s="557"/>
      <c r="AJ23" s="557"/>
      <c r="AK23" s="192"/>
      <c r="AL23" s="14"/>
      <c r="AM23" s="62"/>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1"/>
      <c r="CA23" s="121"/>
    </row>
    <row r="24" spans="1:79" ht="14.15" customHeight="1">
      <c r="A24" s="6"/>
      <c r="B24" s="68"/>
      <c r="C24" s="72"/>
      <c r="D24" s="72"/>
      <c r="E24" s="6"/>
      <c r="F24" s="72"/>
      <c r="G24" s="72"/>
      <c r="H24" s="72"/>
      <c r="I24" s="72"/>
      <c r="J24" s="72"/>
      <c r="K24" s="72"/>
      <c r="L24" s="72"/>
      <c r="M24" s="72"/>
      <c r="N24" s="72"/>
      <c r="O24" s="72"/>
      <c r="P24" s="72"/>
      <c r="Q24" s="96"/>
      <c r="R24" s="96"/>
      <c r="S24" s="72"/>
      <c r="T24" s="96"/>
      <c r="U24" s="96"/>
      <c r="V24" s="72"/>
      <c r="W24" s="72"/>
      <c r="X24" s="72"/>
      <c r="Y24" s="72"/>
      <c r="Z24" s="72"/>
      <c r="AA24" s="177"/>
      <c r="AC24" s="557"/>
      <c r="AD24" s="557"/>
      <c r="AE24" s="557"/>
      <c r="AF24" s="557"/>
      <c r="AG24" s="557"/>
      <c r="AH24" s="557"/>
      <c r="AI24" s="557"/>
      <c r="AJ24" s="557"/>
      <c r="AL24" s="102"/>
      <c r="AM24" s="62"/>
      <c r="AQ24" s="1271"/>
      <c r="AR24" s="1271"/>
      <c r="AS24" s="1271"/>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71"/>
      <c r="BT24" s="1271"/>
      <c r="BU24" s="1271"/>
      <c r="BV24" s="1271"/>
      <c r="BW24" s="1271"/>
      <c r="BX24" s="1271"/>
      <c r="BY24" s="1271"/>
      <c r="BZ24" s="121"/>
      <c r="CA24" s="121"/>
    </row>
    <row r="25" spans="1:79" ht="14.15" customHeight="1">
      <c r="A25" s="6"/>
      <c r="B25" s="68"/>
      <c r="C25" s="99"/>
      <c r="D25" s="5" t="s">
        <v>1210</v>
      </c>
      <c r="E25" s="6"/>
      <c r="F25" s="72"/>
      <c r="G25" s="72"/>
      <c r="H25" s="72"/>
      <c r="I25" s="72"/>
      <c r="J25" s="72"/>
      <c r="K25" s="72"/>
      <c r="L25" s="72"/>
      <c r="M25" s="72"/>
      <c r="N25" s="72"/>
      <c r="O25" s="72"/>
      <c r="P25" s="72"/>
      <c r="Q25" s="113"/>
      <c r="R25" s="113"/>
      <c r="S25" s="72"/>
      <c r="T25" s="113"/>
      <c r="U25" s="113"/>
      <c r="V25" s="72"/>
      <c r="W25" s="72"/>
      <c r="X25" s="72"/>
      <c r="Y25" s="72"/>
      <c r="Z25" s="72"/>
      <c r="AA25" s="76"/>
      <c r="AB25" s="72"/>
      <c r="AC25" s="72"/>
      <c r="AD25" s="72"/>
      <c r="AE25" s="72"/>
      <c r="AF25" s="72"/>
      <c r="AG25" s="72"/>
      <c r="AH25" s="72"/>
      <c r="AI25" s="6"/>
      <c r="AJ25" s="6"/>
      <c r="AK25" s="6"/>
      <c r="AL25" s="67"/>
      <c r="AM25" s="62"/>
      <c r="AQ25" s="1229"/>
      <c r="AR25" s="1229"/>
      <c r="AS25" s="1229"/>
      <c r="AT25" s="1229"/>
      <c r="AU25" s="1229"/>
      <c r="AV25" s="1229"/>
      <c r="AW25" s="1229"/>
      <c r="AX25" s="1229"/>
      <c r="AY25" s="1229"/>
      <c r="AZ25" s="1229"/>
      <c r="BA25" s="1229"/>
      <c r="BB25" s="1229"/>
      <c r="BC25" s="1229"/>
      <c r="BD25" s="1229"/>
      <c r="BE25" s="1229"/>
      <c r="BF25" s="1229"/>
      <c r="BG25" s="1229"/>
      <c r="BH25" s="1229"/>
      <c r="BI25" s="1229"/>
      <c r="BJ25" s="1229"/>
      <c r="BK25" s="1229"/>
      <c r="BL25" s="1229"/>
      <c r="BM25" s="1229"/>
      <c r="BN25" s="1229"/>
      <c r="BO25" s="1229"/>
      <c r="BP25" s="1229"/>
      <c r="BQ25" s="1229"/>
      <c r="BR25" s="1229"/>
      <c r="BS25" s="1229"/>
      <c r="BT25" s="1229"/>
      <c r="BU25" s="1229"/>
      <c r="BV25" s="1229"/>
      <c r="BW25" s="1229"/>
      <c r="BX25" s="1229"/>
      <c r="BY25" s="1229"/>
      <c r="BZ25" s="121"/>
      <c r="CA25" s="121"/>
    </row>
    <row r="26" spans="1:79" ht="14.15" customHeight="1">
      <c r="A26" s="6"/>
      <c r="B26" s="68"/>
      <c r="C26" s="99"/>
      <c r="E26" s="3509" t="s">
        <v>1082</v>
      </c>
      <c r="F26" s="3509"/>
      <c r="G26" s="3509"/>
      <c r="H26" s="3509"/>
      <c r="I26" s="3509"/>
      <c r="J26" s="3509"/>
      <c r="K26" s="3509"/>
      <c r="L26" s="3509"/>
      <c r="M26" s="3509"/>
      <c r="N26" s="3509"/>
      <c r="O26" s="3509"/>
      <c r="P26" s="3509"/>
      <c r="Q26" s="3509"/>
      <c r="R26" s="3509"/>
      <c r="S26" s="3509"/>
      <c r="T26" s="3509"/>
      <c r="U26" s="3509"/>
      <c r="V26" s="3509"/>
      <c r="W26" s="3509"/>
      <c r="X26" s="3509"/>
      <c r="Y26" s="3509"/>
      <c r="Z26" s="3509"/>
      <c r="AA26" s="3509"/>
      <c r="AB26" s="3509"/>
      <c r="AC26" s="3509"/>
      <c r="AD26" s="3509"/>
      <c r="AE26" s="3509"/>
      <c r="AF26" s="3509"/>
      <c r="AG26" s="3509"/>
      <c r="AH26" s="3509"/>
      <c r="AI26" s="3509"/>
      <c r="AJ26" s="3509"/>
      <c r="AK26" s="3509"/>
      <c r="AL26" s="4828"/>
      <c r="AM26" s="62"/>
      <c r="AQ26" s="1271"/>
      <c r="AR26" s="1271"/>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1"/>
      <c r="CA26" s="121"/>
    </row>
    <row r="27" spans="1:79" ht="14.5" customHeight="1">
      <c r="A27" s="6"/>
      <c r="B27" s="68"/>
      <c r="C27" s="4801" t="s">
        <v>425</v>
      </c>
      <c r="D27" s="4802"/>
      <c r="E27" s="4802"/>
      <c r="F27" s="4802"/>
      <c r="G27" s="4802"/>
      <c r="H27" s="4802"/>
      <c r="I27" s="4803"/>
      <c r="J27" s="2770" t="s">
        <v>58</v>
      </c>
      <c r="K27" s="2771"/>
      <c r="L27" s="2771"/>
      <c r="M27" s="2771"/>
      <c r="N27" s="2771"/>
      <c r="O27" s="2771"/>
      <c r="P27" s="2772"/>
      <c r="Q27" s="4822" t="s">
        <v>426</v>
      </c>
      <c r="R27" s="2771"/>
      <c r="S27" s="2772"/>
      <c r="T27" s="2770" t="s">
        <v>2300</v>
      </c>
      <c r="U27" s="2771"/>
      <c r="V27" s="2771"/>
      <c r="W27" s="2771"/>
      <c r="X27" s="2771"/>
      <c r="Y27" s="2771"/>
      <c r="Z27" s="2771"/>
      <c r="AA27" s="2771"/>
      <c r="AB27" s="2771"/>
      <c r="AC27" s="2771"/>
      <c r="AD27" s="2771"/>
      <c r="AE27" s="2771"/>
      <c r="AF27" s="2771"/>
      <c r="AG27" s="2771"/>
      <c r="AH27" s="2771"/>
      <c r="AI27" s="2771"/>
      <c r="AJ27" s="2771"/>
      <c r="AK27" s="2772"/>
      <c r="AL27" s="67"/>
      <c r="AM27" s="62"/>
      <c r="AQ27" s="1271"/>
      <c r="AR27" s="1271"/>
      <c r="AS27" s="1271"/>
      <c r="AT27" s="1271"/>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1"/>
      <c r="BS27" s="1271"/>
      <c r="BT27" s="1271"/>
      <c r="BU27" s="1271"/>
      <c r="BV27" s="1271"/>
      <c r="BW27" s="1271"/>
      <c r="BX27" s="1271"/>
      <c r="BY27" s="1271"/>
      <c r="BZ27" s="121"/>
      <c r="CA27" s="121"/>
    </row>
    <row r="28" spans="1:79" ht="14.5" customHeight="1" thickBot="1">
      <c r="A28" s="6"/>
      <c r="B28" s="68"/>
      <c r="C28" s="1144"/>
      <c r="D28" s="1145"/>
      <c r="E28" s="4823" t="s">
        <v>427</v>
      </c>
      <c r="F28" s="4823"/>
      <c r="G28" s="4823"/>
      <c r="H28" s="1145"/>
      <c r="I28" s="1146"/>
      <c r="J28" s="4819"/>
      <c r="K28" s="4820"/>
      <c r="L28" s="4820"/>
      <c r="M28" s="4820"/>
      <c r="N28" s="4820"/>
      <c r="O28" s="4820"/>
      <c r="P28" s="4821"/>
      <c r="Q28" s="4819"/>
      <c r="R28" s="4820"/>
      <c r="S28" s="4821"/>
      <c r="T28" s="4819" t="s">
        <v>2299</v>
      </c>
      <c r="U28" s="4820"/>
      <c r="V28" s="4820"/>
      <c r="W28" s="4820"/>
      <c r="X28" s="4820"/>
      <c r="Y28" s="4820"/>
      <c r="Z28" s="4820"/>
      <c r="AA28" s="4820"/>
      <c r="AB28" s="4820"/>
      <c r="AC28" s="4820"/>
      <c r="AD28" s="4820"/>
      <c r="AE28" s="4820"/>
      <c r="AF28" s="4820"/>
      <c r="AG28" s="4820"/>
      <c r="AH28" s="4820"/>
      <c r="AI28" s="4820"/>
      <c r="AJ28" s="4820"/>
      <c r="AK28" s="4821"/>
      <c r="AL28" s="67"/>
      <c r="AM28" s="62"/>
      <c r="AQ28" s="1271"/>
      <c r="AR28" s="1271"/>
      <c r="AS28" s="1271"/>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1"/>
      <c r="CA28" s="121"/>
    </row>
    <row r="29" spans="1:79" ht="14.5" customHeight="1" thickTop="1">
      <c r="A29" s="6"/>
      <c r="B29" s="68"/>
      <c r="C29" s="4798"/>
      <c r="D29" s="4799"/>
      <c r="E29" s="4799"/>
      <c r="F29" s="4799"/>
      <c r="G29" s="4799"/>
      <c r="H29" s="4799"/>
      <c r="I29" s="4800"/>
      <c r="J29" s="4813"/>
      <c r="K29" s="4814"/>
      <c r="L29" s="4814"/>
      <c r="M29" s="4814"/>
      <c r="N29" s="4814"/>
      <c r="O29" s="4814"/>
      <c r="P29" s="4815"/>
      <c r="Q29" s="4806"/>
      <c r="R29" s="4807"/>
      <c r="S29" s="4808"/>
      <c r="T29" s="1697" t="s">
        <v>656</v>
      </c>
      <c r="U29" s="4829"/>
      <c r="V29" s="4829"/>
      <c r="W29" s="4829"/>
      <c r="X29" s="4829"/>
      <c r="Y29" s="4829"/>
      <c r="Z29" s="4829"/>
      <c r="AA29" s="4829"/>
      <c r="AB29" s="4829"/>
      <c r="AC29" s="4829"/>
      <c r="AD29" s="4829"/>
      <c r="AE29" s="4829"/>
      <c r="AF29" s="4829"/>
      <c r="AG29" s="4829"/>
      <c r="AH29" s="4829"/>
      <c r="AI29" s="4829"/>
      <c r="AJ29" s="4829"/>
      <c r="AK29" s="4830"/>
      <c r="AL29" s="67"/>
      <c r="AM29" s="62"/>
      <c r="AQ29" s="1271"/>
      <c r="AR29" s="1271"/>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1"/>
      <c r="CA29" s="121"/>
    </row>
    <row r="30" spans="1:79" ht="14.5" customHeight="1">
      <c r="A30" s="6"/>
      <c r="B30" s="68"/>
      <c r="C30" s="4812"/>
      <c r="D30" s="4804"/>
      <c r="E30" s="4804"/>
      <c r="F30" s="1147" t="s">
        <v>428</v>
      </c>
      <c r="G30" s="4804"/>
      <c r="H30" s="4804"/>
      <c r="I30" s="4805"/>
      <c r="J30" s="4816"/>
      <c r="K30" s="4817"/>
      <c r="L30" s="4817"/>
      <c r="M30" s="4817"/>
      <c r="N30" s="4817"/>
      <c r="O30" s="4817"/>
      <c r="P30" s="4818"/>
      <c r="Q30" s="4809"/>
      <c r="R30" s="4810"/>
      <c r="S30" s="4811"/>
      <c r="T30" s="1698" t="s">
        <v>657</v>
      </c>
      <c r="U30" s="4824"/>
      <c r="V30" s="4824"/>
      <c r="W30" s="4824"/>
      <c r="X30" s="4824"/>
      <c r="Y30" s="4824"/>
      <c r="Z30" s="4824"/>
      <c r="AA30" s="4824"/>
      <c r="AB30" s="4824"/>
      <c r="AC30" s="4824"/>
      <c r="AD30" s="4824"/>
      <c r="AE30" s="4824"/>
      <c r="AF30" s="4824"/>
      <c r="AG30" s="4824"/>
      <c r="AH30" s="4824"/>
      <c r="AI30" s="4824"/>
      <c r="AJ30" s="4824"/>
      <c r="AK30" s="3432"/>
      <c r="AL30" s="67"/>
      <c r="AM30" s="62"/>
      <c r="AQ30" s="1271"/>
      <c r="AR30" s="1271"/>
      <c r="AS30" s="1271"/>
      <c r="AT30" s="1271"/>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1"/>
      <c r="BS30" s="1271"/>
      <c r="BT30" s="1271"/>
      <c r="BU30" s="1271"/>
      <c r="BV30" s="1271"/>
      <c r="BW30" s="1271"/>
      <c r="BX30" s="1271"/>
      <c r="BY30" s="1271"/>
      <c r="BZ30" s="121"/>
      <c r="CA30" s="121"/>
    </row>
    <row r="31" spans="1:79" ht="14.5" customHeight="1">
      <c r="A31" s="6"/>
      <c r="B31" s="68"/>
      <c r="C31" s="4798"/>
      <c r="D31" s="4799"/>
      <c r="E31" s="4799"/>
      <c r="F31" s="4799"/>
      <c r="G31" s="4799"/>
      <c r="H31" s="4799"/>
      <c r="I31" s="4800"/>
      <c r="J31" s="4813"/>
      <c r="K31" s="4814"/>
      <c r="L31" s="4814"/>
      <c r="M31" s="4814"/>
      <c r="N31" s="4814"/>
      <c r="O31" s="4814"/>
      <c r="P31" s="4815"/>
      <c r="Q31" s="4806"/>
      <c r="R31" s="4807"/>
      <c r="S31" s="4808"/>
      <c r="T31" s="1699" t="s">
        <v>656</v>
      </c>
      <c r="U31" s="4825"/>
      <c r="V31" s="4825"/>
      <c r="W31" s="4825"/>
      <c r="X31" s="4825"/>
      <c r="Y31" s="4825"/>
      <c r="Z31" s="4825"/>
      <c r="AA31" s="4825"/>
      <c r="AB31" s="4825"/>
      <c r="AC31" s="4825"/>
      <c r="AD31" s="4825"/>
      <c r="AE31" s="4825"/>
      <c r="AF31" s="4825"/>
      <c r="AG31" s="4825"/>
      <c r="AH31" s="4825"/>
      <c r="AI31" s="4825"/>
      <c r="AJ31" s="4825"/>
      <c r="AK31" s="4826"/>
      <c r="AL31" s="67"/>
      <c r="AM31" s="62"/>
      <c r="AQ31" s="1271"/>
      <c r="AR31" s="1271"/>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1"/>
      <c r="CA31" s="121"/>
    </row>
    <row r="32" spans="1:79" ht="14.5" customHeight="1">
      <c r="A32" s="6"/>
      <c r="B32" s="68"/>
      <c r="C32" s="4812"/>
      <c r="D32" s="4804"/>
      <c r="E32" s="4804"/>
      <c r="F32" s="1147" t="s">
        <v>428</v>
      </c>
      <c r="G32" s="4804"/>
      <c r="H32" s="4804"/>
      <c r="I32" s="4805"/>
      <c r="J32" s="4816"/>
      <c r="K32" s="4817"/>
      <c r="L32" s="4817"/>
      <c r="M32" s="4817"/>
      <c r="N32" s="4817"/>
      <c r="O32" s="4817"/>
      <c r="P32" s="4818"/>
      <c r="Q32" s="4809"/>
      <c r="R32" s="4810"/>
      <c r="S32" s="4811"/>
      <c r="T32" s="1700" t="s">
        <v>657</v>
      </c>
      <c r="U32" s="4824"/>
      <c r="V32" s="4824"/>
      <c r="W32" s="4824"/>
      <c r="X32" s="4824"/>
      <c r="Y32" s="4824"/>
      <c r="Z32" s="4824"/>
      <c r="AA32" s="4824"/>
      <c r="AB32" s="4824"/>
      <c r="AC32" s="4824"/>
      <c r="AD32" s="4824"/>
      <c r="AE32" s="4824"/>
      <c r="AF32" s="4824"/>
      <c r="AG32" s="4824"/>
      <c r="AH32" s="4824"/>
      <c r="AI32" s="4824"/>
      <c r="AJ32" s="4824"/>
      <c r="AK32" s="3432"/>
      <c r="AL32" s="67"/>
      <c r="AM32" s="62"/>
      <c r="AQ32" s="1496"/>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row>
    <row r="33" spans="1:79" ht="14.5" customHeight="1">
      <c r="A33" s="6"/>
      <c r="B33" s="68"/>
      <c r="C33" s="4798"/>
      <c r="D33" s="4799"/>
      <c r="E33" s="4799"/>
      <c r="F33" s="4799"/>
      <c r="G33" s="4799"/>
      <c r="H33" s="4799"/>
      <c r="I33" s="4800"/>
      <c r="J33" s="4813"/>
      <c r="K33" s="4814"/>
      <c r="L33" s="4814"/>
      <c r="M33" s="4814"/>
      <c r="N33" s="4814"/>
      <c r="O33" s="4814"/>
      <c r="P33" s="4815"/>
      <c r="Q33" s="4806"/>
      <c r="R33" s="4807"/>
      <c r="S33" s="4808"/>
      <c r="T33" s="1699" t="s">
        <v>656</v>
      </c>
      <c r="U33" s="4825"/>
      <c r="V33" s="4825"/>
      <c r="W33" s="4825"/>
      <c r="X33" s="4825"/>
      <c r="Y33" s="4825"/>
      <c r="Z33" s="4825"/>
      <c r="AA33" s="4825"/>
      <c r="AB33" s="4825"/>
      <c r="AC33" s="4825"/>
      <c r="AD33" s="4825"/>
      <c r="AE33" s="4825"/>
      <c r="AF33" s="4825"/>
      <c r="AG33" s="4825"/>
      <c r="AH33" s="4825"/>
      <c r="AI33" s="4825"/>
      <c r="AJ33" s="4825"/>
      <c r="AK33" s="4826"/>
      <c r="AL33" s="67"/>
      <c r="AM33" s="62"/>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row>
    <row r="34" spans="1:79" ht="14.5" customHeight="1">
      <c r="A34" s="6"/>
      <c r="B34" s="68"/>
      <c r="C34" s="4812"/>
      <c r="D34" s="4804"/>
      <c r="E34" s="4804"/>
      <c r="F34" s="1147" t="s">
        <v>428</v>
      </c>
      <c r="G34" s="4804"/>
      <c r="H34" s="4804"/>
      <c r="I34" s="4805"/>
      <c r="J34" s="4816"/>
      <c r="K34" s="4817"/>
      <c r="L34" s="4817"/>
      <c r="M34" s="4817"/>
      <c r="N34" s="4817"/>
      <c r="O34" s="4817"/>
      <c r="P34" s="4818"/>
      <c r="Q34" s="4809"/>
      <c r="R34" s="4810"/>
      <c r="S34" s="4811"/>
      <c r="T34" s="1700" t="s">
        <v>657</v>
      </c>
      <c r="U34" s="4824"/>
      <c r="V34" s="4824"/>
      <c r="W34" s="4824"/>
      <c r="X34" s="4824"/>
      <c r="Y34" s="4824"/>
      <c r="Z34" s="4824"/>
      <c r="AA34" s="4824"/>
      <c r="AB34" s="4824"/>
      <c r="AC34" s="4824"/>
      <c r="AD34" s="4824"/>
      <c r="AE34" s="4824"/>
      <c r="AF34" s="4824"/>
      <c r="AG34" s="4824"/>
      <c r="AH34" s="4824"/>
      <c r="AI34" s="4824"/>
      <c r="AJ34" s="4824"/>
      <c r="AK34" s="3432"/>
      <c r="AL34" s="67"/>
      <c r="AM34" s="62"/>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row>
    <row r="35" spans="1:79" ht="14.5" customHeight="1">
      <c r="A35" s="6"/>
      <c r="B35" s="68"/>
      <c r="C35" s="4798"/>
      <c r="D35" s="4799"/>
      <c r="E35" s="4799"/>
      <c r="F35" s="4799"/>
      <c r="G35" s="4799"/>
      <c r="H35" s="4799"/>
      <c r="I35" s="4800"/>
      <c r="J35" s="4813"/>
      <c r="K35" s="4814"/>
      <c r="L35" s="4814"/>
      <c r="M35" s="4814"/>
      <c r="N35" s="4814"/>
      <c r="O35" s="4814"/>
      <c r="P35" s="4815"/>
      <c r="Q35" s="4806"/>
      <c r="R35" s="4807"/>
      <c r="S35" s="4808"/>
      <c r="T35" s="1699" t="s">
        <v>656</v>
      </c>
      <c r="U35" s="4825"/>
      <c r="V35" s="4825"/>
      <c r="W35" s="4825"/>
      <c r="X35" s="4825"/>
      <c r="Y35" s="4825"/>
      <c r="Z35" s="4825"/>
      <c r="AA35" s="4825"/>
      <c r="AB35" s="4825"/>
      <c r="AC35" s="4825"/>
      <c r="AD35" s="4825"/>
      <c r="AE35" s="4825"/>
      <c r="AF35" s="4825"/>
      <c r="AG35" s="4825"/>
      <c r="AH35" s="4825"/>
      <c r="AI35" s="4825"/>
      <c r="AJ35" s="4825"/>
      <c r="AK35" s="4826"/>
      <c r="AL35" s="67"/>
      <c r="AM35" s="62"/>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row>
    <row r="36" spans="1:79" ht="14.5" customHeight="1">
      <c r="A36" s="6"/>
      <c r="B36" s="68"/>
      <c r="C36" s="4812"/>
      <c r="D36" s="4804"/>
      <c r="E36" s="4804"/>
      <c r="F36" s="1147" t="s">
        <v>428</v>
      </c>
      <c r="G36" s="4804"/>
      <c r="H36" s="4804"/>
      <c r="I36" s="4805"/>
      <c r="J36" s="4816"/>
      <c r="K36" s="4817"/>
      <c r="L36" s="4817"/>
      <c r="M36" s="4817"/>
      <c r="N36" s="4817"/>
      <c r="O36" s="4817"/>
      <c r="P36" s="4818"/>
      <c r="Q36" s="4809"/>
      <c r="R36" s="4810"/>
      <c r="S36" s="4811"/>
      <c r="T36" s="1700" t="s">
        <v>657</v>
      </c>
      <c r="U36" s="4824"/>
      <c r="V36" s="4824"/>
      <c r="W36" s="4824"/>
      <c r="X36" s="4824"/>
      <c r="Y36" s="4824"/>
      <c r="Z36" s="4824"/>
      <c r="AA36" s="4824"/>
      <c r="AB36" s="4824"/>
      <c r="AC36" s="4824"/>
      <c r="AD36" s="4824"/>
      <c r="AE36" s="4824"/>
      <c r="AF36" s="4824"/>
      <c r="AG36" s="4824"/>
      <c r="AH36" s="4824"/>
      <c r="AI36" s="4824"/>
      <c r="AJ36" s="4824"/>
      <c r="AK36" s="3432"/>
      <c r="AL36" s="67"/>
      <c r="AM36" s="62"/>
    </row>
    <row r="37" spans="1:79" ht="14.5" customHeight="1">
      <c r="A37" s="6"/>
      <c r="B37" s="68"/>
      <c r="C37" s="4798"/>
      <c r="D37" s="4799"/>
      <c r="E37" s="4799"/>
      <c r="F37" s="4799"/>
      <c r="G37" s="4799"/>
      <c r="H37" s="4799"/>
      <c r="I37" s="4800"/>
      <c r="J37" s="4813"/>
      <c r="K37" s="4814"/>
      <c r="L37" s="4814"/>
      <c r="M37" s="4814"/>
      <c r="N37" s="4814"/>
      <c r="O37" s="4814"/>
      <c r="P37" s="4815"/>
      <c r="Q37" s="4806"/>
      <c r="R37" s="4807"/>
      <c r="S37" s="4808"/>
      <c r="T37" s="1699" t="s">
        <v>656</v>
      </c>
      <c r="U37" s="4825"/>
      <c r="V37" s="4825"/>
      <c r="W37" s="4825"/>
      <c r="X37" s="4825"/>
      <c r="Y37" s="4825"/>
      <c r="Z37" s="4825"/>
      <c r="AA37" s="4825"/>
      <c r="AB37" s="4825"/>
      <c r="AC37" s="4825"/>
      <c r="AD37" s="4825"/>
      <c r="AE37" s="4825"/>
      <c r="AF37" s="4825"/>
      <c r="AG37" s="4825"/>
      <c r="AH37" s="4825"/>
      <c r="AI37" s="4825"/>
      <c r="AJ37" s="4825"/>
      <c r="AK37" s="4826"/>
      <c r="AL37" s="67"/>
      <c r="AM37" s="62"/>
    </row>
    <row r="38" spans="1:79" ht="14.5" customHeight="1">
      <c r="A38" s="6"/>
      <c r="B38" s="68"/>
      <c r="C38" s="4812"/>
      <c r="D38" s="4804"/>
      <c r="E38" s="4804"/>
      <c r="F38" s="1147" t="s">
        <v>428</v>
      </c>
      <c r="G38" s="4804"/>
      <c r="H38" s="4804"/>
      <c r="I38" s="4805"/>
      <c r="J38" s="4816"/>
      <c r="K38" s="4817"/>
      <c r="L38" s="4817"/>
      <c r="M38" s="4817"/>
      <c r="N38" s="4817"/>
      <c r="O38" s="4817"/>
      <c r="P38" s="4818"/>
      <c r="Q38" s="4809"/>
      <c r="R38" s="4810"/>
      <c r="S38" s="4811"/>
      <c r="T38" s="1700" t="s">
        <v>657</v>
      </c>
      <c r="U38" s="4824"/>
      <c r="V38" s="4824"/>
      <c r="W38" s="4824"/>
      <c r="X38" s="4824"/>
      <c r="Y38" s="4824"/>
      <c r="Z38" s="4824"/>
      <c r="AA38" s="4824"/>
      <c r="AB38" s="4824"/>
      <c r="AC38" s="4824"/>
      <c r="AD38" s="4824"/>
      <c r="AE38" s="4824"/>
      <c r="AF38" s="4824"/>
      <c r="AG38" s="4824"/>
      <c r="AH38" s="4824"/>
      <c r="AI38" s="4824"/>
      <c r="AJ38" s="4824"/>
      <c r="AK38" s="3432"/>
      <c r="AL38" s="67"/>
      <c r="AM38" s="62"/>
    </row>
    <row r="39" spans="1:79" ht="14.5" customHeight="1">
      <c r="A39" s="6"/>
      <c r="B39" s="68"/>
      <c r="C39" s="4798"/>
      <c r="D39" s="4799"/>
      <c r="E39" s="4799"/>
      <c r="F39" s="4799"/>
      <c r="G39" s="4799"/>
      <c r="H39" s="4799"/>
      <c r="I39" s="4800"/>
      <c r="J39" s="4813"/>
      <c r="K39" s="4814"/>
      <c r="L39" s="4814"/>
      <c r="M39" s="4814"/>
      <c r="N39" s="4814"/>
      <c r="O39" s="4814"/>
      <c r="P39" s="4815"/>
      <c r="Q39" s="4806"/>
      <c r="R39" s="4807"/>
      <c r="S39" s="4808"/>
      <c r="T39" s="1699" t="s">
        <v>656</v>
      </c>
      <c r="U39" s="4825"/>
      <c r="V39" s="4825"/>
      <c r="W39" s="4825"/>
      <c r="X39" s="4825"/>
      <c r="Y39" s="4825"/>
      <c r="Z39" s="4825"/>
      <c r="AA39" s="4825"/>
      <c r="AB39" s="4825"/>
      <c r="AC39" s="4825"/>
      <c r="AD39" s="4825"/>
      <c r="AE39" s="4825"/>
      <c r="AF39" s="4825"/>
      <c r="AG39" s="4825"/>
      <c r="AH39" s="4825"/>
      <c r="AI39" s="4825"/>
      <c r="AJ39" s="4825"/>
      <c r="AK39" s="4826"/>
      <c r="AL39" s="67"/>
      <c r="AM39" s="62"/>
    </row>
    <row r="40" spans="1:79" ht="14.5" customHeight="1">
      <c r="A40" s="6"/>
      <c r="B40" s="68"/>
      <c r="C40" s="4812"/>
      <c r="D40" s="4804"/>
      <c r="E40" s="4804"/>
      <c r="F40" s="1147" t="s">
        <v>428</v>
      </c>
      <c r="G40" s="4804"/>
      <c r="H40" s="4804"/>
      <c r="I40" s="4805"/>
      <c r="J40" s="4816"/>
      <c r="K40" s="4817"/>
      <c r="L40" s="4817"/>
      <c r="M40" s="4817"/>
      <c r="N40" s="4817"/>
      <c r="O40" s="4817"/>
      <c r="P40" s="4818"/>
      <c r="Q40" s="4809"/>
      <c r="R40" s="4810"/>
      <c r="S40" s="4811"/>
      <c r="T40" s="1700" t="s">
        <v>657</v>
      </c>
      <c r="U40" s="4824"/>
      <c r="V40" s="4824"/>
      <c r="W40" s="4824"/>
      <c r="X40" s="4824"/>
      <c r="Y40" s="4824"/>
      <c r="Z40" s="4824"/>
      <c r="AA40" s="4824"/>
      <c r="AB40" s="4824"/>
      <c r="AC40" s="4824"/>
      <c r="AD40" s="4824"/>
      <c r="AE40" s="4824"/>
      <c r="AF40" s="4824"/>
      <c r="AG40" s="4824"/>
      <c r="AH40" s="4824"/>
      <c r="AI40" s="4824"/>
      <c r="AJ40" s="4824"/>
      <c r="AK40" s="3432"/>
      <c r="AL40" s="67"/>
      <c r="AM40" s="62"/>
    </row>
    <row r="41" spans="1:79" ht="14.5" customHeight="1">
      <c r="A41" s="6"/>
      <c r="B41" s="68"/>
      <c r="C41" s="4798"/>
      <c r="D41" s="4799"/>
      <c r="E41" s="4799"/>
      <c r="F41" s="4799"/>
      <c r="G41" s="4799"/>
      <c r="H41" s="4799"/>
      <c r="I41" s="4800"/>
      <c r="J41" s="4813"/>
      <c r="K41" s="4814"/>
      <c r="L41" s="4814"/>
      <c r="M41" s="4814"/>
      <c r="N41" s="4814"/>
      <c r="O41" s="4814"/>
      <c r="P41" s="4815"/>
      <c r="Q41" s="4806"/>
      <c r="R41" s="4807"/>
      <c r="S41" s="4808"/>
      <c r="T41" s="1699" t="s">
        <v>656</v>
      </c>
      <c r="U41" s="4825"/>
      <c r="V41" s="4825"/>
      <c r="W41" s="4825"/>
      <c r="X41" s="4825"/>
      <c r="Y41" s="4825"/>
      <c r="Z41" s="4825"/>
      <c r="AA41" s="4825"/>
      <c r="AB41" s="4825"/>
      <c r="AC41" s="4825"/>
      <c r="AD41" s="4825"/>
      <c r="AE41" s="4825"/>
      <c r="AF41" s="4825"/>
      <c r="AG41" s="4825"/>
      <c r="AH41" s="4825"/>
      <c r="AI41" s="4825"/>
      <c r="AJ41" s="4825"/>
      <c r="AK41" s="4826"/>
      <c r="AL41" s="67"/>
      <c r="AM41" s="62"/>
    </row>
    <row r="42" spans="1:79" ht="14.5" customHeight="1">
      <c r="A42" s="6"/>
      <c r="B42" s="68"/>
      <c r="C42" s="4812"/>
      <c r="D42" s="4804"/>
      <c r="E42" s="4804"/>
      <c r="F42" s="1147" t="s">
        <v>428</v>
      </c>
      <c r="G42" s="4804"/>
      <c r="H42" s="4804"/>
      <c r="I42" s="4805"/>
      <c r="J42" s="4816"/>
      <c r="K42" s="4817"/>
      <c r="L42" s="4817"/>
      <c r="M42" s="4817"/>
      <c r="N42" s="4817"/>
      <c r="O42" s="4817"/>
      <c r="P42" s="4818"/>
      <c r="Q42" s="4809"/>
      <c r="R42" s="4810"/>
      <c r="S42" s="4811"/>
      <c r="T42" s="1700" t="s">
        <v>657</v>
      </c>
      <c r="U42" s="4824"/>
      <c r="V42" s="4824"/>
      <c r="W42" s="4824"/>
      <c r="X42" s="4824"/>
      <c r="Y42" s="4824"/>
      <c r="Z42" s="4824"/>
      <c r="AA42" s="4824"/>
      <c r="AB42" s="4824"/>
      <c r="AC42" s="4824"/>
      <c r="AD42" s="4824"/>
      <c r="AE42" s="4824"/>
      <c r="AF42" s="4824"/>
      <c r="AG42" s="4824"/>
      <c r="AH42" s="4824"/>
      <c r="AI42" s="4824"/>
      <c r="AJ42" s="4824"/>
      <c r="AK42" s="3432"/>
      <c r="AL42" s="67"/>
      <c r="AM42" s="62"/>
    </row>
    <row r="43" spans="1:79" ht="14.5" customHeight="1">
      <c r="A43" s="6"/>
      <c r="B43" s="68"/>
      <c r="C43" s="4798"/>
      <c r="D43" s="4799"/>
      <c r="E43" s="4799"/>
      <c r="F43" s="4799"/>
      <c r="G43" s="4799"/>
      <c r="H43" s="4799"/>
      <c r="I43" s="4800"/>
      <c r="J43" s="4813"/>
      <c r="K43" s="4814"/>
      <c r="L43" s="4814"/>
      <c r="M43" s="4814"/>
      <c r="N43" s="4814"/>
      <c r="O43" s="4814"/>
      <c r="P43" s="4815"/>
      <c r="Q43" s="4806"/>
      <c r="R43" s="4807"/>
      <c r="S43" s="4808"/>
      <c r="T43" s="1699" t="s">
        <v>656</v>
      </c>
      <c r="U43" s="4825"/>
      <c r="V43" s="4825"/>
      <c r="W43" s="4825"/>
      <c r="X43" s="4825"/>
      <c r="Y43" s="4825"/>
      <c r="Z43" s="4825"/>
      <c r="AA43" s="4825"/>
      <c r="AB43" s="4825"/>
      <c r="AC43" s="4825"/>
      <c r="AD43" s="4825"/>
      <c r="AE43" s="4825"/>
      <c r="AF43" s="4825"/>
      <c r="AG43" s="4825"/>
      <c r="AH43" s="4825"/>
      <c r="AI43" s="4825"/>
      <c r="AJ43" s="4825"/>
      <c r="AK43" s="4826"/>
      <c r="AL43" s="67"/>
      <c r="AM43" s="62"/>
    </row>
    <row r="44" spans="1:79" ht="14.5" customHeight="1">
      <c r="A44" s="6"/>
      <c r="B44" s="68"/>
      <c r="C44" s="4812"/>
      <c r="D44" s="4804"/>
      <c r="E44" s="4804"/>
      <c r="F44" s="1147" t="s">
        <v>428</v>
      </c>
      <c r="G44" s="4804"/>
      <c r="H44" s="4804"/>
      <c r="I44" s="4805"/>
      <c r="J44" s="4816"/>
      <c r="K44" s="4817"/>
      <c r="L44" s="4817"/>
      <c r="M44" s="4817"/>
      <c r="N44" s="4817"/>
      <c r="O44" s="4817"/>
      <c r="P44" s="4818"/>
      <c r="Q44" s="4809"/>
      <c r="R44" s="4810"/>
      <c r="S44" s="4811"/>
      <c r="T44" s="1700" t="s">
        <v>657</v>
      </c>
      <c r="U44" s="4824"/>
      <c r="V44" s="4824"/>
      <c r="W44" s="4824"/>
      <c r="X44" s="4824"/>
      <c r="Y44" s="4824"/>
      <c r="Z44" s="4824"/>
      <c r="AA44" s="4824"/>
      <c r="AB44" s="4824"/>
      <c r="AC44" s="4824"/>
      <c r="AD44" s="4824"/>
      <c r="AE44" s="4824"/>
      <c r="AF44" s="4824"/>
      <c r="AG44" s="4824"/>
      <c r="AH44" s="4824"/>
      <c r="AI44" s="4824"/>
      <c r="AJ44" s="4824"/>
      <c r="AK44" s="3432"/>
      <c r="AL44" s="67"/>
      <c r="AM44" s="62"/>
    </row>
    <row r="45" spans="1:79" ht="14.5" customHeight="1">
      <c r="A45" s="6"/>
      <c r="B45" s="68"/>
      <c r="C45" s="4798"/>
      <c r="D45" s="4799"/>
      <c r="E45" s="4799"/>
      <c r="F45" s="4799"/>
      <c r="G45" s="4799"/>
      <c r="H45" s="4799"/>
      <c r="I45" s="4800"/>
      <c r="J45" s="4813"/>
      <c r="K45" s="4814"/>
      <c r="L45" s="4814"/>
      <c r="M45" s="4814"/>
      <c r="N45" s="4814"/>
      <c r="O45" s="4814"/>
      <c r="P45" s="4815"/>
      <c r="Q45" s="4806"/>
      <c r="R45" s="4807"/>
      <c r="S45" s="4808"/>
      <c r="T45" s="1699" t="s">
        <v>656</v>
      </c>
      <c r="U45" s="4825"/>
      <c r="V45" s="4825"/>
      <c r="W45" s="4825"/>
      <c r="X45" s="4825"/>
      <c r="Y45" s="4825"/>
      <c r="Z45" s="4825"/>
      <c r="AA45" s="4825"/>
      <c r="AB45" s="4825"/>
      <c r="AC45" s="4825"/>
      <c r="AD45" s="4825"/>
      <c r="AE45" s="4825"/>
      <c r="AF45" s="4825"/>
      <c r="AG45" s="4825"/>
      <c r="AH45" s="4825"/>
      <c r="AI45" s="4825"/>
      <c r="AJ45" s="4825"/>
      <c r="AK45" s="4826"/>
      <c r="AL45" s="67"/>
      <c r="AM45" s="62"/>
    </row>
    <row r="46" spans="1:79" ht="14.5" customHeight="1">
      <c r="A46" s="6"/>
      <c r="B46" s="68"/>
      <c r="C46" s="4812"/>
      <c r="D46" s="4804"/>
      <c r="E46" s="4804"/>
      <c r="F46" s="1147" t="s">
        <v>428</v>
      </c>
      <c r="G46" s="4804"/>
      <c r="H46" s="4804"/>
      <c r="I46" s="4805"/>
      <c r="J46" s="4816"/>
      <c r="K46" s="4817"/>
      <c r="L46" s="4817"/>
      <c r="M46" s="4817"/>
      <c r="N46" s="4817"/>
      <c r="O46" s="4817"/>
      <c r="P46" s="4818"/>
      <c r="Q46" s="4809"/>
      <c r="R46" s="4810"/>
      <c r="S46" s="4811"/>
      <c r="T46" s="1700" t="s">
        <v>657</v>
      </c>
      <c r="U46" s="4824"/>
      <c r="V46" s="4824"/>
      <c r="W46" s="4824"/>
      <c r="X46" s="4824"/>
      <c r="Y46" s="4824"/>
      <c r="Z46" s="4824"/>
      <c r="AA46" s="4824"/>
      <c r="AB46" s="4824"/>
      <c r="AC46" s="4824"/>
      <c r="AD46" s="4824"/>
      <c r="AE46" s="4824"/>
      <c r="AF46" s="4824"/>
      <c r="AG46" s="4824"/>
      <c r="AH46" s="4824"/>
      <c r="AI46" s="4824"/>
      <c r="AJ46" s="4824"/>
      <c r="AK46" s="3432"/>
      <c r="AL46" s="67"/>
      <c r="AM46" s="62"/>
    </row>
    <row r="47" spans="1:79" ht="14.5" customHeight="1">
      <c r="A47" s="6"/>
      <c r="B47" s="68"/>
      <c r="C47" s="4798"/>
      <c r="D47" s="4799"/>
      <c r="E47" s="4799"/>
      <c r="F47" s="4799"/>
      <c r="G47" s="4799"/>
      <c r="H47" s="4799"/>
      <c r="I47" s="4800"/>
      <c r="J47" s="4813"/>
      <c r="K47" s="4814"/>
      <c r="L47" s="4814"/>
      <c r="M47" s="4814"/>
      <c r="N47" s="4814"/>
      <c r="O47" s="4814"/>
      <c r="P47" s="4815"/>
      <c r="Q47" s="4806"/>
      <c r="R47" s="4807"/>
      <c r="S47" s="4808"/>
      <c r="T47" s="1699" t="s">
        <v>656</v>
      </c>
      <c r="U47" s="4825"/>
      <c r="V47" s="4825"/>
      <c r="W47" s="4825"/>
      <c r="X47" s="4825"/>
      <c r="Y47" s="4825"/>
      <c r="Z47" s="4825"/>
      <c r="AA47" s="4825"/>
      <c r="AB47" s="4825"/>
      <c r="AC47" s="4825"/>
      <c r="AD47" s="4825"/>
      <c r="AE47" s="4825"/>
      <c r="AF47" s="4825"/>
      <c r="AG47" s="4825"/>
      <c r="AH47" s="4825"/>
      <c r="AI47" s="4825"/>
      <c r="AJ47" s="4825"/>
      <c r="AK47" s="4826"/>
      <c r="AL47" s="67"/>
      <c r="AM47" s="62"/>
    </row>
    <row r="48" spans="1:79" ht="14.5" customHeight="1">
      <c r="A48" s="6"/>
      <c r="B48" s="68"/>
      <c r="C48" s="4812"/>
      <c r="D48" s="4804"/>
      <c r="E48" s="4804"/>
      <c r="F48" s="1147" t="s">
        <v>428</v>
      </c>
      <c r="G48" s="4804"/>
      <c r="H48" s="4804"/>
      <c r="I48" s="4805"/>
      <c r="J48" s="4816"/>
      <c r="K48" s="4817"/>
      <c r="L48" s="4817"/>
      <c r="M48" s="4817"/>
      <c r="N48" s="4817"/>
      <c r="O48" s="4817"/>
      <c r="P48" s="4818"/>
      <c r="Q48" s="4809"/>
      <c r="R48" s="4810"/>
      <c r="S48" s="4811"/>
      <c r="T48" s="1700" t="s">
        <v>657</v>
      </c>
      <c r="U48" s="4824"/>
      <c r="V48" s="4824"/>
      <c r="W48" s="4824"/>
      <c r="X48" s="4824"/>
      <c r="Y48" s="4824"/>
      <c r="Z48" s="4824"/>
      <c r="AA48" s="4824"/>
      <c r="AB48" s="4824"/>
      <c r="AC48" s="4824"/>
      <c r="AD48" s="4824"/>
      <c r="AE48" s="4824"/>
      <c r="AF48" s="4824"/>
      <c r="AG48" s="4824"/>
      <c r="AH48" s="4824"/>
      <c r="AI48" s="4824"/>
      <c r="AJ48" s="4824"/>
      <c r="AK48" s="3432"/>
      <c r="AL48" s="67"/>
      <c r="AM48" s="62"/>
    </row>
    <row r="49" spans="1:39" ht="14.5" customHeight="1">
      <c r="A49" s="6"/>
      <c r="B49" s="68"/>
      <c r="C49" s="4798"/>
      <c r="D49" s="4799"/>
      <c r="E49" s="4799"/>
      <c r="F49" s="4799"/>
      <c r="G49" s="4799"/>
      <c r="H49" s="4799"/>
      <c r="I49" s="4800"/>
      <c r="J49" s="4813"/>
      <c r="K49" s="4814"/>
      <c r="L49" s="4814"/>
      <c r="M49" s="4814"/>
      <c r="N49" s="4814"/>
      <c r="O49" s="4814"/>
      <c r="P49" s="4815"/>
      <c r="Q49" s="4806"/>
      <c r="R49" s="4807"/>
      <c r="S49" s="4808"/>
      <c r="T49" s="1699" t="s">
        <v>656</v>
      </c>
      <c r="U49" s="4825"/>
      <c r="V49" s="4825"/>
      <c r="W49" s="4825"/>
      <c r="X49" s="4825"/>
      <c r="Y49" s="4825"/>
      <c r="Z49" s="4825"/>
      <c r="AA49" s="4825"/>
      <c r="AB49" s="4825"/>
      <c r="AC49" s="4825"/>
      <c r="AD49" s="4825"/>
      <c r="AE49" s="4825"/>
      <c r="AF49" s="4825"/>
      <c r="AG49" s="4825"/>
      <c r="AH49" s="4825"/>
      <c r="AI49" s="4825"/>
      <c r="AJ49" s="4825"/>
      <c r="AK49" s="4826"/>
      <c r="AL49" s="67"/>
      <c r="AM49" s="62"/>
    </row>
    <row r="50" spans="1:39" ht="14.5" customHeight="1">
      <c r="A50" s="6"/>
      <c r="B50" s="68"/>
      <c r="C50" s="4812"/>
      <c r="D50" s="4804"/>
      <c r="E50" s="4804"/>
      <c r="F50" s="1147" t="s">
        <v>428</v>
      </c>
      <c r="G50" s="4804"/>
      <c r="H50" s="4804"/>
      <c r="I50" s="4805"/>
      <c r="J50" s="4816"/>
      <c r="K50" s="4817"/>
      <c r="L50" s="4817"/>
      <c r="M50" s="4817"/>
      <c r="N50" s="4817"/>
      <c r="O50" s="4817"/>
      <c r="P50" s="4818"/>
      <c r="Q50" s="4809"/>
      <c r="R50" s="4810"/>
      <c r="S50" s="4811"/>
      <c r="T50" s="1700" t="s">
        <v>657</v>
      </c>
      <c r="U50" s="4824"/>
      <c r="V50" s="4824"/>
      <c r="W50" s="4824"/>
      <c r="X50" s="4824"/>
      <c r="Y50" s="4824"/>
      <c r="Z50" s="4824"/>
      <c r="AA50" s="4824"/>
      <c r="AB50" s="4824"/>
      <c r="AC50" s="4824"/>
      <c r="AD50" s="4824"/>
      <c r="AE50" s="4824"/>
      <c r="AF50" s="4824"/>
      <c r="AG50" s="4824"/>
      <c r="AH50" s="4824"/>
      <c r="AI50" s="4824"/>
      <c r="AJ50" s="4824"/>
      <c r="AK50" s="3432"/>
      <c r="AL50" s="67"/>
      <c r="AM50" s="62"/>
    </row>
    <row r="51" spans="1:39" ht="14.5" customHeight="1">
      <c r="A51" s="6"/>
      <c r="B51" s="68"/>
      <c r="C51" s="4798"/>
      <c r="D51" s="4799"/>
      <c r="E51" s="4799"/>
      <c r="F51" s="4799"/>
      <c r="G51" s="4799"/>
      <c r="H51" s="4799"/>
      <c r="I51" s="4800"/>
      <c r="J51" s="4813"/>
      <c r="K51" s="4814"/>
      <c r="L51" s="4814"/>
      <c r="M51" s="4814"/>
      <c r="N51" s="4814"/>
      <c r="O51" s="4814"/>
      <c r="P51" s="4815"/>
      <c r="Q51" s="4806"/>
      <c r="R51" s="4807"/>
      <c r="S51" s="4808"/>
      <c r="T51" s="1699" t="s">
        <v>656</v>
      </c>
      <c r="U51" s="4825"/>
      <c r="V51" s="4825"/>
      <c r="W51" s="4825"/>
      <c r="X51" s="4825"/>
      <c r="Y51" s="4825"/>
      <c r="Z51" s="4825"/>
      <c r="AA51" s="4825"/>
      <c r="AB51" s="4825"/>
      <c r="AC51" s="4825"/>
      <c r="AD51" s="4825"/>
      <c r="AE51" s="4825"/>
      <c r="AF51" s="4825"/>
      <c r="AG51" s="4825"/>
      <c r="AH51" s="4825"/>
      <c r="AI51" s="4825"/>
      <c r="AJ51" s="4825"/>
      <c r="AK51" s="4826"/>
      <c r="AL51" s="67"/>
      <c r="AM51" s="62"/>
    </row>
    <row r="52" spans="1:39" ht="14.5" customHeight="1">
      <c r="A52" s="6"/>
      <c r="B52" s="68"/>
      <c r="C52" s="4812"/>
      <c r="D52" s="4804"/>
      <c r="E52" s="4804"/>
      <c r="F52" s="1147" t="s">
        <v>428</v>
      </c>
      <c r="G52" s="4804"/>
      <c r="H52" s="4804"/>
      <c r="I52" s="4805"/>
      <c r="J52" s="4816"/>
      <c r="K52" s="4817"/>
      <c r="L52" s="4817"/>
      <c r="M52" s="4817"/>
      <c r="N52" s="4817"/>
      <c r="O52" s="4817"/>
      <c r="P52" s="4818"/>
      <c r="Q52" s="4809"/>
      <c r="R52" s="4810"/>
      <c r="S52" s="4811"/>
      <c r="T52" s="1700" t="s">
        <v>657</v>
      </c>
      <c r="U52" s="4824"/>
      <c r="V52" s="4824"/>
      <c r="W52" s="4824"/>
      <c r="X52" s="4824"/>
      <c r="Y52" s="4824"/>
      <c r="Z52" s="4824"/>
      <c r="AA52" s="4824"/>
      <c r="AB52" s="4824"/>
      <c r="AC52" s="4824"/>
      <c r="AD52" s="4824"/>
      <c r="AE52" s="4824"/>
      <c r="AF52" s="4824"/>
      <c r="AG52" s="4824"/>
      <c r="AH52" s="4824"/>
      <c r="AI52" s="4824"/>
      <c r="AJ52" s="4824"/>
      <c r="AK52" s="3432"/>
      <c r="AL52" s="67"/>
      <c r="AM52" s="62"/>
    </row>
    <row r="53" spans="1:39" ht="14.5" customHeight="1">
      <c r="A53" s="6"/>
      <c r="B53" s="68"/>
      <c r="C53" s="4798"/>
      <c r="D53" s="4799"/>
      <c r="E53" s="4799"/>
      <c r="F53" s="4799"/>
      <c r="G53" s="4799"/>
      <c r="H53" s="4799"/>
      <c r="I53" s="4800"/>
      <c r="J53" s="4813"/>
      <c r="K53" s="4814"/>
      <c r="L53" s="4814"/>
      <c r="M53" s="4814"/>
      <c r="N53" s="4814"/>
      <c r="O53" s="4814"/>
      <c r="P53" s="4815"/>
      <c r="Q53" s="4806"/>
      <c r="R53" s="4807"/>
      <c r="S53" s="4808"/>
      <c r="T53" s="1699" t="s">
        <v>656</v>
      </c>
      <c r="U53" s="4825"/>
      <c r="V53" s="4825"/>
      <c r="W53" s="4825"/>
      <c r="X53" s="4825"/>
      <c r="Y53" s="4825"/>
      <c r="Z53" s="4825"/>
      <c r="AA53" s="4825"/>
      <c r="AB53" s="4825"/>
      <c r="AC53" s="4825"/>
      <c r="AD53" s="4825"/>
      <c r="AE53" s="4825"/>
      <c r="AF53" s="4825"/>
      <c r="AG53" s="4825"/>
      <c r="AH53" s="4825"/>
      <c r="AI53" s="4825"/>
      <c r="AJ53" s="4825"/>
      <c r="AK53" s="4826"/>
      <c r="AL53" s="67"/>
      <c r="AM53" s="62"/>
    </row>
    <row r="54" spans="1:39" ht="14.5" customHeight="1">
      <c r="A54" s="6"/>
      <c r="B54" s="68"/>
      <c r="C54" s="4812"/>
      <c r="D54" s="4804"/>
      <c r="E54" s="4804"/>
      <c r="F54" s="1147" t="s">
        <v>428</v>
      </c>
      <c r="G54" s="4804"/>
      <c r="H54" s="4804"/>
      <c r="I54" s="4805"/>
      <c r="J54" s="4816"/>
      <c r="K54" s="4817"/>
      <c r="L54" s="4817"/>
      <c r="M54" s="4817"/>
      <c r="N54" s="4817"/>
      <c r="O54" s="4817"/>
      <c r="P54" s="4818"/>
      <c r="Q54" s="4809"/>
      <c r="R54" s="4810"/>
      <c r="S54" s="4811"/>
      <c r="T54" s="1700" t="s">
        <v>657</v>
      </c>
      <c r="U54" s="4824"/>
      <c r="V54" s="4824"/>
      <c r="W54" s="4824"/>
      <c r="X54" s="4824"/>
      <c r="Y54" s="4824"/>
      <c r="Z54" s="4824"/>
      <c r="AA54" s="4824"/>
      <c r="AB54" s="4824"/>
      <c r="AC54" s="4824"/>
      <c r="AD54" s="4824"/>
      <c r="AE54" s="4824"/>
      <c r="AF54" s="4824"/>
      <c r="AG54" s="4824"/>
      <c r="AH54" s="4824"/>
      <c r="AI54" s="4824"/>
      <c r="AJ54" s="4824"/>
      <c r="AK54" s="3432"/>
      <c r="AL54" s="67"/>
      <c r="AM54" s="62"/>
    </row>
    <row r="55" spans="1:39" ht="14.5" customHeight="1">
      <c r="A55" s="6"/>
      <c r="B55" s="68"/>
      <c r="C55" s="4798"/>
      <c r="D55" s="4799"/>
      <c r="E55" s="4799"/>
      <c r="F55" s="4799"/>
      <c r="G55" s="4799"/>
      <c r="H55" s="4799"/>
      <c r="I55" s="4800"/>
      <c r="J55" s="4813"/>
      <c r="K55" s="4814"/>
      <c r="L55" s="4814"/>
      <c r="M55" s="4814"/>
      <c r="N55" s="4814"/>
      <c r="O55" s="4814"/>
      <c r="P55" s="4815"/>
      <c r="Q55" s="4806"/>
      <c r="R55" s="4807"/>
      <c r="S55" s="4808"/>
      <c r="T55" s="1699" t="s">
        <v>656</v>
      </c>
      <c r="U55" s="4825"/>
      <c r="V55" s="4825"/>
      <c r="W55" s="4825"/>
      <c r="X55" s="4825"/>
      <c r="Y55" s="4825"/>
      <c r="Z55" s="4825"/>
      <c r="AA55" s="4825"/>
      <c r="AB55" s="4825"/>
      <c r="AC55" s="4825"/>
      <c r="AD55" s="4825"/>
      <c r="AE55" s="4825"/>
      <c r="AF55" s="4825"/>
      <c r="AG55" s="4825"/>
      <c r="AH55" s="4825"/>
      <c r="AI55" s="4825"/>
      <c r="AJ55" s="4825"/>
      <c r="AK55" s="4826"/>
      <c r="AL55" s="67"/>
      <c r="AM55" s="62"/>
    </row>
    <row r="56" spans="1:39" ht="14.5" customHeight="1">
      <c r="A56" s="6"/>
      <c r="B56" s="68"/>
      <c r="C56" s="4812"/>
      <c r="D56" s="4804"/>
      <c r="E56" s="4804"/>
      <c r="F56" s="1147" t="s">
        <v>428</v>
      </c>
      <c r="G56" s="4804"/>
      <c r="H56" s="4804"/>
      <c r="I56" s="4805"/>
      <c r="J56" s="4816"/>
      <c r="K56" s="4817"/>
      <c r="L56" s="4817"/>
      <c r="M56" s="4817"/>
      <c r="N56" s="4817"/>
      <c r="O56" s="4817"/>
      <c r="P56" s="4818"/>
      <c r="Q56" s="4809"/>
      <c r="R56" s="4810"/>
      <c r="S56" s="4811"/>
      <c r="T56" s="1700" t="s">
        <v>657</v>
      </c>
      <c r="U56" s="4824"/>
      <c r="V56" s="4824"/>
      <c r="W56" s="4824"/>
      <c r="X56" s="4824"/>
      <c r="Y56" s="4824"/>
      <c r="Z56" s="4824"/>
      <c r="AA56" s="4824"/>
      <c r="AB56" s="4824"/>
      <c r="AC56" s="4824"/>
      <c r="AD56" s="4824"/>
      <c r="AE56" s="4824"/>
      <c r="AF56" s="4824"/>
      <c r="AG56" s="4824"/>
      <c r="AH56" s="4824"/>
      <c r="AI56" s="4824"/>
      <c r="AJ56" s="4824"/>
      <c r="AK56" s="3432"/>
      <c r="AL56" s="67"/>
      <c r="AM56" s="62"/>
    </row>
    <row r="57" spans="1:39" ht="14.5" customHeight="1">
      <c r="A57" s="6"/>
      <c r="B57" s="68"/>
      <c r="C57" s="4798"/>
      <c r="D57" s="4799"/>
      <c r="E57" s="4799"/>
      <c r="F57" s="4799"/>
      <c r="G57" s="4799"/>
      <c r="H57" s="4799"/>
      <c r="I57" s="4800"/>
      <c r="J57" s="4813"/>
      <c r="K57" s="4814"/>
      <c r="L57" s="4814"/>
      <c r="M57" s="4814"/>
      <c r="N57" s="4814"/>
      <c r="O57" s="4814"/>
      <c r="P57" s="4815"/>
      <c r="Q57" s="4806"/>
      <c r="R57" s="4807"/>
      <c r="S57" s="4808"/>
      <c r="T57" s="1699" t="s">
        <v>656</v>
      </c>
      <c r="U57" s="4825"/>
      <c r="V57" s="4825"/>
      <c r="W57" s="4825"/>
      <c r="X57" s="4825"/>
      <c r="Y57" s="4825"/>
      <c r="Z57" s="4825"/>
      <c r="AA57" s="4825"/>
      <c r="AB57" s="4825"/>
      <c r="AC57" s="4825"/>
      <c r="AD57" s="4825"/>
      <c r="AE57" s="4825"/>
      <c r="AF57" s="4825"/>
      <c r="AG57" s="4825"/>
      <c r="AH57" s="4825"/>
      <c r="AI57" s="4825"/>
      <c r="AJ57" s="4825"/>
      <c r="AK57" s="4826"/>
      <c r="AL57" s="67"/>
      <c r="AM57" s="62"/>
    </row>
    <row r="58" spans="1:39" ht="14.5" customHeight="1">
      <c r="A58" s="6"/>
      <c r="B58" s="68"/>
      <c r="C58" s="4812"/>
      <c r="D58" s="4804"/>
      <c r="E58" s="4804"/>
      <c r="F58" s="1147" t="s">
        <v>428</v>
      </c>
      <c r="G58" s="4804"/>
      <c r="H58" s="4804"/>
      <c r="I58" s="4805"/>
      <c r="J58" s="4816"/>
      <c r="K58" s="4817"/>
      <c r="L58" s="4817"/>
      <c r="M58" s="4817"/>
      <c r="N58" s="4817"/>
      <c r="O58" s="4817"/>
      <c r="P58" s="4818"/>
      <c r="Q58" s="4809"/>
      <c r="R58" s="4810"/>
      <c r="S58" s="4811"/>
      <c r="T58" s="1700" t="s">
        <v>657</v>
      </c>
      <c r="U58" s="4824"/>
      <c r="V58" s="4824"/>
      <c r="W58" s="4824"/>
      <c r="X58" s="4824"/>
      <c r="Y58" s="4824"/>
      <c r="Z58" s="4824"/>
      <c r="AA58" s="4824"/>
      <c r="AB58" s="4824"/>
      <c r="AC58" s="4824"/>
      <c r="AD58" s="4824"/>
      <c r="AE58" s="4824"/>
      <c r="AF58" s="4824"/>
      <c r="AG58" s="4824"/>
      <c r="AH58" s="4824"/>
      <c r="AI58" s="4824"/>
      <c r="AJ58" s="4824"/>
      <c r="AK58" s="3432"/>
      <c r="AL58" s="67"/>
      <c r="AM58" s="62"/>
    </row>
    <row r="59" spans="1:39" ht="14.5" customHeight="1">
      <c r="A59" s="6"/>
      <c r="B59" s="68"/>
      <c r="C59" s="4798"/>
      <c r="D59" s="4799"/>
      <c r="E59" s="4799"/>
      <c r="F59" s="4799"/>
      <c r="G59" s="4799"/>
      <c r="H59" s="4799"/>
      <c r="I59" s="4800"/>
      <c r="J59" s="4813"/>
      <c r="K59" s="4814"/>
      <c r="L59" s="4814"/>
      <c r="M59" s="4814"/>
      <c r="N59" s="4814"/>
      <c r="O59" s="4814"/>
      <c r="P59" s="4815"/>
      <c r="Q59" s="4806"/>
      <c r="R59" s="4807"/>
      <c r="S59" s="4808"/>
      <c r="T59" s="1699" t="s">
        <v>656</v>
      </c>
      <c r="U59" s="4825"/>
      <c r="V59" s="4825"/>
      <c r="W59" s="4825"/>
      <c r="X59" s="4825"/>
      <c r="Y59" s="4825"/>
      <c r="Z59" s="4825"/>
      <c r="AA59" s="4825"/>
      <c r="AB59" s="4825"/>
      <c r="AC59" s="4825"/>
      <c r="AD59" s="4825"/>
      <c r="AE59" s="4825"/>
      <c r="AF59" s="4825"/>
      <c r="AG59" s="4825"/>
      <c r="AH59" s="4825"/>
      <c r="AI59" s="4825"/>
      <c r="AJ59" s="4825"/>
      <c r="AK59" s="4826"/>
      <c r="AL59" s="67"/>
      <c r="AM59" s="62"/>
    </row>
    <row r="60" spans="1:39" ht="14.5" customHeight="1">
      <c r="A60" s="6"/>
      <c r="B60" s="68"/>
      <c r="C60" s="4812"/>
      <c r="D60" s="4804"/>
      <c r="E60" s="4804"/>
      <c r="F60" s="1147" t="s">
        <v>428</v>
      </c>
      <c r="G60" s="4804"/>
      <c r="H60" s="4804"/>
      <c r="I60" s="4805"/>
      <c r="J60" s="4816"/>
      <c r="K60" s="4817"/>
      <c r="L60" s="4817"/>
      <c r="M60" s="4817"/>
      <c r="N60" s="4817"/>
      <c r="O60" s="4817"/>
      <c r="P60" s="4818"/>
      <c r="Q60" s="4809"/>
      <c r="R60" s="4810"/>
      <c r="S60" s="4811"/>
      <c r="T60" s="1700" t="s">
        <v>657</v>
      </c>
      <c r="U60" s="4824"/>
      <c r="V60" s="4824"/>
      <c r="W60" s="4824"/>
      <c r="X60" s="4824"/>
      <c r="Y60" s="4824"/>
      <c r="Z60" s="4824"/>
      <c r="AA60" s="4824"/>
      <c r="AB60" s="4824"/>
      <c r="AC60" s="4824"/>
      <c r="AD60" s="4824"/>
      <c r="AE60" s="4824"/>
      <c r="AF60" s="4824"/>
      <c r="AG60" s="4824"/>
      <c r="AH60" s="4824"/>
      <c r="AI60" s="4824"/>
      <c r="AJ60" s="4824"/>
      <c r="AK60" s="3432"/>
      <c r="AL60" s="67"/>
      <c r="AM60" s="62"/>
    </row>
    <row r="61" spans="1:39" ht="14.5" customHeight="1">
      <c r="A61" s="6"/>
      <c r="B61" s="68"/>
      <c r="C61" s="1148" t="s">
        <v>1023</v>
      </c>
      <c r="D61" s="1149"/>
      <c r="E61" s="1149"/>
      <c r="F61" s="1150"/>
      <c r="G61" s="1149"/>
      <c r="H61" s="1149"/>
      <c r="I61" s="1149"/>
      <c r="J61" s="1151"/>
      <c r="K61" s="1151"/>
      <c r="L61" s="1151"/>
      <c r="M61" s="1151"/>
      <c r="N61" s="1151"/>
      <c r="O61" s="1151"/>
      <c r="P61" s="1151"/>
      <c r="Q61" s="1152"/>
      <c r="R61" s="1152"/>
      <c r="S61" s="1152"/>
      <c r="T61" s="901"/>
      <c r="U61" s="901"/>
      <c r="V61" s="901"/>
      <c r="W61" s="901"/>
      <c r="X61" s="901"/>
      <c r="Y61" s="901"/>
      <c r="Z61" s="900"/>
      <c r="AA61" s="1153"/>
      <c r="AB61" s="901"/>
      <c r="AC61" s="901"/>
      <c r="AD61" s="901"/>
      <c r="AE61" s="901"/>
      <c r="AF61" s="901"/>
      <c r="AG61" s="901"/>
      <c r="AH61" s="901"/>
      <c r="AI61" s="901"/>
      <c r="AJ61" s="901"/>
      <c r="AK61" s="901"/>
      <c r="AL61" s="67"/>
      <c r="AM61" s="62"/>
    </row>
    <row r="62" spans="1:39" ht="7" customHeight="1" thickBot="1">
      <c r="A62" s="6"/>
      <c r="B62" s="106"/>
      <c r="C62" s="1154"/>
      <c r="D62" s="1154"/>
      <c r="E62" s="1154"/>
      <c r="F62" s="1155"/>
      <c r="G62" s="1154"/>
      <c r="H62" s="1154"/>
      <c r="I62" s="1154"/>
      <c r="J62" s="1156"/>
      <c r="K62" s="1156"/>
      <c r="L62" s="1156"/>
      <c r="M62" s="1156"/>
      <c r="N62" s="1156"/>
      <c r="O62" s="1156"/>
      <c r="P62" s="1156"/>
      <c r="Q62" s="1157"/>
      <c r="R62" s="1157"/>
      <c r="S62" s="1157"/>
      <c r="T62" s="1158"/>
      <c r="U62" s="1158"/>
      <c r="V62" s="1158"/>
      <c r="W62" s="1158"/>
      <c r="X62" s="1158"/>
      <c r="Y62" s="1158"/>
      <c r="Z62" s="1159"/>
      <c r="AA62" s="1160"/>
      <c r="AB62" s="1158"/>
      <c r="AC62" s="1158"/>
      <c r="AD62" s="1158"/>
      <c r="AE62" s="1158"/>
      <c r="AF62" s="1158"/>
      <c r="AG62" s="1158"/>
      <c r="AH62" s="1158"/>
      <c r="AI62" s="1158"/>
      <c r="AJ62" s="1158"/>
      <c r="AK62" s="1158"/>
      <c r="AL62" s="111"/>
      <c r="AM62" s="62"/>
    </row>
  </sheetData>
  <mergeCells count="130">
    <mergeCell ref="U56:AK56"/>
    <mergeCell ref="U57:AK57"/>
    <mergeCell ref="U58:AK58"/>
    <mergeCell ref="U59:AK59"/>
    <mergeCell ref="U60:AK60"/>
    <mergeCell ref="U44:AK44"/>
    <mergeCell ref="U45:AK45"/>
    <mergeCell ref="U46:AK46"/>
    <mergeCell ref="U47:AK47"/>
    <mergeCell ref="U48:AK48"/>
    <mergeCell ref="U49:AK49"/>
    <mergeCell ref="U50:AK50"/>
    <mergeCell ref="U51:AK51"/>
    <mergeCell ref="U52:AK52"/>
    <mergeCell ref="U53:AK53"/>
    <mergeCell ref="U54:AK54"/>
    <mergeCell ref="U55:AK55"/>
    <mergeCell ref="U33:AK33"/>
    <mergeCell ref="U34:AK34"/>
    <mergeCell ref="U35:AK35"/>
    <mergeCell ref="U36:AK36"/>
    <mergeCell ref="U37:AK37"/>
    <mergeCell ref="U38:AK38"/>
    <mergeCell ref="U39:AK39"/>
    <mergeCell ref="U40:AK40"/>
    <mergeCell ref="U41:AK41"/>
    <mergeCell ref="AM1:AS1"/>
    <mergeCell ref="C5:AA5"/>
    <mergeCell ref="E26:AL26"/>
    <mergeCell ref="E8:Z10"/>
    <mergeCell ref="J31:P32"/>
    <mergeCell ref="C29:I29"/>
    <mergeCell ref="J29:P30"/>
    <mergeCell ref="Q29:S30"/>
    <mergeCell ref="C30:E30"/>
    <mergeCell ref="C15:AA15"/>
    <mergeCell ref="D16:AA16"/>
    <mergeCell ref="D17:AA17"/>
    <mergeCell ref="B1:AL1"/>
    <mergeCell ref="B3:AA3"/>
    <mergeCell ref="AB3:AL3"/>
    <mergeCell ref="U29:AK29"/>
    <mergeCell ref="U30:AK30"/>
    <mergeCell ref="U31:AK31"/>
    <mergeCell ref="U32:AK32"/>
    <mergeCell ref="C36:E36"/>
    <mergeCell ref="G36:I36"/>
    <mergeCell ref="G44:I44"/>
    <mergeCell ref="C41:I41"/>
    <mergeCell ref="Q12:R12"/>
    <mergeCell ref="T12:U12"/>
    <mergeCell ref="C39:I39"/>
    <mergeCell ref="J39:P40"/>
    <mergeCell ref="Q39:S40"/>
    <mergeCell ref="C35:I35"/>
    <mergeCell ref="J35:P36"/>
    <mergeCell ref="Q35:S36"/>
    <mergeCell ref="J27:P28"/>
    <mergeCell ref="Q27:S28"/>
    <mergeCell ref="T27:AK27"/>
    <mergeCell ref="E28:G28"/>
    <mergeCell ref="T28:AK28"/>
    <mergeCell ref="C31:I31"/>
    <mergeCell ref="J33:P34"/>
    <mergeCell ref="Q33:S34"/>
    <mergeCell ref="C34:E34"/>
    <mergeCell ref="G34:I34"/>
    <mergeCell ref="U42:AK42"/>
    <mergeCell ref="U43:AK43"/>
    <mergeCell ref="C46:E46"/>
    <mergeCell ref="G46:I46"/>
    <mergeCell ref="G40:I40"/>
    <mergeCell ref="C47:I47"/>
    <mergeCell ref="J47:P48"/>
    <mergeCell ref="Q47:S48"/>
    <mergeCell ref="C48:E48"/>
    <mergeCell ref="G48:I48"/>
    <mergeCell ref="C45:I45"/>
    <mergeCell ref="J45:P46"/>
    <mergeCell ref="Q45:S46"/>
    <mergeCell ref="C43:I43"/>
    <mergeCell ref="J43:P44"/>
    <mergeCell ref="Q43:S44"/>
    <mergeCell ref="C44:E44"/>
    <mergeCell ref="G42:I42"/>
    <mergeCell ref="Q41:S42"/>
    <mergeCell ref="C42:E42"/>
    <mergeCell ref="C54:E54"/>
    <mergeCell ref="G54:I54"/>
    <mergeCell ref="C55:I55"/>
    <mergeCell ref="J51:P52"/>
    <mergeCell ref="Q51:S52"/>
    <mergeCell ref="C52:E52"/>
    <mergeCell ref="C50:E50"/>
    <mergeCell ref="G50:I50"/>
    <mergeCell ref="J49:P50"/>
    <mergeCell ref="C59:I59"/>
    <mergeCell ref="J59:P60"/>
    <mergeCell ref="Q59:S60"/>
    <mergeCell ref="C60:E60"/>
    <mergeCell ref="G60:I60"/>
    <mergeCell ref="C57:I57"/>
    <mergeCell ref="J57:P58"/>
    <mergeCell ref="Q57:S58"/>
    <mergeCell ref="C58:E58"/>
    <mergeCell ref="G58:I58"/>
    <mergeCell ref="C33:I33"/>
    <mergeCell ref="C27:I27"/>
    <mergeCell ref="G30:I30"/>
    <mergeCell ref="Q31:S32"/>
    <mergeCell ref="C32:E32"/>
    <mergeCell ref="G32:I32"/>
    <mergeCell ref="J55:P56"/>
    <mergeCell ref="Q55:S56"/>
    <mergeCell ref="C56:E56"/>
    <mergeCell ref="C37:I37"/>
    <mergeCell ref="J37:P38"/>
    <mergeCell ref="Q37:S38"/>
    <mergeCell ref="C38:E38"/>
    <mergeCell ref="G38:I38"/>
    <mergeCell ref="G52:I52"/>
    <mergeCell ref="C49:I49"/>
    <mergeCell ref="J41:P42"/>
    <mergeCell ref="C40:E40"/>
    <mergeCell ref="G56:I56"/>
    <mergeCell ref="C51:I51"/>
    <mergeCell ref="Q49:S50"/>
    <mergeCell ref="C53:I53"/>
    <mergeCell ref="J53:P54"/>
    <mergeCell ref="Q53:S54"/>
  </mergeCells>
  <phoneticPr fontId="2"/>
  <hyperlinks>
    <hyperlink ref="AM1" location="目次!A1" display="目次に戻る" xr:uid="{00000000-0004-0000-18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165100</xdr:colOff>
                    <xdr:row>11</xdr:row>
                    <xdr:rowOff>88900</xdr:rowOff>
                  </from>
                  <to>
                    <xdr:col>22</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44450</xdr:colOff>
                    <xdr:row>11</xdr:row>
                    <xdr:rowOff>88900</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165100</xdr:colOff>
                    <xdr:row>19</xdr:row>
                    <xdr:rowOff>0</xdr:rowOff>
                  </from>
                  <to>
                    <xdr:col>22</xdr:col>
                    <xdr:colOff>114300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44450</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165100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44450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101600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31750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18</xdr:col>
                    <xdr:colOff>165100</xdr:colOff>
                    <xdr:row>16</xdr:row>
                    <xdr:rowOff>95250</xdr:rowOff>
                  </from>
                  <to>
                    <xdr:col>22</xdr:col>
                    <xdr:colOff>114300</xdr:colOff>
                    <xdr:row>17</xdr:row>
                    <xdr:rowOff>133350</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23</xdr:col>
                    <xdr:colOff>44450</xdr:colOff>
                    <xdr:row>16</xdr:row>
                    <xdr:rowOff>95250</xdr:rowOff>
                  </from>
                  <to>
                    <xdr:col>26</xdr:col>
                    <xdr:colOff>114300</xdr:colOff>
                    <xdr:row>17</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50"/>
  </sheetPr>
  <dimension ref="A1:BQ75"/>
  <sheetViews>
    <sheetView showGridLines="0" view="pageBreakPreview" topLeftCell="A22" zoomScale="80" zoomScaleNormal="100" zoomScaleSheetLayoutView="80" workbookViewId="0">
      <selection activeCell="S31" sqref="S31:AK32"/>
    </sheetView>
  </sheetViews>
  <sheetFormatPr defaultColWidth="8" defaultRowHeight="12"/>
  <cols>
    <col min="1" max="1" width="1.453125" style="5" customWidth="1"/>
    <col min="2" max="26" width="2.36328125" style="5" customWidth="1"/>
    <col min="27" max="27" width="5.81640625" style="5" customWidth="1"/>
    <col min="28" max="37" width="2.36328125" style="5" customWidth="1"/>
    <col min="38" max="38" width="9.453125" style="5" customWidth="1"/>
    <col min="39" max="68" width="2.36328125" style="5" customWidth="1"/>
    <col min="69" max="16384" width="8" style="5"/>
  </cols>
  <sheetData>
    <row r="1" spans="1:69" ht="14.15" customHeight="1">
      <c r="B1" s="2394" t="s">
        <v>2033</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071" t="s">
        <v>1428</v>
      </c>
      <c r="AN1" s="2071"/>
      <c r="AO1" s="2071"/>
      <c r="AP1" s="2071"/>
      <c r="AQ1" s="2071"/>
      <c r="AR1" s="2071"/>
      <c r="AS1" s="2071"/>
      <c r="AT1" s="2071"/>
      <c r="AU1" s="846"/>
      <c r="AV1" s="846"/>
      <c r="AW1" s="846"/>
      <c r="AX1" s="846"/>
    </row>
    <row r="2" spans="1:69" ht="5.15" customHeight="1" thickBot="1"/>
    <row r="3" spans="1:69" ht="14.15" customHeight="1">
      <c r="B3" s="2395" t="s">
        <v>560</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156</v>
      </c>
      <c r="AC3" s="2396"/>
      <c r="AD3" s="2396"/>
      <c r="AE3" s="2396"/>
      <c r="AF3" s="2396"/>
      <c r="AG3" s="2396"/>
      <c r="AH3" s="2396"/>
      <c r="AI3" s="2396"/>
      <c r="AJ3" s="2396"/>
      <c r="AK3" s="2396"/>
      <c r="AL3" s="2797"/>
      <c r="AM3" s="146"/>
      <c r="AN3" s="146"/>
      <c r="AO3" s="146"/>
      <c r="AP3" s="146"/>
      <c r="AQ3" s="146"/>
      <c r="AR3" s="146"/>
      <c r="AS3" s="146"/>
      <c r="AT3" s="146"/>
      <c r="AU3" s="146"/>
      <c r="AV3" s="146"/>
      <c r="AW3" s="146"/>
      <c r="AX3" s="146"/>
    </row>
    <row r="4" spans="1:69" ht="7"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9"/>
      <c r="AM4" s="146"/>
      <c r="AN4" s="146"/>
      <c r="AO4" s="146"/>
      <c r="AP4" s="146"/>
      <c r="AQ4" s="146"/>
      <c r="AR4" s="146"/>
      <c r="AS4" s="146"/>
      <c r="AT4" s="146"/>
      <c r="AU4" s="146"/>
      <c r="AV4" s="146"/>
      <c r="AW4" s="146"/>
      <c r="AX4" s="146"/>
    </row>
    <row r="5" spans="1:69" ht="14.15" customHeight="1">
      <c r="B5" s="145"/>
      <c r="C5" s="1" t="s">
        <v>1640</v>
      </c>
      <c r="E5" s="1"/>
      <c r="F5" s="1"/>
      <c r="G5" s="1"/>
      <c r="H5" s="1"/>
      <c r="I5" s="1"/>
      <c r="J5" s="1"/>
      <c r="K5" s="1"/>
      <c r="L5" s="1"/>
      <c r="M5" s="1"/>
      <c r="N5" s="1"/>
      <c r="O5" s="146"/>
      <c r="P5" s="146"/>
      <c r="Q5" s="146"/>
      <c r="R5" s="146"/>
      <c r="S5" s="146"/>
      <c r="T5" s="146"/>
      <c r="U5" s="146"/>
      <c r="V5" s="146"/>
      <c r="W5" s="146"/>
      <c r="X5" s="146"/>
      <c r="Y5" s="146"/>
      <c r="Z5" s="146"/>
      <c r="AB5" s="197"/>
      <c r="AD5" s="146"/>
      <c r="AE5" s="146"/>
      <c r="AF5" s="146"/>
      <c r="AG5" s="146"/>
      <c r="AH5" s="146"/>
      <c r="AI5" s="146"/>
      <c r="AJ5" s="146"/>
      <c r="AK5" s="146"/>
      <c r="AL5" s="149"/>
      <c r="AM5" s="145"/>
      <c r="AN5" s="146"/>
      <c r="AO5" s="146"/>
      <c r="AP5" s="146"/>
      <c r="AQ5" s="146"/>
      <c r="AR5" s="146"/>
      <c r="AS5" s="146"/>
      <c r="AT5" s="146"/>
      <c r="AU5" s="146"/>
      <c r="AV5" s="146"/>
      <c r="AX5" s="146"/>
    </row>
    <row r="6" spans="1:69" ht="14.15" customHeight="1">
      <c r="B6" s="145"/>
      <c r="C6" s="1"/>
      <c r="E6" s="1"/>
      <c r="F6" s="1"/>
      <c r="G6" s="1"/>
      <c r="H6" s="1"/>
      <c r="I6" s="1"/>
      <c r="J6" s="1"/>
      <c r="K6" s="1"/>
      <c r="L6" s="1"/>
      <c r="M6" s="1"/>
      <c r="N6" s="1"/>
      <c r="O6" s="146"/>
      <c r="P6" s="146"/>
      <c r="Q6" s="146"/>
      <c r="R6" s="146"/>
      <c r="S6" s="146"/>
      <c r="T6" s="146"/>
      <c r="U6" s="146"/>
      <c r="V6" s="146"/>
      <c r="W6" s="146"/>
      <c r="X6" s="146"/>
      <c r="Y6" s="146"/>
      <c r="Z6" s="146"/>
      <c r="AB6" s="71" t="s">
        <v>15</v>
      </c>
      <c r="AC6" s="115" t="s">
        <v>1998</v>
      </c>
      <c r="AD6" s="146"/>
      <c r="AE6" s="146"/>
      <c r="AF6" s="146"/>
      <c r="AG6" s="146"/>
      <c r="AH6" s="146"/>
      <c r="AI6" s="146"/>
      <c r="AJ6" s="146"/>
      <c r="AK6" s="146"/>
      <c r="AL6" s="149"/>
      <c r="AM6" s="145"/>
      <c r="AN6" s="146"/>
      <c r="AO6" s="146"/>
      <c r="AP6" s="146"/>
      <c r="AQ6" s="2656" t="s">
        <v>1755</v>
      </c>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row>
    <row r="7" spans="1:69" ht="14.15" customHeight="1">
      <c r="A7" s="6"/>
      <c r="B7" s="68"/>
      <c r="C7" s="6"/>
      <c r="D7" s="6" t="s">
        <v>617</v>
      </c>
      <c r="E7" s="6"/>
      <c r="F7" s="6"/>
      <c r="G7" s="6"/>
      <c r="H7" s="6"/>
      <c r="I7" s="6"/>
      <c r="J7" s="6"/>
      <c r="K7" s="6"/>
      <c r="L7" s="6"/>
      <c r="M7" s="6"/>
      <c r="N7" s="6"/>
      <c r="O7" s="6"/>
      <c r="P7" s="6"/>
      <c r="Q7" s="6"/>
      <c r="R7" s="6"/>
      <c r="S7" s="6"/>
      <c r="T7" s="6"/>
      <c r="V7" s="121"/>
      <c r="W7" s="121"/>
      <c r="X7" s="6"/>
      <c r="Y7" s="121"/>
      <c r="Z7" s="121"/>
      <c r="AB7" s="71"/>
      <c r="AC7" s="115"/>
      <c r="AD7" s="115"/>
      <c r="AE7" s="115"/>
      <c r="AF7" s="115"/>
      <c r="AG7" s="115"/>
      <c r="AH7" s="115"/>
      <c r="AI7" s="115"/>
      <c r="AJ7" s="115"/>
      <c r="AK7" s="115"/>
      <c r="AL7" s="116"/>
      <c r="AM7" s="264"/>
      <c r="AN7" s="115"/>
      <c r="AO7" s="115"/>
      <c r="AP7" s="115"/>
      <c r="AQ7" s="1434"/>
      <c r="AR7" s="121"/>
      <c r="AS7" s="121"/>
      <c r="AT7" s="121"/>
      <c r="AU7" s="121"/>
      <c r="AV7" s="121"/>
      <c r="AW7" s="121"/>
      <c r="AX7" s="121"/>
      <c r="AY7" s="100"/>
      <c r="AZ7" s="100"/>
      <c r="BA7" s="100"/>
      <c r="BB7" s="100"/>
      <c r="BC7" s="100"/>
      <c r="BD7" s="100"/>
      <c r="BE7" s="100"/>
      <c r="BF7" s="100"/>
      <c r="BG7" s="100"/>
      <c r="BH7" s="100"/>
      <c r="BI7" s="100"/>
      <c r="BJ7" s="100"/>
      <c r="BK7" s="100"/>
      <c r="BL7" s="100"/>
      <c r="BM7" s="100"/>
      <c r="BN7" s="100"/>
      <c r="BO7" s="100"/>
      <c r="BP7" s="100"/>
      <c r="BQ7" s="100"/>
    </row>
    <row r="8" spans="1:69" ht="14.15" customHeight="1">
      <c r="A8" s="6"/>
      <c r="B8" s="68"/>
      <c r="C8" s="6"/>
      <c r="D8" s="1" t="s">
        <v>429</v>
      </c>
      <c r="F8" s="1"/>
      <c r="G8" s="1"/>
      <c r="H8" s="1"/>
      <c r="I8" s="1"/>
      <c r="J8" s="1"/>
      <c r="K8" s="1"/>
      <c r="L8" s="1"/>
      <c r="M8" s="1"/>
      <c r="N8" s="1"/>
      <c r="O8" s="1"/>
      <c r="P8" s="1"/>
      <c r="Q8" s="1"/>
      <c r="R8" s="6"/>
      <c r="S8" s="96"/>
      <c r="T8" s="96"/>
      <c r="U8" s="97"/>
      <c r="V8" s="98"/>
      <c r="W8" s="98"/>
      <c r="X8" s="6"/>
      <c r="Y8" s="6"/>
      <c r="Z8" s="6"/>
      <c r="AB8" s="71" t="s">
        <v>15</v>
      </c>
      <c r="AC8" s="115" t="s">
        <v>16</v>
      </c>
      <c r="AD8" s="115"/>
      <c r="AE8" s="115"/>
      <c r="AF8" s="115"/>
      <c r="AG8" s="115"/>
      <c r="AH8" s="115"/>
      <c r="AI8" s="115"/>
      <c r="AJ8" s="115"/>
      <c r="AK8" s="115"/>
      <c r="AL8" s="116"/>
      <c r="AM8" s="264"/>
      <c r="AN8" s="115"/>
      <c r="AO8" s="115"/>
      <c r="AP8" s="115"/>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row>
    <row r="9" spans="1:69" ht="14.15" customHeight="1">
      <c r="A9" s="6"/>
      <c r="B9" s="68"/>
      <c r="C9" s="6"/>
      <c r="E9" s="1" t="s">
        <v>430</v>
      </c>
      <c r="F9" s="1"/>
      <c r="G9" s="1"/>
      <c r="H9" s="1"/>
      <c r="I9" s="1"/>
      <c r="J9" s="1"/>
      <c r="K9" s="1"/>
      <c r="L9" s="1"/>
      <c r="M9" s="1"/>
      <c r="N9" s="1"/>
      <c r="O9" s="1"/>
      <c r="P9" s="1"/>
      <c r="Q9" s="1"/>
      <c r="R9" s="6"/>
      <c r="S9" s="96"/>
      <c r="T9" s="96"/>
      <c r="U9" s="97"/>
      <c r="V9" s="98"/>
      <c r="W9" s="98"/>
      <c r="X9" s="6"/>
      <c r="Y9" s="6"/>
      <c r="Z9" s="6"/>
      <c r="AB9" s="180"/>
      <c r="AC9" s="6"/>
      <c r="AD9" s="115"/>
      <c r="AE9" s="115"/>
      <c r="AF9" s="115"/>
      <c r="AG9" s="115"/>
      <c r="AH9" s="115"/>
      <c r="AI9" s="115"/>
      <c r="AJ9" s="115"/>
      <c r="AK9" s="115"/>
      <c r="AL9" s="116"/>
      <c r="AM9" s="264"/>
      <c r="AN9" s="115"/>
      <c r="AO9" s="115"/>
      <c r="AP9" s="115"/>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row>
    <row r="10" spans="1:69" ht="14.15" customHeight="1">
      <c r="A10" s="6"/>
      <c r="B10" s="68"/>
      <c r="C10" s="6"/>
      <c r="D10" s="69"/>
      <c r="E10" s="266"/>
      <c r="F10" s="4855"/>
      <c r="G10" s="4855"/>
      <c r="H10" s="4855"/>
      <c r="I10" s="4855"/>
      <c r="J10" s="4855"/>
      <c r="K10" s="4855"/>
      <c r="L10" s="4855"/>
      <c r="M10" s="4855"/>
      <c r="N10" s="4855"/>
      <c r="O10" s="4855"/>
      <c r="P10" s="4855"/>
      <c r="Q10" s="4855"/>
      <c r="R10" s="4855"/>
      <c r="S10" s="4855"/>
      <c r="T10" s="4855"/>
      <c r="U10" s="4855"/>
      <c r="V10" s="4855"/>
      <c r="W10" s="4855"/>
      <c r="X10" s="4855"/>
      <c r="Y10" s="4855"/>
      <c r="Z10" s="4855"/>
      <c r="AB10" s="180"/>
      <c r="AC10" s="6"/>
      <c r="AD10" s="115"/>
      <c r="AE10" s="115"/>
      <c r="AF10" s="115"/>
      <c r="AG10" s="115"/>
      <c r="AH10" s="115"/>
      <c r="AI10" s="115"/>
      <c r="AJ10" s="115"/>
      <c r="AK10" s="115"/>
      <c r="AL10" s="116"/>
      <c r="AM10" s="264"/>
      <c r="AN10" s="115"/>
      <c r="AO10" s="115"/>
      <c r="AP10" s="115"/>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row>
    <row r="11" spans="1:69" ht="14.15" customHeight="1">
      <c r="A11" s="6"/>
      <c r="B11" s="68"/>
      <c r="C11" s="6"/>
      <c r="D11" s="69"/>
      <c r="E11" s="266"/>
      <c r="F11" s="4855"/>
      <c r="G11" s="4855"/>
      <c r="H11" s="4855"/>
      <c r="I11" s="4855"/>
      <c r="J11" s="4855"/>
      <c r="K11" s="4855"/>
      <c r="L11" s="4855"/>
      <c r="M11" s="4855"/>
      <c r="N11" s="4855"/>
      <c r="O11" s="4855"/>
      <c r="P11" s="4855"/>
      <c r="Q11" s="4855"/>
      <c r="R11" s="4855"/>
      <c r="S11" s="4855"/>
      <c r="T11" s="4855"/>
      <c r="U11" s="4855"/>
      <c r="V11" s="4855"/>
      <c r="W11" s="4855"/>
      <c r="X11" s="4855"/>
      <c r="Y11" s="4855"/>
      <c r="Z11" s="4855"/>
      <c r="AB11" s="180"/>
      <c r="AC11" s="6"/>
      <c r="AD11" s="115"/>
      <c r="AE11" s="115"/>
      <c r="AF11" s="115"/>
      <c r="AG11" s="115"/>
      <c r="AH11" s="115"/>
      <c r="AI11" s="115"/>
      <c r="AJ11" s="115"/>
      <c r="AK11" s="115"/>
      <c r="AL11" s="116"/>
      <c r="AM11" s="264"/>
      <c r="AN11" s="115"/>
      <c r="AO11" s="115"/>
      <c r="AP11" s="115"/>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row>
    <row r="12" spans="1:69" ht="14.15" customHeight="1">
      <c r="A12" s="6"/>
      <c r="B12" s="68"/>
      <c r="C12" s="6"/>
      <c r="D12" s="6"/>
      <c r="E12" s="192"/>
      <c r="F12" s="4855"/>
      <c r="G12" s="4855"/>
      <c r="H12" s="4855"/>
      <c r="I12" s="4855"/>
      <c r="J12" s="4855"/>
      <c r="K12" s="4855"/>
      <c r="L12" s="4855"/>
      <c r="M12" s="4855"/>
      <c r="N12" s="4855"/>
      <c r="O12" s="4855"/>
      <c r="P12" s="4855"/>
      <c r="Q12" s="4855"/>
      <c r="R12" s="4855"/>
      <c r="S12" s="4855"/>
      <c r="T12" s="4855"/>
      <c r="U12" s="4855"/>
      <c r="V12" s="4855"/>
      <c r="W12" s="4855"/>
      <c r="X12" s="4855"/>
      <c r="Y12" s="4855"/>
      <c r="Z12" s="4855"/>
      <c r="AB12" s="92"/>
      <c r="AC12" s="6"/>
      <c r="AD12" s="115"/>
      <c r="AE12" s="115"/>
      <c r="AF12" s="115"/>
      <c r="AG12" s="115"/>
      <c r="AH12" s="115"/>
      <c r="AI12" s="115"/>
      <c r="AJ12" s="115"/>
      <c r="AK12" s="115"/>
      <c r="AL12" s="116"/>
      <c r="AM12" s="264"/>
      <c r="AN12" s="115"/>
      <c r="AO12" s="115"/>
      <c r="AP12" s="115"/>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row>
    <row r="13" spans="1:69" ht="14.15" customHeight="1">
      <c r="A13" s="6"/>
      <c r="B13" s="68"/>
      <c r="C13" s="6"/>
      <c r="D13" s="6" t="s">
        <v>618</v>
      </c>
      <c r="F13" s="81"/>
      <c r="G13" s="81"/>
      <c r="H13" s="81"/>
      <c r="I13" s="81"/>
      <c r="J13" s="81"/>
      <c r="K13" s="81"/>
      <c r="L13" s="81"/>
      <c r="M13" s="81"/>
      <c r="N13" s="81"/>
      <c r="O13" s="81"/>
      <c r="P13" s="81"/>
      <c r="Q13" s="81"/>
      <c r="R13" s="6"/>
      <c r="S13" s="96"/>
      <c r="T13" s="96"/>
      <c r="U13" s="97"/>
      <c r="V13" s="98"/>
      <c r="W13" s="98"/>
      <c r="X13" s="6"/>
      <c r="Y13" s="6"/>
      <c r="Z13" s="6"/>
      <c r="AB13" s="267"/>
      <c r="AC13" s="6"/>
      <c r="AD13" s="115"/>
      <c r="AE13" s="115"/>
      <c r="AF13" s="115"/>
      <c r="AG13" s="115"/>
      <c r="AH13" s="115"/>
      <c r="AI13" s="115"/>
      <c r="AJ13" s="115"/>
      <c r="AK13" s="115"/>
      <c r="AL13" s="116"/>
      <c r="AM13" s="264"/>
      <c r="AN13" s="115"/>
      <c r="AO13" s="115"/>
      <c r="AP13" s="115"/>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row>
    <row r="14" spans="1:69" ht="14.15" customHeight="1">
      <c r="A14" s="6"/>
      <c r="B14" s="68"/>
      <c r="C14" s="6"/>
      <c r="D14" s="6"/>
      <c r="F14" s="81"/>
      <c r="G14" s="81"/>
      <c r="H14" s="81"/>
      <c r="I14" s="81"/>
      <c r="J14" s="81"/>
      <c r="K14" s="81"/>
      <c r="L14" s="81"/>
      <c r="M14" s="81"/>
      <c r="N14" s="81"/>
      <c r="O14" s="81"/>
      <c r="P14" s="81"/>
      <c r="Q14" s="81"/>
      <c r="R14" s="6"/>
      <c r="S14" s="96"/>
      <c r="T14" s="96"/>
      <c r="U14" s="97"/>
      <c r="V14" s="98"/>
      <c r="W14" s="98"/>
      <c r="X14" s="6"/>
      <c r="Y14" s="6"/>
      <c r="Z14" s="6"/>
      <c r="AB14" s="267"/>
      <c r="AC14" s="6"/>
      <c r="AD14" s="115"/>
      <c r="AE14" s="115"/>
      <c r="AF14" s="115"/>
      <c r="AG14" s="115"/>
      <c r="AH14" s="115"/>
      <c r="AI14" s="115"/>
      <c r="AJ14" s="115"/>
      <c r="AK14" s="115"/>
      <c r="AL14" s="116"/>
      <c r="AM14" s="264"/>
      <c r="AN14" s="115"/>
      <c r="AO14" s="115"/>
      <c r="AP14" s="115"/>
      <c r="AQ14" s="829"/>
      <c r="AR14" s="829"/>
      <c r="AS14" s="829"/>
      <c r="AT14" s="829"/>
      <c r="AU14" s="829"/>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row>
    <row r="15" spans="1:69" ht="14.15" customHeight="1">
      <c r="A15" s="6"/>
      <c r="B15" s="68"/>
      <c r="C15" s="6"/>
      <c r="D15" s="6" t="s">
        <v>619</v>
      </c>
      <c r="F15" s="6"/>
      <c r="G15" s="6"/>
      <c r="H15" s="6"/>
      <c r="I15" s="6"/>
      <c r="J15" s="6"/>
      <c r="K15" s="6"/>
      <c r="L15" s="6"/>
      <c r="M15" s="6"/>
      <c r="N15" s="6"/>
      <c r="O15" s="6"/>
      <c r="P15" s="6"/>
      <c r="Q15" s="6"/>
      <c r="AB15" s="267"/>
      <c r="AC15" s="6"/>
      <c r="AD15" s="115"/>
      <c r="AE15" s="115"/>
      <c r="AF15" s="115"/>
      <c r="AG15" s="115"/>
      <c r="AH15" s="115"/>
      <c r="AI15" s="115"/>
      <c r="AJ15" s="115"/>
      <c r="AK15" s="115"/>
      <c r="AL15" s="116"/>
      <c r="AM15" s="264"/>
      <c r="AN15" s="115"/>
      <c r="AO15" s="115"/>
      <c r="AP15" s="115"/>
      <c r="AQ15" s="829"/>
      <c r="AR15" s="829"/>
      <c r="AS15" s="829"/>
      <c r="AT15" s="829"/>
      <c r="AU15" s="829"/>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row>
    <row r="16" spans="1:69" ht="14.15" customHeight="1">
      <c r="A16" s="268"/>
      <c r="B16" s="68"/>
      <c r="C16" s="6"/>
      <c r="D16" s="6"/>
      <c r="F16" s="1"/>
      <c r="G16" s="1"/>
      <c r="H16" s="1"/>
      <c r="I16" s="1"/>
      <c r="J16" s="1"/>
      <c r="K16" s="1"/>
      <c r="L16" s="1"/>
      <c r="M16" s="1"/>
      <c r="N16" s="609"/>
      <c r="O16" s="609"/>
      <c r="P16" s="609"/>
      <c r="Q16" s="609"/>
      <c r="R16" s="9"/>
      <c r="S16" s="837"/>
      <c r="T16" s="837"/>
      <c r="U16" s="561"/>
      <c r="V16" s="868"/>
      <c r="W16" s="98"/>
      <c r="X16" s="6"/>
      <c r="Y16" s="6"/>
      <c r="Z16" s="6"/>
      <c r="AB16" s="71" t="s">
        <v>15</v>
      </c>
      <c r="AC16" s="191" t="s">
        <v>431</v>
      </c>
      <c r="AD16" s="557"/>
      <c r="AE16" s="557"/>
      <c r="AF16" s="557"/>
      <c r="AG16" s="557"/>
      <c r="AH16" s="557"/>
      <c r="AI16" s="557"/>
      <c r="AJ16" s="557"/>
      <c r="AK16" s="557"/>
      <c r="AL16" s="606"/>
      <c r="AM16" s="264"/>
      <c r="AN16" s="115"/>
      <c r="AO16" s="115"/>
      <c r="AP16" s="115"/>
      <c r="AQ16" s="829"/>
      <c r="AR16" s="829"/>
      <c r="AS16" s="829"/>
      <c r="AT16" s="829"/>
      <c r="AU16" s="829"/>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row>
    <row r="17" spans="1:69" ht="14.15" customHeight="1">
      <c r="A17" s="268"/>
      <c r="B17" s="68"/>
      <c r="C17" s="6"/>
      <c r="D17" s="6"/>
      <c r="F17" s="1"/>
      <c r="G17" s="1"/>
      <c r="H17" s="1"/>
      <c r="I17" s="1"/>
      <c r="J17" s="1"/>
      <c r="K17" s="1"/>
      <c r="L17" s="1"/>
      <c r="M17" s="1"/>
      <c r="N17" s="1"/>
      <c r="O17" s="1"/>
      <c r="P17" s="1"/>
      <c r="Q17" s="1"/>
      <c r="R17" s="6"/>
      <c r="S17" s="96"/>
      <c r="T17" s="96"/>
      <c r="U17" s="97"/>
      <c r="V17" s="98"/>
      <c r="W17" s="98"/>
      <c r="X17" s="6"/>
      <c r="Y17" s="6"/>
      <c r="Z17" s="6"/>
      <c r="AB17" s="71"/>
      <c r="AC17" s="557"/>
      <c r="AD17" s="557"/>
      <c r="AE17" s="557"/>
      <c r="AF17" s="557"/>
      <c r="AG17" s="557"/>
      <c r="AH17" s="557"/>
      <c r="AI17" s="557"/>
      <c r="AJ17" s="557"/>
      <c r="AK17" s="557"/>
      <c r="AL17" s="606"/>
      <c r="AM17" s="264"/>
      <c r="AN17" s="115"/>
      <c r="AO17" s="115"/>
      <c r="AP17" s="115"/>
      <c r="AQ17" s="829"/>
      <c r="AR17" s="829"/>
      <c r="AS17" s="829"/>
      <c r="AT17" s="829"/>
      <c r="AU17" s="829"/>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row>
    <row r="18" spans="1:69" ht="14.15" customHeight="1">
      <c r="A18" s="102"/>
      <c r="B18" s="62"/>
      <c r="D18" s="6" t="s">
        <v>432</v>
      </c>
      <c r="AB18" s="105" t="s">
        <v>1267</v>
      </c>
      <c r="AC18" s="557"/>
      <c r="AD18" s="557"/>
      <c r="AE18" s="557"/>
      <c r="AF18" s="557"/>
      <c r="AG18" s="557"/>
      <c r="AH18" s="557"/>
      <c r="AI18" s="557"/>
      <c r="AJ18" s="557"/>
      <c r="AK18" s="557"/>
      <c r="AL18" s="606"/>
      <c r="AM18" s="62"/>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row>
    <row r="19" spans="1:69" ht="14.15" customHeight="1">
      <c r="A19" s="102"/>
      <c r="B19" s="62"/>
      <c r="R19" s="6"/>
      <c r="S19" s="96"/>
      <c r="T19" s="96"/>
      <c r="U19" s="97"/>
      <c r="V19" s="98"/>
      <c r="W19" s="98"/>
      <c r="X19" s="6"/>
      <c r="Y19" s="6"/>
      <c r="Z19" s="6"/>
      <c r="AB19" s="71" t="s">
        <v>15</v>
      </c>
      <c r="AC19" s="115" t="s">
        <v>1999</v>
      </c>
      <c r="AL19" s="102"/>
      <c r="AM19" s="62"/>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row>
    <row r="20" spans="1:69" ht="14.15" customHeight="1">
      <c r="A20" s="102"/>
      <c r="B20" s="62"/>
      <c r="R20" s="6"/>
      <c r="S20" s="96"/>
      <c r="T20" s="96"/>
      <c r="U20" s="97"/>
      <c r="V20" s="98"/>
      <c r="W20" s="98"/>
      <c r="X20" s="6"/>
      <c r="Y20" s="6"/>
      <c r="Z20" s="6"/>
      <c r="AB20" s="152"/>
      <c r="AD20" s="217"/>
      <c r="AE20" s="217"/>
      <c r="AF20" s="217"/>
      <c r="AG20" s="217"/>
      <c r="AH20" s="217"/>
      <c r="AI20" s="217"/>
      <c r="AJ20" s="217"/>
      <c r="AK20" s="217"/>
      <c r="AL20" s="218"/>
      <c r="AM20" s="62"/>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row>
    <row r="21" spans="1:69" ht="14.15" customHeight="1">
      <c r="B21" s="62"/>
      <c r="D21" s="5" t="s">
        <v>1212</v>
      </c>
      <c r="E21" s="2712" t="s">
        <v>963</v>
      </c>
      <c r="F21" s="2712"/>
      <c r="G21" s="2712"/>
      <c r="H21" s="2712"/>
      <c r="I21" s="2712"/>
      <c r="J21" s="2712"/>
      <c r="K21" s="2712"/>
      <c r="L21" s="2712"/>
      <c r="M21" s="2712"/>
      <c r="N21" s="2712"/>
      <c r="O21" s="2712"/>
      <c r="P21" s="2712"/>
      <c r="Q21" s="2712"/>
      <c r="R21" s="2712"/>
      <c r="S21" s="2712"/>
      <c r="T21" s="2712"/>
      <c r="U21" s="2712"/>
      <c r="V21" s="2712"/>
      <c r="W21" s="2712"/>
      <c r="X21" s="2712"/>
      <c r="Y21" s="2712"/>
      <c r="Z21" s="2712"/>
      <c r="AA21" s="4842"/>
      <c r="AB21" s="105" t="s">
        <v>1432</v>
      </c>
      <c r="AC21" s="2290" t="s">
        <v>1433</v>
      </c>
      <c r="AD21" s="2290"/>
      <c r="AE21" s="2290"/>
      <c r="AF21" s="2290"/>
      <c r="AG21" s="2290"/>
      <c r="AH21" s="2290"/>
      <c r="AI21" s="2290"/>
      <c r="AJ21" s="2290"/>
      <c r="AK21" s="2290"/>
      <c r="AL21" s="2291"/>
      <c r="AM21" s="62"/>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row>
    <row r="22" spans="1:69" ht="14.15" customHeight="1">
      <c r="B22" s="62"/>
      <c r="E22" s="2712"/>
      <c r="F22" s="2712"/>
      <c r="G22" s="2712"/>
      <c r="H22" s="2712"/>
      <c r="I22" s="2712"/>
      <c r="J22" s="2712"/>
      <c r="K22" s="2712"/>
      <c r="L22" s="2712"/>
      <c r="M22" s="2712"/>
      <c r="N22" s="2712"/>
      <c r="O22" s="2712"/>
      <c r="P22" s="2712"/>
      <c r="Q22" s="2712"/>
      <c r="R22" s="2712"/>
      <c r="S22" s="2712"/>
      <c r="T22" s="2712"/>
      <c r="U22" s="2712"/>
      <c r="V22" s="2712"/>
      <c r="W22" s="2712"/>
      <c r="X22" s="2712"/>
      <c r="Y22" s="2712"/>
      <c r="Z22" s="2712"/>
      <c r="AA22" s="4842"/>
      <c r="AB22" s="105"/>
      <c r="AC22" s="2290"/>
      <c r="AD22" s="2290"/>
      <c r="AE22" s="2290"/>
      <c r="AF22" s="2290"/>
      <c r="AG22" s="2290"/>
      <c r="AH22" s="2290"/>
      <c r="AI22" s="2290"/>
      <c r="AJ22" s="2290"/>
      <c r="AK22" s="2290"/>
      <c r="AL22" s="2291"/>
      <c r="AM22" s="62"/>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row>
    <row r="23" spans="1:69" ht="14.15" customHeight="1">
      <c r="B23" s="62"/>
      <c r="E23" s="897"/>
      <c r="F23" s="897"/>
      <c r="G23" s="897"/>
      <c r="H23" s="897"/>
      <c r="I23" s="897"/>
      <c r="J23" s="897"/>
      <c r="K23" s="897"/>
      <c r="L23" s="897"/>
      <c r="M23" s="897"/>
      <c r="N23" s="897"/>
      <c r="O23" s="897"/>
      <c r="P23" s="897"/>
      <c r="Q23" s="897"/>
      <c r="R23" s="897"/>
      <c r="S23" s="897"/>
      <c r="T23" s="897"/>
      <c r="U23" s="897"/>
      <c r="V23" s="897"/>
      <c r="W23" s="897"/>
      <c r="X23" s="897"/>
      <c r="Y23" s="897"/>
      <c r="Z23" s="897"/>
      <c r="AA23" s="898"/>
      <c r="AB23" s="105"/>
      <c r="AC23" s="2290"/>
      <c r="AD23" s="2290"/>
      <c r="AE23" s="2290"/>
      <c r="AF23" s="2290"/>
      <c r="AG23" s="2290"/>
      <c r="AH23" s="2290"/>
      <c r="AI23" s="2290"/>
      <c r="AJ23" s="2290"/>
      <c r="AK23" s="2290"/>
      <c r="AL23" s="2291"/>
      <c r="AM23" s="62"/>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row>
    <row r="24" spans="1:69" ht="14.15" customHeight="1">
      <c r="B24" s="62"/>
      <c r="D24" s="5" t="s">
        <v>964</v>
      </c>
      <c r="E24" s="2712" t="s">
        <v>1641</v>
      </c>
      <c r="F24" s="2712"/>
      <c r="G24" s="2712"/>
      <c r="H24" s="2712"/>
      <c r="I24" s="2712"/>
      <c r="J24" s="2712"/>
      <c r="K24" s="2712"/>
      <c r="L24" s="2712"/>
      <c r="M24" s="2712"/>
      <c r="N24" s="2712"/>
      <c r="O24" s="2712"/>
      <c r="P24" s="2712"/>
      <c r="Q24" s="2712"/>
      <c r="R24" s="2712"/>
      <c r="S24" s="2712"/>
      <c r="T24" s="2712"/>
      <c r="U24" s="2712"/>
      <c r="V24" s="2712"/>
      <c r="W24" s="2712"/>
      <c r="X24" s="2712"/>
      <c r="Y24" s="2712"/>
      <c r="Z24" s="2712"/>
      <c r="AA24" s="4842"/>
      <c r="AB24" s="105"/>
      <c r="AC24" s="2290"/>
      <c r="AD24" s="2290"/>
      <c r="AE24" s="2290"/>
      <c r="AF24" s="2290"/>
      <c r="AG24" s="2290"/>
      <c r="AH24" s="2290"/>
      <c r="AI24" s="2290"/>
      <c r="AJ24" s="2290"/>
      <c r="AK24" s="2290"/>
      <c r="AL24" s="2291"/>
      <c r="AM24" s="62"/>
      <c r="AQ24" s="1586"/>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row>
    <row r="25" spans="1:69" ht="14.15" customHeight="1">
      <c r="A25" s="6"/>
      <c r="B25" s="68"/>
      <c r="C25" s="72"/>
      <c r="E25" s="897"/>
      <c r="F25" s="897"/>
      <c r="G25" s="897"/>
      <c r="H25" s="897"/>
      <c r="I25" s="897"/>
      <c r="J25" s="897"/>
      <c r="K25" s="897"/>
      <c r="L25" s="897"/>
      <c r="M25" s="897"/>
      <c r="N25" s="897"/>
      <c r="O25" s="897"/>
      <c r="P25" s="897"/>
      <c r="Q25" s="897"/>
      <c r="R25" s="897"/>
      <c r="S25" s="897"/>
      <c r="T25" s="897"/>
      <c r="U25" s="897"/>
      <c r="V25" s="897"/>
      <c r="W25" s="897"/>
      <c r="X25" s="897"/>
      <c r="Y25" s="897"/>
      <c r="Z25" s="897"/>
      <c r="AA25" s="898"/>
      <c r="AB25" s="72"/>
      <c r="AC25" s="72"/>
      <c r="AD25" s="72"/>
      <c r="AE25" s="72"/>
      <c r="AF25" s="72"/>
      <c r="AG25" s="72"/>
      <c r="AH25" s="72"/>
      <c r="AI25" s="72"/>
      <c r="AJ25" s="72"/>
      <c r="AK25" s="72"/>
      <c r="AL25" s="67"/>
      <c r="AM25" s="62"/>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row>
    <row r="26" spans="1:69" ht="14.15" customHeight="1">
      <c r="A26" s="6"/>
      <c r="B26" s="68"/>
      <c r="C26" s="72"/>
      <c r="D26" s="5" t="s">
        <v>1213</v>
      </c>
      <c r="E26" s="1" t="s">
        <v>1642</v>
      </c>
      <c r="F26" s="72"/>
      <c r="G26" s="72"/>
      <c r="H26" s="72"/>
      <c r="I26" s="72"/>
      <c r="J26" s="72"/>
      <c r="K26" s="72"/>
      <c r="L26" s="72"/>
      <c r="M26" s="72"/>
      <c r="N26" s="72"/>
      <c r="O26" s="72"/>
      <c r="R26" s="1"/>
      <c r="S26" s="1"/>
      <c r="V26" s="1"/>
      <c r="Z26" s="6"/>
      <c r="AA26" s="72"/>
      <c r="AB26" s="72"/>
      <c r="AC26" s="72"/>
      <c r="AD26" s="72"/>
      <c r="AE26" s="72"/>
      <c r="AF26" s="72"/>
      <c r="AG26" s="72"/>
      <c r="AH26" s="72"/>
      <c r="AI26" s="72"/>
      <c r="AJ26" s="72"/>
      <c r="AK26" s="72"/>
      <c r="AL26" s="67"/>
      <c r="AM26" s="62"/>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row>
    <row r="27" spans="1:69" ht="14.15" customHeight="1">
      <c r="A27" s="6"/>
      <c r="B27" s="68"/>
      <c r="C27" s="72"/>
      <c r="E27" s="2799" t="s">
        <v>1083</v>
      </c>
      <c r="F27" s="2799"/>
      <c r="G27" s="2799"/>
      <c r="H27" s="2799"/>
      <c r="I27" s="2799"/>
      <c r="J27" s="2799"/>
      <c r="K27" s="2799"/>
      <c r="L27" s="2799"/>
      <c r="M27" s="2799"/>
      <c r="N27" s="2799"/>
      <c r="O27" s="2799"/>
      <c r="P27" s="2799"/>
      <c r="Q27" s="2799"/>
      <c r="R27" s="2799"/>
      <c r="S27" s="2799"/>
      <c r="T27" s="2799"/>
      <c r="U27" s="2799"/>
      <c r="V27" s="2799"/>
      <c r="W27" s="2799"/>
      <c r="X27" s="2799"/>
      <c r="Y27" s="2799"/>
      <c r="Z27" s="2799"/>
      <c r="AA27" s="2799"/>
      <c r="AB27" s="2799"/>
      <c r="AC27" s="2799"/>
      <c r="AD27" s="2799"/>
      <c r="AE27" s="2799"/>
      <c r="AF27" s="2799"/>
      <c r="AG27" s="2799"/>
      <c r="AH27" s="2799"/>
      <c r="AI27" s="2799"/>
      <c r="AJ27" s="2799"/>
      <c r="AK27" s="2799"/>
      <c r="AL27" s="4872"/>
      <c r="AM27" s="62"/>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row>
    <row r="28" spans="1:69" ht="14.15" customHeight="1">
      <c r="A28" s="6"/>
      <c r="B28" s="68"/>
      <c r="C28" s="72"/>
      <c r="D28" s="6" t="s">
        <v>434</v>
      </c>
      <c r="E28" s="6"/>
      <c r="F28" s="72"/>
      <c r="G28" s="72"/>
      <c r="H28" s="72"/>
      <c r="I28" s="72"/>
      <c r="J28" s="72"/>
      <c r="K28" s="72"/>
      <c r="L28" s="72"/>
      <c r="M28" s="72"/>
      <c r="N28" s="72"/>
      <c r="O28" s="72"/>
      <c r="P28" s="72"/>
      <c r="Q28" s="269"/>
      <c r="R28" s="269"/>
      <c r="S28" s="72"/>
      <c r="T28" s="269"/>
      <c r="U28" s="269"/>
      <c r="V28" s="72"/>
      <c r="W28" s="848"/>
      <c r="X28" s="72"/>
      <c r="Y28" s="72"/>
      <c r="Z28" s="72"/>
      <c r="AA28" s="848"/>
      <c r="AB28" s="848"/>
      <c r="AC28" s="72"/>
      <c r="AD28" s="72"/>
      <c r="AE28" s="72"/>
      <c r="AF28" s="72"/>
      <c r="AG28" s="72"/>
      <c r="AH28" s="72"/>
      <c r="AI28" s="6"/>
      <c r="AJ28" s="6"/>
      <c r="AK28" s="6"/>
      <c r="AL28" s="67"/>
      <c r="AM28" s="62"/>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row>
    <row r="29" spans="1:69" ht="14.15" customHeight="1">
      <c r="A29" s="6"/>
      <c r="B29" s="68"/>
      <c r="C29" s="2770" t="s">
        <v>425</v>
      </c>
      <c r="D29" s="4837"/>
      <c r="E29" s="4837"/>
      <c r="F29" s="4837"/>
      <c r="G29" s="4837"/>
      <c r="H29" s="4838"/>
      <c r="I29" s="2770" t="s">
        <v>435</v>
      </c>
      <c r="J29" s="2771"/>
      <c r="K29" s="2772"/>
      <c r="L29" s="4822" t="s">
        <v>436</v>
      </c>
      <c r="M29" s="4860"/>
      <c r="N29" s="4860"/>
      <c r="O29" s="4860"/>
      <c r="P29" s="2771"/>
      <c r="Q29" s="2772"/>
      <c r="R29" s="2770" t="s">
        <v>2301</v>
      </c>
      <c r="S29" s="2771"/>
      <c r="T29" s="2771"/>
      <c r="U29" s="2771"/>
      <c r="V29" s="2771"/>
      <c r="W29" s="2771"/>
      <c r="X29" s="2771"/>
      <c r="Y29" s="2771"/>
      <c r="Z29" s="2771"/>
      <c r="AA29" s="2771"/>
      <c r="AB29" s="2771"/>
      <c r="AC29" s="2771"/>
      <c r="AD29" s="2771"/>
      <c r="AE29" s="2771"/>
      <c r="AF29" s="2771"/>
      <c r="AG29" s="2771"/>
      <c r="AH29" s="2771"/>
      <c r="AI29" s="2771"/>
      <c r="AJ29" s="2771"/>
      <c r="AK29" s="2772"/>
      <c r="AL29" s="67"/>
      <c r="AM29" s="62"/>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row>
    <row r="30" spans="1:69" ht="14.15" customHeight="1">
      <c r="A30" s="6"/>
      <c r="B30" s="68"/>
      <c r="C30" s="4856" t="s">
        <v>1510</v>
      </c>
      <c r="D30" s="4839"/>
      <c r="E30" s="4839"/>
      <c r="F30" s="4839"/>
      <c r="G30" s="4839"/>
      <c r="H30" s="4857"/>
      <c r="I30" s="2773"/>
      <c r="J30" s="2416"/>
      <c r="K30" s="2774"/>
      <c r="L30" s="2773"/>
      <c r="M30" s="2416"/>
      <c r="N30" s="2416"/>
      <c r="O30" s="2416"/>
      <c r="P30" s="2416"/>
      <c r="Q30" s="2774"/>
      <c r="R30" s="2773"/>
      <c r="S30" s="2416"/>
      <c r="T30" s="2416"/>
      <c r="U30" s="2416"/>
      <c r="V30" s="2416"/>
      <c r="W30" s="2416"/>
      <c r="X30" s="2416"/>
      <c r="Y30" s="2416"/>
      <c r="Z30" s="2416"/>
      <c r="AA30" s="2416"/>
      <c r="AB30" s="2416"/>
      <c r="AC30" s="2416"/>
      <c r="AD30" s="2416"/>
      <c r="AE30" s="2416"/>
      <c r="AF30" s="2416"/>
      <c r="AG30" s="2416"/>
      <c r="AH30" s="2416"/>
      <c r="AI30" s="2416"/>
      <c r="AJ30" s="2416"/>
      <c r="AK30" s="2774"/>
      <c r="AL30" s="67"/>
      <c r="AM30" s="62"/>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row>
    <row r="31" spans="1:69" ht="14.15" customHeight="1">
      <c r="A31" s="6"/>
      <c r="B31" s="68"/>
      <c r="C31" s="4836"/>
      <c r="D31" s="4837"/>
      <c r="E31" s="4837"/>
      <c r="F31" s="4837"/>
      <c r="G31" s="4837"/>
      <c r="H31" s="4838"/>
      <c r="I31" s="4843"/>
      <c r="J31" s="4844"/>
      <c r="K31" s="4845"/>
      <c r="L31" s="4861"/>
      <c r="M31" s="4862"/>
      <c r="N31" s="4862"/>
      <c r="O31" s="4862"/>
      <c r="P31" s="4862"/>
      <c r="Q31" s="4863"/>
      <c r="R31" s="1697" t="s">
        <v>656</v>
      </c>
      <c r="S31" s="4825"/>
      <c r="T31" s="4825"/>
      <c r="U31" s="4825"/>
      <c r="V31" s="4825"/>
      <c r="W31" s="4825"/>
      <c r="X31" s="4825"/>
      <c r="Y31" s="4825"/>
      <c r="Z31" s="4825"/>
      <c r="AA31" s="4825"/>
      <c r="AB31" s="4825"/>
      <c r="AC31" s="4825"/>
      <c r="AD31" s="4825"/>
      <c r="AE31" s="4825"/>
      <c r="AF31" s="4825"/>
      <c r="AG31" s="4825"/>
      <c r="AH31" s="4825"/>
      <c r="AI31" s="4825"/>
      <c r="AJ31" s="4825"/>
      <c r="AK31" s="4826"/>
      <c r="AL31" s="67"/>
      <c r="AM31" s="62"/>
    </row>
    <row r="32" spans="1:69" ht="14.15" customHeight="1">
      <c r="A32" s="6"/>
      <c r="B32" s="68"/>
      <c r="C32" s="4834"/>
      <c r="D32" s="4835"/>
      <c r="E32" s="4839" t="s">
        <v>1509</v>
      </c>
      <c r="F32" s="4839"/>
      <c r="G32" s="4858"/>
      <c r="H32" s="4859"/>
      <c r="I32" s="4846"/>
      <c r="J32" s="4847"/>
      <c r="K32" s="4848"/>
      <c r="L32" s="4864"/>
      <c r="M32" s="4865"/>
      <c r="N32" s="4865"/>
      <c r="O32" s="4865"/>
      <c r="P32" s="4865"/>
      <c r="Q32" s="4866"/>
      <c r="R32" s="1698" t="s">
        <v>657</v>
      </c>
      <c r="S32" s="4824"/>
      <c r="T32" s="4824"/>
      <c r="U32" s="4824"/>
      <c r="V32" s="4824"/>
      <c r="W32" s="4824"/>
      <c r="X32" s="4824"/>
      <c r="Y32" s="4824"/>
      <c r="Z32" s="4824"/>
      <c r="AA32" s="4824"/>
      <c r="AB32" s="4824"/>
      <c r="AC32" s="4824"/>
      <c r="AD32" s="4824"/>
      <c r="AE32" s="4824"/>
      <c r="AF32" s="4824"/>
      <c r="AG32" s="4824"/>
      <c r="AH32" s="4824"/>
      <c r="AI32" s="4824"/>
      <c r="AJ32" s="4824"/>
      <c r="AK32" s="3432"/>
      <c r="AL32" s="67"/>
      <c r="AM32" s="62"/>
    </row>
    <row r="33" spans="1:43" ht="14.15" customHeight="1">
      <c r="A33" s="6"/>
      <c r="B33" s="68"/>
      <c r="C33" s="4831"/>
      <c r="D33" s="4832"/>
      <c r="E33" s="4832"/>
      <c r="F33" s="4832"/>
      <c r="G33" s="4832"/>
      <c r="H33" s="4833"/>
      <c r="I33" s="4843"/>
      <c r="J33" s="4844"/>
      <c r="K33" s="4845"/>
      <c r="L33" s="4849"/>
      <c r="M33" s="4850"/>
      <c r="N33" s="4850"/>
      <c r="O33" s="4850"/>
      <c r="P33" s="4850"/>
      <c r="Q33" s="4851"/>
      <c r="R33" s="1699" t="s">
        <v>656</v>
      </c>
      <c r="S33" s="4825"/>
      <c r="T33" s="4825"/>
      <c r="U33" s="4825"/>
      <c r="V33" s="4825"/>
      <c r="W33" s="4825"/>
      <c r="X33" s="4825"/>
      <c r="Y33" s="4825"/>
      <c r="Z33" s="4825"/>
      <c r="AA33" s="4825"/>
      <c r="AB33" s="4825"/>
      <c r="AC33" s="4825"/>
      <c r="AD33" s="4825"/>
      <c r="AE33" s="4825"/>
      <c r="AF33" s="4825"/>
      <c r="AG33" s="4825"/>
      <c r="AH33" s="4825"/>
      <c r="AI33" s="4825"/>
      <c r="AJ33" s="4825"/>
      <c r="AK33" s="4826"/>
      <c r="AL33" s="67"/>
      <c r="AM33" s="62"/>
    </row>
    <row r="34" spans="1:43" ht="14.15" customHeight="1">
      <c r="A34" s="6"/>
      <c r="B34" s="68"/>
      <c r="C34" s="4834"/>
      <c r="D34" s="4835"/>
      <c r="E34" s="4839" t="s">
        <v>428</v>
      </c>
      <c r="F34" s="4839"/>
      <c r="G34" s="4840"/>
      <c r="H34" s="4841"/>
      <c r="I34" s="4846"/>
      <c r="J34" s="4847"/>
      <c r="K34" s="4848"/>
      <c r="L34" s="4852"/>
      <c r="M34" s="4853"/>
      <c r="N34" s="4853"/>
      <c r="O34" s="4853"/>
      <c r="P34" s="4853"/>
      <c r="Q34" s="4854"/>
      <c r="R34" s="1700" t="s">
        <v>657</v>
      </c>
      <c r="S34" s="4824"/>
      <c r="T34" s="4824"/>
      <c r="U34" s="4824"/>
      <c r="V34" s="4824"/>
      <c r="W34" s="4824"/>
      <c r="X34" s="4824"/>
      <c r="Y34" s="4824"/>
      <c r="Z34" s="4824"/>
      <c r="AA34" s="4824"/>
      <c r="AB34" s="4824"/>
      <c r="AC34" s="4824"/>
      <c r="AD34" s="4824"/>
      <c r="AE34" s="4824"/>
      <c r="AF34" s="4824"/>
      <c r="AG34" s="4824"/>
      <c r="AH34" s="4824"/>
      <c r="AI34" s="4824"/>
      <c r="AJ34" s="4824"/>
      <c r="AK34" s="3432"/>
      <c r="AL34" s="67"/>
      <c r="AM34" s="62"/>
    </row>
    <row r="35" spans="1:43" ht="14.15" customHeight="1">
      <c r="A35" s="6"/>
      <c r="B35" s="68"/>
      <c r="C35" s="4836"/>
      <c r="D35" s="4837"/>
      <c r="E35" s="4837"/>
      <c r="F35" s="4837"/>
      <c r="G35" s="4837"/>
      <c r="H35" s="4838"/>
      <c r="I35" s="4843"/>
      <c r="J35" s="4844"/>
      <c r="K35" s="4845"/>
      <c r="L35" s="4849"/>
      <c r="M35" s="4850"/>
      <c r="N35" s="4850"/>
      <c r="O35" s="4850"/>
      <c r="P35" s="4850"/>
      <c r="Q35" s="4851"/>
      <c r="R35" s="1699" t="s">
        <v>656</v>
      </c>
      <c r="S35" s="4825"/>
      <c r="T35" s="4825"/>
      <c r="U35" s="4825"/>
      <c r="V35" s="4825"/>
      <c r="W35" s="4825"/>
      <c r="X35" s="4825"/>
      <c r="Y35" s="4825"/>
      <c r="Z35" s="4825"/>
      <c r="AA35" s="4825"/>
      <c r="AB35" s="4825"/>
      <c r="AC35" s="4825"/>
      <c r="AD35" s="4825"/>
      <c r="AE35" s="4825"/>
      <c r="AF35" s="4825"/>
      <c r="AG35" s="4825"/>
      <c r="AH35" s="4825"/>
      <c r="AI35" s="4825"/>
      <c r="AJ35" s="4825"/>
      <c r="AK35" s="4826"/>
      <c r="AL35" s="67"/>
      <c r="AM35" s="62"/>
    </row>
    <row r="36" spans="1:43" ht="14.15" customHeight="1">
      <c r="A36" s="6"/>
      <c r="B36" s="68"/>
      <c r="C36" s="4834"/>
      <c r="D36" s="4835"/>
      <c r="E36" s="4839" t="s">
        <v>428</v>
      </c>
      <c r="F36" s="4839"/>
      <c r="G36" s="4840"/>
      <c r="H36" s="4841"/>
      <c r="I36" s="4846"/>
      <c r="J36" s="4847"/>
      <c r="K36" s="4848"/>
      <c r="L36" s="4852"/>
      <c r="M36" s="4853"/>
      <c r="N36" s="4853"/>
      <c r="O36" s="4853"/>
      <c r="P36" s="4853"/>
      <c r="Q36" s="4854"/>
      <c r="R36" s="1700" t="s">
        <v>657</v>
      </c>
      <c r="S36" s="4824"/>
      <c r="T36" s="4824"/>
      <c r="U36" s="4824"/>
      <c r="V36" s="4824"/>
      <c r="W36" s="4824"/>
      <c r="X36" s="4824"/>
      <c r="Y36" s="4824"/>
      <c r="Z36" s="4824"/>
      <c r="AA36" s="4824"/>
      <c r="AB36" s="4824"/>
      <c r="AC36" s="4824"/>
      <c r="AD36" s="4824"/>
      <c r="AE36" s="4824"/>
      <c r="AF36" s="4824"/>
      <c r="AG36" s="4824"/>
      <c r="AH36" s="4824"/>
      <c r="AI36" s="4824"/>
      <c r="AJ36" s="4824"/>
      <c r="AK36" s="3432"/>
      <c r="AL36" s="67"/>
      <c r="AM36" s="62"/>
    </row>
    <row r="37" spans="1:43" ht="14.15" customHeight="1">
      <c r="A37" s="6"/>
      <c r="B37" s="68"/>
      <c r="C37" s="4831"/>
      <c r="D37" s="4832"/>
      <c r="E37" s="4832"/>
      <c r="F37" s="4832"/>
      <c r="G37" s="4832"/>
      <c r="H37" s="4833"/>
      <c r="I37" s="4843"/>
      <c r="J37" s="4844"/>
      <c r="K37" s="4845"/>
      <c r="L37" s="4849"/>
      <c r="M37" s="4850"/>
      <c r="N37" s="4850"/>
      <c r="O37" s="4850"/>
      <c r="P37" s="4850"/>
      <c r="Q37" s="4851"/>
      <c r="R37" s="1699" t="s">
        <v>656</v>
      </c>
      <c r="S37" s="4825"/>
      <c r="T37" s="4825"/>
      <c r="U37" s="4825"/>
      <c r="V37" s="4825"/>
      <c r="W37" s="4825"/>
      <c r="X37" s="4825"/>
      <c r="Y37" s="4825"/>
      <c r="Z37" s="4825"/>
      <c r="AA37" s="4825"/>
      <c r="AB37" s="4825"/>
      <c r="AC37" s="4825"/>
      <c r="AD37" s="4825"/>
      <c r="AE37" s="4825"/>
      <c r="AF37" s="4825"/>
      <c r="AG37" s="4825"/>
      <c r="AH37" s="4825"/>
      <c r="AI37" s="4825"/>
      <c r="AJ37" s="4825"/>
      <c r="AK37" s="4826"/>
      <c r="AL37" s="67"/>
      <c r="AM37" s="62"/>
    </row>
    <row r="38" spans="1:43" ht="14.15" customHeight="1">
      <c r="A38" s="6"/>
      <c r="B38" s="68"/>
      <c r="C38" s="4867"/>
      <c r="D38" s="4868"/>
      <c r="E38" s="4839" t="s">
        <v>1509</v>
      </c>
      <c r="F38" s="4839"/>
      <c r="G38" s="4840"/>
      <c r="H38" s="4841"/>
      <c r="I38" s="4846"/>
      <c r="J38" s="4847"/>
      <c r="K38" s="4848"/>
      <c r="L38" s="4852"/>
      <c r="M38" s="4853"/>
      <c r="N38" s="4853"/>
      <c r="O38" s="4853"/>
      <c r="P38" s="4853"/>
      <c r="Q38" s="4854"/>
      <c r="R38" s="1700" t="s">
        <v>657</v>
      </c>
      <c r="S38" s="4824"/>
      <c r="T38" s="4824"/>
      <c r="U38" s="4824"/>
      <c r="V38" s="4824"/>
      <c r="W38" s="4824"/>
      <c r="X38" s="4824"/>
      <c r="Y38" s="4824"/>
      <c r="Z38" s="4824"/>
      <c r="AA38" s="4824"/>
      <c r="AB38" s="4824"/>
      <c r="AC38" s="4824"/>
      <c r="AD38" s="4824"/>
      <c r="AE38" s="4824"/>
      <c r="AF38" s="4824"/>
      <c r="AG38" s="4824"/>
      <c r="AH38" s="4824"/>
      <c r="AI38" s="4824"/>
      <c r="AJ38" s="4824"/>
      <c r="AK38" s="3432"/>
      <c r="AL38" s="67"/>
      <c r="AM38" s="62"/>
    </row>
    <row r="39" spans="1:43" ht="14.15" customHeight="1">
      <c r="A39" s="6"/>
      <c r="B39" s="68"/>
      <c r="C39" s="4831"/>
      <c r="D39" s="4832"/>
      <c r="E39" s="4832"/>
      <c r="F39" s="4832"/>
      <c r="G39" s="4832"/>
      <c r="H39" s="4833"/>
      <c r="I39" s="4843"/>
      <c r="J39" s="4844"/>
      <c r="K39" s="4845"/>
      <c r="L39" s="4849"/>
      <c r="M39" s="4850"/>
      <c r="N39" s="4850"/>
      <c r="O39" s="4850"/>
      <c r="P39" s="4850"/>
      <c r="Q39" s="4851"/>
      <c r="R39" s="1699" t="s">
        <v>656</v>
      </c>
      <c r="S39" s="4825"/>
      <c r="T39" s="4825"/>
      <c r="U39" s="4825"/>
      <c r="V39" s="4825"/>
      <c r="W39" s="4825"/>
      <c r="X39" s="4825"/>
      <c r="Y39" s="4825"/>
      <c r="Z39" s="4825"/>
      <c r="AA39" s="4825"/>
      <c r="AB39" s="4825"/>
      <c r="AC39" s="4825"/>
      <c r="AD39" s="4825"/>
      <c r="AE39" s="4825"/>
      <c r="AF39" s="4825"/>
      <c r="AG39" s="4825"/>
      <c r="AH39" s="4825"/>
      <c r="AI39" s="4825"/>
      <c r="AJ39" s="4825"/>
      <c r="AK39" s="4826"/>
      <c r="AL39" s="67"/>
      <c r="AM39" s="62"/>
    </row>
    <row r="40" spans="1:43" ht="14.15" customHeight="1">
      <c r="A40" s="6"/>
      <c r="B40" s="68"/>
      <c r="C40" s="4834"/>
      <c r="D40" s="4835"/>
      <c r="E40" s="4839" t="s">
        <v>428</v>
      </c>
      <c r="F40" s="4839"/>
      <c r="G40" s="4840"/>
      <c r="H40" s="4841"/>
      <c r="I40" s="4846"/>
      <c r="J40" s="4847"/>
      <c r="K40" s="4848"/>
      <c r="L40" s="4852"/>
      <c r="M40" s="4853"/>
      <c r="N40" s="4853"/>
      <c r="O40" s="4853"/>
      <c r="P40" s="4853"/>
      <c r="Q40" s="4854"/>
      <c r="R40" s="1700" t="s">
        <v>657</v>
      </c>
      <c r="S40" s="4824"/>
      <c r="T40" s="4824"/>
      <c r="U40" s="4824"/>
      <c r="V40" s="4824"/>
      <c r="W40" s="4824"/>
      <c r="X40" s="4824"/>
      <c r="Y40" s="4824"/>
      <c r="Z40" s="4824"/>
      <c r="AA40" s="4824"/>
      <c r="AB40" s="4824"/>
      <c r="AC40" s="4824"/>
      <c r="AD40" s="4824"/>
      <c r="AE40" s="4824"/>
      <c r="AF40" s="4824"/>
      <c r="AG40" s="4824"/>
      <c r="AH40" s="4824"/>
      <c r="AI40" s="4824"/>
      <c r="AJ40" s="4824"/>
      <c r="AK40" s="3432"/>
      <c r="AL40" s="67"/>
      <c r="AM40" s="62"/>
    </row>
    <row r="41" spans="1:43" ht="14.15" customHeight="1">
      <c r="A41" s="6"/>
      <c r="B41" s="68"/>
      <c r="C41" s="4831"/>
      <c r="D41" s="4832"/>
      <c r="E41" s="4832"/>
      <c r="F41" s="4832"/>
      <c r="G41" s="4832"/>
      <c r="H41" s="4833"/>
      <c r="I41" s="4843"/>
      <c r="J41" s="4844"/>
      <c r="K41" s="4845"/>
      <c r="L41" s="4849"/>
      <c r="M41" s="4850"/>
      <c r="N41" s="4850"/>
      <c r="O41" s="4850"/>
      <c r="P41" s="4850"/>
      <c r="Q41" s="4851"/>
      <c r="R41" s="1699" t="s">
        <v>656</v>
      </c>
      <c r="S41" s="4825"/>
      <c r="T41" s="4825"/>
      <c r="U41" s="4825"/>
      <c r="V41" s="4825"/>
      <c r="W41" s="4825"/>
      <c r="X41" s="4825"/>
      <c r="Y41" s="4825"/>
      <c r="Z41" s="4825"/>
      <c r="AA41" s="4825"/>
      <c r="AB41" s="4825"/>
      <c r="AC41" s="4825"/>
      <c r="AD41" s="4825"/>
      <c r="AE41" s="4825"/>
      <c r="AF41" s="4825"/>
      <c r="AG41" s="4825"/>
      <c r="AH41" s="4825"/>
      <c r="AI41" s="4825"/>
      <c r="AJ41" s="4825"/>
      <c r="AK41" s="4826"/>
      <c r="AL41" s="67"/>
      <c r="AM41" s="62"/>
    </row>
    <row r="42" spans="1:43" ht="14.15" customHeight="1">
      <c r="A42" s="6"/>
      <c r="B42" s="68"/>
      <c r="C42" s="4834"/>
      <c r="D42" s="4835"/>
      <c r="E42" s="4839" t="s">
        <v>428</v>
      </c>
      <c r="F42" s="4839"/>
      <c r="G42" s="4840"/>
      <c r="H42" s="4841"/>
      <c r="I42" s="4846"/>
      <c r="J42" s="4847"/>
      <c r="K42" s="4848"/>
      <c r="L42" s="4852"/>
      <c r="M42" s="4853"/>
      <c r="N42" s="4853"/>
      <c r="O42" s="4853"/>
      <c r="P42" s="4853"/>
      <c r="Q42" s="4854"/>
      <c r="R42" s="1700" t="s">
        <v>657</v>
      </c>
      <c r="S42" s="4824"/>
      <c r="T42" s="4824"/>
      <c r="U42" s="4824"/>
      <c r="V42" s="4824"/>
      <c r="W42" s="4824"/>
      <c r="X42" s="4824"/>
      <c r="Y42" s="4824"/>
      <c r="Z42" s="4824"/>
      <c r="AA42" s="4824"/>
      <c r="AB42" s="4824"/>
      <c r="AC42" s="4824"/>
      <c r="AD42" s="4824"/>
      <c r="AE42" s="4824"/>
      <c r="AF42" s="4824"/>
      <c r="AG42" s="4824"/>
      <c r="AH42" s="4824"/>
      <c r="AI42" s="4824"/>
      <c r="AJ42" s="4824"/>
      <c r="AK42" s="3432"/>
      <c r="AL42" s="67"/>
      <c r="AM42" s="62"/>
    </row>
    <row r="43" spans="1:43" ht="14.15" customHeight="1">
      <c r="A43" s="6"/>
      <c r="B43" s="68"/>
      <c r="C43" s="4831"/>
      <c r="D43" s="4869"/>
      <c r="E43" s="4869"/>
      <c r="F43" s="4869"/>
      <c r="G43" s="4869"/>
      <c r="H43" s="4870"/>
      <c r="I43" s="4843"/>
      <c r="J43" s="4844"/>
      <c r="K43" s="4845"/>
      <c r="L43" s="4849"/>
      <c r="M43" s="4850"/>
      <c r="N43" s="4850"/>
      <c r="O43" s="4850"/>
      <c r="P43" s="4850"/>
      <c r="Q43" s="4851"/>
      <c r="R43" s="1699" t="s">
        <v>656</v>
      </c>
      <c r="S43" s="4825"/>
      <c r="T43" s="4825"/>
      <c r="U43" s="4825"/>
      <c r="V43" s="4825"/>
      <c r="W43" s="4825"/>
      <c r="X43" s="4825"/>
      <c r="Y43" s="4825"/>
      <c r="Z43" s="4825"/>
      <c r="AA43" s="4825"/>
      <c r="AB43" s="4825"/>
      <c r="AC43" s="4825"/>
      <c r="AD43" s="4825"/>
      <c r="AE43" s="4825"/>
      <c r="AF43" s="4825"/>
      <c r="AG43" s="4825"/>
      <c r="AH43" s="4825"/>
      <c r="AI43" s="4825"/>
      <c r="AJ43" s="4825"/>
      <c r="AK43" s="4826"/>
      <c r="AL43" s="67"/>
      <c r="AM43" s="62"/>
    </row>
    <row r="44" spans="1:43" ht="14.15" customHeight="1">
      <c r="A44" s="6"/>
      <c r="B44" s="68"/>
      <c r="C44" s="4834"/>
      <c r="D44" s="4835"/>
      <c r="E44" s="4840" t="s">
        <v>428</v>
      </c>
      <c r="F44" s="4840"/>
      <c r="G44" s="4840"/>
      <c r="H44" s="4841"/>
      <c r="I44" s="4846"/>
      <c r="J44" s="4847"/>
      <c r="K44" s="4848"/>
      <c r="L44" s="4852"/>
      <c r="M44" s="4853"/>
      <c r="N44" s="4853"/>
      <c r="O44" s="4853"/>
      <c r="P44" s="4853"/>
      <c r="Q44" s="4854"/>
      <c r="R44" s="1700" t="s">
        <v>657</v>
      </c>
      <c r="S44" s="4824"/>
      <c r="T44" s="4824"/>
      <c r="U44" s="4824"/>
      <c r="V44" s="4824"/>
      <c r="W44" s="4824"/>
      <c r="X44" s="4824"/>
      <c r="Y44" s="4824"/>
      <c r="Z44" s="4824"/>
      <c r="AA44" s="4824"/>
      <c r="AB44" s="4824"/>
      <c r="AC44" s="4824"/>
      <c r="AD44" s="4824"/>
      <c r="AE44" s="4824"/>
      <c r="AF44" s="4824"/>
      <c r="AG44" s="4824"/>
      <c r="AH44" s="4824"/>
      <c r="AI44" s="4824"/>
      <c r="AJ44" s="4824"/>
      <c r="AK44" s="3432"/>
      <c r="AL44" s="67"/>
      <c r="AM44" s="62"/>
    </row>
    <row r="45" spans="1:43" ht="14.15" customHeight="1">
      <c r="A45" s="6"/>
      <c r="B45" s="68"/>
      <c r="C45" s="4831"/>
      <c r="D45" s="4832"/>
      <c r="E45" s="4832"/>
      <c r="F45" s="4832"/>
      <c r="G45" s="4832"/>
      <c r="H45" s="4833"/>
      <c r="I45" s="4843"/>
      <c r="J45" s="4844"/>
      <c r="K45" s="4845"/>
      <c r="L45" s="4849"/>
      <c r="M45" s="4850"/>
      <c r="N45" s="4850"/>
      <c r="O45" s="4850"/>
      <c r="P45" s="4850"/>
      <c r="Q45" s="4851"/>
      <c r="R45" s="1699" t="s">
        <v>656</v>
      </c>
      <c r="S45" s="4825"/>
      <c r="T45" s="4825"/>
      <c r="U45" s="4825"/>
      <c r="V45" s="4825"/>
      <c r="W45" s="4825"/>
      <c r="X45" s="4825"/>
      <c r="Y45" s="4825"/>
      <c r="Z45" s="4825"/>
      <c r="AA45" s="4825"/>
      <c r="AB45" s="4825"/>
      <c r="AC45" s="4825"/>
      <c r="AD45" s="4825"/>
      <c r="AE45" s="4825"/>
      <c r="AF45" s="4825"/>
      <c r="AG45" s="4825"/>
      <c r="AH45" s="4825"/>
      <c r="AI45" s="4825"/>
      <c r="AJ45" s="4825"/>
      <c r="AK45" s="4826"/>
      <c r="AL45" s="67"/>
      <c r="AM45" s="62"/>
    </row>
    <row r="46" spans="1:43" ht="14.15" customHeight="1">
      <c r="A46" s="6"/>
      <c r="B46" s="68"/>
      <c r="C46" s="4834"/>
      <c r="D46" s="4835"/>
      <c r="E46" s="4839" t="s">
        <v>428</v>
      </c>
      <c r="F46" s="4839"/>
      <c r="G46" s="4840"/>
      <c r="H46" s="4841"/>
      <c r="I46" s="4846"/>
      <c r="J46" s="4847"/>
      <c r="K46" s="4848"/>
      <c r="L46" s="4852"/>
      <c r="M46" s="4853"/>
      <c r="N46" s="4853"/>
      <c r="O46" s="4853"/>
      <c r="P46" s="4853"/>
      <c r="Q46" s="4854"/>
      <c r="R46" s="1700" t="s">
        <v>657</v>
      </c>
      <c r="S46" s="4824"/>
      <c r="T46" s="4824"/>
      <c r="U46" s="4824"/>
      <c r="V46" s="4824"/>
      <c r="W46" s="4824"/>
      <c r="X46" s="4824"/>
      <c r="Y46" s="4824"/>
      <c r="Z46" s="4824"/>
      <c r="AA46" s="4824"/>
      <c r="AB46" s="4824"/>
      <c r="AC46" s="4824"/>
      <c r="AD46" s="4824"/>
      <c r="AE46" s="4824"/>
      <c r="AF46" s="4824"/>
      <c r="AG46" s="4824"/>
      <c r="AH46" s="4824"/>
      <c r="AI46" s="4824"/>
      <c r="AJ46" s="4824"/>
      <c r="AK46" s="3432"/>
      <c r="AL46" s="67"/>
      <c r="AM46" s="62"/>
    </row>
    <row r="47" spans="1:43" ht="14.15" customHeight="1">
      <c r="A47" s="6"/>
      <c r="B47" s="68"/>
      <c r="C47" s="4831"/>
      <c r="D47" s="4832"/>
      <c r="E47" s="4832"/>
      <c r="F47" s="4832"/>
      <c r="G47" s="4832"/>
      <c r="H47" s="4833"/>
      <c r="I47" s="4843"/>
      <c r="J47" s="4844"/>
      <c r="K47" s="4845"/>
      <c r="L47" s="4849"/>
      <c r="M47" s="4850"/>
      <c r="N47" s="4850"/>
      <c r="O47" s="4850"/>
      <c r="P47" s="4850"/>
      <c r="Q47" s="4851"/>
      <c r="R47" s="1699" t="s">
        <v>656</v>
      </c>
      <c r="S47" s="4825"/>
      <c r="T47" s="4825"/>
      <c r="U47" s="4825"/>
      <c r="V47" s="4825"/>
      <c r="W47" s="4825"/>
      <c r="X47" s="4825"/>
      <c r="Y47" s="4825"/>
      <c r="Z47" s="4825"/>
      <c r="AA47" s="4825"/>
      <c r="AB47" s="4825"/>
      <c r="AC47" s="4825"/>
      <c r="AD47" s="4825"/>
      <c r="AE47" s="4825"/>
      <c r="AF47" s="4825"/>
      <c r="AG47" s="4825"/>
      <c r="AH47" s="4825"/>
      <c r="AI47" s="4825"/>
      <c r="AJ47" s="4825"/>
      <c r="AK47" s="4826"/>
      <c r="AL47" s="67"/>
      <c r="AM47" s="62"/>
    </row>
    <row r="48" spans="1:43" ht="14.15" customHeight="1">
      <c r="A48" s="6"/>
      <c r="B48" s="68"/>
      <c r="C48" s="4834"/>
      <c r="D48" s="4835"/>
      <c r="E48" s="4839" t="s">
        <v>428</v>
      </c>
      <c r="F48" s="4839"/>
      <c r="G48" s="4840"/>
      <c r="H48" s="4841"/>
      <c r="I48" s="4846"/>
      <c r="J48" s="4847"/>
      <c r="K48" s="4848"/>
      <c r="L48" s="4852"/>
      <c r="M48" s="4853"/>
      <c r="N48" s="4853"/>
      <c r="O48" s="4853"/>
      <c r="P48" s="4853"/>
      <c r="Q48" s="4854"/>
      <c r="R48" s="1700" t="s">
        <v>657</v>
      </c>
      <c r="S48" s="4824"/>
      <c r="T48" s="4824"/>
      <c r="U48" s="4824"/>
      <c r="V48" s="4824"/>
      <c r="W48" s="4824"/>
      <c r="X48" s="4824"/>
      <c r="Y48" s="4824"/>
      <c r="Z48" s="4824"/>
      <c r="AA48" s="4824"/>
      <c r="AB48" s="4824"/>
      <c r="AC48" s="4824"/>
      <c r="AD48" s="4824"/>
      <c r="AE48" s="4824"/>
      <c r="AF48" s="4824"/>
      <c r="AG48" s="4824"/>
      <c r="AH48" s="4824"/>
      <c r="AI48" s="4824"/>
      <c r="AJ48" s="4824"/>
      <c r="AK48" s="3432"/>
      <c r="AL48" s="268"/>
      <c r="AM48" s="68"/>
      <c r="AN48" s="6"/>
      <c r="AO48" s="6"/>
      <c r="AP48" s="6"/>
      <c r="AQ48" s="6"/>
    </row>
    <row r="49" spans="1:43" ht="14.15" customHeight="1">
      <c r="A49" s="6"/>
      <c r="B49" s="68"/>
      <c r="C49" s="4831"/>
      <c r="D49" s="4832"/>
      <c r="E49" s="4832"/>
      <c r="F49" s="4832"/>
      <c r="G49" s="4832"/>
      <c r="H49" s="4833"/>
      <c r="I49" s="4843"/>
      <c r="J49" s="4844"/>
      <c r="K49" s="4845"/>
      <c r="L49" s="4849"/>
      <c r="M49" s="4850"/>
      <c r="N49" s="4850"/>
      <c r="O49" s="4850"/>
      <c r="P49" s="4850"/>
      <c r="Q49" s="4851"/>
      <c r="R49" s="1699" t="s">
        <v>656</v>
      </c>
      <c r="S49" s="4825"/>
      <c r="T49" s="4825"/>
      <c r="U49" s="4825"/>
      <c r="V49" s="4825"/>
      <c r="W49" s="4825"/>
      <c r="X49" s="4825"/>
      <c r="Y49" s="4825"/>
      <c r="Z49" s="4825"/>
      <c r="AA49" s="4825"/>
      <c r="AB49" s="4825"/>
      <c r="AC49" s="4825"/>
      <c r="AD49" s="4825"/>
      <c r="AE49" s="4825"/>
      <c r="AF49" s="4825"/>
      <c r="AG49" s="4825"/>
      <c r="AH49" s="4825"/>
      <c r="AI49" s="4825"/>
      <c r="AJ49" s="4825"/>
      <c r="AK49" s="4826"/>
      <c r="AL49" s="268"/>
      <c r="AM49" s="68"/>
      <c r="AN49" s="6"/>
      <c r="AO49" s="6"/>
      <c r="AP49" s="6"/>
      <c r="AQ49" s="6"/>
    </row>
    <row r="50" spans="1:43" ht="14.15" customHeight="1">
      <c r="A50" s="6"/>
      <c r="B50" s="68"/>
      <c r="C50" s="4834"/>
      <c r="D50" s="4835"/>
      <c r="E50" s="4839" t="s">
        <v>428</v>
      </c>
      <c r="F50" s="4839"/>
      <c r="G50" s="4840"/>
      <c r="H50" s="4841"/>
      <c r="I50" s="4846"/>
      <c r="J50" s="4847"/>
      <c r="K50" s="4848"/>
      <c r="L50" s="4852"/>
      <c r="M50" s="4853"/>
      <c r="N50" s="4853"/>
      <c r="O50" s="4853"/>
      <c r="P50" s="4853"/>
      <c r="Q50" s="4854"/>
      <c r="R50" s="1700" t="s">
        <v>657</v>
      </c>
      <c r="S50" s="4824"/>
      <c r="T50" s="4824"/>
      <c r="U50" s="4824"/>
      <c r="V50" s="4824"/>
      <c r="W50" s="4824"/>
      <c r="X50" s="4824"/>
      <c r="Y50" s="4824"/>
      <c r="Z50" s="4824"/>
      <c r="AA50" s="4824"/>
      <c r="AB50" s="4824"/>
      <c r="AC50" s="4824"/>
      <c r="AD50" s="4824"/>
      <c r="AE50" s="4824"/>
      <c r="AF50" s="4824"/>
      <c r="AG50" s="4824"/>
      <c r="AH50" s="4824"/>
      <c r="AI50" s="4824"/>
      <c r="AJ50" s="4824"/>
      <c r="AK50" s="3432"/>
      <c r="AL50" s="268"/>
      <c r="AM50" s="68"/>
      <c r="AN50" s="6"/>
      <c r="AO50" s="6"/>
      <c r="AP50" s="6"/>
      <c r="AQ50" s="6"/>
    </row>
    <row r="51" spans="1:43" ht="14.15" customHeight="1">
      <c r="A51" s="6"/>
      <c r="B51" s="68"/>
      <c r="C51" s="4831"/>
      <c r="D51" s="4832"/>
      <c r="E51" s="4832"/>
      <c r="F51" s="4832"/>
      <c r="G51" s="4832"/>
      <c r="H51" s="4833"/>
      <c r="I51" s="4843"/>
      <c r="J51" s="4844"/>
      <c r="K51" s="4845"/>
      <c r="L51" s="4849"/>
      <c r="M51" s="4850"/>
      <c r="N51" s="4850"/>
      <c r="O51" s="4850"/>
      <c r="P51" s="4850"/>
      <c r="Q51" s="4851"/>
      <c r="R51" s="1699" t="s">
        <v>656</v>
      </c>
      <c r="S51" s="4825"/>
      <c r="T51" s="4825"/>
      <c r="U51" s="4825"/>
      <c r="V51" s="4825"/>
      <c r="W51" s="4825"/>
      <c r="X51" s="4825"/>
      <c r="Y51" s="4825"/>
      <c r="Z51" s="4825"/>
      <c r="AA51" s="4825"/>
      <c r="AB51" s="4825"/>
      <c r="AC51" s="4825"/>
      <c r="AD51" s="4825"/>
      <c r="AE51" s="4825"/>
      <c r="AF51" s="4825"/>
      <c r="AG51" s="4825"/>
      <c r="AH51" s="4825"/>
      <c r="AI51" s="4825"/>
      <c r="AJ51" s="4825"/>
      <c r="AK51" s="4826"/>
      <c r="AL51" s="268"/>
      <c r="AM51" s="68"/>
      <c r="AN51" s="6"/>
      <c r="AO51" s="6"/>
      <c r="AP51" s="6"/>
      <c r="AQ51" s="6"/>
    </row>
    <row r="52" spans="1:43" ht="14.15" customHeight="1">
      <c r="A52" s="6"/>
      <c r="B52" s="68"/>
      <c r="C52" s="4834"/>
      <c r="D52" s="4835"/>
      <c r="E52" s="4839" t="s">
        <v>428</v>
      </c>
      <c r="F52" s="4839"/>
      <c r="G52" s="4840"/>
      <c r="H52" s="4841"/>
      <c r="I52" s="4846"/>
      <c r="J52" s="4847"/>
      <c r="K52" s="4848"/>
      <c r="L52" s="4852"/>
      <c r="M52" s="4853"/>
      <c r="N52" s="4853"/>
      <c r="O52" s="4853"/>
      <c r="P52" s="4853"/>
      <c r="Q52" s="4854"/>
      <c r="R52" s="1700" t="s">
        <v>657</v>
      </c>
      <c r="S52" s="4824"/>
      <c r="T52" s="4824"/>
      <c r="U52" s="4824"/>
      <c r="V52" s="4824"/>
      <c r="W52" s="4824"/>
      <c r="X52" s="4824"/>
      <c r="Y52" s="4824"/>
      <c r="Z52" s="4824"/>
      <c r="AA52" s="4824"/>
      <c r="AB52" s="4824"/>
      <c r="AC52" s="4824"/>
      <c r="AD52" s="4824"/>
      <c r="AE52" s="4824"/>
      <c r="AF52" s="4824"/>
      <c r="AG52" s="4824"/>
      <c r="AH52" s="4824"/>
      <c r="AI52" s="4824"/>
      <c r="AJ52" s="4824"/>
      <c r="AK52" s="3432"/>
      <c r="AL52" s="268"/>
      <c r="AM52" s="68"/>
      <c r="AN52" s="6"/>
      <c r="AO52" s="6"/>
      <c r="AP52" s="6"/>
      <c r="AQ52" s="6"/>
    </row>
    <row r="53" spans="1:43" ht="14.15" customHeight="1">
      <c r="A53" s="6"/>
      <c r="B53" s="68"/>
      <c r="C53" s="4831"/>
      <c r="D53" s="4832"/>
      <c r="E53" s="4832"/>
      <c r="F53" s="4832"/>
      <c r="G53" s="4832"/>
      <c r="H53" s="4833"/>
      <c r="I53" s="4843"/>
      <c r="J53" s="4844"/>
      <c r="K53" s="4845"/>
      <c r="L53" s="4849"/>
      <c r="M53" s="4850"/>
      <c r="N53" s="4850"/>
      <c r="O53" s="4850"/>
      <c r="P53" s="4850"/>
      <c r="Q53" s="4851"/>
      <c r="R53" s="1699" t="s">
        <v>656</v>
      </c>
      <c r="S53" s="4825"/>
      <c r="T53" s="4825"/>
      <c r="U53" s="4825"/>
      <c r="V53" s="4825"/>
      <c r="W53" s="4825"/>
      <c r="X53" s="4825"/>
      <c r="Y53" s="4825"/>
      <c r="Z53" s="4825"/>
      <c r="AA53" s="4825"/>
      <c r="AB53" s="4825"/>
      <c r="AC53" s="4825"/>
      <c r="AD53" s="4825"/>
      <c r="AE53" s="4825"/>
      <c r="AF53" s="4825"/>
      <c r="AG53" s="4825"/>
      <c r="AH53" s="4825"/>
      <c r="AI53" s="4825"/>
      <c r="AJ53" s="4825"/>
      <c r="AK53" s="4826"/>
      <c r="AL53" s="268"/>
      <c r="AM53" s="68"/>
      <c r="AN53" s="6"/>
      <c r="AO53" s="6"/>
      <c r="AP53" s="6"/>
      <c r="AQ53" s="6"/>
    </row>
    <row r="54" spans="1:43" ht="14.15" customHeight="1">
      <c r="A54" s="6"/>
      <c r="B54" s="68"/>
      <c r="C54" s="4834"/>
      <c r="D54" s="4835"/>
      <c r="E54" s="4839" t="s">
        <v>428</v>
      </c>
      <c r="F54" s="4839"/>
      <c r="G54" s="4871"/>
      <c r="H54" s="4841"/>
      <c r="I54" s="4846"/>
      <c r="J54" s="4847"/>
      <c r="K54" s="4848"/>
      <c r="L54" s="4852"/>
      <c r="M54" s="4853"/>
      <c r="N54" s="4853"/>
      <c r="O54" s="4853"/>
      <c r="P54" s="4853"/>
      <c r="Q54" s="4854"/>
      <c r="R54" s="1700" t="s">
        <v>657</v>
      </c>
      <c r="S54" s="4824"/>
      <c r="T54" s="4824"/>
      <c r="U54" s="4824"/>
      <c r="V54" s="4824"/>
      <c r="W54" s="4824"/>
      <c r="X54" s="4824"/>
      <c r="Y54" s="4824"/>
      <c r="Z54" s="4824"/>
      <c r="AA54" s="4824"/>
      <c r="AB54" s="4824"/>
      <c r="AC54" s="4824"/>
      <c r="AD54" s="4824"/>
      <c r="AE54" s="4824"/>
      <c r="AF54" s="4824"/>
      <c r="AG54" s="4824"/>
      <c r="AH54" s="4824"/>
      <c r="AI54" s="4824"/>
      <c r="AJ54" s="4824"/>
      <c r="AK54" s="3432"/>
      <c r="AL54" s="268"/>
      <c r="AM54" s="68"/>
      <c r="AN54" s="6"/>
      <c r="AO54" s="6"/>
      <c r="AP54" s="6"/>
      <c r="AQ54" s="6"/>
    </row>
    <row r="55" spans="1:43" ht="14.15" customHeight="1">
      <c r="A55" s="6"/>
      <c r="B55" s="68"/>
      <c r="C55" s="4831"/>
      <c r="D55" s="4832"/>
      <c r="E55" s="4832"/>
      <c r="F55" s="4832"/>
      <c r="G55" s="4832"/>
      <c r="H55" s="4833"/>
      <c r="I55" s="4843"/>
      <c r="J55" s="4844"/>
      <c r="K55" s="4845"/>
      <c r="L55" s="4849"/>
      <c r="M55" s="4850"/>
      <c r="N55" s="4850"/>
      <c r="O55" s="4850"/>
      <c r="P55" s="4850"/>
      <c r="Q55" s="4851"/>
      <c r="R55" s="1699" t="s">
        <v>656</v>
      </c>
      <c r="S55" s="4825"/>
      <c r="T55" s="4825"/>
      <c r="U55" s="4825"/>
      <c r="V55" s="4825"/>
      <c r="W55" s="4825"/>
      <c r="X55" s="4825"/>
      <c r="Y55" s="4825"/>
      <c r="Z55" s="4825"/>
      <c r="AA55" s="4825"/>
      <c r="AB55" s="4825"/>
      <c r="AC55" s="4825"/>
      <c r="AD55" s="4825"/>
      <c r="AE55" s="4825"/>
      <c r="AF55" s="4825"/>
      <c r="AG55" s="4825"/>
      <c r="AH55" s="4825"/>
      <c r="AI55" s="4825"/>
      <c r="AJ55" s="4825"/>
      <c r="AK55" s="4826"/>
      <c r="AL55" s="268"/>
      <c r="AM55" s="68"/>
      <c r="AN55" s="6"/>
      <c r="AO55" s="6"/>
      <c r="AP55" s="6"/>
      <c r="AQ55" s="6"/>
    </row>
    <row r="56" spans="1:43" ht="14.15" customHeight="1">
      <c r="A56" s="6"/>
      <c r="B56" s="68"/>
      <c r="C56" s="4834"/>
      <c r="D56" s="4835"/>
      <c r="E56" s="4839" t="s">
        <v>428</v>
      </c>
      <c r="F56" s="4839"/>
      <c r="G56" s="4840"/>
      <c r="H56" s="4841"/>
      <c r="I56" s="4846"/>
      <c r="J56" s="4847"/>
      <c r="K56" s="4848"/>
      <c r="L56" s="4852"/>
      <c r="M56" s="4853"/>
      <c r="N56" s="4853"/>
      <c r="O56" s="4853"/>
      <c r="P56" s="4853"/>
      <c r="Q56" s="4854"/>
      <c r="R56" s="1700" t="s">
        <v>657</v>
      </c>
      <c r="S56" s="4824"/>
      <c r="T56" s="4824"/>
      <c r="U56" s="4824"/>
      <c r="V56" s="4824"/>
      <c r="W56" s="4824"/>
      <c r="X56" s="4824"/>
      <c r="Y56" s="4824"/>
      <c r="Z56" s="4824"/>
      <c r="AA56" s="4824"/>
      <c r="AB56" s="4824"/>
      <c r="AC56" s="4824"/>
      <c r="AD56" s="4824"/>
      <c r="AE56" s="4824"/>
      <c r="AF56" s="4824"/>
      <c r="AG56" s="4824"/>
      <c r="AH56" s="4824"/>
      <c r="AI56" s="4824"/>
      <c r="AJ56" s="4824"/>
      <c r="AK56" s="3432"/>
      <c r="AL56" s="268"/>
      <c r="AM56" s="68"/>
      <c r="AN56" s="6"/>
      <c r="AO56" s="6"/>
      <c r="AP56" s="6"/>
      <c r="AQ56" s="6"/>
    </row>
    <row r="57" spans="1:43" ht="14.15" customHeight="1">
      <c r="A57" s="6"/>
      <c r="B57" s="68"/>
      <c r="C57" s="4831"/>
      <c r="D57" s="4832"/>
      <c r="E57" s="4832"/>
      <c r="F57" s="4832"/>
      <c r="G57" s="4832"/>
      <c r="H57" s="4833"/>
      <c r="I57" s="4843"/>
      <c r="J57" s="4844"/>
      <c r="K57" s="4845"/>
      <c r="L57" s="4849"/>
      <c r="M57" s="4850"/>
      <c r="N57" s="4850"/>
      <c r="O57" s="4850"/>
      <c r="P57" s="4850"/>
      <c r="Q57" s="4851"/>
      <c r="R57" s="1699" t="s">
        <v>656</v>
      </c>
      <c r="S57" s="4825"/>
      <c r="T57" s="4825"/>
      <c r="U57" s="4825"/>
      <c r="V57" s="4825"/>
      <c r="W57" s="4825"/>
      <c r="X57" s="4825"/>
      <c r="Y57" s="4825"/>
      <c r="Z57" s="4825"/>
      <c r="AA57" s="4825"/>
      <c r="AB57" s="4825"/>
      <c r="AC57" s="4825"/>
      <c r="AD57" s="4825"/>
      <c r="AE57" s="4825"/>
      <c r="AF57" s="4825"/>
      <c r="AG57" s="4825"/>
      <c r="AH57" s="4825"/>
      <c r="AI57" s="4825"/>
      <c r="AJ57" s="4825"/>
      <c r="AK57" s="4826"/>
      <c r="AL57" s="67"/>
      <c r="AM57" s="62"/>
    </row>
    <row r="58" spans="1:43" ht="14.15" customHeight="1">
      <c r="A58" s="6"/>
      <c r="B58" s="68"/>
      <c r="C58" s="4834"/>
      <c r="D58" s="4835"/>
      <c r="E58" s="4839" t="s">
        <v>428</v>
      </c>
      <c r="F58" s="4839"/>
      <c r="G58" s="4840"/>
      <c r="H58" s="4841"/>
      <c r="I58" s="4846"/>
      <c r="J58" s="4847"/>
      <c r="K58" s="4848"/>
      <c r="L58" s="4852"/>
      <c r="M58" s="4853"/>
      <c r="N58" s="4853"/>
      <c r="O58" s="4853"/>
      <c r="P58" s="4853"/>
      <c r="Q58" s="4854"/>
      <c r="R58" s="1700" t="s">
        <v>657</v>
      </c>
      <c r="S58" s="4824"/>
      <c r="T58" s="4824"/>
      <c r="U58" s="4824"/>
      <c r="V58" s="4824"/>
      <c r="W58" s="4824"/>
      <c r="X58" s="4824"/>
      <c r="Y58" s="4824"/>
      <c r="Z58" s="4824"/>
      <c r="AA58" s="4824"/>
      <c r="AB58" s="4824"/>
      <c r="AC58" s="4824"/>
      <c r="AD58" s="4824"/>
      <c r="AE58" s="4824"/>
      <c r="AF58" s="4824"/>
      <c r="AG58" s="4824"/>
      <c r="AH58" s="4824"/>
      <c r="AI58" s="4824"/>
      <c r="AJ58" s="4824"/>
      <c r="AK58" s="3432"/>
      <c r="AL58" s="67"/>
      <c r="AM58" s="62"/>
    </row>
    <row r="59" spans="1:43" ht="14.15" customHeight="1">
      <c r="A59" s="6"/>
      <c r="B59" s="68"/>
      <c r="C59" s="4831"/>
      <c r="D59" s="4832"/>
      <c r="E59" s="4832"/>
      <c r="F59" s="4832"/>
      <c r="G59" s="4832"/>
      <c r="H59" s="4833"/>
      <c r="I59" s="4843"/>
      <c r="J59" s="4844"/>
      <c r="K59" s="4845"/>
      <c r="L59" s="4849"/>
      <c r="M59" s="4850"/>
      <c r="N59" s="4850"/>
      <c r="O59" s="4850"/>
      <c r="P59" s="4850"/>
      <c r="Q59" s="4851"/>
      <c r="R59" s="1699" t="s">
        <v>656</v>
      </c>
      <c r="S59" s="4825"/>
      <c r="T59" s="4825"/>
      <c r="U59" s="4825"/>
      <c r="V59" s="4825"/>
      <c r="W59" s="4825"/>
      <c r="X59" s="4825"/>
      <c r="Y59" s="4825"/>
      <c r="Z59" s="4825"/>
      <c r="AA59" s="4825"/>
      <c r="AB59" s="4825"/>
      <c r="AC59" s="4825"/>
      <c r="AD59" s="4825"/>
      <c r="AE59" s="4825"/>
      <c r="AF59" s="4825"/>
      <c r="AG59" s="4825"/>
      <c r="AH59" s="4825"/>
      <c r="AI59" s="4825"/>
      <c r="AJ59" s="4825"/>
      <c r="AK59" s="4826"/>
      <c r="AL59" s="67"/>
      <c r="AM59" s="62"/>
    </row>
    <row r="60" spans="1:43" ht="14.15" customHeight="1">
      <c r="A60" s="6"/>
      <c r="B60" s="68"/>
      <c r="C60" s="4834"/>
      <c r="D60" s="4835"/>
      <c r="E60" s="4839" t="s">
        <v>428</v>
      </c>
      <c r="F60" s="4839"/>
      <c r="G60" s="4840"/>
      <c r="H60" s="4841"/>
      <c r="I60" s="4846"/>
      <c r="J60" s="4847"/>
      <c r="K60" s="4848"/>
      <c r="L60" s="4852"/>
      <c r="M60" s="4853"/>
      <c r="N60" s="4853"/>
      <c r="O60" s="4853"/>
      <c r="P60" s="4853"/>
      <c r="Q60" s="4854"/>
      <c r="R60" s="1700" t="s">
        <v>657</v>
      </c>
      <c r="S60" s="4824"/>
      <c r="T60" s="4824"/>
      <c r="U60" s="4824"/>
      <c r="V60" s="4824"/>
      <c r="W60" s="4824"/>
      <c r="X60" s="4824"/>
      <c r="Y60" s="4824"/>
      <c r="Z60" s="4824"/>
      <c r="AA60" s="4824"/>
      <c r="AB60" s="4824"/>
      <c r="AC60" s="4824"/>
      <c r="AD60" s="4824"/>
      <c r="AE60" s="4824"/>
      <c r="AF60" s="4824"/>
      <c r="AG60" s="4824"/>
      <c r="AH60" s="4824"/>
      <c r="AI60" s="4824"/>
      <c r="AJ60" s="4824"/>
      <c r="AK60" s="3432"/>
      <c r="AL60" s="67"/>
      <c r="AM60" s="62"/>
    </row>
    <row r="61" spans="1:43" ht="14.15" customHeight="1">
      <c r="A61" s="6"/>
      <c r="B61" s="68"/>
      <c r="C61" s="4831"/>
      <c r="D61" s="4832"/>
      <c r="E61" s="4832"/>
      <c r="F61" s="4832"/>
      <c r="G61" s="4832"/>
      <c r="H61" s="4833"/>
      <c r="I61" s="4843"/>
      <c r="J61" s="4844"/>
      <c r="K61" s="4845"/>
      <c r="L61" s="4849"/>
      <c r="M61" s="4850"/>
      <c r="N61" s="4850"/>
      <c r="O61" s="4850"/>
      <c r="P61" s="4850"/>
      <c r="Q61" s="4851"/>
      <c r="R61" s="1699" t="s">
        <v>656</v>
      </c>
      <c r="S61" s="4825"/>
      <c r="T61" s="4825"/>
      <c r="U61" s="4825"/>
      <c r="V61" s="4825"/>
      <c r="W61" s="4825"/>
      <c r="X61" s="4825"/>
      <c r="Y61" s="4825"/>
      <c r="Z61" s="4825"/>
      <c r="AA61" s="4825"/>
      <c r="AB61" s="4825"/>
      <c r="AC61" s="4825"/>
      <c r="AD61" s="4825"/>
      <c r="AE61" s="4825"/>
      <c r="AF61" s="4825"/>
      <c r="AG61" s="4825"/>
      <c r="AH61" s="4825"/>
      <c r="AI61" s="4825"/>
      <c r="AJ61" s="4825"/>
      <c r="AK61" s="4826"/>
      <c r="AL61" s="67"/>
      <c r="AM61" s="62"/>
    </row>
    <row r="62" spans="1:43" ht="14.15" customHeight="1">
      <c r="A62" s="6"/>
      <c r="B62" s="68"/>
      <c r="C62" s="4834"/>
      <c r="D62" s="4835"/>
      <c r="E62" s="4839" t="s">
        <v>428</v>
      </c>
      <c r="F62" s="4839"/>
      <c r="G62" s="4840"/>
      <c r="H62" s="4841"/>
      <c r="I62" s="4846"/>
      <c r="J62" s="4847"/>
      <c r="K62" s="4848"/>
      <c r="L62" s="4852"/>
      <c r="M62" s="4853"/>
      <c r="N62" s="4853"/>
      <c r="O62" s="4853"/>
      <c r="P62" s="4853"/>
      <c r="Q62" s="4854"/>
      <c r="R62" s="1700" t="s">
        <v>657</v>
      </c>
      <c r="S62" s="4824"/>
      <c r="T62" s="4824"/>
      <c r="U62" s="4824"/>
      <c r="V62" s="4824"/>
      <c r="W62" s="4824"/>
      <c r="X62" s="4824"/>
      <c r="Y62" s="4824"/>
      <c r="Z62" s="4824"/>
      <c r="AA62" s="4824"/>
      <c r="AB62" s="4824"/>
      <c r="AC62" s="4824"/>
      <c r="AD62" s="4824"/>
      <c r="AE62" s="4824"/>
      <c r="AF62" s="4824"/>
      <c r="AG62" s="4824"/>
      <c r="AH62" s="4824"/>
      <c r="AI62" s="4824"/>
      <c r="AJ62" s="4824"/>
      <c r="AK62" s="3432"/>
      <c r="AL62" s="67"/>
      <c r="AM62" s="62"/>
    </row>
    <row r="63" spans="1:43" ht="14.15" customHeight="1">
      <c r="A63" s="6"/>
      <c r="B63" s="68"/>
      <c r="C63" s="4831"/>
      <c r="D63" s="4832"/>
      <c r="E63" s="4832"/>
      <c r="F63" s="4832"/>
      <c r="G63" s="4832"/>
      <c r="H63" s="4833"/>
      <c r="I63" s="4843"/>
      <c r="J63" s="4844"/>
      <c r="K63" s="4845"/>
      <c r="L63" s="4849"/>
      <c r="M63" s="4850"/>
      <c r="N63" s="4850"/>
      <c r="O63" s="4850"/>
      <c r="P63" s="4850"/>
      <c r="Q63" s="4851"/>
      <c r="R63" s="1699" t="s">
        <v>656</v>
      </c>
      <c r="S63" s="4825"/>
      <c r="T63" s="4825"/>
      <c r="U63" s="4825"/>
      <c r="V63" s="4825"/>
      <c r="W63" s="4825"/>
      <c r="X63" s="4825"/>
      <c r="Y63" s="4825"/>
      <c r="Z63" s="4825"/>
      <c r="AA63" s="4825"/>
      <c r="AB63" s="4825"/>
      <c r="AC63" s="4825"/>
      <c r="AD63" s="4825"/>
      <c r="AE63" s="4825"/>
      <c r="AF63" s="4825"/>
      <c r="AG63" s="4825"/>
      <c r="AH63" s="4825"/>
      <c r="AI63" s="4825"/>
      <c r="AJ63" s="4825"/>
      <c r="AK63" s="4826"/>
      <c r="AL63" s="67"/>
      <c r="AM63" s="62"/>
    </row>
    <row r="64" spans="1:43" ht="14.15" customHeight="1">
      <c r="A64" s="6"/>
      <c r="B64" s="68"/>
      <c r="C64" s="4834"/>
      <c r="D64" s="4835"/>
      <c r="E64" s="4839" t="s">
        <v>428</v>
      </c>
      <c r="F64" s="4839"/>
      <c r="G64" s="4840"/>
      <c r="H64" s="4841"/>
      <c r="I64" s="4846"/>
      <c r="J64" s="4847"/>
      <c r="K64" s="4848"/>
      <c r="L64" s="4852"/>
      <c r="M64" s="4853"/>
      <c r="N64" s="4853"/>
      <c r="O64" s="4853"/>
      <c r="P64" s="4853"/>
      <c r="Q64" s="4854"/>
      <c r="R64" s="1700" t="s">
        <v>657</v>
      </c>
      <c r="S64" s="4824"/>
      <c r="T64" s="4824"/>
      <c r="U64" s="4824"/>
      <c r="V64" s="4824"/>
      <c r="W64" s="4824"/>
      <c r="X64" s="4824"/>
      <c r="Y64" s="4824"/>
      <c r="Z64" s="4824"/>
      <c r="AA64" s="4824"/>
      <c r="AB64" s="4824"/>
      <c r="AC64" s="4824"/>
      <c r="AD64" s="4824"/>
      <c r="AE64" s="4824"/>
      <c r="AF64" s="4824"/>
      <c r="AG64" s="4824"/>
      <c r="AH64" s="4824"/>
      <c r="AI64" s="4824"/>
      <c r="AJ64" s="4824"/>
      <c r="AK64" s="3432"/>
      <c r="AL64" s="67"/>
      <c r="AM64" s="62"/>
    </row>
    <row r="65" spans="1:50" ht="14.15" customHeight="1">
      <c r="A65" s="6"/>
      <c r="B65" s="68"/>
      <c r="C65" s="179" t="s">
        <v>433</v>
      </c>
      <c r="D65" s="270"/>
      <c r="E65" s="270"/>
      <c r="F65" s="270"/>
      <c r="G65" s="270"/>
      <c r="H65" s="270"/>
      <c r="I65" s="271"/>
      <c r="J65" s="271"/>
      <c r="K65" s="271"/>
      <c r="L65" s="271"/>
      <c r="M65" s="271"/>
      <c r="N65" s="271"/>
      <c r="O65" s="272"/>
      <c r="P65" s="272"/>
      <c r="Q65" s="272"/>
      <c r="R65" s="273"/>
      <c r="S65" s="273"/>
      <c r="T65" s="273"/>
      <c r="U65" s="273"/>
      <c r="V65" s="273"/>
      <c r="W65" s="273"/>
      <c r="X65" s="273"/>
      <c r="Y65" s="273"/>
      <c r="Z65" s="273"/>
      <c r="AA65" s="273"/>
      <c r="AB65" s="571"/>
      <c r="AC65" s="273"/>
      <c r="AD65" s="273"/>
      <c r="AE65" s="273"/>
      <c r="AF65" s="273"/>
      <c r="AG65" s="273"/>
      <c r="AH65" s="273"/>
      <c r="AI65" s="273"/>
      <c r="AJ65" s="273"/>
      <c r="AK65" s="273"/>
      <c r="AL65" s="67"/>
      <c r="AM65" s="62"/>
    </row>
    <row r="66" spans="1:50" ht="7" customHeight="1" thickBot="1">
      <c r="A66" s="6"/>
      <c r="B66" s="106"/>
      <c r="C66" s="194"/>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213"/>
      <c r="AB66" s="107"/>
      <c r="AC66" s="107"/>
      <c r="AD66" s="107"/>
      <c r="AE66" s="107"/>
      <c r="AF66" s="107"/>
      <c r="AG66" s="107"/>
      <c r="AH66" s="107"/>
      <c r="AI66" s="107"/>
      <c r="AJ66" s="107"/>
      <c r="AK66" s="107"/>
      <c r="AL66" s="274"/>
      <c r="AM66" s="68"/>
      <c r="AN66" s="6"/>
      <c r="AO66" s="6"/>
      <c r="AP66" s="6"/>
      <c r="AQ66" s="6"/>
      <c r="AR66" s="6"/>
      <c r="AS66" s="6"/>
      <c r="AT66" s="6"/>
      <c r="AU66" s="6"/>
      <c r="AV66" s="6"/>
      <c r="AW66" s="6"/>
      <c r="AX66" s="265"/>
    </row>
    <row r="68" spans="1:50" ht="14.15" customHeight="1"/>
    <row r="69" spans="1:50" ht="14.15" customHeight="1"/>
    <row r="70" spans="1:50" ht="14.15" customHeight="1"/>
    <row r="71" spans="1:50" ht="14.15" customHeight="1"/>
    <row r="72" spans="1:50" ht="14.15" customHeight="1"/>
    <row r="73" spans="1:50" ht="14.15" customHeight="1"/>
    <row r="74" spans="1:50" ht="14.15" customHeight="1"/>
    <row r="75" spans="1:50" ht="14.15" customHeight="1"/>
  </sheetData>
  <mergeCells count="151">
    <mergeCell ref="S63:AK63"/>
    <mergeCell ref="S64:AK64"/>
    <mergeCell ref="S49:AK49"/>
    <mergeCell ref="S50:AK50"/>
    <mergeCell ref="S51:AK51"/>
    <mergeCell ref="S52:AK52"/>
    <mergeCell ref="S53:AK53"/>
    <mergeCell ref="S54:AK54"/>
    <mergeCell ref="S55:AK55"/>
    <mergeCell ref="S56:AK56"/>
    <mergeCell ref="S57:AK57"/>
    <mergeCell ref="AM1:AT1"/>
    <mergeCell ref="I63:K64"/>
    <mergeCell ref="L63:Q64"/>
    <mergeCell ref="E27:AL27"/>
    <mergeCell ref="I55:K56"/>
    <mergeCell ref="L55:Q56"/>
    <mergeCell ref="I49:K50"/>
    <mergeCell ref="L49:Q50"/>
    <mergeCell ref="I53:K54"/>
    <mergeCell ref="C59:H59"/>
    <mergeCell ref="C60:D60"/>
    <mergeCell ref="C61:H61"/>
    <mergeCell ref="L53:Q54"/>
    <mergeCell ref="I51:K52"/>
    <mergeCell ref="L51:Q52"/>
    <mergeCell ref="C53:H53"/>
    <mergeCell ref="C54:D54"/>
    <mergeCell ref="I61:K62"/>
    <mergeCell ref="L61:Q62"/>
    <mergeCell ref="I57:K58"/>
    <mergeCell ref="L57:Q58"/>
    <mergeCell ref="I59:K60"/>
    <mergeCell ref="L59:Q60"/>
    <mergeCell ref="C62:D62"/>
    <mergeCell ref="E54:F54"/>
    <mergeCell ref="G54:H54"/>
    <mergeCell ref="S58:AK58"/>
    <mergeCell ref="S59:AK59"/>
    <mergeCell ref="S60:AK60"/>
    <mergeCell ref="S61:AK61"/>
    <mergeCell ref="S62:AK62"/>
    <mergeCell ref="I45:K46"/>
    <mergeCell ref="L45:Q46"/>
    <mergeCell ref="I47:K48"/>
    <mergeCell ref="L47:Q48"/>
    <mergeCell ref="C45:H45"/>
    <mergeCell ref="C46:D46"/>
    <mergeCell ref="C47:H47"/>
    <mergeCell ref="C48:D48"/>
    <mergeCell ref="E46:F46"/>
    <mergeCell ref="G46:H46"/>
    <mergeCell ref="E48:F48"/>
    <mergeCell ref="G48:H48"/>
    <mergeCell ref="S45:AK45"/>
    <mergeCell ref="S46:AK46"/>
    <mergeCell ref="S47:AK47"/>
    <mergeCell ref="S48:AK48"/>
    <mergeCell ref="S41:AK41"/>
    <mergeCell ref="S42:AK42"/>
    <mergeCell ref="S43:AK43"/>
    <mergeCell ref="S44:AK44"/>
    <mergeCell ref="C37:H37"/>
    <mergeCell ref="C38:D38"/>
    <mergeCell ref="C39:H39"/>
    <mergeCell ref="C40:D40"/>
    <mergeCell ref="E40:F40"/>
    <mergeCell ref="G40:H40"/>
    <mergeCell ref="E38:F38"/>
    <mergeCell ref="G38:H38"/>
    <mergeCell ref="I41:K42"/>
    <mergeCell ref="L41:Q42"/>
    <mergeCell ref="I43:K44"/>
    <mergeCell ref="L43:Q44"/>
    <mergeCell ref="C41:H41"/>
    <mergeCell ref="C42:D42"/>
    <mergeCell ref="C43:H43"/>
    <mergeCell ref="C44:D44"/>
    <mergeCell ref="E42:F42"/>
    <mergeCell ref="G42:H42"/>
    <mergeCell ref="E44:F44"/>
    <mergeCell ref="G44:H44"/>
    <mergeCell ref="L33:Q34"/>
    <mergeCell ref="I37:K38"/>
    <mergeCell ref="L37:Q38"/>
    <mergeCell ref="I39:K40"/>
    <mergeCell ref="L39:Q40"/>
    <mergeCell ref="S33:AK33"/>
    <mergeCell ref="S34:AK34"/>
    <mergeCell ref="S35:AK35"/>
    <mergeCell ref="S36:AK36"/>
    <mergeCell ref="S37:AK37"/>
    <mergeCell ref="S38:AK38"/>
    <mergeCell ref="S39:AK39"/>
    <mergeCell ref="S40:AK40"/>
    <mergeCell ref="B1:AL1"/>
    <mergeCell ref="B3:AA3"/>
    <mergeCell ref="AB3:AL3"/>
    <mergeCell ref="F10:Z12"/>
    <mergeCell ref="AC21:AL24"/>
    <mergeCell ref="C29:H29"/>
    <mergeCell ref="C30:H30"/>
    <mergeCell ref="E32:F32"/>
    <mergeCell ref="G32:H32"/>
    <mergeCell ref="I29:K30"/>
    <mergeCell ref="L29:Q30"/>
    <mergeCell ref="R29:AK30"/>
    <mergeCell ref="I31:K32"/>
    <mergeCell ref="L31:Q32"/>
    <mergeCell ref="S31:AK31"/>
    <mergeCell ref="S32:AK32"/>
    <mergeCell ref="C63:H63"/>
    <mergeCell ref="C64:D64"/>
    <mergeCell ref="C55:H55"/>
    <mergeCell ref="C56:D56"/>
    <mergeCell ref="C57:H57"/>
    <mergeCell ref="C58:D58"/>
    <mergeCell ref="E56:F56"/>
    <mergeCell ref="G56:H56"/>
    <mergeCell ref="E58:F58"/>
    <mergeCell ref="G58:H58"/>
    <mergeCell ref="E60:F60"/>
    <mergeCell ref="G60:H60"/>
    <mergeCell ref="E62:F62"/>
    <mergeCell ref="G62:H62"/>
    <mergeCell ref="E64:F64"/>
    <mergeCell ref="G64:H64"/>
    <mergeCell ref="AQ6:BP6"/>
    <mergeCell ref="C49:H49"/>
    <mergeCell ref="C50:D50"/>
    <mergeCell ref="C51:H51"/>
    <mergeCell ref="C52:D52"/>
    <mergeCell ref="C34:D34"/>
    <mergeCell ref="C35:H35"/>
    <mergeCell ref="C36:D36"/>
    <mergeCell ref="E34:F34"/>
    <mergeCell ref="G34:H34"/>
    <mergeCell ref="E36:F36"/>
    <mergeCell ref="G36:H36"/>
    <mergeCell ref="E50:F50"/>
    <mergeCell ref="G50:H50"/>
    <mergeCell ref="E52:F52"/>
    <mergeCell ref="G52:H52"/>
    <mergeCell ref="C31:H31"/>
    <mergeCell ref="C32:D32"/>
    <mergeCell ref="C33:H33"/>
    <mergeCell ref="E21:AA22"/>
    <mergeCell ref="E24:AA24"/>
    <mergeCell ref="I35:K36"/>
    <mergeCell ref="L35:Q36"/>
    <mergeCell ref="I33:K34"/>
  </mergeCells>
  <phoneticPr fontId="2"/>
  <dataValidations count="1">
    <dataValidation type="list" allowBlank="1" showInputMessage="1" showErrorMessage="1" sqref="I31:K64" xr:uid="{00000000-0002-0000-1900-000000000000}">
      <formula1>"園長,副園長,園長、副園長"</formula1>
    </dataValidation>
  </dataValidations>
  <hyperlinks>
    <hyperlink ref="AM1" location="目次!A1" display="目次に戻る" xr:uid="{00000000-0004-0000-1900-000000000000}"/>
  </hyperlinks>
  <printOptions horizontalCentered="1"/>
  <pageMargins left="0.70866141732283472" right="0.19685039370078741" top="0.39370078740157483" bottom="0.39370078740157483" header="0.51181102362204722" footer="0.51181102362204722"/>
  <pageSetup paperSize="9" scale="92" fitToWidth="2" fitToHeight="2"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0</xdr:colOff>
                    <xdr:row>12</xdr:row>
                    <xdr:rowOff>152400</xdr:rowOff>
                  </from>
                  <to>
                    <xdr:col>22</xdr:col>
                    <xdr:colOff>120650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50800</xdr:colOff>
                    <xdr:row>12</xdr:row>
                    <xdr:rowOff>152400</xdr:rowOff>
                  </from>
                  <to>
                    <xdr:col>26</xdr:col>
                    <xdr:colOff>127000</xdr:colOff>
                    <xdr:row>14</xdr:row>
                    <xdr:rowOff>0</xdr:rowOff>
                  </to>
                </anchor>
              </controlPr>
            </control>
          </mc:Choice>
        </mc:AlternateContent>
        <mc:AlternateContent xmlns:mc="http://schemas.openxmlformats.org/markup-compatibility/2006">
          <mc:Choice Requires="x14">
            <control shapeId="239621" r:id="rId6" name="Check Box 5">
              <controlPr defaultSize="0" autoFill="0" autoLine="0" autoPict="0">
                <anchor moveWithCells="1">
                  <from>
                    <xdr:col>19</xdr:col>
                    <xdr:colOff>12700</xdr:colOff>
                    <xdr:row>14</xdr:row>
                    <xdr:rowOff>152400</xdr:rowOff>
                  </from>
                  <to>
                    <xdr:col>22</xdr:col>
                    <xdr:colOff>127000</xdr:colOff>
                    <xdr:row>16</xdr:row>
                    <xdr:rowOff>12700</xdr:rowOff>
                  </to>
                </anchor>
              </controlPr>
            </control>
          </mc:Choice>
        </mc:AlternateContent>
        <mc:AlternateContent xmlns:mc="http://schemas.openxmlformats.org/markup-compatibility/2006">
          <mc:Choice Requires="x14">
            <control shapeId="239622" r:id="rId7" name="Check Box 6">
              <controlPr defaultSize="0" autoFill="0" autoLine="0" autoPict="0">
                <anchor moveWithCells="1">
                  <from>
                    <xdr:col>23</xdr:col>
                    <xdr:colOff>57150</xdr:colOff>
                    <xdr:row>14</xdr:row>
                    <xdr:rowOff>152400</xdr:rowOff>
                  </from>
                  <to>
                    <xdr:col>26</xdr:col>
                    <xdr:colOff>133350</xdr:colOff>
                    <xdr:row>16</xdr:row>
                    <xdr:rowOff>12700</xdr:rowOff>
                  </to>
                </anchor>
              </controlPr>
            </control>
          </mc:Choice>
        </mc:AlternateContent>
        <mc:AlternateContent xmlns:mc="http://schemas.openxmlformats.org/markup-compatibility/2006">
          <mc:Choice Requires="x14">
            <control shapeId="239623" r:id="rId8" name="Check Box 7">
              <controlPr defaultSize="0" autoFill="0" autoLine="0" autoPict="0">
                <anchor moveWithCells="1">
                  <from>
                    <xdr:col>19</xdr:col>
                    <xdr:colOff>12700</xdr:colOff>
                    <xdr:row>17</xdr:row>
                    <xdr:rowOff>152400</xdr:rowOff>
                  </from>
                  <to>
                    <xdr:col>22</xdr:col>
                    <xdr:colOff>127000</xdr:colOff>
                    <xdr:row>19</xdr:row>
                    <xdr:rowOff>12700</xdr:rowOff>
                  </to>
                </anchor>
              </controlPr>
            </control>
          </mc:Choice>
        </mc:AlternateContent>
        <mc:AlternateContent xmlns:mc="http://schemas.openxmlformats.org/markup-compatibility/2006">
          <mc:Choice Requires="x14">
            <control shapeId="239624" r:id="rId9" name="Check Box 8">
              <controlPr defaultSize="0" autoFill="0" autoLine="0" autoPict="0">
                <anchor moveWithCells="1">
                  <from>
                    <xdr:col>23</xdr:col>
                    <xdr:colOff>57150</xdr:colOff>
                    <xdr:row>17</xdr:row>
                    <xdr:rowOff>152400</xdr:rowOff>
                  </from>
                  <to>
                    <xdr:col>26</xdr:col>
                    <xdr:colOff>133350</xdr:colOff>
                    <xdr:row>19</xdr:row>
                    <xdr:rowOff>12700</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19</xdr:col>
                    <xdr:colOff>12700</xdr:colOff>
                    <xdr:row>4</xdr:row>
                    <xdr:rowOff>0</xdr:rowOff>
                  </from>
                  <to>
                    <xdr:col>22</xdr:col>
                    <xdr:colOff>127000</xdr:colOff>
                    <xdr:row>5</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41" r:id="rId12" name="Check Box 25">
              <controlPr defaultSize="0" autoFill="0" autoLine="0" autoPict="0">
                <anchor moveWithCells="1">
                  <from>
                    <xdr:col>19</xdr:col>
                    <xdr:colOff>0</xdr:colOff>
                    <xdr:row>20</xdr:row>
                    <xdr:rowOff>152400</xdr:rowOff>
                  </from>
                  <to>
                    <xdr:col>22</xdr:col>
                    <xdr:colOff>114300</xdr:colOff>
                    <xdr:row>23</xdr:row>
                    <xdr:rowOff>171450</xdr:rowOff>
                  </to>
                </anchor>
              </controlPr>
            </control>
          </mc:Choice>
        </mc:AlternateContent>
        <mc:AlternateContent xmlns:mc="http://schemas.openxmlformats.org/markup-compatibility/2006">
          <mc:Choice Requires="x14">
            <control shapeId="239642" r:id="rId13" name="Check Box 26">
              <controlPr defaultSize="0" autoFill="0" autoLine="0" autoPict="0">
                <anchor moveWithCells="1">
                  <from>
                    <xdr:col>23</xdr:col>
                    <xdr:colOff>44450</xdr:colOff>
                    <xdr:row>20</xdr:row>
                    <xdr:rowOff>152400</xdr:rowOff>
                  </from>
                  <to>
                    <xdr:col>26</xdr:col>
                    <xdr:colOff>120650</xdr:colOff>
                    <xdr:row>23</xdr:row>
                    <xdr:rowOff>171450</xdr:rowOff>
                  </to>
                </anchor>
              </controlPr>
            </control>
          </mc:Choice>
        </mc:AlternateContent>
        <mc:AlternateContent xmlns:mc="http://schemas.openxmlformats.org/markup-compatibility/2006">
          <mc:Choice Requires="x14">
            <control shapeId="239643" r:id="rId14" name="Check Box 27">
              <controlPr defaultSize="0" autoFill="0" autoLine="0" autoPict="0">
                <anchor moveWithCells="1">
                  <from>
                    <xdr:col>19</xdr:col>
                    <xdr:colOff>6350</xdr:colOff>
                    <xdr:row>22</xdr:row>
                    <xdr:rowOff>171450</xdr:rowOff>
                  </from>
                  <to>
                    <xdr:col>22</xdr:col>
                    <xdr:colOff>127000</xdr:colOff>
                    <xdr:row>26</xdr:row>
                    <xdr:rowOff>12700</xdr:rowOff>
                  </to>
                </anchor>
              </controlPr>
            </control>
          </mc:Choice>
        </mc:AlternateContent>
        <mc:AlternateContent xmlns:mc="http://schemas.openxmlformats.org/markup-compatibility/2006">
          <mc:Choice Requires="x14">
            <control shapeId="239644" r:id="rId15" name="Check Box 28">
              <controlPr defaultSize="0" autoFill="0" autoLine="0" autoPict="0">
                <anchor moveWithCells="1">
                  <from>
                    <xdr:col>23</xdr:col>
                    <xdr:colOff>57150</xdr:colOff>
                    <xdr:row>22</xdr:row>
                    <xdr:rowOff>171450</xdr:rowOff>
                  </from>
                  <to>
                    <xdr:col>26</xdr:col>
                    <xdr:colOff>133350</xdr:colOff>
                    <xdr:row>26</xdr:row>
                    <xdr:rowOff>12700</xdr:rowOff>
                  </to>
                </anchor>
              </controlPr>
            </control>
          </mc:Choice>
        </mc:AlternateContent>
        <mc:AlternateContent xmlns:mc="http://schemas.openxmlformats.org/markup-compatibility/2006">
          <mc:Choice Requires="x14">
            <control shapeId="239646" r:id="rId16" name="Check Box 30">
              <controlPr defaultSize="0" autoFill="0" autoLine="0" autoPict="0">
                <anchor moveWithCells="1">
                  <from>
                    <xdr:col>19</xdr:col>
                    <xdr:colOff>0</xdr:colOff>
                    <xdr:row>7</xdr:row>
                    <xdr:rowOff>0</xdr:rowOff>
                  </from>
                  <to>
                    <xdr:col>22</xdr:col>
                    <xdr:colOff>120650</xdr:colOff>
                    <xdr:row>8</xdr:row>
                    <xdr:rowOff>0</xdr:rowOff>
                  </to>
                </anchor>
              </controlPr>
            </control>
          </mc:Choice>
        </mc:AlternateContent>
        <mc:AlternateContent xmlns:mc="http://schemas.openxmlformats.org/markup-compatibility/2006">
          <mc:Choice Requires="x14">
            <control shapeId="239647" r:id="rId17" name="Check Box 31">
              <controlPr defaultSize="0" autoFill="0" autoLine="0" autoPict="0">
                <anchor moveWithCells="1">
                  <from>
                    <xdr:col>23</xdr:col>
                    <xdr:colOff>50800</xdr:colOff>
                    <xdr:row>7</xdr:row>
                    <xdr:rowOff>0</xdr:rowOff>
                  </from>
                  <to>
                    <xdr:col>26</xdr:col>
                    <xdr:colOff>127000</xdr:colOff>
                    <xdr:row>8</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AV45"/>
  <sheetViews>
    <sheetView showGridLines="0" view="pageBreakPreview" topLeftCell="A21" zoomScale="80" zoomScaleNormal="100" zoomScaleSheetLayoutView="80" workbookViewId="0">
      <selection activeCell="BE39" sqref="BE39"/>
    </sheetView>
  </sheetViews>
  <sheetFormatPr defaultColWidth="8" defaultRowHeight="12"/>
  <cols>
    <col min="1" max="1" width="1.453125" style="5" customWidth="1"/>
    <col min="2" max="2" width="1.1796875" style="5" customWidth="1"/>
    <col min="3" max="25" width="2.36328125" style="5" customWidth="1"/>
    <col min="26" max="37" width="2.6328125" style="5" customWidth="1"/>
    <col min="38" max="38" width="1.6328125" style="5" customWidth="1"/>
    <col min="39" max="61" width="2.36328125" style="5" customWidth="1"/>
    <col min="62" max="16384" width="8" style="5"/>
  </cols>
  <sheetData>
    <row r="1" spans="1:48" ht="14.15" customHeight="1">
      <c r="B1" s="2394" t="s">
        <v>985</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N1" s="2071" t="s">
        <v>1428</v>
      </c>
      <c r="AO1" s="2071"/>
      <c r="AP1" s="2071"/>
      <c r="AQ1" s="2071"/>
      <c r="AR1" s="2071"/>
      <c r="AS1" s="2071"/>
      <c r="AT1" s="2071"/>
      <c r="AU1" s="2071"/>
      <c r="AV1" s="2071"/>
    </row>
    <row r="2" spans="1:48" ht="5.15" customHeight="1" thickBot="1"/>
    <row r="3" spans="1:48" ht="14.15" customHeight="1">
      <c r="B3" s="2395" t="s">
        <v>560</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795"/>
      <c r="AA3" s="2796" t="s">
        <v>155</v>
      </c>
      <c r="AB3" s="2396"/>
      <c r="AC3" s="2396"/>
      <c r="AD3" s="2396"/>
      <c r="AE3" s="2396"/>
      <c r="AF3" s="2396"/>
      <c r="AG3" s="2396"/>
      <c r="AH3" s="2396"/>
      <c r="AI3" s="2396"/>
      <c r="AJ3" s="2396"/>
      <c r="AK3" s="2396"/>
      <c r="AL3" s="2797"/>
    </row>
    <row r="4" spans="1:48" ht="14.15" customHeight="1">
      <c r="A4" s="6"/>
      <c r="B4" s="68"/>
      <c r="C4" s="6"/>
      <c r="D4" s="6" t="s">
        <v>824</v>
      </c>
      <c r="E4" s="6"/>
      <c r="F4" s="6"/>
      <c r="G4" s="6"/>
      <c r="H4" s="4"/>
      <c r="I4" s="4"/>
      <c r="J4" s="262"/>
      <c r="K4" s="262"/>
      <c r="L4" s="262"/>
      <c r="M4" s="262"/>
      <c r="N4" s="262"/>
      <c r="O4" s="262"/>
      <c r="P4" s="262"/>
      <c r="Q4" s="262"/>
      <c r="R4" s="262"/>
      <c r="S4" s="262"/>
      <c r="T4" s="262"/>
      <c r="U4" s="262"/>
      <c r="V4" s="262"/>
      <c r="W4" s="262"/>
      <c r="X4" s="262"/>
      <c r="Y4" s="262"/>
      <c r="Z4" s="4"/>
      <c r="AA4" s="263"/>
      <c r="AB4" s="4"/>
      <c r="AC4" s="4"/>
      <c r="AD4" s="4"/>
      <c r="AE4" s="4"/>
      <c r="AF4" s="4"/>
      <c r="AG4" s="4"/>
      <c r="AH4" s="4"/>
      <c r="AI4" s="4"/>
      <c r="AJ4" s="4"/>
      <c r="AK4" s="4"/>
      <c r="AL4" s="67"/>
    </row>
    <row r="5" spans="1:48" ht="14.15" customHeight="1">
      <c r="A5" s="6"/>
      <c r="B5" s="68"/>
      <c r="C5" s="1"/>
      <c r="D5" s="2770" t="s">
        <v>425</v>
      </c>
      <c r="E5" s="4837"/>
      <c r="F5" s="4837"/>
      <c r="G5" s="4837"/>
      <c r="H5" s="4837"/>
      <c r="I5" s="4838"/>
      <c r="J5" s="4822" t="s">
        <v>73</v>
      </c>
      <c r="K5" s="4860"/>
      <c r="L5" s="4860"/>
      <c r="M5" s="4860"/>
      <c r="N5" s="4860"/>
      <c r="O5" s="4879"/>
      <c r="P5" s="4822" t="s">
        <v>74</v>
      </c>
      <c r="Q5" s="4860"/>
      <c r="R5" s="4860"/>
      <c r="S5" s="4860"/>
      <c r="T5" s="4860"/>
      <c r="U5" s="4860"/>
      <c r="V5" s="4860"/>
      <c r="W5" s="4860"/>
      <c r="X5" s="4860"/>
      <c r="Y5" s="4879"/>
      <c r="Z5" s="2590" t="s">
        <v>2302</v>
      </c>
      <c r="AA5" s="2591"/>
      <c r="AB5" s="2591"/>
      <c r="AC5" s="2591"/>
      <c r="AD5" s="2591"/>
      <c r="AE5" s="2591"/>
      <c r="AF5" s="2591"/>
      <c r="AG5" s="2591"/>
      <c r="AH5" s="2591"/>
      <c r="AI5" s="2591"/>
      <c r="AJ5" s="2591"/>
      <c r="AK5" s="2592"/>
      <c r="AL5" s="67"/>
    </row>
    <row r="6" spans="1:48" ht="14.15" customHeight="1">
      <c r="A6" s="6"/>
      <c r="B6" s="68"/>
      <c r="C6" s="6"/>
      <c r="D6" s="4856" t="s">
        <v>1510</v>
      </c>
      <c r="E6" s="4839"/>
      <c r="F6" s="4839"/>
      <c r="G6" s="4839"/>
      <c r="H6" s="4839"/>
      <c r="I6" s="4857"/>
      <c r="J6" s="4880"/>
      <c r="K6" s="4881"/>
      <c r="L6" s="4881"/>
      <c r="M6" s="4881"/>
      <c r="N6" s="4881"/>
      <c r="O6" s="4882"/>
      <c r="P6" s="4880"/>
      <c r="Q6" s="4881"/>
      <c r="R6" s="4881"/>
      <c r="S6" s="4881"/>
      <c r="T6" s="4881"/>
      <c r="U6" s="4881"/>
      <c r="V6" s="4881"/>
      <c r="W6" s="4881"/>
      <c r="X6" s="4881"/>
      <c r="Y6" s="4882"/>
      <c r="Z6" s="4883"/>
      <c r="AA6" s="4884"/>
      <c r="AB6" s="4884"/>
      <c r="AC6" s="4884"/>
      <c r="AD6" s="4884"/>
      <c r="AE6" s="4884"/>
      <c r="AF6" s="4884"/>
      <c r="AG6" s="4884"/>
      <c r="AH6" s="4884"/>
      <c r="AI6" s="4884"/>
      <c r="AJ6" s="4884"/>
      <c r="AK6" s="4885"/>
      <c r="AL6" s="67"/>
    </row>
    <row r="7" spans="1:48" ht="20" customHeight="1">
      <c r="A7" s="6"/>
      <c r="B7" s="68"/>
      <c r="C7" s="6"/>
      <c r="D7" s="4873"/>
      <c r="E7" s="4837"/>
      <c r="F7" s="4837"/>
      <c r="G7" s="4837"/>
      <c r="H7" s="4837"/>
      <c r="I7" s="4838"/>
      <c r="J7" s="4886"/>
      <c r="K7" s="4825"/>
      <c r="L7" s="4825"/>
      <c r="M7" s="4825"/>
      <c r="N7" s="4825"/>
      <c r="O7" s="4826"/>
      <c r="P7" s="4886"/>
      <c r="Q7" s="4825"/>
      <c r="R7" s="4825"/>
      <c r="S7" s="4825"/>
      <c r="T7" s="4825"/>
      <c r="U7" s="4825"/>
      <c r="V7" s="4825"/>
      <c r="W7" s="4825"/>
      <c r="X7" s="4825"/>
      <c r="Y7" s="4826"/>
      <c r="Z7" s="1697" t="s">
        <v>656</v>
      </c>
      <c r="AA7" s="3640"/>
      <c r="AB7" s="3640"/>
      <c r="AC7" s="3640"/>
      <c r="AD7" s="3640"/>
      <c r="AE7" s="3640"/>
      <c r="AF7" s="3640"/>
      <c r="AG7" s="3640"/>
      <c r="AH7" s="3640"/>
      <c r="AI7" s="3640"/>
      <c r="AJ7" s="3640"/>
      <c r="AK7" s="3641"/>
      <c r="AL7" s="67"/>
    </row>
    <row r="8" spans="1:48" ht="20" customHeight="1">
      <c r="A8" s="6"/>
      <c r="B8" s="68"/>
      <c r="C8" s="6"/>
      <c r="D8" s="4874"/>
      <c r="E8" s="4875"/>
      <c r="F8" s="4876" t="s">
        <v>1509</v>
      </c>
      <c r="G8" s="4876"/>
      <c r="H8" s="4877"/>
      <c r="I8" s="4878"/>
      <c r="J8" s="3431"/>
      <c r="K8" s="4824"/>
      <c r="L8" s="4824"/>
      <c r="M8" s="4824"/>
      <c r="N8" s="4824"/>
      <c r="O8" s="3432"/>
      <c r="P8" s="3431"/>
      <c r="Q8" s="4824"/>
      <c r="R8" s="4824"/>
      <c r="S8" s="4824"/>
      <c r="T8" s="4824"/>
      <c r="U8" s="4824"/>
      <c r="V8" s="4824"/>
      <c r="W8" s="4824"/>
      <c r="X8" s="4824"/>
      <c r="Y8" s="3432"/>
      <c r="Z8" s="1698" t="s">
        <v>657</v>
      </c>
      <c r="AA8" s="3648"/>
      <c r="AB8" s="3648"/>
      <c r="AC8" s="3648"/>
      <c r="AD8" s="3648"/>
      <c r="AE8" s="3648"/>
      <c r="AF8" s="3648"/>
      <c r="AG8" s="3648"/>
      <c r="AH8" s="3648"/>
      <c r="AI8" s="3648"/>
      <c r="AJ8" s="3648"/>
      <c r="AK8" s="3649"/>
      <c r="AL8" s="67"/>
    </row>
    <row r="9" spans="1:48" ht="20" customHeight="1">
      <c r="A9" s="6"/>
      <c r="B9" s="68"/>
      <c r="C9" s="6"/>
      <c r="D9" s="4873"/>
      <c r="E9" s="4837"/>
      <c r="F9" s="4837"/>
      <c r="G9" s="4837"/>
      <c r="H9" s="4837"/>
      <c r="I9" s="4838"/>
      <c r="J9" s="4886"/>
      <c r="K9" s="4825"/>
      <c r="L9" s="4825"/>
      <c r="M9" s="4825"/>
      <c r="N9" s="4825"/>
      <c r="O9" s="4826"/>
      <c r="P9" s="4886"/>
      <c r="Q9" s="4825"/>
      <c r="R9" s="4825"/>
      <c r="S9" s="4825"/>
      <c r="T9" s="4825"/>
      <c r="U9" s="4825"/>
      <c r="V9" s="4825"/>
      <c r="W9" s="4825"/>
      <c r="X9" s="4825"/>
      <c r="Y9" s="4826"/>
      <c r="Z9" s="1697" t="s">
        <v>656</v>
      </c>
      <c r="AA9" s="3640"/>
      <c r="AB9" s="3640"/>
      <c r="AC9" s="3640"/>
      <c r="AD9" s="3640"/>
      <c r="AE9" s="3640"/>
      <c r="AF9" s="3640"/>
      <c r="AG9" s="3640"/>
      <c r="AH9" s="3640"/>
      <c r="AI9" s="3640"/>
      <c r="AJ9" s="3640"/>
      <c r="AK9" s="3641"/>
      <c r="AL9" s="67"/>
    </row>
    <row r="10" spans="1:48" ht="20" customHeight="1">
      <c r="A10" s="6"/>
      <c r="B10" s="68"/>
      <c r="C10" s="6"/>
      <c r="D10" s="4874"/>
      <c r="E10" s="4875"/>
      <c r="F10" s="4876" t="s">
        <v>428</v>
      </c>
      <c r="G10" s="4876"/>
      <c r="H10" s="4877"/>
      <c r="I10" s="4878"/>
      <c r="J10" s="3431"/>
      <c r="K10" s="4824"/>
      <c r="L10" s="4824"/>
      <c r="M10" s="4824"/>
      <c r="N10" s="4824"/>
      <c r="O10" s="3432"/>
      <c r="P10" s="3431"/>
      <c r="Q10" s="4824"/>
      <c r="R10" s="4824"/>
      <c r="S10" s="4824"/>
      <c r="T10" s="4824"/>
      <c r="U10" s="4824"/>
      <c r="V10" s="4824"/>
      <c r="W10" s="4824"/>
      <c r="X10" s="4824"/>
      <c r="Y10" s="3432"/>
      <c r="Z10" s="1698" t="s">
        <v>657</v>
      </c>
      <c r="AA10" s="3648"/>
      <c r="AB10" s="3648"/>
      <c r="AC10" s="3648"/>
      <c r="AD10" s="3648"/>
      <c r="AE10" s="3648"/>
      <c r="AF10" s="3648"/>
      <c r="AG10" s="3648"/>
      <c r="AH10" s="3648"/>
      <c r="AI10" s="3648"/>
      <c r="AJ10" s="3648"/>
      <c r="AK10" s="3649"/>
      <c r="AL10" s="67"/>
    </row>
    <row r="11" spans="1:48" ht="20" customHeight="1">
      <c r="A11" s="6"/>
      <c r="B11" s="68"/>
      <c r="C11" s="6"/>
      <c r="D11" s="4873"/>
      <c r="E11" s="4837"/>
      <c r="F11" s="4837"/>
      <c r="G11" s="4837"/>
      <c r="H11" s="4837"/>
      <c r="I11" s="4838"/>
      <c r="J11" s="4886"/>
      <c r="K11" s="4825"/>
      <c r="L11" s="4825"/>
      <c r="M11" s="4825"/>
      <c r="N11" s="4825"/>
      <c r="O11" s="4826"/>
      <c r="P11" s="4886"/>
      <c r="Q11" s="4825"/>
      <c r="R11" s="4825"/>
      <c r="S11" s="4825"/>
      <c r="T11" s="4825"/>
      <c r="U11" s="4825"/>
      <c r="V11" s="4825"/>
      <c r="W11" s="4825"/>
      <c r="X11" s="4825"/>
      <c r="Y11" s="4826"/>
      <c r="Z11" s="1697" t="s">
        <v>656</v>
      </c>
      <c r="AA11" s="3640"/>
      <c r="AB11" s="3640"/>
      <c r="AC11" s="3640"/>
      <c r="AD11" s="3640"/>
      <c r="AE11" s="3640"/>
      <c r="AF11" s="3640"/>
      <c r="AG11" s="3640"/>
      <c r="AH11" s="3640"/>
      <c r="AI11" s="3640"/>
      <c r="AJ11" s="3640"/>
      <c r="AK11" s="3641"/>
      <c r="AL11" s="67"/>
    </row>
    <row r="12" spans="1:48" ht="20" customHeight="1">
      <c r="A12" s="6"/>
      <c r="B12" s="68"/>
      <c r="C12" s="69"/>
      <c r="D12" s="4874"/>
      <c r="E12" s="4875"/>
      <c r="F12" s="4876" t="s">
        <v>428</v>
      </c>
      <c r="G12" s="4876"/>
      <c r="H12" s="4877"/>
      <c r="I12" s="4878"/>
      <c r="J12" s="3431"/>
      <c r="K12" s="4824"/>
      <c r="L12" s="4824"/>
      <c r="M12" s="4824"/>
      <c r="N12" s="4824"/>
      <c r="O12" s="3432"/>
      <c r="P12" s="3431"/>
      <c r="Q12" s="4824"/>
      <c r="R12" s="4824"/>
      <c r="S12" s="4824"/>
      <c r="T12" s="4824"/>
      <c r="U12" s="4824"/>
      <c r="V12" s="4824"/>
      <c r="W12" s="4824"/>
      <c r="X12" s="4824"/>
      <c r="Y12" s="3432"/>
      <c r="Z12" s="1698" t="s">
        <v>657</v>
      </c>
      <c r="AA12" s="3648"/>
      <c r="AB12" s="3648"/>
      <c r="AC12" s="3648"/>
      <c r="AD12" s="3648"/>
      <c r="AE12" s="3648"/>
      <c r="AF12" s="3648"/>
      <c r="AG12" s="3648"/>
      <c r="AH12" s="3648"/>
      <c r="AI12" s="3648"/>
      <c r="AJ12" s="3648"/>
      <c r="AK12" s="3649"/>
      <c r="AL12" s="67"/>
    </row>
    <row r="13" spans="1:48" ht="20" customHeight="1">
      <c r="A13" s="6"/>
      <c r="B13" s="68"/>
      <c r="C13" s="6"/>
      <c r="D13" s="4873"/>
      <c r="E13" s="4837"/>
      <c r="F13" s="4837"/>
      <c r="G13" s="4837"/>
      <c r="H13" s="4837"/>
      <c r="I13" s="4838"/>
      <c r="J13" s="4886"/>
      <c r="K13" s="4825"/>
      <c r="L13" s="4825"/>
      <c r="M13" s="4825"/>
      <c r="N13" s="4887"/>
      <c r="O13" s="4888"/>
      <c r="P13" s="4889"/>
      <c r="Q13" s="4887"/>
      <c r="R13" s="4887"/>
      <c r="S13" s="4887"/>
      <c r="T13" s="4887"/>
      <c r="U13" s="4887"/>
      <c r="V13" s="4887"/>
      <c r="W13" s="4825"/>
      <c r="X13" s="4825"/>
      <c r="Y13" s="4826"/>
      <c r="Z13" s="1697" t="s">
        <v>656</v>
      </c>
      <c r="AA13" s="3640"/>
      <c r="AB13" s="3640"/>
      <c r="AC13" s="3640"/>
      <c r="AD13" s="3640"/>
      <c r="AE13" s="3640"/>
      <c r="AF13" s="3640"/>
      <c r="AG13" s="3640"/>
      <c r="AH13" s="3640"/>
      <c r="AI13" s="3640"/>
      <c r="AJ13" s="3640"/>
      <c r="AK13" s="3641"/>
      <c r="AL13" s="67"/>
    </row>
    <row r="14" spans="1:48" ht="20" customHeight="1">
      <c r="A14" s="6"/>
      <c r="B14" s="68"/>
      <c r="C14" s="6"/>
      <c r="D14" s="4874"/>
      <c r="E14" s="4875"/>
      <c r="F14" s="4876" t="s">
        <v>428</v>
      </c>
      <c r="G14" s="4876"/>
      <c r="H14" s="4877"/>
      <c r="I14" s="4878"/>
      <c r="J14" s="3431"/>
      <c r="K14" s="4824"/>
      <c r="L14" s="4824"/>
      <c r="M14" s="4824"/>
      <c r="N14" s="4824"/>
      <c r="O14" s="3432"/>
      <c r="P14" s="3431"/>
      <c r="Q14" s="4824"/>
      <c r="R14" s="4824"/>
      <c r="S14" s="4824"/>
      <c r="T14" s="4824"/>
      <c r="U14" s="4824"/>
      <c r="V14" s="4824"/>
      <c r="W14" s="4824"/>
      <c r="X14" s="4824"/>
      <c r="Y14" s="3432"/>
      <c r="Z14" s="1698" t="s">
        <v>657</v>
      </c>
      <c r="AA14" s="3648"/>
      <c r="AB14" s="3648"/>
      <c r="AC14" s="3648"/>
      <c r="AD14" s="3648"/>
      <c r="AE14" s="3648"/>
      <c r="AF14" s="3648"/>
      <c r="AG14" s="3648"/>
      <c r="AH14" s="3648"/>
      <c r="AI14" s="3648"/>
      <c r="AJ14" s="3648"/>
      <c r="AK14" s="3649"/>
      <c r="AL14" s="67"/>
    </row>
    <row r="15" spans="1:48" ht="20" customHeight="1">
      <c r="A15" s="6"/>
      <c r="B15" s="68"/>
      <c r="C15" s="6"/>
      <c r="D15" s="4873"/>
      <c r="E15" s="4837"/>
      <c r="F15" s="4837"/>
      <c r="G15" s="4837"/>
      <c r="H15" s="4837"/>
      <c r="I15" s="4838"/>
      <c r="J15" s="4886"/>
      <c r="K15" s="3640"/>
      <c r="L15" s="3640"/>
      <c r="M15" s="3640"/>
      <c r="N15" s="3640"/>
      <c r="O15" s="3641"/>
      <c r="P15" s="4886"/>
      <c r="Q15" s="3640"/>
      <c r="R15" s="3640"/>
      <c r="S15" s="3640"/>
      <c r="T15" s="3640"/>
      <c r="U15" s="3640"/>
      <c r="V15" s="3640"/>
      <c r="W15" s="3640"/>
      <c r="X15" s="3640"/>
      <c r="Y15" s="3641"/>
      <c r="Z15" s="1697" t="s">
        <v>656</v>
      </c>
      <c r="AA15" s="3640"/>
      <c r="AB15" s="3640"/>
      <c r="AC15" s="3640"/>
      <c r="AD15" s="3640"/>
      <c r="AE15" s="3640"/>
      <c r="AF15" s="3640"/>
      <c r="AG15" s="3640"/>
      <c r="AH15" s="3640"/>
      <c r="AI15" s="3640"/>
      <c r="AJ15" s="3640"/>
      <c r="AK15" s="3641"/>
      <c r="AL15" s="67"/>
    </row>
    <row r="16" spans="1:48" ht="20" customHeight="1">
      <c r="A16" s="6"/>
      <c r="B16" s="68"/>
      <c r="C16" s="1"/>
      <c r="D16" s="4874"/>
      <c r="E16" s="4875"/>
      <c r="F16" s="4876" t="s">
        <v>428</v>
      </c>
      <c r="G16" s="4876"/>
      <c r="H16" s="4877"/>
      <c r="I16" s="4878"/>
      <c r="J16" s="3647"/>
      <c r="K16" s="3648"/>
      <c r="L16" s="3648"/>
      <c r="M16" s="3648"/>
      <c r="N16" s="3648"/>
      <c r="O16" s="3649"/>
      <c r="P16" s="3647"/>
      <c r="Q16" s="3648"/>
      <c r="R16" s="3648"/>
      <c r="S16" s="3648"/>
      <c r="T16" s="3648"/>
      <c r="U16" s="3648"/>
      <c r="V16" s="3648"/>
      <c r="W16" s="3648"/>
      <c r="X16" s="3648"/>
      <c r="Y16" s="3649"/>
      <c r="Z16" s="1698" t="s">
        <v>657</v>
      </c>
      <c r="AA16" s="3648"/>
      <c r="AB16" s="3648"/>
      <c r="AC16" s="3648"/>
      <c r="AD16" s="3648"/>
      <c r="AE16" s="3648"/>
      <c r="AF16" s="3648"/>
      <c r="AG16" s="3648"/>
      <c r="AH16" s="3648"/>
      <c r="AI16" s="3648"/>
      <c r="AJ16" s="3648"/>
      <c r="AK16" s="3649"/>
      <c r="AL16" s="67"/>
    </row>
    <row r="17" spans="1:43" ht="20" customHeight="1">
      <c r="A17" s="6"/>
      <c r="B17" s="68"/>
      <c r="C17" s="1"/>
      <c r="D17" s="4873"/>
      <c r="E17" s="4837"/>
      <c r="F17" s="4837"/>
      <c r="G17" s="4837"/>
      <c r="H17" s="4837"/>
      <c r="I17" s="4838"/>
      <c r="J17" s="4886"/>
      <c r="K17" s="3640"/>
      <c r="L17" s="3640"/>
      <c r="M17" s="3640"/>
      <c r="N17" s="3640"/>
      <c r="O17" s="3641"/>
      <c r="P17" s="4886"/>
      <c r="Q17" s="3640"/>
      <c r="R17" s="3640"/>
      <c r="S17" s="3640"/>
      <c r="T17" s="3640"/>
      <c r="U17" s="3640"/>
      <c r="V17" s="3640"/>
      <c r="W17" s="3640"/>
      <c r="X17" s="3640"/>
      <c r="Y17" s="3641"/>
      <c r="Z17" s="1697" t="s">
        <v>656</v>
      </c>
      <c r="AA17" s="3640"/>
      <c r="AB17" s="3640"/>
      <c r="AC17" s="3640"/>
      <c r="AD17" s="3640"/>
      <c r="AE17" s="3640"/>
      <c r="AF17" s="3640"/>
      <c r="AG17" s="3640"/>
      <c r="AH17" s="3640"/>
      <c r="AI17" s="3640"/>
      <c r="AJ17" s="3640"/>
      <c r="AK17" s="3641"/>
      <c r="AL17" s="67"/>
    </row>
    <row r="18" spans="1:43" ht="20" customHeight="1">
      <c r="A18" s="6"/>
      <c r="B18" s="68"/>
      <c r="C18" s="1"/>
      <c r="D18" s="4874"/>
      <c r="E18" s="4875"/>
      <c r="F18" s="4876" t="s">
        <v>428</v>
      </c>
      <c r="G18" s="4876"/>
      <c r="H18" s="4877"/>
      <c r="I18" s="4878"/>
      <c r="J18" s="3647"/>
      <c r="K18" s="3648"/>
      <c r="L18" s="3648"/>
      <c r="M18" s="3648"/>
      <c r="N18" s="3648"/>
      <c r="O18" s="3649"/>
      <c r="P18" s="3647"/>
      <c r="Q18" s="3648"/>
      <c r="R18" s="3648"/>
      <c r="S18" s="3648"/>
      <c r="T18" s="3648"/>
      <c r="U18" s="3648"/>
      <c r="V18" s="3648"/>
      <c r="W18" s="3648"/>
      <c r="X18" s="3648"/>
      <c r="Y18" s="3649"/>
      <c r="Z18" s="1698" t="s">
        <v>657</v>
      </c>
      <c r="AA18" s="3648"/>
      <c r="AB18" s="3648"/>
      <c r="AC18" s="3648"/>
      <c r="AD18" s="3648"/>
      <c r="AE18" s="3648"/>
      <c r="AF18" s="3648"/>
      <c r="AG18" s="3648"/>
      <c r="AH18" s="3648"/>
      <c r="AI18" s="3648"/>
      <c r="AJ18" s="3648"/>
      <c r="AK18" s="3649"/>
      <c r="AL18" s="12"/>
    </row>
    <row r="19" spans="1:43" ht="20" customHeight="1">
      <c r="A19" s="6"/>
      <c r="B19" s="68"/>
      <c r="C19" s="1"/>
      <c r="D19" s="4873"/>
      <c r="E19" s="4837"/>
      <c r="F19" s="4837"/>
      <c r="G19" s="4837"/>
      <c r="H19" s="4837"/>
      <c r="I19" s="4838"/>
      <c r="J19" s="4886"/>
      <c r="K19" s="3640"/>
      <c r="L19" s="3640"/>
      <c r="M19" s="3640"/>
      <c r="N19" s="3640"/>
      <c r="O19" s="3641"/>
      <c r="P19" s="4886"/>
      <c r="Q19" s="3640"/>
      <c r="R19" s="3640"/>
      <c r="S19" s="3640"/>
      <c r="T19" s="3640"/>
      <c r="U19" s="3640"/>
      <c r="V19" s="3640"/>
      <c r="W19" s="3640"/>
      <c r="X19" s="3640"/>
      <c r="Y19" s="3641"/>
      <c r="Z19" s="1697" t="s">
        <v>656</v>
      </c>
      <c r="AA19" s="3640"/>
      <c r="AB19" s="3640"/>
      <c r="AC19" s="3640"/>
      <c r="AD19" s="3640"/>
      <c r="AE19" s="3640"/>
      <c r="AF19" s="3640"/>
      <c r="AG19" s="3640"/>
      <c r="AH19" s="3640"/>
      <c r="AI19" s="3640"/>
      <c r="AJ19" s="3640"/>
      <c r="AK19" s="3641"/>
      <c r="AL19" s="67"/>
    </row>
    <row r="20" spans="1:43" ht="20" customHeight="1">
      <c r="A20" s="6"/>
      <c r="B20" s="68"/>
      <c r="C20" s="1"/>
      <c r="D20" s="4874"/>
      <c r="E20" s="4875"/>
      <c r="F20" s="4876" t="s">
        <v>428</v>
      </c>
      <c r="G20" s="4876"/>
      <c r="H20" s="4877"/>
      <c r="I20" s="4878"/>
      <c r="J20" s="3647"/>
      <c r="K20" s="3648"/>
      <c r="L20" s="3648"/>
      <c r="M20" s="3648"/>
      <c r="N20" s="3648"/>
      <c r="O20" s="3649"/>
      <c r="P20" s="3647"/>
      <c r="Q20" s="3648"/>
      <c r="R20" s="3648"/>
      <c r="S20" s="3648"/>
      <c r="T20" s="3648"/>
      <c r="U20" s="3648"/>
      <c r="V20" s="3648"/>
      <c r="W20" s="3648"/>
      <c r="X20" s="3648"/>
      <c r="Y20" s="3649"/>
      <c r="Z20" s="1698" t="s">
        <v>657</v>
      </c>
      <c r="AA20" s="3648"/>
      <c r="AB20" s="3648"/>
      <c r="AC20" s="3648"/>
      <c r="AD20" s="3648"/>
      <c r="AE20" s="3648"/>
      <c r="AF20" s="3648"/>
      <c r="AG20" s="3648"/>
      <c r="AH20" s="3648"/>
      <c r="AI20" s="3648"/>
      <c r="AJ20" s="3648"/>
      <c r="AK20" s="3649"/>
      <c r="AL20" s="67"/>
    </row>
    <row r="21" spans="1:43" ht="20" customHeight="1">
      <c r="A21" s="6"/>
      <c r="B21" s="68"/>
      <c r="C21" s="1"/>
      <c r="D21" s="4873"/>
      <c r="E21" s="4837"/>
      <c r="F21" s="4837"/>
      <c r="G21" s="4837"/>
      <c r="H21" s="4837"/>
      <c r="I21" s="4838"/>
      <c r="J21" s="4886"/>
      <c r="K21" s="3640"/>
      <c r="L21" s="3640"/>
      <c r="M21" s="3640"/>
      <c r="N21" s="3640"/>
      <c r="O21" s="3641"/>
      <c r="P21" s="4886"/>
      <c r="Q21" s="3640"/>
      <c r="R21" s="3640"/>
      <c r="S21" s="3640"/>
      <c r="T21" s="3640"/>
      <c r="U21" s="3640"/>
      <c r="V21" s="3640"/>
      <c r="W21" s="3640"/>
      <c r="X21" s="3640"/>
      <c r="Y21" s="3641"/>
      <c r="Z21" s="1697" t="s">
        <v>656</v>
      </c>
      <c r="AA21" s="3640"/>
      <c r="AB21" s="3640"/>
      <c r="AC21" s="3640"/>
      <c r="AD21" s="3640"/>
      <c r="AE21" s="3640"/>
      <c r="AF21" s="3640"/>
      <c r="AG21" s="3640"/>
      <c r="AH21" s="3640"/>
      <c r="AI21" s="3640"/>
      <c r="AJ21" s="3640"/>
      <c r="AK21" s="3641"/>
      <c r="AL21" s="67"/>
    </row>
    <row r="22" spans="1:43" ht="20" customHeight="1">
      <c r="A22" s="6"/>
      <c r="B22" s="68"/>
      <c r="C22" s="1"/>
      <c r="D22" s="4874"/>
      <c r="E22" s="4875"/>
      <c r="F22" s="4876" t="s">
        <v>428</v>
      </c>
      <c r="G22" s="4876"/>
      <c r="H22" s="4877"/>
      <c r="I22" s="4878"/>
      <c r="J22" s="3647"/>
      <c r="K22" s="3648"/>
      <c r="L22" s="3648"/>
      <c r="M22" s="3648"/>
      <c r="N22" s="3648"/>
      <c r="O22" s="3649"/>
      <c r="P22" s="3647"/>
      <c r="Q22" s="3648"/>
      <c r="R22" s="3648"/>
      <c r="S22" s="3648"/>
      <c r="T22" s="3648"/>
      <c r="U22" s="3648"/>
      <c r="V22" s="3648"/>
      <c r="W22" s="3648"/>
      <c r="X22" s="3648"/>
      <c r="Y22" s="3649"/>
      <c r="Z22" s="1698" t="s">
        <v>657</v>
      </c>
      <c r="AA22" s="3648"/>
      <c r="AB22" s="3648"/>
      <c r="AC22" s="3648"/>
      <c r="AD22" s="3648"/>
      <c r="AE22" s="3648"/>
      <c r="AF22" s="3648"/>
      <c r="AG22" s="3648"/>
      <c r="AH22" s="3648"/>
      <c r="AI22" s="3648"/>
      <c r="AJ22" s="3648"/>
      <c r="AK22" s="3649"/>
      <c r="AL22" s="67"/>
    </row>
    <row r="23" spans="1:43" ht="20" customHeight="1">
      <c r="A23" s="6"/>
      <c r="B23" s="68"/>
      <c r="C23" s="1"/>
      <c r="D23" s="4873"/>
      <c r="E23" s="4837"/>
      <c r="F23" s="4837"/>
      <c r="G23" s="4837"/>
      <c r="H23" s="4837"/>
      <c r="I23" s="4838"/>
      <c r="J23" s="4886"/>
      <c r="K23" s="3640"/>
      <c r="L23" s="3640"/>
      <c r="M23" s="3640"/>
      <c r="N23" s="3640"/>
      <c r="O23" s="3641"/>
      <c r="P23" s="4886"/>
      <c r="Q23" s="3640"/>
      <c r="R23" s="3640"/>
      <c r="S23" s="3640"/>
      <c r="T23" s="3640"/>
      <c r="U23" s="3640"/>
      <c r="V23" s="3640"/>
      <c r="W23" s="3640"/>
      <c r="X23" s="3640"/>
      <c r="Y23" s="3641"/>
      <c r="Z23" s="1697" t="s">
        <v>656</v>
      </c>
      <c r="AA23" s="3640"/>
      <c r="AB23" s="3640"/>
      <c r="AC23" s="3640"/>
      <c r="AD23" s="3640"/>
      <c r="AE23" s="3640"/>
      <c r="AF23" s="3640"/>
      <c r="AG23" s="3640"/>
      <c r="AH23" s="3640"/>
      <c r="AI23" s="3640"/>
      <c r="AJ23" s="3640"/>
      <c r="AK23" s="3641"/>
      <c r="AL23" s="67"/>
    </row>
    <row r="24" spans="1:43" ht="20" customHeight="1">
      <c r="A24" s="6"/>
      <c r="B24" s="68"/>
      <c r="C24" s="1"/>
      <c r="D24" s="4874"/>
      <c r="E24" s="4875"/>
      <c r="F24" s="4876" t="s">
        <v>428</v>
      </c>
      <c r="G24" s="4876"/>
      <c r="H24" s="4877"/>
      <c r="I24" s="4878"/>
      <c r="J24" s="3647"/>
      <c r="K24" s="3648"/>
      <c r="L24" s="3648"/>
      <c r="M24" s="3648"/>
      <c r="N24" s="3648"/>
      <c r="O24" s="3649"/>
      <c r="P24" s="3647"/>
      <c r="Q24" s="3648"/>
      <c r="R24" s="3648"/>
      <c r="S24" s="3648"/>
      <c r="T24" s="3648"/>
      <c r="U24" s="3648"/>
      <c r="V24" s="3648"/>
      <c r="W24" s="3648"/>
      <c r="X24" s="3648"/>
      <c r="Y24" s="3649"/>
      <c r="Z24" s="1698" t="s">
        <v>657</v>
      </c>
      <c r="AA24" s="3648"/>
      <c r="AB24" s="3648"/>
      <c r="AC24" s="3648"/>
      <c r="AD24" s="3648"/>
      <c r="AE24" s="3648"/>
      <c r="AF24" s="3648"/>
      <c r="AG24" s="3648"/>
      <c r="AH24" s="3648"/>
      <c r="AI24" s="3648"/>
      <c r="AJ24" s="3648"/>
      <c r="AK24" s="3649"/>
      <c r="AL24" s="67"/>
    </row>
    <row r="25" spans="1:43" ht="20" customHeight="1">
      <c r="A25" s="6"/>
      <c r="B25" s="68"/>
      <c r="C25" s="1"/>
      <c r="D25" s="4873"/>
      <c r="E25" s="4837"/>
      <c r="F25" s="4837"/>
      <c r="G25" s="4837"/>
      <c r="H25" s="4837"/>
      <c r="I25" s="4838"/>
      <c r="J25" s="4886"/>
      <c r="K25" s="3640"/>
      <c r="L25" s="3640"/>
      <c r="M25" s="3640"/>
      <c r="N25" s="3640"/>
      <c r="O25" s="3641"/>
      <c r="P25" s="4886"/>
      <c r="Q25" s="3640"/>
      <c r="R25" s="3640"/>
      <c r="S25" s="3640"/>
      <c r="T25" s="3640"/>
      <c r="U25" s="3640"/>
      <c r="V25" s="3640"/>
      <c r="W25" s="3640"/>
      <c r="X25" s="3640"/>
      <c r="Y25" s="3641"/>
      <c r="Z25" s="1697" t="s">
        <v>656</v>
      </c>
      <c r="AA25" s="3640"/>
      <c r="AB25" s="3640"/>
      <c r="AC25" s="3640"/>
      <c r="AD25" s="3640"/>
      <c r="AE25" s="3640"/>
      <c r="AF25" s="3640"/>
      <c r="AG25" s="3640"/>
      <c r="AH25" s="3640"/>
      <c r="AI25" s="3640"/>
      <c r="AJ25" s="3640"/>
      <c r="AK25" s="3641"/>
      <c r="AL25" s="67"/>
    </row>
    <row r="26" spans="1:43" ht="20" customHeight="1">
      <c r="A26" s="6"/>
      <c r="B26" s="68"/>
      <c r="C26" s="1"/>
      <c r="D26" s="4874"/>
      <c r="E26" s="4875"/>
      <c r="F26" s="4876" t="s">
        <v>428</v>
      </c>
      <c r="G26" s="4876"/>
      <c r="H26" s="4877"/>
      <c r="I26" s="4878"/>
      <c r="J26" s="3647"/>
      <c r="K26" s="3648"/>
      <c r="L26" s="3648"/>
      <c r="M26" s="3648"/>
      <c r="N26" s="3648"/>
      <c r="O26" s="3649"/>
      <c r="P26" s="3647"/>
      <c r="Q26" s="3648"/>
      <c r="R26" s="3648"/>
      <c r="S26" s="3648"/>
      <c r="T26" s="3648"/>
      <c r="U26" s="3648"/>
      <c r="V26" s="3648"/>
      <c r="W26" s="3648"/>
      <c r="X26" s="3648"/>
      <c r="Y26" s="3649"/>
      <c r="Z26" s="1698" t="s">
        <v>657</v>
      </c>
      <c r="AA26" s="3648"/>
      <c r="AB26" s="3648"/>
      <c r="AC26" s="3648"/>
      <c r="AD26" s="3648"/>
      <c r="AE26" s="3648"/>
      <c r="AF26" s="3648"/>
      <c r="AG26" s="3648"/>
      <c r="AH26" s="3648"/>
      <c r="AI26" s="3648"/>
      <c r="AJ26" s="3648"/>
      <c r="AK26" s="3649"/>
      <c r="AL26" s="67"/>
    </row>
    <row r="27" spans="1:43" ht="20" customHeight="1">
      <c r="A27" s="6"/>
      <c r="B27" s="68"/>
      <c r="C27" s="1"/>
      <c r="D27" s="1244"/>
      <c r="E27" s="1245"/>
      <c r="F27" s="1246"/>
      <c r="G27" s="1246"/>
      <c r="H27" s="1247"/>
      <c r="I27" s="1248"/>
      <c r="J27" s="1232"/>
      <c r="K27" s="1236"/>
      <c r="L27" s="1236"/>
      <c r="M27" s="1236"/>
      <c r="N27" s="1236"/>
      <c r="O27" s="1233"/>
      <c r="P27" s="1232"/>
      <c r="Q27" s="1236"/>
      <c r="R27" s="1236"/>
      <c r="S27" s="1236"/>
      <c r="T27" s="1236"/>
      <c r="U27" s="1236"/>
      <c r="V27" s="1236"/>
      <c r="W27" s="1236"/>
      <c r="X27" s="1236"/>
      <c r="Y27" s="1233"/>
      <c r="Z27" s="1697" t="s">
        <v>656</v>
      </c>
      <c r="AA27" s="3640"/>
      <c r="AB27" s="3640"/>
      <c r="AC27" s="3640"/>
      <c r="AD27" s="3640"/>
      <c r="AE27" s="3640"/>
      <c r="AF27" s="3640"/>
      <c r="AG27" s="3640"/>
      <c r="AH27" s="3640"/>
      <c r="AI27" s="3640"/>
      <c r="AJ27" s="3640"/>
      <c r="AK27" s="3641"/>
      <c r="AL27" s="67"/>
    </row>
    <row r="28" spans="1:43" ht="20" customHeight="1">
      <c r="A28" s="6"/>
      <c r="B28" s="68"/>
      <c r="C28" s="1"/>
      <c r="D28" s="4874"/>
      <c r="E28" s="4875"/>
      <c r="F28" s="4876" t="s">
        <v>428</v>
      </c>
      <c r="G28" s="4876"/>
      <c r="H28" s="4877"/>
      <c r="I28" s="4878"/>
      <c r="J28" s="1232"/>
      <c r="K28" s="1236"/>
      <c r="L28" s="1236"/>
      <c r="M28" s="1236"/>
      <c r="N28" s="1236"/>
      <c r="O28" s="1233"/>
      <c r="P28" s="1232"/>
      <c r="Q28" s="1236"/>
      <c r="R28" s="1236"/>
      <c r="S28" s="1236"/>
      <c r="T28" s="1236"/>
      <c r="U28" s="1236"/>
      <c r="V28" s="1236"/>
      <c r="W28" s="1236"/>
      <c r="X28" s="1236"/>
      <c r="Y28" s="1233"/>
      <c r="Z28" s="1698" t="s">
        <v>657</v>
      </c>
      <c r="AA28" s="3648"/>
      <c r="AB28" s="3648"/>
      <c r="AC28" s="3648"/>
      <c r="AD28" s="3648"/>
      <c r="AE28" s="3648"/>
      <c r="AF28" s="3648"/>
      <c r="AG28" s="3648"/>
      <c r="AH28" s="3648"/>
      <c r="AI28" s="3648"/>
      <c r="AJ28" s="3648"/>
      <c r="AK28" s="3649"/>
      <c r="AL28" s="67"/>
    </row>
    <row r="29" spans="1:43" ht="20" customHeight="1">
      <c r="A29" s="6"/>
      <c r="B29" s="68"/>
      <c r="C29" s="1"/>
      <c r="D29" s="4873"/>
      <c r="E29" s="4837"/>
      <c r="F29" s="4837"/>
      <c r="G29" s="4837"/>
      <c r="H29" s="4837"/>
      <c r="I29" s="4838"/>
      <c r="J29" s="4886"/>
      <c r="K29" s="3640"/>
      <c r="L29" s="3640"/>
      <c r="M29" s="3640"/>
      <c r="N29" s="3640"/>
      <c r="O29" s="3641"/>
      <c r="P29" s="4886"/>
      <c r="Q29" s="3640"/>
      <c r="R29" s="3640"/>
      <c r="S29" s="3640"/>
      <c r="T29" s="3640"/>
      <c r="U29" s="3640"/>
      <c r="V29" s="3640"/>
      <c r="W29" s="3640"/>
      <c r="X29" s="3640"/>
      <c r="Y29" s="3641"/>
      <c r="Z29" s="1697" t="s">
        <v>656</v>
      </c>
      <c r="AA29" s="3640"/>
      <c r="AB29" s="3640"/>
      <c r="AC29" s="3640"/>
      <c r="AD29" s="3640"/>
      <c r="AE29" s="3640"/>
      <c r="AF29" s="3640"/>
      <c r="AG29" s="3640"/>
      <c r="AH29" s="3640"/>
      <c r="AI29" s="3640"/>
      <c r="AJ29" s="3640"/>
      <c r="AK29" s="3641"/>
      <c r="AL29" s="67"/>
      <c r="AQ29" s="196"/>
    </row>
    <row r="30" spans="1:43" ht="20" customHeight="1">
      <c r="A30" s="6"/>
      <c r="B30" s="68"/>
      <c r="C30" s="1"/>
      <c r="D30" s="4874"/>
      <c r="E30" s="4875"/>
      <c r="F30" s="4876" t="s">
        <v>428</v>
      </c>
      <c r="G30" s="4876"/>
      <c r="H30" s="4877"/>
      <c r="I30" s="4878"/>
      <c r="J30" s="3647"/>
      <c r="K30" s="3648"/>
      <c r="L30" s="3648"/>
      <c r="M30" s="3648"/>
      <c r="N30" s="3648"/>
      <c r="O30" s="3649"/>
      <c r="P30" s="3647"/>
      <c r="Q30" s="3648"/>
      <c r="R30" s="3648"/>
      <c r="S30" s="3648"/>
      <c r="T30" s="3648"/>
      <c r="U30" s="3648"/>
      <c r="V30" s="3648"/>
      <c r="W30" s="3648"/>
      <c r="X30" s="3648"/>
      <c r="Y30" s="3649"/>
      <c r="Z30" s="1698" t="s">
        <v>657</v>
      </c>
      <c r="AA30" s="3648"/>
      <c r="AB30" s="3648"/>
      <c r="AC30" s="3648"/>
      <c r="AD30" s="3648"/>
      <c r="AE30" s="3648"/>
      <c r="AF30" s="3648"/>
      <c r="AG30" s="3648"/>
      <c r="AH30" s="3648"/>
      <c r="AI30" s="3648"/>
      <c r="AJ30" s="3648"/>
      <c r="AK30" s="3649"/>
      <c r="AL30" s="67"/>
    </row>
    <row r="31" spans="1:43" ht="14.15" customHeight="1">
      <c r="A31" s="6"/>
      <c r="B31" s="68"/>
      <c r="C31" s="6"/>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6"/>
      <c r="AI31" s="6"/>
      <c r="AJ31" s="6"/>
      <c r="AK31" s="6"/>
      <c r="AL31" s="67"/>
    </row>
    <row r="32" spans="1:43" ht="14.15" customHeight="1">
      <c r="A32" s="6"/>
      <c r="B32" s="68"/>
      <c r="C32" s="6"/>
      <c r="D32" s="6" t="s">
        <v>825</v>
      </c>
      <c r="E32" s="6"/>
      <c r="F32" s="6"/>
      <c r="G32" s="72"/>
      <c r="H32" s="72"/>
      <c r="I32" s="72"/>
      <c r="J32" s="1"/>
      <c r="K32" s="1"/>
      <c r="L32" s="1"/>
      <c r="M32" s="1"/>
      <c r="N32" s="1"/>
      <c r="O32" s="1"/>
      <c r="P32" s="1"/>
      <c r="Q32" s="1"/>
      <c r="R32" s="1"/>
      <c r="S32" s="1"/>
      <c r="T32" s="1"/>
      <c r="U32" s="1"/>
      <c r="V32" s="1"/>
      <c r="W32" s="1"/>
      <c r="X32" s="1"/>
      <c r="Y32" s="1"/>
      <c r="Z32" s="4"/>
      <c r="AA32" s="4"/>
      <c r="AB32" s="1"/>
      <c r="AC32" s="1"/>
      <c r="AD32" s="1"/>
      <c r="AE32" s="1"/>
      <c r="AF32" s="1"/>
      <c r="AG32" s="1"/>
      <c r="AH32" s="6"/>
      <c r="AI32" s="6"/>
      <c r="AJ32" s="6"/>
      <c r="AK32" s="6"/>
      <c r="AL32" s="67"/>
    </row>
    <row r="33" spans="1:43" ht="14.15" customHeight="1">
      <c r="A33" s="6"/>
      <c r="B33" s="68"/>
      <c r="C33" s="6"/>
      <c r="D33" s="2770" t="s">
        <v>425</v>
      </c>
      <c r="E33" s="4837"/>
      <c r="F33" s="4837"/>
      <c r="G33" s="4837"/>
      <c r="H33" s="4837"/>
      <c r="I33" s="4838"/>
      <c r="J33" s="4822" t="s">
        <v>73</v>
      </c>
      <c r="K33" s="4860"/>
      <c r="L33" s="4860"/>
      <c r="M33" s="4860"/>
      <c r="N33" s="4860"/>
      <c r="O33" s="4879"/>
      <c r="P33" s="4822" t="s">
        <v>74</v>
      </c>
      <c r="Q33" s="4860"/>
      <c r="R33" s="4860"/>
      <c r="S33" s="4860"/>
      <c r="T33" s="4860"/>
      <c r="U33" s="4860"/>
      <c r="V33" s="4860"/>
      <c r="W33" s="4860"/>
      <c r="X33" s="4860"/>
      <c r="Y33" s="4879"/>
      <c r="Z33" s="2590" t="s">
        <v>2302</v>
      </c>
      <c r="AA33" s="2591"/>
      <c r="AB33" s="2591"/>
      <c r="AC33" s="2591"/>
      <c r="AD33" s="2591"/>
      <c r="AE33" s="2591"/>
      <c r="AF33" s="2591"/>
      <c r="AG33" s="2591"/>
      <c r="AH33" s="2591"/>
      <c r="AI33" s="2591"/>
      <c r="AJ33" s="2591"/>
      <c r="AK33" s="2592"/>
      <c r="AL33" s="67"/>
    </row>
    <row r="34" spans="1:43" ht="14.15" customHeight="1">
      <c r="A34" s="6"/>
      <c r="B34" s="68"/>
      <c r="C34" s="6"/>
      <c r="D34" s="4856" t="s">
        <v>1510</v>
      </c>
      <c r="E34" s="4839"/>
      <c r="F34" s="4839"/>
      <c r="G34" s="4839"/>
      <c r="H34" s="4839"/>
      <c r="I34" s="4857"/>
      <c r="J34" s="4880"/>
      <c r="K34" s="4881"/>
      <c r="L34" s="4881"/>
      <c r="M34" s="4881"/>
      <c r="N34" s="4881"/>
      <c r="O34" s="4882"/>
      <c r="P34" s="4880"/>
      <c r="Q34" s="4881"/>
      <c r="R34" s="4881"/>
      <c r="S34" s="4881"/>
      <c r="T34" s="4881"/>
      <c r="U34" s="4881"/>
      <c r="V34" s="4881"/>
      <c r="W34" s="4881"/>
      <c r="X34" s="4881"/>
      <c r="Y34" s="4882"/>
      <c r="Z34" s="4883"/>
      <c r="AA34" s="4884"/>
      <c r="AB34" s="4884"/>
      <c r="AC34" s="4884"/>
      <c r="AD34" s="4884"/>
      <c r="AE34" s="4884"/>
      <c r="AF34" s="4884"/>
      <c r="AG34" s="4884"/>
      <c r="AH34" s="4884"/>
      <c r="AI34" s="4884"/>
      <c r="AJ34" s="4884"/>
      <c r="AK34" s="4885"/>
      <c r="AL34" s="67"/>
    </row>
    <row r="35" spans="1:43" ht="20" customHeight="1">
      <c r="A35" s="6"/>
      <c r="B35" s="68"/>
      <c r="C35" s="6"/>
      <c r="D35" s="4873"/>
      <c r="E35" s="4837"/>
      <c r="F35" s="4837"/>
      <c r="G35" s="4837"/>
      <c r="H35" s="4837"/>
      <c r="I35" s="4838"/>
      <c r="J35" s="4886"/>
      <c r="K35" s="3640"/>
      <c r="L35" s="3640"/>
      <c r="M35" s="3640"/>
      <c r="N35" s="3640"/>
      <c r="O35" s="3641"/>
      <c r="P35" s="4886"/>
      <c r="Q35" s="3640"/>
      <c r="R35" s="3640"/>
      <c r="S35" s="3640"/>
      <c r="T35" s="3640"/>
      <c r="U35" s="3640"/>
      <c r="V35" s="3640"/>
      <c r="W35" s="3640"/>
      <c r="X35" s="3640"/>
      <c r="Y35" s="3641"/>
      <c r="Z35" s="1697" t="s">
        <v>656</v>
      </c>
      <c r="AA35" s="3640"/>
      <c r="AB35" s="3640"/>
      <c r="AC35" s="3640"/>
      <c r="AD35" s="3640"/>
      <c r="AE35" s="3640"/>
      <c r="AF35" s="3640"/>
      <c r="AG35" s="3640"/>
      <c r="AH35" s="3640"/>
      <c r="AI35" s="3640"/>
      <c r="AJ35" s="3640"/>
      <c r="AK35" s="3641"/>
      <c r="AL35" s="67"/>
      <c r="AQ35" s="196"/>
    </row>
    <row r="36" spans="1:43" ht="20" customHeight="1">
      <c r="A36" s="6"/>
      <c r="B36" s="68"/>
      <c r="C36" s="6"/>
      <c r="D36" s="4874"/>
      <c r="E36" s="4875"/>
      <c r="F36" s="4876" t="s">
        <v>428</v>
      </c>
      <c r="G36" s="4876"/>
      <c r="H36" s="4877"/>
      <c r="I36" s="4878"/>
      <c r="J36" s="3647"/>
      <c r="K36" s="3648"/>
      <c r="L36" s="3648"/>
      <c r="M36" s="3648"/>
      <c r="N36" s="3648"/>
      <c r="O36" s="3649"/>
      <c r="P36" s="3647"/>
      <c r="Q36" s="3648"/>
      <c r="R36" s="3648"/>
      <c r="S36" s="3648"/>
      <c r="T36" s="3648"/>
      <c r="U36" s="3648"/>
      <c r="V36" s="3648"/>
      <c r="W36" s="3648"/>
      <c r="X36" s="3648"/>
      <c r="Y36" s="3649"/>
      <c r="Z36" s="1698" t="s">
        <v>657</v>
      </c>
      <c r="AA36" s="3648"/>
      <c r="AB36" s="3648"/>
      <c r="AC36" s="3648"/>
      <c r="AD36" s="3648"/>
      <c r="AE36" s="3648"/>
      <c r="AF36" s="3648"/>
      <c r="AG36" s="3648"/>
      <c r="AH36" s="3648"/>
      <c r="AI36" s="3648"/>
      <c r="AJ36" s="3648"/>
      <c r="AK36" s="3649"/>
      <c r="AL36" s="67"/>
    </row>
    <row r="37" spans="1:43" ht="20" customHeight="1">
      <c r="A37" s="6"/>
      <c r="B37" s="68"/>
      <c r="C37" s="6"/>
      <c r="D37" s="4873"/>
      <c r="E37" s="4837"/>
      <c r="F37" s="4837"/>
      <c r="G37" s="4837"/>
      <c r="H37" s="4837"/>
      <c r="I37" s="4838"/>
      <c r="J37" s="4886"/>
      <c r="K37" s="3640"/>
      <c r="L37" s="3640"/>
      <c r="M37" s="3640"/>
      <c r="N37" s="3640"/>
      <c r="O37" s="3641"/>
      <c r="P37" s="4886"/>
      <c r="Q37" s="3640"/>
      <c r="R37" s="3640"/>
      <c r="S37" s="3640"/>
      <c r="T37" s="3640"/>
      <c r="U37" s="3640"/>
      <c r="V37" s="3640"/>
      <c r="W37" s="3640"/>
      <c r="X37" s="3640"/>
      <c r="Y37" s="3641"/>
      <c r="Z37" s="1697" t="s">
        <v>656</v>
      </c>
      <c r="AA37" s="3640"/>
      <c r="AB37" s="3640"/>
      <c r="AC37" s="3640"/>
      <c r="AD37" s="3640"/>
      <c r="AE37" s="3640"/>
      <c r="AF37" s="3640"/>
      <c r="AG37" s="3640"/>
      <c r="AH37" s="3640"/>
      <c r="AI37" s="3640"/>
      <c r="AJ37" s="3640"/>
      <c r="AK37" s="3641"/>
      <c r="AL37" s="67"/>
    </row>
    <row r="38" spans="1:43" ht="20" customHeight="1">
      <c r="A38" s="6"/>
      <c r="B38" s="68"/>
      <c r="C38" s="6"/>
      <c r="D38" s="4874"/>
      <c r="E38" s="4875"/>
      <c r="F38" s="4876" t="s">
        <v>428</v>
      </c>
      <c r="G38" s="4876"/>
      <c r="H38" s="4877"/>
      <c r="I38" s="4878"/>
      <c r="J38" s="3647"/>
      <c r="K38" s="3648"/>
      <c r="L38" s="3648"/>
      <c r="M38" s="3648"/>
      <c r="N38" s="3648"/>
      <c r="O38" s="3649"/>
      <c r="P38" s="3647"/>
      <c r="Q38" s="3648"/>
      <c r="R38" s="3648"/>
      <c r="S38" s="3648"/>
      <c r="T38" s="3648"/>
      <c r="U38" s="3648"/>
      <c r="V38" s="3648"/>
      <c r="W38" s="3648"/>
      <c r="X38" s="3648"/>
      <c r="Y38" s="3649"/>
      <c r="Z38" s="1698" t="s">
        <v>657</v>
      </c>
      <c r="AA38" s="3648"/>
      <c r="AB38" s="3648"/>
      <c r="AC38" s="3648"/>
      <c r="AD38" s="3648"/>
      <c r="AE38" s="3648"/>
      <c r="AF38" s="3648"/>
      <c r="AG38" s="3648"/>
      <c r="AH38" s="3648"/>
      <c r="AI38" s="3648"/>
      <c r="AJ38" s="3648"/>
      <c r="AK38" s="3649"/>
      <c r="AL38" s="67"/>
    </row>
    <row r="39" spans="1:43" ht="20" customHeight="1">
      <c r="A39" s="6"/>
      <c r="B39" s="68"/>
      <c r="C39" s="6"/>
      <c r="D39" s="4873"/>
      <c r="E39" s="4837"/>
      <c r="F39" s="4837"/>
      <c r="G39" s="4837"/>
      <c r="H39" s="4837"/>
      <c r="I39" s="4838"/>
      <c r="J39" s="4886"/>
      <c r="K39" s="3640"/>
      <c r="L39" s="3640"/>
      <c r="M39" s="3640"/>
      <c r="N39" s="3640"/>
      <c r="O39" s="3641"/>
      <c r="P39" s="4886"/>
      <c r="Q39" s="3640"/>
      <c r="R39" s="3640"/>
      <c r="S39" s="3640"/>
      <c r="T39" s="3640"/>
      <c r="U39" s="3640"/>
      <c r="V39" s="3640"/>
      <c r="W39" s="3640"/>
      <c r="X39" s="3640"/>
      <c r="Y39" s="3641"/>
      <c r="Z39" s="1697" t="s">
        <v>656</v>
      </c>
      <c r="AA39" s="3640"/>
      <c r="AB39" s="3640"/>
      <c r="AC39" s="3640"/>
      <c r="AD39" s="3640"/>
      <c r="AE39" s="3640"/>
      <c r="AF39" s="3640"/>
      <c r="AG39" s="3640"/>
      <c r="AH39" s="3640"/>
      <c r="AI39" s="3640"/>
      <c r="AJ39" s="3640"/>
      <c r="AK39" s="3641"/>
      <c r="AL39" s="67"/>
    </row>
    <row r="40" spans="1:43" ht="20" customHeight="1">
      <c r="A40" s="6"/>
      <c r="B40" s="68"/>
      <c r="C40" s="6"/>
      <c r="D40" s="4874"/>
      <c r="E40" s="4875"/>
      <c r="F40" s="4876" t="s">
        <v>428</v>
      </c>
      <c r="G40" s="4876"/>
      <c r="H40" s="4877"/>
      <c r="I40" s="4878"/>
      <c r="J40" s="3647"/>
      <c r="K40" s="3648"/>
      <c r="L40" s="3648"/>
      <c r="M40" s="3648"/>
      <c r="N40" s="3648"/>
      <c r="O40" s="3649"/>
      <c r="P40" s="3647"/>
      <c r="Q40" s="3648"/>
      <c r="R40" s="3648"/>
      <c r="S40" s="3648"/>
      <c r="T40" s="3648"/>
      <c r="U40" s="3648"/>
      <c r="V40" s="3648"/>
      <c r="W40" s="3648"/>
      <c r="X40" s="3648"/>
      <c r="Y40" s="3649"/>
      <c r="Z40" s="1698" t="s">
        <v>657</v>
      </c>
      <c r="AA40" s="3648"/>
      <c r="AB40" s="3648"/>
      <c r="AC40" s="3648"/>
      <c r="AD40" s="3648"/>
      <c r="AE40" s="3648"/>
      <c r="AF40" s="3648"/>
      <c r="AG40" s="3648"/>
      <c r="AH40" s="3648"/>
      <c r="AI40" s="3648"/>
      <c r="AJ40" s="3648"/>
      <c r="AK40" s="3649"/>
      <c r="AL40" s="67"/>
    </row>
    <row r="41" spans="1:43" ht="20" customHeight="1">
      <c r="A41" s="6"/>
      <c r="B41" s="68"/>
      <c r="C41" s="81"/>
      <c r="D41" s="4873"/>
      <c r="E41" s="4837"/>
      <c r="F41" s="4837"/>
      <c r="G41" s="4837"/>
      <c r="H41" s="4837"/>
      <c r="I41" s="4838"/>
      <c r="J41" s="4886"/>
      <c r="K41" s="3640"/>
      <c r="L41" s="3640"/>
      <c r="M41" s="3640"/>
      <c r="N41" s="3640"/>
      <c r="O41" s="3641"/>
      <c r="P41" s="4886"/>
      <c r="Q41" s="3640"/>
      <c r="R41" s="3640"/>
      <c r="S41" s="3640"/>
      <c r="T41" s="3640"/>
      <c r="U41" s="3640"/>
      <c r="V41" s="3640"/>
      <c r="W41" s="3640"/>
      <c r="X41" s="3640"/>
      <c r="Y41" s="3641"/>
      <c r="Z41" s="1697" t="s">
        <v>656</v>
      </c>
      <c r="AA41" s="3640"/>
      <c r="AB41" s="3640"/>
      <c r="AC41" s="3640"/>
      <c r="AD41" s="3640"/>
      <c r="AE41" s="3640"/>
      <c r="AF41" s="3640"/>
      <c r="AG41" s="3640"/>
      <c r="AH41" s="3640"/>
      <c r="AI41" s="3640"/>
      <c r="AJ41" s="3640"/>
      <c r="AK41" s="3641"/>
      <c r="AL41" s="67"/>
    </row>
    <row r="42" spans="1:43" ht="20" customHeight="1">
      <c r="A42" s="6"/>
      <c r="B42" s="68"/>
      <c r="C42" s="6"/>
      <c r="D42" s="4874"/>
      <c r="E42" s="4875"/>
      <c r="F42" s="4876" t="s">
        <v>428</v>
      </c>
      <c r="G42" s="4876"/>
      <c r="H42" s="4877"/>
      <c r="I42" s="4878"/>
      <c r="J42" s="3647"/>
      <c r="K42" s="3648"/>
      <c r="L42" s="3648"/>
      <c r="M42" s="3648"/>
      <c r="N42" s="3648"/>
      <c r="O42" s="3649"/>
      <c r="P42" s="3647"/>
      <c r="Q42" s="3648"/>
      <c r="R42" s="3648"/>
      <c r="S42" s="3648"/>
      <c r="T42" s="3648"/>
      <c r="U42" s="3648"/>
      <c r="V42" s="3648"/>
      <c r="W42" s="3648"/>
      <c r="X42" s="3648"/>
      <c r="Y42" s="3649"/>
      <c r="Z42" s="1698" t="s">
        <v>657</v>
      </c>
      <c r="AA42" s="3648"/>
      <c r="AB42" s="3648"/>
      <c r="AC42" s="3648"/>
      <c r="AD42" s="3648"/>
      <c r="AE42" s="3648"/>
      <c r="AF42" s="3648"/>
      <c r="AG42" s="3648"/>
      <c r="AH42" s="3648"/>
      <c r="AI42" s="3648"/>
      <c r="AJ42" s="3648"/>
      <c r="AK42" s="3649"/>
      <c r="AL42" s="67"/>
    </row>
    <row r="43" spans="1:43" ht="20" customHeight="1">
      <c r="A43" s="6"/>
      <c r="B43" s="68"/>
      <c r="C43" s="6"/>
      <c r="D43" s="4873"/>
      <c r="E43" s="4837"/>
      <c r="F43" s="4837"/>
      <c r="G43" s="4837"/>
      <c r="H43" s="4837"/>
      <c r="I43" s="4838"/>
      <c r="J43" s="4886"/>
      <c r="K43" s="3640"/>
      <c r="L43" s="3640"/>
      <c r="M43" s="3640"/>
      <c r="N43" s="3640"/>
      <c r="O43" s="3641"/>
      <c r="P43" s="4886"/>
      <c r="Q43" s="3640"/>
      <c r="R43" s="3640"/>
      <c r="S43" s="3640"/>
      <c r="T43" s="3640"/>
      <c r="U43" s="3640"/>
      <c r="V43" s="3640"/>
      <c r="W43" s="3640"/>
      <c r="X43" s="3640"/>
      <c r="Y43" s="3641"/>
      <c r="Z43" s="1697" t="s">
        <v>656</v>
      </c>
      <c r="AA43" s="3640"/>
      <c r="AB43" s="3640"/>
      <c r="AC43" s="3640"/>
      <c r="AD43" s="3640"/>
      <c r="AE43" s="3640"/>
      <c r="AF43" s="3640"/>
      <c r="AG43" s="3640"/>
      <c r="AH43" s="3640"/>
      <c r="AI43" s="3640"/>
      <c r="AJ43" s="3640"/>
      <c r="AK43" s="3641"/>
      <c r="AL43" s="67"/>
    </row>
    <row r="44" spans="1:43" ht="20" customHeight="1">
      <c r="A44" s="6"/>
      <c r="B44" s="68"/>
      <c r="C44" s="6"/>
      <c r="D44" s="4874"/>
      <c r="E44" s="4875"/>
      <c r="F44" s="4876" t="s">
        <v>428</v>
      </c>
      <c r="G44" s="4876"/>
      <c r="H44" s="4877"/>
      <c r="I44" s="4878"/>
      <c r="J44" s="3647"/>
      <c r="K44" s="3648"/>
      <c r="L44" s="3648"/>
      <c r="M44" s="3648"/>
      <c r="N44" s="3648"/>
      <c r="O44" s="3649"/>
      <c r="P44" s="3647"/>
      <c r="Q44" s="3648"/>
      <c r="R44" s="3648"/>
      <c r="S44" s="3648"/>
      <c r="T44" s="3648"/>
      <c r="U44" s="3648"/>
      <c r="V44" s="3648"/>
      <c r="W44" s="3648"/>
      <c r="X44" s="3648"/>
      <c r="Y44" s="3649"/>
      <c r="Z44" s="1698" t="s">
        <v>657</v>
      </c>
      <c r="AA44" s="3648"/>
      <c r="AB44" s="3648"/>
      <c r="AC44" s="3648"/>
      <c r="AD44" s="3648"/>
      <c r="AE44" s="3648"/>
      <c r="AF44" s="3648"/>
      <c r="AG44" s="3648"/>
      <c r="AH44" s="3648"/>
      <c r="AI44" s="3648"/>
      <c r="AJ44" s="3648"/>
      <c r="AK44" s="3649"/>
      <c r="AL44" s="67"/>
    </row>
    <row r="45" spans="1:43" ht="14.15" customHeight="1" thickBot="1">
      <c r="A45" s="6"/>
      <c r="B45" s="106"/>
      <c r="C45" s="107"/>
      <c r="D45" s="109"/>
      <c r="E45" s="109"/>
      <c r="F45" s="109"/>
      <c r="G45" s="109"/>
      <c r="H45" s="109"/>
      <c r="I45" s="109"/>
      <c r="J45" s="109"/>
      <c r="K45" s="109"/>
      <c r="L45" s="109"/>
      <c r="M45" s="109"/>
      <c r="N45" s="109"/>
      <c r="O45" s="109"/>
      <c r="P45" s="109"/>
      <c r="Q45" s="109"/>
      <c r="R45" s="109"/>
      <c r="S45" s="107"/>
      <c r="T45" s="107"/>
      <c r="U45" s="107"/>
      <c r="V45" s="107"/>
      <c r="W45" s="107"/>
      <c r="X45" s="107"/>
      <c r="Y45" s="107"/>
      <c r="Z45" s="107"/>
      <c r="AA45" s="110"/>
      <c r="AB45" s="107"/>
      <c r="AC45" s="107"/>
      <c r="AD45" s="107"/>
      <c r="AE45" s="107"/>
      <c r="AF45" s="107"/>
      <c r="AG45" s="107"/>
      <c r="AH45" s="107"/>
      <c r="AI45" s="107"/>
      <c r="AJ45" s="107"/>
      <c r="AK45" s="107"/>
      <c r="AL45" s="111"/>
    </row>
  </sheetData>
  <mergeCells count="147">
    <mergeCell ref="AN1:AV1"/>
    <mergeCell ref="Z33:AK34"/>
    <mergeCell ref="AA19:AK19"/>
    <mergeCell ref="AA20:AK20"/>
    <mergeCell ref="AA21:AK21"/>
    <mergeCell ref="AA22:AK22"/>
    <mergeCell ref="AA11:AK11"/>
    <mergeCell ref="AA12:AK12"/>
    <mergeCell ref="AA13:AK13"/>
    <mergeCell ref="AA14:AK14"/>
    <mergeCell ref="AA7:AK7"/>
    <mergeCell ref="AA8:AK8"/>
    <mergeCell ref="AA9:AK9"/>
    <mergeCell ref="AA10:AK10"/>
    <mergeCell ref="B1:AL1"/>
    <mergeCell ref="AA3:AL3"/>
    <mergeCell ref="D29:I29"/>
    <mergeCell ref="D30:E30"/>
    <mergeCell ref="D33:I33"/>
    <mergeCell ref="AA24:AK24"/>
    <mergeCell ref="AA25:AK25"/>
    <mergeCell ref="J23:O24"/>
    <mergeCell ref="P23:Y24"/>
    <mergeCell ref="J33:O34"/>
    <mergeCell ref="AA40:AK40"/>
    <mergeCell ref="AA41:AK41"/>
    <mergeCell ref="AA42:AK42"/>
    <mergeCell ref="AA26:AK26"/>
    <mergeCell ref="J43:O44"/>
    <mergeCell ref="P43:Y44"/>
    <mergeCell ref="J35:O36"/>
    <mergeCell ref="P35:Y36"/>
    <mergeCell ref="J41:O42"/>
    <mergeCell ref="P41:Y42"/>
    <mergeCell ref="J37:O38"/>
    <mergeCell ref="P37:Y38"/>
    <mergeCell ref="J39:O40"/>
    <mergeCell ref="P39:Y40"/>
    <mergeCell ref="AA28:AK28"/>
    <mergeCell ref="AA29:AK29"/>
    <mergeCell ref="AA30:AK30"/>
    <mergeCell ref="AA35:AK35"/>
    <mergeCell ref="AA36:AK36"/>
    <mergeCell ref="AA37:AK37"/>
    <mergeCell ref="AA38:AK38"/>
    <mergeCell ref="AA39:AK39"/>
    <mergeCell ref="J29:O30"/>
    <mergeCell ref="P29:Y30"/>
    <mergeCell ref="P33:Y34"/>
    <mergeCell ref="D22:E22"/>
    <mergeCell ref="F20:G20"/>
    <mergeCell ref="H20:I20"/>
    <mergeCell ref="F22:G22"/>
    <mergeCell ref="H22:I22"/>
    <mergeCell ref="AA43:AK43"/>
    <mergeCell ref="AA44:AK44"/>
    <mergeCell ref="AA27:AK27"/>
    <mergeCell ref="D34:I34"/>
    <mergeCell ref="F30:G30"/>
    <mergeCell ref="H30:I30"/>
    <mergeCell ref="J25:O26"/>
    <mergeCell ref="P25:Y26"/>
    <mergeCell ref="D23:I23"/>
    <mergeCell ref="D24:E24"/>
    <mergeCell ref="D25:I25"/>
    <mergeCell ref="D26:E26"/>
    <mergeCell ref="F24:G24"/>
    <mergeCell ref="H24:I24"/>
    <mergeCell ref="F26:G26"/>
    <mergeCell ref="H26:I26"/>
    <mergeCell ref="D28:E28"/>
    <mergeCell ref="F28:G28"/>
    <mergeCell ref="H28:I28"/>
    <mergeCell ref="D15:I15"/>
    <mergeCell ref="D16:E16"/>
    <mergeCell ref="D17:I17"/>
    <mergeCell ref="D18:E18"/>
    <mergeCell ref="F16:G16"/>
    <mergeCell ref="H16:I16"/>
    <mergeCell ref="F18:G18"/>
    <mergeCell ref="H18:I18"/>
    <mergeCell ref="D19:I19"/>
    <mergeCell ref="D20:E20"/>
    <mergeCell ref="D21:I21"/>
    <mergeCell ref="AA23:AK23"/>
    <mergeCell ref="AA15:AK15"/>
    <mergeCell ref="AA16:AK16"/>
    <mergeCell ref="AA17:AK17"/>
    <mergeCell ref="AA18:AK18"/>
    <mergeCell ref="J15:O16"/>
    <mergeCell ref="P15:Y16"/>
    <mergeCell ref="J17:O18"/>
    <mergeCell ref="P17:Y18"/>
    <mergeCell ref="J19:O20"/>
    <mergeCell ref="P19:Y20"/>
    <mergeCell ref="J21:O22"/>
    <mergeCell ref="P21:Y22"/>
    <mergeCell ref="J11:O12"/>
    <mergeCell ref="P11:Y12"/>
    <mergeCell ref="J13:O14"/>
    <mergeCell ref="P13:Y14"/>
    <mergeCell ref="D11:I11"/>
    <mergeCell ref="D12:E12"/>
    <mergeCell ref="D13:I13"/>
    <mergeCell ref="D14:E14"/>
    <mergeCell ref="F12:G12"/>
    <mergeCell ref="H12:I12"/>
    <mergeCell ref="F14:G14"/>
    <mergeCell ref="H14:I14"/>
    <mergeCell ref="J5:O6"/>
    <mergeCell ref="P5:Y6"/>
    <mergeCell ref="Z5:AK6"/>
    <mergeCell ref="B3:Z3"/>
    <mergeCell ref="D5:I5"/>
    <mergeCell ref="D6:I6"/>
    <mergeCell ref="J7:O8"/>
    <mergeCell ref="P7:Y8"/>
    <mergeCell ref="J9:O10"/>
    <mergeCell ref="P9:Y10"/>
    <mergeCell ref="D7:I7"/>
    <mergeCell ref="D8:E8"/>
    <mergeCell ref="D9:I9"/>
    <mergeCell ref="D10:E10"/>
    <mergeCell ref="F8:G8"/>
    <mergeCell ref="H8:I8"/>
    <mergeCell ref="F10:G10"/>
    <mergeCell ref="H10:I10"/>
    <mergeCell ref="D43:I43"/>
    <mergeCell ref="D44:E44"/>
    <mergeCell ref="D35:I35"/>
    <mergeCell ref="D36:E36"/>
    <mergeCell ref="D37:I37"/>
    <mergeCell ref="D38:E38"/>
    <mergeCell ref="D39:I39"/>
    <mergeCell ref="D40:E40"/>
    <mergeCell ref="D41:I41"/>
    <mergeCell ref="D42:E42"/>
    <mergeCell ref="F36:G36"/>
    <mergeCell ref="H36:I36"/>
    <mergeCell ref="F38:G38"/>
    <mergeCell ref="H38:I38"/>
    <mergeCell ref="F40:G40"/>
    <mergeCell ref="H40:I40"/>
    <mergeCell ref="F42:G42"/>
    <mergeCell ref="H42:I42"/>
    <mergeCell ref="F44:G44"/>
    <mergeCell ref="H44:I44"/>
  </mergeCells>
  <phoneticPr fontId="2"/>
  <hyperlinks>
    <hyperlink ref="AN1" location="目次!A1" display="目次に戻る" xr:uid="{00000000-0004-0000-1A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50"/>
  </sheetPr>
  <dimension ref="A1:BR107"/>
  <sheetViews>
    <sheetView showGridLines="0" view="pageBreakPreview" topLeftCell="A14" zoomScale="80" zoomScaleNormal="100" zoomScaleSheetLayoutView="80" workbookViewId="0">
      <selection activeCell="BO24" sqref="BO24"/>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2" width="2.36328125" style="5" customWidth="1"/>
    <col min="23" max="23" width="2.36328125" style="121" customWidth="1"/>
    <col min="24" max="25" width="2.36328125" style="5" customWidth="1"/>
    <col min="26" max="26" width="5.1796875" style="5" customWidth="1"/>
    <col min="27" max="37" width="2.36328125" style="5" customWidth="1"/>
    <col min="38" max="39" width="5.08984375" style="5" customWidth="1"/>
    <col min="40" max="41" width="2.36328125" style="5" customWidth="1"/>
    <col min="42" max="60" width="2.6328125" style="5" customWidth="1"/>
    <col min="61" max="16384" width="8" style="5"/>
  </cols>
  <sheetData>
    <row r="1" spans="1:63" ht="14.15" customHeight="1">
      <c r="B1" s="2394" t="s">
        <v>826</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c r="AS1" s="1587"/>
      <c r="AT1" s="1587"/>
    </row>
    <row r="2" spans="1:63" ht="5.15" customHeight="1" thickBot="1"/>
    <row r="3" spans="1:63" ht="14.15" customHeight="1">
      <c r="B3" s="2395" t="s">
        <v>891</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420" t="s">
        <v>155</v>
      </c>
      <c r="AB3" s="3517"/>
      <c r="AC3" s="3517"/>
      <c r="AD3" s="3517"/>
      <c r="AE3" s="3517"/>
      <c r="AF3" s="3517"/>
      <c r="AG3" s="3517"/>
      <c r="AH3" s="3517"/>
      <c r="AI3" s="3517"/>
      <c r="AJ3" s="3517"/>
      <c r="AK3" s="3517"/>
      <c r="AL3" s="3517"/>
      <c r="AM3" s="145"/>
      <c r="AQ3" s="1362" t="s">
        <v>1755</v>
      </c>
      <c r="AR3" s="1362"/>
      <c r="AS3" s="1362"/>
      <c r="AT3" s="1362"/>
      <c r="AU3" s="1362"/>
      <c r="AV3" s="1362"/>
      <c r="AW3" s="1362"/>
      <c r="AX3" s="1362"/>
      <c r="AY3" s="1362"/>
      <c r="AZ3" s="1362"/>
      <c r="BA3" s="1362"/>
      <c r="BB3" s="1362"/>
      <c r="BC3" s="1362"/>
      <c r="BD3" s="1362"/>
      <c r="BE3" s="1362"/>
      <c r="BF3" s="1362"/>
      <c r="BG3" s="1362"/>
      <c r="BH3" s="1362"/>
      <c r="BI3" s="1362"/>
      <c r="BJ3" s="1362"/>
      <c r="BK3" s="1362"/>
    </row>
    <row r="4" spans="1:63" ht="14.15" customHeight="1">
      <c r="A4" s="6"/>
      <c r="B4" s="63" t="s">
        <v>851</v>
      </c>
      <c r="C4" s="233"/>
      <c r="D4" s="132"/>
      <c r="E4" s="233"/>
      <c r="F4" s="132"/>
      <c r="G4" s="132"/>
      <c r="H4" s="16"/>
      <c r="I4" s="16"/>
      <c r="J4" s="6"/>
      <c r="K4" s="6"/>
      <c r="L4" s="6"/>
      <c r="M4" s="6"/>
      <c r="N4" s="6"/>
      <c r="O4" s="6"/>
      <c r="P4" s="6"/>
      <c r="Q4" s="6"/>
      <c r="R4" s="499"/>
      <c r="S4" s="6"/>
      <c r="T4" s="2412"/>
      <c r="U4" s="2412"/>
      <c r="V4" s="8"/>
      <c r="W4" s="2412"/>
      <c r="X4" s="2412"/>
      <c r="Y4" s="6"/>
      <c r="Z4" s="70"/>
      <c r="AA4" s="95"/>
      <c r="AB4" s="244"/>
      <c r="AC4" s="244"/>
      <c r="AD4" s="244"/>
      <c r="AE4" s="244"/>
      <c r="AF4" s="244"/>
      <c r="AG4" s="244"/>
      <c r="AH4" s="244"/>
      <c r="AI4" s="244"/>
      <c r="AJ4" s="244"/>
      <c r="AK4" s="244"/>
      <c r="AL4" s="245"/>
      <c r="AM4" s="244"/>
    </row>
    <row r="5" spans="1:63" ht="7" customHeight="1">
      <c r="A5" s="6"/>
      <c r="B5" s="63"/>
      <c r="C5" s="233"/>
      <c r="D5" s="132"/>
      <c r="E5" s="233"/>
      <c r="F5" s="132"/>
      <c r="G5" s="132"/>
      <c r="H5" s="16"/>
      <c r="I5" s="16"/>
      <c r="J5" s="6"/>
      <c r="K5" s="6"/>
      <c r="L5" s="6"/>
      <c r="M5" s="6"/>
      <c r="N5" s="6"/>
      <c r="O5" s="6"/>
      <c r="P5" s="6"/>
      <c r="Q5" s="6"/>
      <c r="R5" s="499"/>
      <c r="S5" s="6"/>
      <c r="T5" s="72"/>
      <c r="U5" s="72"/>
      <c r="V5" s="8"/>
      <c r="W5" s="96"/>
      <c r="X5" s="72"/>
      <c r="Y5" s="6"/>
      <c r="Z5" s="70"/>
      <c r="AA5" s="95"/>
      <c r="AB5" s="244"/>
      <c r="AC5" s="244"/>
      <c r="AD5" s="244"/>
      <c r="AE5" s="244"/>
      <c r="AF5" s="244"/>
      <c r="AG5" s="244"/>
      <c r="AH5" s="244"/>
      <c r="AI5" s="244"/>
      <c r="AJ5" s="244"/>
      <c r="AK5" s="244"/>
      <c r="AL5" s="245"/>
      <c r="AM5" s="244"/>
    </row>
    <row r="6" spans="1:63" ht="14.15" customHeight="1">
      <c r="A6" s="6"/>
      <c r="B6" s="63"/>
      <c r="C6" s="216" t="s">
        <v>847</v>
      </c>
      <c r="D6" s="132"/>
      <c r="E6" s="233"/>
      <c r="F6" s="132"/>
      <c r="G6" s="132"/>
      <c r="H6" s="16"/>
      <c r="I6" s="16"/>
      <c r="J6" s="6"/>
      <c r="K6" s="6"/>
      <c r="L6" s="6"/>
      <c r="M6" s="6"/>
      <c r="N6" s="6"/>
      <c r="O6" s="6"/>
      <c r="P6" s="6"/>
      <c r="Q6" s="6"/>
      <c r="R6" s="499"/>
      <c r="S6" s="6"/>
      <c r="T6" s="72"/>
      <c r="U6" s="72"/>
      <c r="V6" s="8"/>
      <c r="W6" s="96"/>
      <c r="X6" s="72"/>
      <c r="Y6" s="6"/>
      <c r="Z6" s="70"/>
      <c r="AA6" s="71"/>
      <c r="AB6" s="115"/>
      <c r="AC6" s="244"/>
      <c r="AD6" s="244"/>
      <c r="AE6" s="244"/>
      <c r="AF6" s="244"/>
      <c r="AG6" s="244"/>
      <c r="AH6" s="244"/>
      <c r="AI6" s="244"/>
      <c r="AJ6" s="244"/>
      <c r="AK6" s="244"/>
      <c r="AL6" s="245"/>
      <c r="AM6" s="244"/>
    </row>
    <row r="7" spans="1:63" ht="14.15" customHeight="1">
      <c r="A7" s="6"/>
      <c r="B7" s="68"/>
      <c r="C7" s="6" t="s">
        <v>1064</v>
      </c>
      <c r="D7" s="6"/>
      <c r="E7" s="6"/>
      <c r="F7" s="6"/>
      <c r="G7" s="6"/>
      <c r="H7" s="6"/>
      <c r="I7" s="6"/>
      <c r="J7" s="6"/>
      <c r="K7" s="6"/>
      <c r="L7" s="6"/>
      <c r="M7" s="6"/>
      <c r="N7" s="6"/>
      <c r="O7" s="6"/>
      <c r="P7" s="6"/>
      <c r="Q7" s="6"/>
      <c r="R7" s="499"/>
      <c r="S7" s="6"/>
      <c r="V7" s="8"/>
      <c r="Y7" s="6"/>
      <c r="Z7" s="70"/>
      <c r="AA7" s="71" t="s">
        <v>15</v>
      </c>
      <c r="AB7" s="115" t="s">
        <v>2000</v>
      </c>
      <c r="AC7" s="244"/>
      <c r="AD7" s="244"/>
      <c r="AE7" s="244"/>
      <c r="AF7" s="244"/>
      <c r="AG7" s="244"/>
      <c r="AH7" s="244"/>
      <c r="AI7" s="244"/>
      <c r="AJ7" s="244"/>
      <c r="AK7" s="244"/>
      <c r="AL7" s="245"/>
      <c r="AM7" s="244"/>
    </row>
    <row r="8" spans="1:63" ht="14.15" customHeight="1">
      <c r="A8" s="6"/>
      <c r="B8" s="68"/>
      <c r="C8" s="6"/>
      <c r="D8" s="1" t="s">
        <v>1065</v>
      </c>
      <c r="E8" s="1"/>
      <c r="F8" s="1"/>
      <c r="G8" s="1"/>
      <c r="H8" s="1"/>
      <c r="I8" s="1"/>
      <c r="J8" s="72"/>
      <c r="K8" s="72"/>
      <c r="L8" s="72"/>
      <c r="M8" s="72"/>
      <c r="N8" s="1"/>
      <c r="O8" s="72"/>
      <c r="P8" s="72"/>
      <c r="Q8" s="72"/>
      <c r="R8" s="499"/>
      <c r="S8" s="96"/>
      <c r="T8" s="96"/>
      <c r="U8" s="97"/>
      <c r="V8" s="98"/>
      <c r="W8" s="98"/>
      <c r="X8" s="6"/>
      <c r="Y8" s="6"/>
      <c r="Z8" s="70"/>
      <c r="AA8" s="71" t="s">
        <v>15</v>
      </c>
      <c r="AB8" s="115" t="s">
        <v>2001</v>
      </c>
      <c r="AC8" s="244"/>
      <c r="AD8" s="244"/>
      <c r="AE8" s="244"/>
      <c r="AF8" s="244"/>
      <c r="AG8" s="244"/>
      <c r="AH8" s="244"/>
      <c r="AI8" s="244"/>
      <c r="AJ8" s="244"/>
      <c r="AK8" s="244"/>
      <c r="AL8" s="245"/>
      <c r="AM8" s="244"/>
      <c r="AQ8" s="121"/>
      <c r="AR8" s="121"/>
      <c r="AS8" s="121"/>
      <c r="AT8" s="121"/>
      <c r="AU8" s="121"/>
      <c r="AV8" s="121"/>
      <c r="AW8" s="121"/>
      <c r="AX8" s="121"/>
      <c r="AY8" s="121"/>
      <c r="AZ8" s="121"/>
      <c r="BA8" s="121"/>
      <c r="BB8" s="121"/>
      <c r="BC8" s="121"/>
      <c r="BD8" s="121"/>
      <c r="BE8" s="121"/>
      <c r="BF8" s="121"/>
      <c r="BG8" s="121"/>
      <c r="BH8" s="121"/>
      <c r="BI8" s="121"/>
      <c r="BJ8" s="121"/>
      <c r="BK8" s="121"/>
    </row>
    <row r="9" spans="1:63" ht="14.15" customHeight="1">
      <c r="A9" s="6"/>
      <c r="B9" s="68"/>
      <c r="C9" s="6"/>
      <c r="D9" s="1"/>
      <c r="E9" s="1"/>
      <c r="F9" s="1"/>
      <c r="G9" s="1"/>
      <c r="H9" s="1"/>
      <c r="I9" s="1"/>
      <c r="J9" s="72"/>
      <c r="K9" s="72"/>
      <c r="L9" s="72"/>
      <c r="M9" s="72"/>
      <c r="N9" s="1"/>
      <c r="O9" s="72"/>
      <c r="P9" s="72"/>
      <c r="Q9" s="72"/>
      <c r="R9" s="499"/>
      <c r="S9" s="96"/>
      <c r="T9" s="96"/>
      <c r="U9" s="97"/>
      <c r="V9" s="98"/>
      <c r="W9" s="98"/>
      <c r="X9" s="6"/>
      <c r="Y9" s="6"/>
      <c r="Z9" s="70"/>
      <c r="AA9" s="163" t="s">
        <v>965</v>
      </c>
      <c r="AB9" s="115" t="s">
        <v>2002</v>
      </c>
      <c r="AC9" s="115"/>
      <c r="AD9" s="6"/>
      <c r="AE9" s="6"/>
      <c r="AF9" s="6"/>
      <c r="AG9" s="6"/>
      <c r="AH9" s="6"/>
      <c r="AI9" s="6"/>
      <c r="AJ9" s="82"/>
      <c r="AK9" s="82"/>
      <c r="AL9" s="144"/>
      <c r="AM9" s="344"/>
      <c r="AQ9" s="1588"/>
      <c r="AR9" s="1588"/>
      <c r="AS9" s="1588"/>
      <c r="AT9" s="1588"/>
      <c r="AU9" s="1588"/>
      <c r="AV9" s="1588"/>
      <c r="AW9" s="1588"/>
      <c r="AX9" s="1588"/>
      <c r="AY9" s="1588"/>
      <c r="AZ9" s="1588"/>
      <c r="BA9" s="1588"/>
      <c r="BB9" s="1588"/>
      <c r="BC9" s="1588"/>
      <c r="BD9" s="1588"/>
      <c r="BE9" s="1588"/>
      <c r="BF9" s="1588"/>
      <c r="BG9" s="1588"/>
      <c r="BH9" s="1588"/>
      <c r="BI9" s="1588"/>
      <c r="BJ9" s="1588"/>
      <c r="BK9" s="1588"/>
    </row>
    <row r="10" spans="1:63" ht="14.15" customHeight="1">
      <c r="A10" s="6"/>
      <c r="B10" s="68"/>
      <c r="C10" s="6" t="s">
        <v>1643</v>
      </c>
      <c r="D10" s="6"/>
      <c r="E10" s="6"/>
      <c r="F10" s="6"/>
      <c r="G10" s="6"/>
      <c r="H10" s="6"/>
      <c r="I10" s="6"/>
      <c r="J10" s="6"/>
      <c r="K10" s="6"/>
      <c r="L10" s="6"/>
      <c r="M10" s="6"/>
      <c r="N10" s="6"/>
      <c r="O10" s="6"/>
      <c r="P10" s="6"/>
      <c r="Q10" s="6"/>
      <c r="R10" s="499"/>
      <c r="S10" s="6"/>
      <c r="V10" s="8"/>
      <c r="Y10" s="8"/>
      <c r="Z10" s="70"/>
      <c r="AA10" s="163" t="s">
        <v>965</v>
      </c>
      <c r="AB10" s="115" t="s">
        <v>2003</v>
      </c>
      <c r="AC10" s="1"/>
      <c r="AD10" s="1"/>
      <c r="AE10" s="1"/>
      <c r="AJ10" s="65"/>
      <c r="AK10" s="65"/>
      <c r="AL10" s="154"/>
      <c r="AM10" s="65"/>
      <c r="AQ10" s="583"/>
      <c r="AR10" s="583"/>
      <c r="AS10" s="583"/>
      <c r="AT10" s="583"/>
      <c r="AU10" s="583"/>
      <c r="AV10" s="583"/>
      <c r="AW10" s="583"/>
      <c r="AX10" s="583"/>
      <c r="AY10" s="583"/>
      <c r="AZ10" s="583"/>
      <c r="BA10" s="583"/>
      <c r="BB10" s="583"/>
      <c r="BC10" s="583"/>
      <c r="BD10" s="583"/>
      <c r="BE10" s="583"/>
      <c r="BF10" s="583"/>
      <c r="BG10" s="583"/>
      <c r="BH10" s="583"/>
      <c r="BI10" s="583"/>
      <c r="BJ10" s="583"/>
      <c r="BK10" s="583"/>
    </row>
    <row r="11" spans="1:63" ht="15" customHeight="1">
      <c r="A11" s="6"/>
      <c r="B11" s="68"/>
      <c r="C11" s="6"/>
      <c r="D11" s="6"/>
      <c r="E11" s="6"/>
      <c r="F11" s="6"/>
      <c r="G11" s="6"/>
      <c r="H11" s="6"/>
      <c r="I11" s="6"/>
      <c r="J11" s="6"/>
      <c r="K11" s="6"/>
      <c r="L11" s="6"/>
      <c r="M11" s="6"/>
      <c r="N11" s="6"/>
      <c r="O11" s="6"/>
      <c r="P11" s="2515"/>
      <c r="Q11" s="2515"/>
      <c r="R11" s="499"/>
      <c r="S11" s="96"/>
      <c r="T11" s="96"/>
      <c r="U11" s="97"/>
      <c r="V11" s="98"/>
      <c r="W11" s="98"/>
      <c r="X11" s="6"/>
      <c r="Y11" s="6"/>
      <c r="Z11" s="70"/>
      <c r="AA11" s="4890" t="s">
        <v>1436</v>
      </c>
      <c r="AB11" s="2290"/>
      <c r="AC11" s="2290"/>
      <c r="AD11" s="2290"/>
      <c r="AE11" s="2290"/>
      <c r="AF11" s="2290"/>
      <c r="AG11" s="2290"/>
      <c r="AH11" s="2290"/>
      <c r="AI11" s="2290"/>
      <c r="AJ11" s="2290"/>
      <c r="AK11" s="2290"/>
      <c r="AL11" s="2291"/>
      <c r="AM11" s="843"/>
      <c r="AP11" s="12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row>
    <row r="12" spans="1:63" ht="15" customHeight="1">
      <c r="A12" s="6"/>
      <c r="B12" s="68"/>
      <c r="C12" s="6" t="s">
        <v>561</v>
      </c>
      <c r="D12" s="6"/>
      <c r="E12" s="6"/>
      <c r="F12" s="6"/>
      <c r="G12" s="6"/>
      <c r="H12" s="6"/>
      <c r="I12" s="6"/>
      <c r="J12" s="6"/>
      <c r="K12" s="6"/>
      <c r="L12" s="6"/>
      <c r="M12" s="6"/>
      <c r="N12" s="6"/>
      <c r="O12" s="6"/>
      <c r="P12" s="64"/>
      <c r="Q12" s="64"/>
      <c r="R12" s="499"/>
      <c r="S12" s="96"/>
      <c r="T12" s="96"/>
      <c r="U12" s="97"/>
      <c r="V12" s="98"/>
      <c r="W12" s="98"/>
      <c r="X12" s="6"/>
      <c r="Y12" s="6"/>
      <c r="Z12" s="70"/>
      <c r="AA12" s="4890"/>
      <c r="AB12" s="2290"/>
      <c r="AC12" s="2290"/>
      <c r="AD12" s="2290"/>
      <c r="AE12" s="2290"/>
      <c r="AF12" s="2290"/>
      <c r="AG12" s="2290"/>
      <c r="AH12" s="2290"/>
      <c r="AI12" s="2290"/>
      <c r="AJ12" s="2290"/>
      <c r="AK12" s="2290"/>
      <c r="AL12" s="2291"/>
      <c r="AM12" s="843"/>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row>
    <row r="13" spans="1:63" ht="15" customHeight="1">
      <c r="A13" s="6"/>
      <c r="B13" s="68"/>
      <c r="C13" s="183" t="s">
        <v>437</v>
      </c>
      <c r="D13" s="6"/>
      <c r="E13" s="6"/>
      <c r="F13" s="6"/>
      <c r="G13" s="6"/>
      <c r="H13" s="6"/>
      <c r="I13" s="6"/>
      <c r="J13" s="6"/>
      <c r="K13" s="6"/>
      <c r="L13" s="6"/>
      <c r="M13" s="6"/>
      <c r="N13" s="6"/>
      <c r="O13" s="6"/>
      <c r="P13" s="6"/>
      <c r="Q13" s="6"/>
      <c r="S13" s="1"/>
      <c r="V13" s="1"/>
      <c r="Z13" s="70"/>
      <c r="AA13" s="4890" t="s">
        <v>1452</v>
      </c>
      <c r="AB13" s="2290"/>
      <c r="AC13" s="2290"/>
      <c r="AD13" s="2290"/>
      <c r="AE13" s="2290"/>
      <c r="AF13" s="2290"/>
      <c r="AG13" s="2290"/>
      <c r="AH13" s="2290"/>
      <c r="AI13" s="2290"/>
      <c r="AJ13" s="2290"/>
      <c r="AK13" s="2290"/>
      <c r="AL13" s="2291"/>
      <c r="AM13" s="843"/>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row>
    <row r="14" spans="1:63">
      <c r="A14" s="6"/>
      <c r="B14" s="68"/>
      <c r="C14" s="6"/>
      <c r="D14" s="6" t="s">
        <v>438</v>
      </c>
      <c r="F14" s="6"/>
      <c r="G14" s="6"/>
      <c r="H14" s="6"/>
      <c r="I14" s="499"/>
      <c r="J14" s="96"/>
      <c r="K14" s="96"/>
      <c r="L14" s="96"/>
      <c r="M14" s="499"/>
      <c r="N14" s="499"/>
      <c r="O14" s="499"/>
      <c r="Z14" s="70"/>
      <c r="AA14" s="4890"/>
      <c r="AB14" s="2290"/>
      <c r="AC14" s="2290"/>
      <c r="AD14" s="2290"/>
      <c r="AE14" s="2290"/>
      <c r="AF14" s="2290"/>
      <c r="AG14" s="2290"/>
      <c r="AH14" s="2290"/>
      <c r="AI14" s="2290"/>
      <c r="AJ14" s="2290"/>
      <c r="AK14" s="2290"/>
      <c r="AL14" s="2291"/>
      <c r="AM14" s="843"/>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row>
    <row r="15" spans="1:63" ht="15" customHeight="1">
      <c r="A15" s="6"/>
      <c r="B15" s="68"/>
      <c r="C15" s="6"/>
      <c r="D15" s="499" t="s">
        <v>439</v>
      </c>
      <c r="E15" s="499"/>
      <c r="F15" s="499"/>
      <c r="G15" s="499"/>
      <c r="H15" s="499"/>
      <c r="I15" s="499"/>
      <c r="J15" s="499"/>
      <c r="K15" s="499"/>
      <c r="L15" s="499"/>
      <c r="M15" s="499"/>
      <c r="N15" s="499"/>
      <c r="O15" s="499"/>
      <c r="P15" s="499"/>
      <c r="Q15" s="499"/>
      <c r="R15" s="499"/>
      <c r="S15" s="499"/>
      <c r="T15" s="499"/>
      <c r="U15" s="499"/>
      <c r="V15" s="499"/>
      <c r="W15" s="499"/>
      <c r="X15" s="499"/>
      <c r="Y15" s="499"/>
      <c r="Z15" s="70"/>
      <c r="AA15" s="4890" t="s">
        <v>1437</v>
      </c>
      <c r="AB15" s="2290"/>
      <c r="AC15" s="2290"/>
      <c r="AD15" s="2290"/>
      <c r="AE15" s="2290"/>
      <c r="AF15" s="2290"/>
      <c r="AG15" s="2290"/>
      <c r="AH15" s="2290"/>
      <c r="AI15" s="2290"/>
      <c r="AJ15" s="2290"/>
      <c r="AK15" s="2290"/>
      <c r="AL15" s="2291"/>
      <c r="AM15" s="843"/>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row>
    <row r="16" spans="1:63" ht="15" customHeight="1">
      <c r="A16" s="6"/>
      <c r="B16" s="68"/>
      <c r="C16" s="6"/>
      <c r="D16" s="499"/>
      <c r="E16" s="499"/>
      <c r="F16" s="499"/>
      <c r="G16" s="499"/>
      <c r="H16" s="499"/>
      <c r="I16" s="499"/>
      <c r="J16" s="499"/>
      <c r="K16" s="499"/>
      <c r="L16" s="499"/>
      <c r="M16" s="499"/>
      <c r="N16" s="887"/>
      <c r="O16" s="887"/>
      <c r="P16" s="887"/>
      <c r="Q16" s="887"/>
      <c r="R16" s="887"/>
      <c r="S16" s="887"/>
      <c r="T16" s="887"/>
      <c r="U16" s="887"/>
      <c r="V16" s="887"/>
      <c r="W16" s="499"/>
      <c r="X16" s="499"/>
      <c r="Y16" s="499"/>
      <c r="Z16" s="70"/>
      <c r="AA16" s="4890"/>
      <c r="AB16" s="2290"/>
      <c r="AC16" s="2290"/>
      <c r="AD16" s="2290"/>
      <c r="AE16" s="2290"/>
      <c r="AF16" s="2290"/>
      <c r="AG16" s="2290"/>
      <c r="AH16" s="2290"/>
      <c r="AI16" s="2290"/>
      <c r="AJ16" s="2290"/>
      <c r="AK16" s="2290"/>
      <c r="AL16" s="2291"/>
      <c r="AM16" s="843"/>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row>
    <row r="17" spans="1:63" ht="15" customHeight="1">
      <c r="A17" s="6"/>
      <c r="B17" s="68"/>
      <c r="C17" s="183" t="s">
        <v>879</v>
      </c>
      <c r="D17" s="6"/>
      <c r="F17" s="6"/>
      <c r="G17" s="6"/>
      <c r="H17" s="6"/>
      <c r="I17" s="499"/>
      <c r="J17" s="96"/>
      <c r="K17" s="96"/>
      <c r="L17" s="96"/>
      <c r="M17" s="499"/>
      <c r="N17" s="499"/>
      <c r="O17" s="499"/>
      <c r="P17" s="499"/>
      <c r="Q17" s="499"/>
      <c r="R17" s="499"/>
      <c r="S17" s="499"/>
      <c r="T17" s="499"/>
      <c r="U17" s="499"/>
      <c r="V17" s="499"/>
      <c r="W17" s="499"/>
      <c r="X17" s="499"/>
      <c r="Y17" s="499"/>
      <c r="Z17" s="70"/>
      <c r="AA17" s="2804" t="s">
        <v>1438</v>
      </c>
      <c r="AB17" s="2401"/>
      <c r="AC17" s="2401"/>
      <c r="AD17" s="2401"/>
      <c r="AE17" s="2401"/>
      <c r="AF17" s="2401"/>
      <c r="AG17" s="2401"/>
      <c r="AH17" s="2401"/>
      <c r="AI17" s="2401"/>
      <c r="AJ17" s="2401"/>
      <c r="AK17" s="2401"/>
      <c r="AL17" s="2437"/>
      <c r="AM17" s="595"/>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row>
    <row r="18" spans="1:63" ht="15" customHeight="1">
      <c r="A18" s="6"/>
      <c r="B18" s="68"/>
      <c r="C18" s="6"/>
      <c r="D18" s="6" t="s">
        <v>878</v>
      </c>
      <c r="F18" s="6"/>
      <c r="G18" s="6"/>
      <c r="H18" s="6"/>
      <c r="I18" s="499"/>
      <c r="J18" s="96"/>
      <c r="K18" s="96"/>
      <c r="L18" s="96"/>
      <c r="M18" s="499"/>
      <c r="N18" s="499"/>
      <c r="O18" s="499"/>
      <c r="P18" s="499"/>
      <c r="Q18" s="499"/>
      <c r="R18" s="499"/>
      <c r="S18" s="96"/>
      <c r="T18" s="96"/>
      <c r="U18" s="97"/>
      <c r="V18" s="98"/>
      <c r="W18" s="98"/>
      <c r="X18" s="6"/>
      <c r="Y18" s="6"/>
      <c r="Z18" s="70"/>
      <c r="AA18" s="2804"/>
      <c r="AB18" s="2401"/>
      <c r="AC18" s="2401"/>
      <c r="AD18" s="2401"/>
      <c r="AE18" s="2401"/>
      <c r="AF18" s="2401"/>
      <c r="AG18" s="2401"/>
      <c r="AH18" s="2401"/>
      <c r="AI18" s="2401"/>
      <c r="AJ18" s="2401"/>
      <c r="AK18" s="2401"/>
      <c r="AL18" s="2437"/>
      <c r="AM18" s="595"/>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row>
    <row r="19" spans="1:63" ht="15" customHeight="1">
      <c r="A19" s="6"/>
      <c r="B19" s="68"/>
      <c r="C19" s="6"/>
      <c r="D19" s="6"/>
      <c r="F19" s="6"/>
      <c r="G19" s="6"/>
      <c r="H19" s="6"/>
      <c r="I19" s="499"/>
      <c r="J19" s="96"/>
      <c r="K19" s="96"/>
      <c r="L19" s="96"/>
      <c r="M19" s="499"/>
      <c r="N19" s="499"/>
      <c r="O19" s="499"/>
      <c r="P19" s="499"/>
      <c r="Q19" s="499"/>
      <c r="R19" s="499"/>
      <c r="S19" s="499"/>
      <c r="T19" s="499"/>
      <c r="U19" s="499"/>
      <c r="V19" s="499"/>
      <c r="W19" s="499"/>
      <c r="X19" s="499"/>
      <c r="Y19" s="499"/>
      <c r="Z19" s="70"/>
      <c r="AA19" s="2804"/>
      <c r="AB19" s="2401"/>
      <c r="AC19" s="2401"/>
      <c r="AD19" s="2401"/>
      <c r="AE19" s="2401"/>
      <c r="AF19" s="2401"/>
      <c r="AG19" s="2401"/>
      <c r="AH19" s="2401"/>
      <c r="AI19" s="2401"/>
      <c r="AJ19" s="2401"/>
      <c r="AK19" s="2401"/>
      <c r="AL19" s="2437"/>
      <c r="AM19" s="595"/>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row>
    <row r="20" spans="1:63" ht="14.15" customHeight="1">
      <c r="A20" s="6"/>
      <c r="B20" s="68"/>
      <c r="C20" s="2288" t="s">
        <v>1644</v>
      </c>
      <c r="D20" s="2288"/>
      <c r="E20" s="2288"/>
      <c r="F20" s="2288"/>
      <c r="G20" s="2288"/>
      <c r="H20" s="2288"/>
      <c r="I20" s="2288"/>
      <c r="J20" s="2288"/>
      <c r="K20" s="2288"/>
      <c r="L20" s="2288"/>
      <c r="M20" s="2288"/>
      <c r="N20" s="2288"/>
      <c r="O20" s="2288"/>
      <c r="P20" s="2288"/>
      <c r="Q20" s="2288"/>
      <c r="R20" s="2288"/>
      <c r="S20" s="2288"/>
      <c r="T20" s="2288"/>
      <c r="U20" s="2288"/>
      <c r="V20" s="2288"/>
      <c r="W20" s="2288"/>
      <c r="X20" s="2288"/>
      <c r="Y20" s="2288"/>
      <c r="Z20" s="2289"/>
      <c r="AA20" s="4891" t="s">
        <v>1439</v>
      </c>
      <c r="AB20" s="2287"/>
      <c r="AC20" s="2287"/>
      <c r="AD20" s="2287"/>
      <c r="AE20" s="2287"/>
      <c r="AF20" s="2287"/>
      <c r="AG20" s="2287"/>
      <c r="AH20" s="2287"/>
      <c r="AI20" s="2287"/>
      <c r="AJ20" s="2287"/>
      <c r="AK20" s="2287"/>
      <c r="AL20" s="2403"/>
      <c r="AM20" s="630"/>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row>
    <row r="21" spans="1:63" ht="14.15" customHeight="1">
      <c r="A21" s="6"/>
      <c r="B21" s="68"/>
      <c r="C21" s="1"/>
      <c r="D21" s="1"/>
      <c r="E21" s="1"/>
      <c r="F21" s="1"/>
      <c r="G21" s="1"/>
      <c r="H21" s="1"/>
      <c r="I21" s="1"/>
      <c r="J21" s="1"/>
      <c r="K21" s="1"/>
      <c r="L21" s="1"/>
      <c r="M21" s="1"/>
      <c r="N21" s="1"/>
      <c r="O21" s="1"/>
      <c r="P21" s="1"/>
      <c r="Q21" s="6"/>
      <c r="R21" s="96"/>
      <c r="S21" s="96"/>
      <c r="T21" s="97"/>
      <c r="U21" s="98"/>
      <c r="V21" s="98"/>
      <c r="W21" s="499"/>
      <c r="X21" s="6"/>
      <c r="Y21" s="6"/>
      <c r="Z21" s="177"/>
      <c r="AA21" s="4891"/>
      <c r="AB21" s="2287"/>
      <c r="AC21" s="2287"/>
      <c r="AD21" s="2287"/>
      <c r="AE21" s="2287"/>
      <c r="AF21" s="2287"/>
      <c r="AG21" s="2287"/>
      <c r="AH21" s="2287"/>
      <c r="AI21" s="2287"/>
      <c r="AJ21" s="2287"/>
      <c r="AK21" s="2287"/>
      <c r="AL21" s="2403"/>
      <c r="AM21" s="630"/>
      <c r="AP21" s="84"/>
      <c r="AQ21" s="583"/>
      <c r="AR21" s="583"/>
      <c r="AS21" s="583"/>
      <c r="AT21" s="583"/>
      <c r="AU21" s="583"/>
      <c r="AV21" s="583"/>
      <c r="AW21" s="583"/>
      <c r="AX21" s="583"/>
      <c r="AY21" s="583"/>
      <c r="AZ21" s="583"/>
      <c r="BA21" s="583"/>
      <c r="BB21" s="583"/>
      <c r="BC21" s="583"/>
      <c r="BD21" s="583"/>
      <c r="BE21" s="583"/>
      <c r="BF21" s="583"/>
      <c r="BG21" s="583"/>
      <c r="BH21" s="583"/>
      <c r="BI21" s="583"/>
      <c r="BJ21" s="583"/>
      <c r="BK21" s="583"/>
    </row>
    <row r="22" spans="1:63" ht="14.15" customHeight="1">
      <c r="A22" s="6"/>
      <c r="B22" s="68"/>
      <c r="C22" s="1"/>
      <c r="D22" s="1"/>
      <c r="E22" s="1"/>
      <c r="F22" s="1"/>
      <c r="G22" s="1"/>
      <c r="H22" s="1"/>
      <c r="I22" s="1"/>
      <c r="J22" s="1"/>
      <c r="K22" s="1"/>
      <c r="L22" s="1"/>
      <c r="M22" s="2412"/>
      <c r="N22" s="2412"/>
      <c r="O22" s="2412"/>
      <c r="P22" s="2412"/>
      <c r="Q22" s="2412"/>
      <c r="R22" s="2412"/>
      <c r="S22" s="2412"/>
      <c r="T22" s="2412"/>
      <c r="U22" s="2412"/>
      <c r="V22" s="2412"/>
      <c r="W22" s="2412"/>
      <c r="X22" s="2412"/>
      <c r="Y22" s="2412"/>
      <c r="Z22" s="4892"/>
      <c r="AA22" s="95" t="s">
        <v>965</v>
      </c>
      <c r="AB22" s="115" t="s">
        <v>2004</v>
      </c>
      <c r="AC22" s="65"/>
      <c r="AD22" s="65"/>
      <c r="AE22" s="65"/>
      <c r="AF22" s="65"/>
      <c r="AG22" s="65"/>
      <c r="AH22" s="65"/>
      <c r="AI22" s="65"/>
      <c r="AJ22" s="65"/>
      <c r="AK22" s="65"/>
      <c r="AL22" s="154"/>
      <c r="AM22" s="65"/>
      <c r="AP22" s="84"/>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row>
    <row r="23" spans="1:63" ht="14.15" customHeight="1">
      <c r="A23" s="6"/>
      <c r="B23" s="68"/>
      <c r="C23" s="1" t="s">
        <v>2304</v>
      </c>
      <c r="D23" s="1"/>
      <c r="E23" s="1"/>
      <c r="F23" s="1"/>
      <c r="G23" s="1"/>
      <c r="H23" s="1"/>
      <c r="I23" s="1"/>
      <c r="J23" s="1"/>
      <c r="K23" s="1"/>
      <c r="L23" s="1"/>
      <c r="M23" s="1"/>
      <c r="N23" s="1"/>
      <c r="O23" s="1"/>
      <c r="P23" s="1"/>
      <c r="Q23" s="6"/>
      <c r="R23" s="96"/>
      <c r="S23" s="96"/>
      <c r="T23" s="97"/>
      <c r="U23" s="98"/>
      <c r="V23" s="98"/>
      <c r="W23" s="499"/>
      <c r="X23" s="6"/>
      <c r="Y23" s="6"/>
      <c r="Z23" s="177"/>
      <c r="AA23" s="103"/>
      <c r="AB23" s="65"/>
      <c r="AC23" s="65"/>
      <c r="AD23" s="65"/>
      <c r="AE23" s="65"/>
      <c r="AF23" s="65"/>
      <c r="AG23" s="65"/>
      <c r="AH23" s="65"/>
      <c r="AI23" s="65"/>
      <c r="AJ23" s="65"/>
      <c r="AK23" s="65"/>
      <c r="AL23" s="154"/>
      <c r="AM23" s="65"/>
      <c r="AP23" s="84"/>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row>
    <row r="24" spans="1:63" ht="14.15" customHeight="1">
      <c r="A24" s="6"/>
      <c r="B24" s="68"/>
      <c r="C24" s="6"/>
      <c r="D24" s="1"/>
      <c r="E24" s="1"/>
      <c r="F24" s="1"/>
      <c r="G24" s="1"/>
      <c r="H24" s="1"/>
      <c r="I24" s="1"/>
      <c r="J24" s="1"/>
      <c r="K24" s="1"/>
      <c r="L24" s="1"/>
      <c r="M24" s="1"/>
      <c r="N24" s="1"/>
      <c r="O24" s="1"/>
      <c r="P24" s="1"/>
      <c r="Q24" s="6"/>
      <c r="R24" s="1443" t="s">
        <v>153</v>
      </c>
      <c r="U24" s="988" t="s">
        <v>1645</v>
      </c>
      <c r="V24" s="98"/>
      <c r="W24" s="499"/>
      <c r="X24" s="6"/>
      <c r="Y24" s="6"/>
      <c r="Z24" s="177"/>
      <c r="AA24" s="246" t="s">
        <v>965</v>
      </c>
      <c r="AB24" s="191" t="s">
        <v>2005</v>
      </c>
      <c r="AC24" s="557"/>
      <c r="AD24" s="557"/>
      <c r="AE24" s="557"/>
      <c r="AF24" s="557"/>
      <c r="AG24" s="557"/>
      <c r="AH24" s="557"/>
      <c r="AI24" s="557"/>
      <c r="AJ24" s="557"/>
      <c r="AK24" s="557"/>
      <c r="AL24" s="606"/>
      <c r="AM24" s="557"/>
      <c r="AP24" s="84"/>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row>
    <row r="25" spans="1:63" ht="14.15" customHeight="1">
      <c r="A25" s="6"/>
      <c r="B25" s="68"/>
      <c r="C25" s="499"/>
      <c r="D25" s="121"/>
      <c r="E25" s="499"/>
      <c r="F25" s="6"/>
      <c r="G25" s="6"/>
      <c r="H25" s="6"/>
      <c r="I25" s="6"/>
      <c r="J25" s="6"/>
      <c r="K25" s="6"/>
      <c r="L25" s="1"/>
      <c r="N25" s="1"/>
      <c r="O25" s="1"/>
      <c r="P25" s="1"/>
      <c r="Q25" s="6"/>
      <c r="R25" s="96"/>
      <c r="S25" s="96"/>
      <c r="T25" s="97"/>
      <c r="U25" s="98"/>
      <c r="V25" s="98"/>
      <c r="W25" s="499"/>
      <c r="X25" s="6"/>
      <c r="Y25" s="6"/>
      <c r="Z25" s="177"/>
      <c r="AA25" s="126"/>
      <c r="AB25" s="557"/>
      <c r="AC25" s="557"/>
      <c r="AD25" s="557"/>
      <c r="AE25" s="557"/>
      <c r="AF25" s="557"/>
      <c r="AG25" s="557"/>
      <c r="AH25" s="557"/>
      <c r="AI25" s="557"/>
      <c r="AJ25" s="557"/>
      <c r="AK25" s="557"/>
      <c r="AL25" s="606"/>
      <c r="AM25" s="557"/>
      <c r="AP25" s="84"/>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row>
    <row r="26" spans="1:63" ht="14.15" customHeight="1">
      <c r="A26" s="6"/>
      <c r="B26" s="68"/>
      <c r="C26" s="121" t="s">
        <v>554</v>
      </c>
      <c r="E26" s="121"/>
      <c r="F26" s="1"/>
      <c r="G26" s="1"/>
      <c r="H26" s="1"/>
      <c r="I26" s="1"/>
      <c r="J26" s="1"/>
      <c r="K26" s="1"/>
      <c r="L26" s="1"/>
      <c r="M26" s="1"/>
      <c r="N26" s="1"/>
      <c r="O26" s="1"/>
      <c r="P26" s="1"/>
      <c r="Q26" s="6"/>
      <c r="R26" s="96"/>
      <c r="S26" s="96"/>
      <c r="T26" s="97"/>
      <c r="U26" s="98"/>
      <c r="V26" s="98"/>
      <c r="W26" s="499"/>
      <c r="X26" s="6"/>
      <c r="Y26" s="6"/>
      <c r="Z26" s="177"/>
      <c r="AA26" s="105"/>
      <c r="AB26" s="65"/>
      <c r="AC26" s="65"/>
      <c r="AD26" s="65"/>
      <c r="AE26" s="65"/>
      <c r="AF26" s="65"/>
      <c r="AG26" s="65"/>
      <c r="AH26" s="65"/>
      <c r="AI26" s="65"/>
      <c r="AJ26" s="65"/>
      <c r="AK26" s="65"/>
      <c r="AL26" s="154"/>
      <c r="AM26" s="65"/>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row>
    <row r="27" spans="1:63" ht="14.15" customHeight="1">
      <c r="A27" s="6"/>
      <c r="B27" s="68"/>
      <c r="C27" s="499"/>
      <c r="D27" s="5" t="s">
        <v>2340</v>
      </c>
      <c r="E27" s="121"/>
      <c r="F27" s="1"/>
      <c r="G27" s="1"/>
      <c r="H27" s="1"/>
      <c r="I27" s="1"/>
      <c r="J27" s="1"/>
      <c r="K27" s="1"/>
      <c r="L27" s="1"/>
      <c r="M27" s="1"/>
      <c r="N27" s="1"/>
      <c r="O27" s="1"/>
      <c r="P27" s="1"/>
      <c r="Q27" s="6"/>
      <c r="R27" s="96"/>
      <c r="S27" s="96"/>
      <c r="T27" s="97"/>
      <c r="U27" s="98"/>
      <c r="V27" s="98"/>
      <c r="W27" s="499"/>
      <c r="X27" s="6"/>
      <c r="Y27" s="6"/>
      <c r="Z27" s="177"/>
      <c r="AA27" s="152"/>
      <c r="AL27" s="102"/>
      <c r="AQ27" s="583"/>
      <c r="AR27" s="583"/>
      <c r="AS27" s="583"/>
      <c r="AT27" s="583"/>
      <c r="AU27" s="583"/>
      <c r="AV27" s="583"/>
      <c r="AW27" s="583"/>
      <c r="AX27" s="583"/>
      <c r="AY27" s="583"/>
      <c r="AZ27" s="583"/>
      <c r="BA27" s="583"/>
      <c r="BB27" s="583"/>
      <c r="BC27" s="583"/>
      <c r="BD27" s="583"/>
      <c r="BE27" s="583"/>
      <c r="BF27" s="583"/>
      <c r="BG27" s="583"/>
      <c r="BH27" s="583"/>
      <c r="BI27" s="583"/>
      <c r="BJ27" s="583"/>
      <c r="BK27" s="583"/>
    </row>
    <row r="28" spans="1:63" ht="14.15" customHeight="1">
      <c r="A28" s="6"/>
      <c r="B28" s="68"/>
      <c r="C28" s="499"/>
      <c r="D28" s="121"/>
      <c r="E28" s="121"/>
      <c r="F28" s="1"/>
      <c r="G28" s="1"/>
      <c r="H28" s="1"/>
      <c r="I28" s="1"/>
      <c r="J28" s="1"/>
      <c r="K28" s="1"/>
      <c r="L28" s="1"/>
      <c r="M28" s="1"/>
      <c r="N28" s="1"/>
      <c r="O28" s="1"/>
      <c r="P28" s="1"/>
      <c r="Q28" s="6"/>
      <c r="R28" s="96"/>
      <c r="S28" s="96"/>
      <c r="T28" s="97"/>
      <c r="U28" s="98"/>
      <c r="V28" s="98"/>
      <c r="W28" s="499"/>
      <c r="X28" s="6"/>
      <c r="Y28" s="6"/>
      <c r="Z28" s="177"/>
      <c r="AA28" s="152"/>
      <c r="AL28" s="102"/>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row>
    <row r="29" spans="1:63" ht="14.15" customHeight="1">
      <c r="A29" s="6"/>
      <c r="B29" s="68"/>
      <c r="C29" s="499"/>
      <c r="D29" s="121" t="s">
        <v>1646</v>
      </c>
      <c r="E29" s="121"/>
      <c r="F29" s="1"/>
      <c r="G29" s="1"/>
      <c r="H29" s="1"/>
      <c r="I29" s="1"/>
      <c r="J29" s="1"/>
      <c r="K29" s="1"/>
      <c r="L29" s="1"/>
      <c r="M29" s="1"/>
      <c r="N29" s="1"/>
      <c r="O29" s="1"/>
      <c r="P29" s="1"/>
      <c r="Q29" s="6"/>
      <c r="R29" s="96"/>
      <c r="S29" s="96"/>
      <c r="T29" s="97"/>
      <c r="U29" s="98"/>
      <c r="V29" s="98"/>
      <c r="W29" s="499"/>
      <c r="X29" s="6"/>
      <c r="Y29" s="6"/>
      <c r="Z29" s="177"/>
      <c r="AA29" s="126"/>
      <c r="AB29" s="115"/>
      <c r="AC29" s="115"/>
      <c r="AD29" s="115"/>
      <c r="AE29" s="115"/>
      <c r="AF29" s="115"/>
      <c r="AG29" s="115"/>
      <c r="AH29" s="115"/>
      <c r="AI29" s="115"/>
      <c r="AJ29" s="115"/>
      <c r="AK29" s="115"/>
      <c r="AL29" s="116"/>
      <c r="AM29" s="115"/>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row>
    <row r="30" spans="1:63" ht="14.15" customHeight="1">
      <c r="A30" s="6"/>
      <c r="B30" s="68"/>
      <c r="C30" s="6"/>
      <c r="F30" s="1"/>
      <c r="G30" s="1"/>
      <c r="H30" s="1"/>
      <c r="I30" s="1"/>
      <c r="J30" s="1"/>
      <c r="K30" s="1"/>
      <c r="L30" s="1"/>
      <c r="M30" s="1"/>
      <c r="N30" s="1"/>
      <c r="O30" s="1"/>
      <c r="P30" s="1"/>
      <c r="Q30" s="6"/>
      <c r="Z30" s="177"/>
      <c r="AA30" s="105"/>
      <c r="AB30" s="65"/>
      <c r="AC30" s="115"/>
      <c r="AD30" s="115"/>
      <c r="AE30" s="115"/>
      <c r="AF30" s="115"/>
      <c r="AG30" s="115"/>
      <c r="AH30" s="115"/>
      <c r="AI30" s="115"/>
      <c r="AJ30" s="115"/>
      <c r="AK30" s="115"/>
      <c r="AL30" s="116"/>
      <c r="AM30" s="115"/>
      <c r="AQ30" s="503"/>
      <c r="AR30" s="503"/>
      <c r="AS30" s="503"/>
      <c r="AT30" s="503"/>
      <c r="AU30" s="503"/>
      <c r="AV30" s="503"/>
      <c r="AW30" s="503"/>
      <c r="AX30" s="503"/>
      <c r="AY30" s="503"/>
      <c r="AZ30" s="503"/>
      <c r="BA30" s="503"/>
      <c r="BB30" s="503"/>
      <c r="BC30" s="503"/>
      <c r="BD30" s="503"/>
      <c r="BE30" s="503"/>
      <c r="BF30" s="503"/>
      <c r="BG30" s="503"/>
      <c r="BH30" s="503"/>
      <c r="BI30" s="503"/>
      <c r="BJ30" s="503"/>
      <c r="BK30" s="503"/>
    </row>
    <row r="31" spans="1:63" ht="6" customHeight="1">
      <c r="A31" s="6"/>
      <c r="B31" s="68"/>
      <c r="C31" s="6"/>
      <c r="D31" s="1"/>
      <c r="F31" s="121"/>
      <c r="G31" s="121"/>
      <c r="AA31" s="105"/>
      <c r="AB31" s="115"/>
      <c r="AC31" s="115"/>
      <c r="AD31" s="115"/>
      <c r="AE31" s="115"/>
      <c r="AF31" s="115"/>
      <c r="AG31" s="115"/>
      <c r="AH31" s="115"/>
      <c r="AI31" s="115"/>
      <c r="AJ31" s="115"/>
      <c r="AK31" s="115"/>
      <c r="AL31" s="116"/>
      <c r="AM31" s="115"/>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row>
    <row r="32" spans="1:63" ht="6" customHeight="1">
      <c r="A32" s="6"/>
      <c r="B32" s="68"/>
      <c r="C32" s="6"/>
      <c r="D32" s="1"/>
      <c r="E32" s="121"/>
      <c r="F32" s="121"/>
      <c r="G32" s="1"/>
      <c r="H32" s="1"/>
      <c r="I32" s="4895"/>
      <c r="J32" s="4895"/>
      <c r="K32" s="4895"/>
      <c r="L32" s="4895"/>
      <c r="M32" s="4895"/>
      <c r="N32" s="4895"/>
      <c r="O32" s="4895"/>
      <c r="P32" s="4895"/>
      <c r="Q32" s="4895"/>
      <c r="R32" s="4895"/>
      <c r="S32" s="4895"/>
      <c r="T32" s="4895"/>
      <c r="U32" s="4895"/>
      <c r="V32" s="4895"/>
      <c r="W32" s="4896"/>
      <c r="X32" s="4896"/>
      <c r="Y32" s="121" t="s">
        <v>21</v>
      </c>
      <c r="Z32" s="121"/>
      <c r="AA32" s="105"/>
      <c r="AB32" s="115"/>
      <c r="AC32" s="115"/>
      <c r="AD32" s="115"/>
      <c r="AE32" s="115"/>
      <c r="AF32" s="115"/>
      <c r="AG32" s="115"/>
      <c r="AH32" s="115"/>
      <c r="AI32" s="115"/>
      <c r="AJ32" s="115"/>
      <c r="AK32" s="115"/>
      <c r="AL32" s="116"/>
      <c r="AM32" s="115"/>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row>
    <row r="33" spans="1:70" ht="6" customHeight="1">
      <c r="A33" s="6"/>
      <c r="B33" s="68"/>
      <c r="C33" s="6"/>
      <c r="D33" s="1"/>
      <c r="E33" s="121"/>
      <c r="F33" s="121"/>
      <c r="G33" s="1"/>
      <c r="H33" s="1"/>
      <c r="I33" s="609"/>
      <c r="J33" s="609"/>
      <c r="K33" s="609"/>
      <c r="L33" s="609"/>
      <c r="M33" s="609"/>
      <c r="N33" s="609"/>
      <c r="O33" s="609"/>
      <c r="P33" s="609"/>
      <c r="Q33" s="609"/>
      <c r="R33" s="234"/>
      <c r="S33" s="609"/>
      <c r="T33" s="609"/>
      <c r="U33" s="609"/>
      <c r="V33" s="609"/>
      <c r="W33" s="902"/>
      <c r="X33" s="902"/>
      <c r="Y33" s="121"/>
      <c r="Z33" s="121"/>
      <c r="AA33" s="105"/>
      <c r="AB33" s="115"/>
      <c r="AC33" s="115"/>
      <c r="AD33" s="115"/>
      <c r="AE33" s="115"/>
      <c r="AF33" s="115"/>
      <c r="AG33" s="115"/>
      <c r="AH33" s="115"/>
      <c r="AI33" s="115"/>
      <c r="AJ33" s="115"/>
      <c r="AK33" s="115"/>
      <c r="AL33" s="116"/>
      <c r="AM33" s="115"/>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row>
    <row r="34" spans="1:70" ht="6" customHeight="1">
      <c r="A34" s="6"/>
      <c r="B34" s="68"/>
      <c r="C34" s="6"/>
      <c r="D34" s="1"/>
      <c r="E34" s="121"/>
      <c r="F34" s="121"/>
      <c r="G34" s="1"/>
      <c r="H34" s="1"/>
      <c r="I34" s="609"/>
      <c r="J34" s="609"/>
      <c r="K34" s="609"/>
      <c r="L34" s="609"/>
      <c r="M34" s="609"/>
      <c r="N34" s="609"/>
      <c r="O34" s="609"/>
      <c r="P34" s="609"/>
      <c r="Q34" s="609"/>
      <c r="R34" s="234"/>
      <c r="S34" s="609"/>
      <c r="T34" s="609"/>
      <c r="U34" s="609"/>
      <c r="V34" s="609"/>
      <c r="W34" s="902"/>
      <c r="X34" s="902"/>
      <c r="Y34" s="121"/>
      <c r="Z34" s="121"/>
      <c r="AA34" s="105"/>
      <c r="AB34" s="115"/>
      <c r="AC34" s="115"/>
      <c r="AD34" s="115"/>
      <c r="AE34" s="115"/>
      <c r="AF34" s="115"/>
      <c r="AG34" s="115"/>
      <c r="AH34" s="115"/>
      <c r="AI34" s="115"/>
      <c r="AJ34" s="115"/>
      <c r="AK34" s="115"/>
      <c r="AL34" s="116"/>
      <c r="AM34" s="115"/>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row>
    <row r="35" spans="1:70" ht="13.5" customHeight="1">
      <c r="A35" s="6"/>
      <c r="B35" s="68"/>
      <c r="C35" s="6"/>
      <c r="D35" s="1"/>
      <c r="E35" s="121"/>
      <c r="F35" s="121"/>
      <c r="G35" s="1"/>
      <c r="H35" s="1" t="s">
        <v>1582</v>
      </c>
      <c r="I35" s="609"/>
      <c r="J35" s="609"/>
      <c r="K35" s="609"/>
      <c r="L35" s="609"/>
      <c r="M35" s="609"/>
      <c r="N35" s="609"/>
      <c r="O35" s="609"/>
      <c r="P35" s="609"/>
      <c r="Q35" s="609"/>
      <c r="R35" s="234"/>
      <c r="S35" s="609"/>
      <c r="T35" s="609"/>
      <c r="U35" s="609"/>
      <c r="V35" s="609" t="s">
        <v>1583</v>
      </c>
      <c r="W35" s="902"/>
      <c r="X35" s="902"/>
      <c r="Y35" s="121"/>
      <c r="Z35" s="121"/>
      <c r="AA35" s="105"/>
      <c r="AB35" s="115"/>
      <c r="AC35" s="115"/>
      <c r="AD35" s="115"/>
      <c r="AE35" s="115"/>
      <c r="AF35" s="115"/>
      <c r="AG35" s="115"/>
      <c r="AH35" s="115"/>
      <c r="AI35" s="115"/>
      <c r="AJ35" s="115"/>
      <c r="AK35" s="115"/>
      <c r="AL35" s="116"/>
      <c r="AM35" s="115"/>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row>
    <row r="36" spans="1:70" ht="13.5" customHeight="1">
      <c r="A36" s="6"/>
      <c r="B36" s="68"/>
      <c r="C36" s="6"/>
      <c r="D36" s="1"/>
      <c r="E36" s="121"/>
      <c r="F36" s="121"/>
      <c r="G36" s="1"/>
      <c r="H36" s="1"/>
      <c r="I36" s="609"/>
      <c r="J36" s="609"/>
      <c r="K36" s="609"/>
      <c r="L36" s="609"/>
      <c r="M36" s="609"/>
      <c r="N36" s="609"/>
      <c r="O36" s="609"/>
      <c r="P36" s="609"/>
      <c r="Q36" s="609"/>
      <c r="R36" s="234"/>
      <c r="S36" s="609"/>
      <c r="T36" s="609"/>
      <c r="U36" s="609"/>
      <c r="V36" s="609"/>
      <c r="W36" s="902"/>
      <c r="X36" s="902"/>
      <c r="Y36" s="121"/>
      <c r="Z36" s="121"/>
      <c r="AA36" s="105"/>
      <c r="AB36" s="115"/>
      <c r="AC36" s="115"/>
      <c r="AD36" s="115"/>
      <c r="AE36" s="115"/>
      <c r="AF36" s="115"/>
      <c r="AG36" s="115"/>
      <c r="AH36" s="115"/>
      <c r="AI36" s="115"/>
      <c r="AJ36" s="115"/>
      <c r="AK36" s="115"/>
      <c r="AL36" s="116"/>
      <c r="AM36" s="115"/>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row>
    <row r="37" spans="1:70" ht="14.15" customHeight="1">
      <c r="A37" s="6"/>
      <c r="B37" s="68"/>
      <c r="C37" s="6"/>
      <c r="D37" s="1" t="s">
        <v>787</v>
      </c>
      <c r="F37" s="3618" t="s">
        <v>2303</v>
      </c>
      <c r="G37" s="3618"/>
      <c r="H37" s="3618"/>
      <c r="I37" s="3618"/>
      <c r="J37" s="3618"/>
      <c r="K37" s="3618"/>
      <c r="L37" s="3618"/>
      <c r="M37" s="3618"/>
      <c r="N37" s="3618"/>
      <c r="O37" s="3618"/>
      <c r="P37" s="3618"/>
      <c r="Q37" s="3618"/>
      <c r="R37" s="3618"/>
      <c r="S37" s="3618"/>
      <c r="T37" s="3618"/>
      <c r="U37" s="3618"/>
      <c r="V37" s="3618"/>
      <c r="W37" s="3618"/>
      <c r="X37" s="3618"/>
      <c r="Y37" s="3618"/>
      <c r="Z37" s="3618"/>
      <c r="AA37" s="4891" t="s">
        <v>1551</v>
      </c>
      <c r="AB37" s="2287"/>
      <c r="AC37" s="2287"/>
      <c r="AD37" s="2287"/>
      <c r="AE37" s="2287"/>
      <c r="AF37" s="2287"/>
      <c r="AG37" s="2287"/>
      <c r="AH37" s="2287"/>
      <c r="AI37" s="2287"/>
      <c r="AJ37" s="2287"/>
      <c r="AK37" s="2287"/>
      <c r="AL37" s="2403"/>
      <c r="AM37" s="630"/>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row>
    <row r="38" spans="1:70" ht="14.15" customHeight="1">
      <c r="A38" s="6"/>
      <c r="B38" s="68"/>
      <c r="C38" s="6"/>
      <c r="D38" s="1"/>
      <c r="F38" s="3618"/>
      <c r="G38" s="3618"/>
      <c r="H38" s="3618"/>
      <c r="I38" s="3618"/>
      <c r="J38" s="3618"/>
      <c r="K38" s="3618"/>
      <c r="L38" s="3618"/>
      <c r="M38" s="3618"/>
      <c r="N38" s="3618"/>
      <c r="O38" s="3618"/>
      <c r="P38" s="3618"/>
      <c r="Q38" s="3618"/>
      <c r="R38" s="3618"/>
      <c r="S38" s="3618"/>
      <c r="T38" s="3618"/>
      <c r="U38" s="3618"/>
      <c r="V38" s="3618"/>
      <c r="W38" s="3618"/>
      <c r="X38" s="3618"/>
      <c r="Y38" s="3618"/>
      <c r="Z38" s="3618"/>
      <c r="AA38" s="4891"/>
      <c r="AB38" s="2287"/>
      <c r="AC38" s="2287"/>
      <c r="AD38" s="2287"/>
      <c r="AE38" s="2287"/>
      <c r="AF38" s="2287"/>
      <c r="AG38" s="2287"/>
      <c r="AH38" s="2287"/>
      <c r="AI38" s="2287"/>
      <c r="AJ38" s="2287"/>
      <c r="AK38" s="2287"/>
      <c r="AL38" s="2403"/>
      <c r="AM38" s="630"/>
      <c r="AQ38" s="849"/>
      <c r="AR38" s="849"/>
      <c r="AS38" s="849"/>
      <c r="AT38" s="849"/>
      <c r="AU38" s="849"/>
      <c r="AV38" s="849"/>
      <c r="AW38" s="849"/>
      <c r="AX38" s="849"/>
      <c r="AY38" s="849"/>
      <c r="AZ38" s="849"/>
      <c r="BA38" s="849"/>
      <c r="BB38" s="849"/>
      <c r="BC38" s="849"/>
      <c r="BD38" s="849"/>
      <c r="BE38" s="849"/>
      <c r="BF38" s="849"/>
      <c r="BG38" s="849"/>
      <c r="BH38" s="849"/>
      <c r="BI38" s="849"/>
      <c r="BJ38" s="849"/>
      <c r="BK38" s="849"/>
    </row>
    <row r="39" spans="1:70" ht="14.15" customHeight="1">
      <c r="A39" s="6"/>
      <c r="B39" s="68"/>
      <c r="C39" s="6"/>
      <c r="D39" s="1"/>
      <c r="F39" s="121"/>
      <c r="G39" s="121"/>
      <c r="H39" s="121"/>
      <c r="I39" s="121"/>
      <c r="J39" s="1"/>
      <c r="K39" s="1"/>
      <c r="L39" s="1"/>
      <c r="M39" s="1"/>
      <c r="N39" s="1"/>
      <c r="O39" s="499"/>
      <c r="P39" s="499"/>
      <c r="Q39" s="499"/>
      <c r="R39" s="499"/>
      <c r="S39" s="499"/>
      <c r="T39" s="499"/>
      <c r="U39" s="499"/>
      <c r="V39" s="499"/>
      <c r="W39" s="499"/>
      <c r="X39" s="499"/>
      <c r="Y39" s="121"/>
      <c r="Z39" s="177"/>
      <c r="AA39" s="4891"/>
      <c r="AB39" s="2287"/>
      <c r="AC39" s="2287"/>
      <c r="AD39" s="2287"/>
      <c r="AE39" s="2287"/>
      <c r="AF39" s="2287"/>
      <c r="AG39" s="2287"/>
      <c r="AH39" s="2287"/>
      <c r="AI39" s="2287"/>
      <c r="AJ39" s="2287"/>
      <c r="AK39" s="2287"/>
      <c r="AL39" s="2403"/>
      <c r="AM39" s="630"/>
    </row>
    <row r="40" spans="1:70" ht="14.15" customHeight="1">
      <c r="A40" s="6"/>
      <c r="B40" s="68"/>
      <c r="C40" s="6"/>
      <c r="D40" s="2288" t="s">
        <v>1214</v>
      </c>
      <c r="E40" s="2288"/>
      <c r="F40" s="2288"/>
      <c r="G40" s="2288"/>
      <c r="H40" s="2288"/>
      <c r="I40" s="2288"/>
      <c r="J40" s="2288"/>
      <c r="K40" s="2288"/>
      <c r="L40" s="2288"/>
      <c r="M40" s="2288"/>
      <c r="N40" s="2288"/>
      <c r="O40" s="2288"/>
      <c r="P40" s="2288"/>
      <c r="Q40" s="2288"/>
      <c r="R40" s="2288"/>
      <c r="S40" s="2288"/>
      <c r="T40" s="2288"/>
      <c r="U40" s="2288"/>
      <c r="V40" s="2288"/>
      <c r="W40" s="2288"/>
      <c r="X40" s="2288"/>
      <c r="Y40" s="2288"/>
      <c r="Z40" s="2289"/>
      <c r="AA40" s="4891"/>
      <c r="AB40" s="2287"/>
      <c r="AC40" s="2287"/>
      <c r="AD40" s="2287"/>
      <c r="AE40" s="2287"/>
      <c r="AF40" s="2287"/>
      <c r="AG40" s="2287"/>
      <c r="AH40" s="2287"/>
      <c r="AI40" s="2287"/>
      <c r="AJ40" s="2287"/>
      <c r="AK40" s="2287"/>
      <c r="AL40" s="2403"/>
      <c r="AM40" s="630"/>
      <c r="AQ40" s="849"/>
      <c r="AR40" s="849"/>
      <c r="AS40" s="849"/>
      <c r="AT40" s="849"/>
      <c r="AU40" s="849"/>
      <c r="AV40" s="849"/>
      <c r="AW40" s="849"/>
      <c r="AX40" s="849"/>
      <c r="AY40" s="849"/>
      <c r="AZ40" s="849"/>
      <c r="BA40" s="849"/>
      <c r="BB40" s="849"/>
      <c r="BC40" s="849"/>
      <c r="BD40" s="849"/>
      <c r="BE40" s="849"/>
      <c r="BF40" s="849"/>
      <c r="BG40" s="849"/>
      <c r="BH40" s="849"/>
      <c r="BI40" s="849"/>
      <c r="BJ40" s="849"/>
      <c r="BK40" s="849"/>
    </row>
    <row r="41" spans="1:70" ht="14.15" customHeight="1">
      <c r="A41" s="6"/>
      <c r="B41" s="68"/>
      <c r="C41" s="6"/>
      <c r="R41" s="96"/>
      <c r="S41" s="96"/>
      <c r="T41" s="97"/>
      <c r="U41" s="98"/>
      <c r="V41" s="98"/>
      <c r="W41" s="499"/>
      <c r="Z41" s="177"/>
      <c r="AA41" s="105"/>
      <c r="AB41" s="115"/>
      <c r="AC41" s="115"/>
      <c r="AD41" s="115"/>
      <c r="AE41" s="115"/>
      <c r="AF41" s="115"/>
      <c r="AG41" s="115"/>
      <c r="AH41" s="115"/>
      <c r="AI41" s="115"/>
      <c r="AJ41" s="115"/>
      <c r="AK41" s="115"/>
      <c r="AL41" s="116"/>
      <c r="AM41" s="115"/>
      <c r="AQ41" s="65"/>
      <c r="AR41" s="65"/>
      <c r="AS41" s="65"/>
      <c r="AT41" s="65"/>
      <c r="AU41" s="65"/>
      <c r="AV41" s="65"/>
      <c r="AW41" s="65"/>
      <c r="AX41" s="65"/>
      <c r="AY41" s="65"/>
      <c r="AZ41" s="65"/>
      <c r="BA41" s="65"/>
      <c r="BB41" s="65"/>
      <c r="BC41" s="65"/>
      <c r="BD41" s="65"/>
      <c r="BE41" s="65"/>
      <c r="BF41" s="65"/>
      <c r="BG41" s="65"/>
      <c r="BH41" s="65"/>
      <c r="BI41" s="65"/>
      <c r="BJ41" s="65"/>
      <c r="BK41" s="65"/>
    </row>
    <row r="42" spans="1:70" ht="14.15" customHeight="1">
      <c r="A42" s="6"/>
      <c r="B42" s="68"/>
      <c r="C42" s="6"/>
      <c r="R42" s="96"/>
      <c r="S42" s="96"/>
      <c r="T42" s="97"/>
      <c r="U42" s="98"/>
      <c r="V42" s="98"/>
      <c r="W42" s="499"/>
      <c r="Z42" s="177"/>
      <c r="AA42" s="105"/>
      <c r="AB42" s="115"/>
      <c r="AC42" s="115"/>
      <c r="AD42" s="115"/>
      <c r="AE42" s="115"/>
      <c r="AF42" s="115"/>
      <c r="AG42" s="115"/>
      <c r="AH42" s="115"/>
      <c r="AI42" s="115"/>
      <c r="AJ42" s="115"/>
      <c r="AK42" s="115"/>
      <c r="AL42" s="116"/>
      <c r="AM42" s="115"/>
    </row>
    <row r="43" spans="1:70" ht="14.15" customHeight="1">
      <c r="A43" s="6"/>
      <c r="B43" s="68"/>
      <c r="C43" s="6"/>
      <c r="D43" s="2799" t="s">
        <v>1215</v>
      </c>
      <c r="E43" s="2799"/>
      <c r="F43" s="2799"/>
      <c r="G43" s="2799"/>
      <c r="H43" s="2799"/>
      <c r="I43" s="2799"/>
      <c r="J43" s="2799"/>
      <c r="K43" s="2799"/>
      <c r="L43" s="2799"/>
      <c r="M43" s="2799"/>
      <c r="N43" s="2799"/>
      <c r="O43" s="2799"/>
      <c r="P43" s="2799"/>
      <c r="Q43" s="2799"/>
      <c r="R43" s="2799"/>
      <c r="S43" s="2799"/>
      <c r="T43" s="2799"/>
      <c r="U43" s="2799"/>
      <c r="V43" s="2799"/>
      <c r="W43" s="2799"/>
      <c r="X43" s="2799"/>
      <c r="Y43" s="2799"/>
      <c r="Z43" s="3707"/>
      <c r="AA43" s="105"/>
      <c r="AB43" s="115"/>
      <c r="AC43" s="115"/>
      <c r="AD43" s="115"/>
      <c r="AE43" s="115"/>
      <c r="AF43" s="115"/>
      <c r="AG43" s="115"/>
      <c r="AH43" s="115"/>
      <c r="AI43" s="115"/>
      <c r="AJ43" s="115"/>
      <c r="AK43" s="115"/>
      <c r="AL43" s="116"/>
      <c r="AM43" s="115"/>
    </row>
    <row r="44" spans="1:70" ht="14.15" customHeight="1">
      <c r="A44" s="6"/>
      <c r="B44" s="68"/>
      <c r="C44" s="6"/>
      <c r="D44" s="6"/>
      <c r="E44" s="5" t="s">
        <v>910</v>
      </c>
      <c r="F44" s="121"/>
      <c r="G44" s="96"/>
      <c r="H44" s="96"/>
      <c r="I44" s="96"/>
      <c r="J44" s="96"/>
      <c r="K44" s="121"/>
      <c r="L44" s="1"/>
      <c r="R44" s="96"/>
      <c r="S44" s="96"/>
      <c r="T44" s="97"/>
      <c r="U44" s="98"/>
      <c r="V44" s="98"/>
      <c r="W44" s="499"/>
      <c r="X44" s="6"/>
      <c r="Y44" s="6"/>
      <c r="Z44" s="177"/>
      <c r="AA44" s="105"/>
      <c r="AB44" s="115"/>
      <c r="AC44" s="115"/>
      <c r="AD44" s="115"/>
      <c r="AE44" s="115"/>
      <c r="AF44" s="115"/>
      <c r="AG44" s="115"/>
      <c r="AH44" s="115"/>
      <c r="AI44" s="115"/>
      <c r="AJ44" s="115"/>
      <c r="AK44" s="115"/>
      <c r="AL44" s="116"/>
      <c r="AM44" s="115"/>
      <c r="BQ44" s="6"/>
      <c r="BR44" s="6"/>
    </row>
    <row r="45" spans="1:70" ht="14.15" customHeight="1">
      <c r="A45" s="6"/>
      <c r="B45" s="68"/>
      <c r="C45" s="6"/>
      <c r="D45" s="6"/>
      <c r="F45" s="121"/>
      <c r="G45" s="96"/>
      <c r="H45" s="96"/>
      <c r="I45" s="96"/>
      <c r="J45" s="96"/>
      <c r="K45" s="121"/>
      <c r="L45" s="1"/>
      <c r="R45" s="96"/>
      <c r="S45" s="96"/>
      <c r="T45" s="97"/>
      <c r="U45" s="98"/>
      <c r="V45" s="98"/>
      <c r="W45" s="499"/>
      <c r="X45" s="6"/>
      <c r="Y45" s="6"/>
      <c r="Z45" s="177"/>
      <c r="AA45" s="105"/>
      <c r="AB45" s="115"/>
      <c r="AC45" s="115"/>
      <c r="AD45" s="115"/>
      <c r="AE45" s="115"/>
      <c r="AF45" s="115"/>
      <c r="AG45" s="115"/>
      <c r="AH45" s="115"/>
      <c r="AI45" s="115"/>
      <c r="AJ45" s="115"/>
      <c r="AK45" s="115"/>
      <c r="AL45" s="116"/>
      <c r="AM45" s="115"/>
      <c r="BQ45" s="6"/>
      <c r="BR45" s="6"/>
    </row>
    <row r="46" spans="1:70" ht="14.15" customHeight="1">
      <c r="A46" s="6"/>
      <c r="B46" s="68"/>
      <c r="C46" s="6"/>
      <c r="D46" s="121" t="s">
        <v>554</v>
      </c>
      <c r="F46" s="1"/>
      <c r="G46" s="121"/>
      <c r="H46" s="121"/>
      <c r="I46" s="121"/>
      <c r="J46" s="121"/>
      <c r="K46" s="1"/>
      <c r="L46" s="1"/>
      <c r="M46" s="1"/>
      <c r="N46" s="247"/>
      <c r="O46" s="248"/>
      <c r="P46" s="248"/>
      <c r="Q46" s="249"/>
      <c r="S46" s="113"/>
      <c r="T46" s="113"/>
      <c r="U46" s="499"/>
      <c r="V46" s="499"/>
      <c r="W46" s="499"/>
      <c r="X46" s="499"/>
      <c r="Y46" s="113"/>
      <c r="Z46" s="177"/>
      <c r="AA46" s="105"/>
      <c r="AB46" s="115"/>
      <c r="AC46" s="115"/>
      <c r="AD46" s="115"/>
      <c r="AE46" s="115"/>
      <c r="AF46" s="115"/>
      <c r="AG46" s="115"/>
      <c r="AH46" s="115"/>
      <c r="AI46" s="115"/>
      <c r="AJ46" s="115"/>
      <c r="AK46" s="115"/>
      <c r="AL46" s="116"/>
      <c r="AM46" s="115"/>
    </row>
    <row r="47" spans="1:70" ht="14.15" customHeight="1">
      <c r="A47" s="6"/>
      <c r="B47" s="68"/>
      <c r="C47" s="6"/>
      <c r="D47" s="83" t="s">
        <v>441</v>
      </c>
      <c r="F47" s="1"/>
      <c r="G47" s="121"/>
      <c r="H47" s="121"/>
      <c r="I47" s="121"/>
      <c r="J47" s="121"/>
      <c r="K47" s="1"/>
      <c r="L47" s="1"/>
      <c r="M47" s="1"/>
      <c r="N47" s="247"/>
      <c r="O47" s="248"/>
      <c r="P47" s="248"/>
      <c r="Q47" s="249"/>
      <c r="S47" s="113"/>
      <c r="T47" s="113"/>
      <c r="U47" s="499"/>
      <c r="V47" s="499"/>
      <c r="W47" s="499"/>
      <c r="X47" s="499"/>
      <c r="Y47" s="113"/>
      <c r="Z47" s="177"/>
      <c r="AA47" s="105"/>
      <c r="AB47" s="115"/>
      <c r="AC47" s="115"/>
      <c r="AD47" s="115"/>
      <c r="AE47" s="115"/>
      <c r="AF47" s="115"/>
      <c r="AG47" s="115"/>
      <c r="AH47" s="115"/>
      <c r="AI47" s="115"/>
      <c r="AJ47" s="115"/>
      <c r="AK47" s="115"/>
      <c r="AL47" s="116"/>
      <c r="AM47" s="115"/>
    </row>
    <row r="48" spans="1:70" ht="14.15" customHeight="1">
      <c r="A48" s="6"/>
      <c r="B48" s="68"/>
      <c r="C48" s="6"/>
      <c r="D48" s="6"/>
      <c r="E48" s="4897"/>
      <c r="F48" s="4897"/>
      <c r="G48" s="4897"/>
      <c r="H48" s="4897"/>
      <c r="I48" s="4897"/>
      <c r="J48" s="4897"/>
      <c r="K48" s="4897"/>
      <c r="L48" s="4897"/>
      <c r="M48" s="4897"/>
      <c r="N48" s="4897"/>
      <c r="O48" s="4897"/>
      <c r="P48" s="4897"/>
      <c r="Q48" s="4897"/>
      <c r="R48" s="4897"/>
      <c r="S48" s="4897"/>
      <c r="T48" s="4897"/>
      <c r="U48" s="4897"/>
      <c r="V48" s="4897"/>
      <c r="W48" s="4897"/>
      <c r="X48" s="4897"/>
      <c r="Y48" s="4897"/>
      <c r="Z48" s="554"/>
      <c r="AA48" s="250"/>
      <c r="AB48" s="503"/>
      <c r="AC48" s="503"/>
      <c r="AD48" s="503"/>
      <c r="AE48" s="503"/>
      <c r="AF48" s="503"/>
      <c r="AG48" s="503"/>
      <c r="AH48" s="503"/>
      <c r="AI48" s="503"/>
      <c r="AJ48" s="503"/>
      <c r="AK48" s="503"/>
      <c r="AL48" s="116"/>
      <c r="AM48" s="115"/>
    </row>
    <row r="49" spans="1:64" ht="14.15" customHeight="1">
      <c r="A49" s="6"/>
      <c r="B49" s="68"/>
      <c r="C49" s="6"/>
      <c r="D49" s="6"/>
      <c r="E49" s="4897"/>
      <c r="F49" s="4897"/>
      <c r="G49" s="4897"/>
      <c r="H49" s="4897"/>
      <c r="I49" s="4897"/>
      <c r="J49" s="4897"/>
      <c r="K49" s="4897"/>
      <c r="L49" s="4897"/>
      <c r="M49" s="4897"/>
      <c r="N49" s="4897"/>
      <c r="O49" s="4897"/>
      <c r="P49" s="4897"/>
      <c r="Q49" s="4897"/>
      <c r="R49" s="4897"/>
      <c r="S49" s="4897"/>
      <c r="T49" s="4897"/>
      <c r="U49" s="4897"/>
      <c r="V49" s="4897"/>
      <c r="W49" s="4897"/>
      <c r="X49" s="4897"/>
      <c r="Y49" s="4897"/>
      <c r="Z49" s="554"/>
      <c r="AA49" s="250"/>
      <c r="AB49" s="503"/>
      <c r="AC49" s="503"/>
      <c r="AD49" s="503"/>
      <c r="AE49" s="503"/>
      <c r="AF49" s="503"/>
      <c r="AG49" s="503"/>
      <c r="AH49" s="503"/>
      <c r="AI49" s="503"/>
      <c r="AJ49" s="503"/>
      <c r="AK49" s="503"/>
      <c r="AL49" s="116"/>
      <c r="AM49" s="115"/>
    </row>
    <row r="50" spans="1:64" ht="14.15" customHeight="1">
      <c r="A50" s="6"/>
      <c r="B50" s="68"/>
      <c r="C50" s="6"/>
      <c r="D50" s="6"/>
      <c r="E50" s="4897"/>
      <c r="F50" s="4897"/>
      <c r="G50" s="4897"/>
      <c r="H50" s="4897"/>
      <c r="I50" s="4897"/>
      <c r="J50" s="4897"/>
      <c r="K50" s="4897"/>
      <c r="L50" s="4897"/>
      <c r="M50" s="4897"/>
      <c r="N50" s="4897"/>
      <c r="O50" s="4897"/>
      <c r="P50" s="4897"/>
      <c r="Q50" s="4897"/>
      <c r="R50" s="4897"/>
      <c r="S50" s="4897"/>
      <c r="T50" s="4897"/>
      <c r="U50" s="4897"/>
      <c r="V50" s="4897"/>
      <c r="W50" s="4897"/>
      <c r="X50" s="4897"/>
      <c r="Y50" s="4897"/>
      <c r="Z50" s="554"/>
      <c r="AA50" s="250"/>
      <c r="AB50" s="503"/>
      <c r="AC50" s="503"/>
      <c r="AD50" s="503"/>
      <c r="AE50" s="503"/>
      <c r="AF50" s="503"/>
      <c r="AG50" s="503"/>
      <c r="AH50" s="503"/>
      <c r="AI50" s="503"/>
      <c r="AJ50" s="503"/>
      <c r="AK50" s="503"/>
      <c r="AL50" s="116"/>
      <c r="AM50" s="115"/>
    </row>
    <row r="51" spans="1:64" s="121" customFormat="1" ht="14.15" customHeight="1">
      <c r="A51" s="499"/>
      <c r="B51" s="162"/>
      <c r="C51" s="499"/>
      <c r="D51" s="499"/>
      <c r="E51" s="127"/>
      <c r="F51" s="127"/>
      <c r="G51" s="127"/>
      <c r="H51" s="127"/>
      <c r="I51" s="127"/>
      <c r="J51" s="127"/>
      <c r="K51" s="127"/>
      <c r="L51" s="127"/>
      <c r="M51" s="127"/>
      <c r="N51" s="127"/>
      <c r="O51" s="127"/>
      <c r="P51" s="127"/>
      <c r="Q51" s="127"/>
      <c r="R51" s="127"/>
      <c r="S51" s="127"/>
      <c r="T51" s="127"/>
      <c r="U51" s="127"/>
      <c r="V51" s="127"/>
      <c r="W51" s="127"/>
      <c r="X51" s="127"/>
      <c r="Y51" s="127"/>
      <c r="Z51" s="251"/>
      <c r="AA51" s="252"/>
      <c r="AB51" s="884"/>
      <c r="AC51" s="884"/>
      <c r="AD51" s="884"/>
      <c r="AE51" s="884"/>
      <c r="AF51" s="884"/>
      <c r="AG51" s="884"/>
      <c r="AH51" s="884"/>
      <c r="AI51" s="884"/>
      <c r="AJ51" s="884"/>
      <c r="AK51" s="884"/>
      <c r="AL51" s="614"/>
      <c r="AM51" s="829"/>
    </row>
    <row r="52" spans="1:64" ht="14.15" customHeight="1">
      <c r="A52" s="6"/>
      <c r="B52" s="68"/>
      <c r="C52" s="1" t="s">
        <v>1647</v>
      </c>
      <c r="D52" s="1"/>
      <c r="E52" s="1"/>
      <c r="F52" s="1"/>
      <c r="G52" s="1"/>
      <c r="H52" s="1"/>
      <c r="I52" s="1"/>
      <c r="J52" s="1"/>
      <c r="K52" s="1"/>
      <c r="L52" s="1"/>
      <c r="M52" s="1"/>
      <c r="N52" s="1"/>
      <c r="O52" s="1"/>
      <c r="P52" s="1"/>
      <c r="Q52" s="1"/>
      <c r="R52" s="96"/>
      <c r="S52" s="96"/>
      <c r="T52" s="97"/>
      <c r="U52" s="98"/>
      <c r="V52" s="98"/>
      <c r="W52" s="499"/>
      <c r="X52" s="6"/>
      <c r="Y52" s="6"/>
      <c r="Z52" s="177"/>
      <c r="AA52" s="126"/>
      <c r="AB52" s="115"/>
      <c r="AC52" s="82"/>
      <c r="AD52" s="82"/>
      <c r="AE52" s="82"/>
      <c r="AF52" s="82"/>
      <c r="AG52" s="82"/>
      <c r="AH52" s="82"/>
      <c r="AI52" s="82"/>
      <c r="AJ52" s="82"/>
      <c r="AK52" s="82"/>
      <c r="AL52" s="140"/>
      <c r="AM52" s="82"/>
    </row>
    <row r="53" spans="1:64" ht="14.15" customHeight="1">
      <c r="A53" s="6"/>
      <c r="B53" s="68"/>
      <c r="C53" s="1"/>
      <c r="D53" s="1"/>
      <c r="E53" s="1"/>
      <c r="F53" s="1"/>
      <c r="G53" s="1"/>
      <c r="H53" s="1"/>
      <c r="I53" s="1"/>
      <c r="J53" s="1"/>
      <c r="K53" s="1"/>
      <c r="L53" s="1"/>
      <c r="M53" s="1"/>
      <c r="N53" s="1"/>
      <c r="O53" s="1"/>
      <c r="P53" s="1"/>
      <c r="Q53" s="1"/>
      <c r="R53" s="96"/>
      <c r="S53" s="96"/>
      <c r="T53" s="97"/>
      <c r="U53" s="98"/>
      <c r="V53" s="98"/>
      <c r="W53" s="499"/>
      <c r="X53" s="6"/>
      <c r="Y53" s="6"/>
      <c r="Z53" s="177"/>
      <c r="AA53" s="126"/>
      <c r="AB53" s="115"/>
      <c r="AC53" s="82"/>
      <c r="AD53" s="82"/>
      <c r="AE53" s="82"/>
      <c r="AF53" s="82"/>
      <c r="AG53" s="82"/>
      <c r="AH53" s="82"/>
      <c r="AI53" s="82"/>
      <c r="AJ53" s="82"/>
      <c r="AK53" s="82"/>
      <c r="AL53" s="140"/>
      <c r="AM53" s="82"/>
    </row>
    <row r="54" spans="1:64" ht="14.15" customHeight="1">
      <c r="A54" s="6"/>
      <c r="B54" s="68"/>
      <c r="C54" s="6"/>
      <c r="D54" s="6" t="s">
        <v>907</v>
      </c>
      <c r="F54" s="1"/>
      <c r="G54" s="121"/>
      <c r="H54" s="121"/>
      <c r="I54" s="121"/>
      <c r="J54" s="121"/>
      <c r="K54" s="1"/>
      <c r="L54" s="1"/>
      <c r="M54" s="1"/>
      <c r="N54" s="247"/>
      <c r="O54" s="248"/>
      <c r="P54" s="248"/>
      <c r="Q54" s="249"/>
      <c r="S54" s="113"/>
      <c r="T54" s="113"/>
      <c r="U54" s="499"/>
      <c r="V54" s="499"/>
      <c r="W54" s="499"/>
      <c r="X54" s="499"/>
      <c r="Y54" s="113"/>
      <c r="Z54" s="177"/>
      <c r="AA54" s="71" t="s">
        <v>965</v>
      </c>
      <c r="AB54" s="115" t="s">
        <v>2006</v>
      </c>
      <c r="AC54" s="6"/>
      <c r="AD54" s="115"/>
      <c r="AE54" s="115"/>
      <c r="AF54" s="115"/>
      <c r="AG54" s="115"/>
      <c r="AH54" s="115"/>
      <c r="AI54" s="115"/>
      <c r="AJ54" s="115"/>
      <c r="AK54" s="115"/>
      <c r="AL54" s="116"/>
      <c r="AM54" s="115"/>
      <c r="AQ54" s="1589" t="s">
        <v>1697</v>
      </c>
      <c r="AR54" s="1589"/>
      <c r="AS54" s="1589"/>
      <c r="AT54" s="104"/>
      <c r="AU54" s="104"/>
      <c r="AV54" s="104"/>
      <c r="AW54" s="104"/>
      <c r="AX54" s="104"/>
      <c r="AY54" s="104"/>
      <c r="AZ54" s="104"/>
      <c r="BA54" s="104"/>
      <c r="BB54" s="104"/>
      <c r="BC54" s="104"/>
      <c r="BD54" s="104"/>
      <c r="BE54" s="104"/>
      <c r="BF54" s="104"/>
      <c r="BG54" s="104"/>
      <c r="BH54" s="104"/>
      <c r="BI54" s="104"/>
      <c r="BJ54" s="104"/>
      <c r="BK54" s="104"/>
      <c r="BL54" s="113"/>
    </row>
    <row r="55" spans="1:64" ht="14.15" customHeight="1">
      <c r="A55" s="6"/>
      <c r="B55" s="68"/>
      <c r="C55" s="6"/>
      <c r="D55" s="6" t="s">
        <v>908</v>
      </c>
      <c r="F55" s="1"/>
      <c r="G55" s="121"/>
      <c r="H55" s="121"/>
      <c r="I55" s="121"/>
      <c r="J55" s="121"/>
      <c r="K55" s="1"/>
      <c r="L55" s="1"/>
      <c r="M55" s="1"/>
      <c r="N55" s="247"/>
      <c r="O55" s="248"/>
      <c r="P55" s="248"/>
      <c r="Q55" s="249"/>
      <c r="R55" s="96"/>
      <c r="S55" s="96"/>
      <c r="T55" s="97"/>
      <c r="U55" s="98"/>
      <c r="V55" s="98"/>
      <c r="W55" s="499"/>
      <c r="X55" s="6"/>
      <c r="Y55" s="6"/>
      <c r="Z55" s="177"/>
      <c r="AA55" s="105"/>
      <c r="AB55" s="115"/>
      <c r="AC55" s="115"/>
      <c r="AD55" s="115"/>
      <c r="AE55" s="115"/>
      <c r="AF55" s="115"/>
      <c r="AG55" s="115"/>
      <c r="AH55" s="115"/>
      <c r="AI55" s="115"/>
      <c r="AJ55" s="115"/>
      <c r="AK55" s="115"/>
      <c r="AL55" s="116"/>
      <c r="AM55" s="115"/>
      <c r="AQ55" s="2401" t="s">
        <v>2179</v>
      </c>
      <c r="AR55" s="2401"/>
      <c r="AS55" s="2401"/>
      <c r="AT55" s="2401"/>
      <c r="AU55" s="2401"/>
      <c r="AV55" s="2401"/>
      <c r="AW55" s="2401"/>
      <c r="AX55" s="2401"/>
      <c r="AY55" s="2401"/>
      <c r="AZ55" s="2401"/>
      <c r="BA55" s="2401"/>
      <c r="BB55" s="2401"/>
      <c r="BC55" s="2401"/>
      <c r="BD55" s="2401"/>
      <c r="BE55" s="2401"/>
      <c r="BF55" s="2401"/>
      <c r="BG55" s="2401"/>
      <c r="BH55" s="2401"/>
      <c r="BI55" s="2401"/>
      <c r="BJ55" s="2401"/>
      <c r="BK55" s="2401"/>
      <c r="BL55" s="113"/>
    </row>
    <row r="56" spans="1:64" ht="14.15" customHeight="1">
      <c r="A56" s="6"/>
      <c r="B56" s="68"/>
      <c r="C56" s="6"/>
      <c r="D56" s="6"/>
      <c r="F56" s="1"/>
      <c r="G56" s="121"/>
      <c r="H56" s="121"/>
      <c r="I56" s="121"/>
      <c r="J56" s="121"/>
      <c r="K56" s="1"/>
      <c r="L56" s="1"/>
      <c r="M56" s="1"/>
      <c r="N56" s="247"/>
      <c r="O56" s="248"/>
      <c r="P56" s="248"/>
      <c r="Q56" s="249"/>
      <c r="R56" s="96"/>
      <c r="S56" s="96"/>
      <c r="T56" s="97"/>
      <c r="U56" s="98"/>
      <c r="V56" s="98"/>
      <c r="W56" s="499"/>
      <c r="X56" s="6"/>
      <c r="Y56" s="6"/>
      <c r="Z56" s="177"/>
      <c r="AA56" s="105"/>
      <c r="AB56" s="115"/>
      <c r="AC56" s="115"/>
      <c r="AD56" s="115"/>
      <c r="AE56" s="115"/>
      <c r="AF56" s="115"/>
      <c r="AG56" s="115"/>
      <c r="AH56" s="115"/>
      <c r="AI56" s="115"/>
      <c r="AJ56" s="115"/>
      <c r="AK56" s="115"/>
      <c r="AL56" s="116"/>
      <c r="AM56" s="115"/>
      <c r="AQ56" s="2401"/>
      <c r="AR56" s="2401"/>
      <c r="AS56" s="2401"/>
      <c r="AT56" s="2401"/>
      <c r="AU56" s="2401"/>
      <c r="AV56" s="2401"/>
      <c r="AW56" s="2401"/>
      <c r="AX56" s="2401"/>
      <c r="AY56" s="2401"/>
      <c r="AZ56" s="2401"/>
      <c r="BA56" s="2401"/>
      <c r="BB56" s="2401"/>
      <c r="BC56" s="2401"/>
      <c r="BD56" s="2401"/>
      <c r="BE56" s="2401"/>
      <c r="BF56" s="2401"/>
      <c r="BG56" s="2401"/>
      <c r="BH56" s="2401"/>
      <c r="BI56" s="2401"/>
      <c r="BJ56" s="2401"/>
      <c r="BK56" s="2401"/>
      <c r="BL56" s="113"/>
    </row>
    <row r="57" spans="1:64" ht="14.15" customHeight="1">
      <c r="A57" s="6"/>
      <c r="B57" s="68"/>
      <c r="C57" s="1" t="s">
        <v>1648</v>
      </c>
      <c r="Z57" s="177"/>
      <c r="AA57" s="71" t="s">
        <v>965</v>
      </c>
      <c r="AB57" s="115" t="s">
        <v>2007</v>
      </c>
      <c r="AC57" s="6"/>
      <c r="AD57" s="1"/>
      <c r="AE57" s="1"/>
      <c r="AG57" s="150"/>
      <c r="AH57" s="1"/>
      <c r="AI57" s="6"/>
      <c r="AJ57" s="6"/>
      <c r="AK57" s="115"/>
      <c r="AL57" s="116"/>
      <c r="AM57" s="115"/>
      <c r="AQ57" s="2401"/>
      <c r="AR57" s="2401"/>
      <c r="AS57" s="2401"/>
      <c r="AT57" s="2401"/>
      <c r="AU57" s="2401"/>
      <c r="AV57" s="2401"/>
      <c r="AW57" s="2401"/>
      <c r="AX57" s="2401"/>
      <c r="AY57" s="2401"/>
      <c r="AZ57" s="2401"/>
      <c r="BA57" s="2401"/>
      <c r="BB57" s="2401"/>
      <c r="BC57" s="2401"/>
      <c r="BD57" s="2401"/>
      <c r="BE57" s="2401"/>
      <c r="BF57" s="2401"/>
      <c r="BG57" s="2401"/>
      <c r="BH57" s="2401"/>
      <c r="BI57" s="2401"/>
      <c r="BJ57" s="2401"/>
      <c r="BK57" s="2401"/>
    </row>
    <row r="58" spans="1:64" ht="14.15" customHeight="1">
      <c r="A58" s="6"/>
      <c r="B58" s="68"/>
      <c r="D58" s="5" t="s">
        <v>909</v>
      </c>
      <c r="R58" s="96"/>
      <c r="S58" s="96"/>
      <c r="T58" s="97"/>
      <c r="U58" s="98"/>
      <c r="V58" s="98"/>
      <c r="W58" s="499"/>
      <c r="X58" s="6"/>
      <c r="Y58" s="6"/>
      <c r="Z58" s="177"/>
      <c r="AA58" s="115"/>
      <c r="AB58" s="82"/>
      <c r="AC58" s="115"/>
      <c r="AD58" s="82"/>
      <c r="AE58" s="82"/>
      <c r="AF58" s="65"/>
      <c r="AG58" s="82"/>
      <c r="AH58" s="82"/>
      <c r="AI58" s="115"/>
      <c r="AJ58" s="115"/>
      <c r="AK58" s="115"/>
      <c r="AL58" s="116"/>
      <c r="AM58" s="115"/>
      <c r="AQ58" s="4894" t="s">
        <v>1727</v>
      </c>
      <c r="AR58" s="4894"/>
      <c r="AS58" s="4894"/>
      <c r="AT58" s="4894"/>
      <c r="AU58" s="4894"/>
      <c r="AV58" s="4894"/>
      <c r="AW58" s="4894"/>
      <c r="AX58" s="4894"/>
      <c r="AY58" s="4894"/>
      <c r="AZ58" s="4894"/>
      <c r="BA58" s="4894"/>
      <c r="BB58" s="4894"/>
      <c r="BC58" s="4894"/>
      <c r="BD58" s="4894"/>
      <c r="BE58" s="4894"/>
      <c r="BF58" s="4894"/>
      <c r="BG58" s="4894"/>
      <c r="BH58" s="4894"/>
      <c r="BI58" s="4894"/>
      <c r="BJ58" s="4894"/>
      <c r="BK58" s="4894"/>
    </row>
    <row r="59" spans="1:64" ht="14.15" customHeight="1">
      <c r="A59" s="6"/>
      <c r="B59" s="68"/>
      <c r="R59" s="96"/>
      <c r="S59" s="96"/>
      <c r="T59" s="97"/>
      <c r="U59" s="98"/>
      <c r="V59" s="98"/>
      <c r="W59" s="499"/>
      <c r="X59" s="6"/>
      <c r="Y59" s="6"/>
      <c r="Z59" s="177"/>
      <c r="AA59" s="115"/>
      <c r="AB59" s="82"/>
      <c r="AC59" s="115"/>
      <c r="AD59" s="82"/>
      <c r="AE59" s="82"/>
      <c r="AF59" s="65"/>
      <c r="AG59" s="82"/>
      <c r="AH59" s="82"/>
      <c r="AI59" s="115"/>
      <c r="AJ59" s="115"/>
      <c r="AK59" s="115"/>
      <c r="AL59" s="116"/>
      <c r="AM59" s="115"/>
      <c r="AQ59" s="4894"/>
      <c r="AR59" s="4894"/>
      <c r="AS59" s="4894"/>
      <c r="AT59" s="4894"/>
      <c r="AU59" s="4894"/>
      <c r="AV59" s="4894"/>
      <c r="AW59" s="4894"/>
      <c r="AX59" s="4894"/>
      <c r="AY59" s="4894"/>
      <c r="AZ59" s="4894"/>
      <c r="BA59" s="4894"/>
      <c r="BB59" s="4894"/>
      <c r="BC59" s="4894"/>
      <c r="BD59" s="4894"/>
      <c r="BE59" s="4894"/>
      <c r="BF59" s="4894"/>
      <c r="BG59" s="4894"/>
      <c r="BH59" s="4894"/>
      <c r="BI59" s="4894"/>
      <c r="BJ59" s="4894"/>
      <c r="BK59" s="4894"/>
    </row>
    <row r="60" spans="1:64" ht="14" customHeight="1">
      <c r="B60" s="68"/>
      <c r="C60" s="1" t="s">
        <v>1649</v>
      </c>
      <c r="R60" s="96"/>
      <c r="S60" s="96"/>
      <c r="T60" s="97"/>
      <c r="U60" s="98"/>
      <c r="V60" s="98"/>
      <c r="W60" s="499"/>
      <c r="X60" s="6"/>
      <c r="Y60" s="6"/>
      <c r="Z60" s="177"/>
      <c r="AA60" s="65"/>
      <c r="AB60" s="65"/>
      <c r="AC60" s="65"/>
      <c r="AD60" s="65"/>
      <c r="AE60" s="65"/>
      <c r="AF60" s="65"/>
      <c r="AG60" s="65"/>
      <c r="AH60" s="65"/>
      <c r="AI60" s="65"/>
      <c r="AJ60" s="65"/>
      <c r="AK60" s="65"/>
      <c r="AL60" s="154"/>
      <c r="AM60" s="65"/>
      <c r="AQ60" s="2401" t="s">
        <v>2180</v>
      </c>
      <c r="AR60" s="2401"/>
      <c r="AS60" s="2401"/>
      <c r="AT60" s="2401"/>
      <c r="AU60" s="2401"/>
      <c r="AV60" s="2401"/>
      <c r="AW60" s="2401"/>
      <c r="AX60" s="2401"/>
      <c r="AY60" s="2401"/>
      <c r="AZ60" s="2401"/>
      <c r="BA60" s="2401"/>
      <c r="BB60" s="2401"/>
      <c r="BC60" s="2401"/>
      <c r="BD60" s="2401"/>
      <c r="BE60" s="2401"/>
      <c r="BF60" s="2401"/>
      <c r="BG60" s="2401"/>
      <c r="BH60" s="2401"/>
      <c r="BI60" s="2401"/>
      <c r="BJ60" s="2401"/>
      <c r="BK60" s="2401"/>
    </row>
    <row r="61" spans="1:64" ht="14">
      <c r="B61" s="68"/>
      <c r="C61" s="1"/>
      <c r="R61" s="96"/>
      <c r="S61" s="96"/>
      <c r="T61" s="97"/>
      <c r="U61" s="98"/>
      <c r="V61" s="98"/>
      <c r="W61" s="499"/>
      <c r="X61" s="6"/>
      <c r="Y61" s="6"/>
      <c r="Z61" s="177"/>
      <c r="AL61" s="102"/>
      <c r="AQ61" s="2401"/>
      <c r="AR61" s="2401"/>
      <c r="AS61" s="2401"/>
      <c r="AT61" s="2401"/>
      <c r="AU61" s="2401"/>
      <c r="AV61" s="2401"/>
      <c r="AW61" s="2401"/>
      <c r="AX61" s="2401"/>
      <c r="AY61" s="2401"/>
      <c r="AZ61" s="2401"/>
      <c r="BA61" s="2401"/>
      <c r="BB61" s="2401"/>
      <c r="BC61" s="2401"/>
      <c r="BD61" s="2401"/>
      <c r="BE61" s="2401"/>
      <c r="BF61" s="2401"/>
      <c r="BG61" s="2401"/>
      <c r="BH61" s="2401"/>
      <c r="BI61" s="2401"/>
      <c r="BJ61" s="2401"/>
      <c r="BK61" s="2401"/>
    </row>
    <row r="62" spans="1:64" ht="14">
      <c r="B62" s="68"/>
      <c r="C62" s="183" t="s">
        <v>620</v>
      </c>
      <c r="D62" s="6"/>
      <c r="E62" s="6"/>
      <c r="F62" s="6"/>
      <c r="G62" s="6"/>
      <c r="H62" s="6"/>
      <c r="I62" s="6"/>
      <c r="J62" s="6"/>
      <c r="K62" s="6"/>
      <c r="L62" s="6"/>
      <c r="M62" s="6"/>
      <c r="N62" s="6"/>
      <c r="O62" s="6"/>
      <c r="P62" s="6"/>
      <c r="Q62" s="6"/>
      <c r="R62" s="96"/>
      <c r="S62" s="96"/>
      <c r="T62" s="97"/>
      <c r="U62" s="98"/>
      <c r="V62" s="98"/>
      <c r="W62" s="499"/>
      <c r="X62" s="6"/>
      <c r="Y62" s="6"/>
      <c r="Z62" s="177"/>
      <c r="AL62" s="102"/>
      <c r="AQ62" s="2401"/>
      <c r="AR62" s="2401"/>
      <c r="AS62" s="2401"/>
      <c r="AT62" s="2401"/>
      <c r="AU62" s="2401"/>
      <c r="AV62" s="2401"/>
      <c r="AW62" s="2401"/>
      <c r="AX62" s="2401"/>
      <c r="AY62" s="2401"/>
      <c r="AZ62" s="2401"/>
      <c r="BA62" s="2401"/>
      <c r="BB62" s="2401"/>
      <c r="BC62" s="2401"/>
      <c r="BD62" s="2401"/>
      <c r="BE62" s="2401"/>
      <c r="BF62" s="2401"/>
      <c r="BG62" s="2401"/>
      <c r="BH62" s="2401"/>
      <c r="BI62" s="2401"/>
      <c r="BJ62" s="2401"/>
      <c r="BK62" s="2401"/>
    </row>
    <row r="63" spans="1:64" ht="14">
      <c r="B63" s="68"/>
      <c r="C63" s="183"/>
      <c r="D63" s="6"/>
      <c r="E63" s="6"/>
      <c r="F63" s="6"/>
      <c r="G63" s="6"/>
      <c r="H63" s="6"/>
      <c r="I63" s="6"/>
      <c r="J63" s="6"/>
      <c r="K63" s="6"/>
      <c r="L63" s="6"/>
      <c r="M63" s="6"/>
      <c r="N63" s="6"/>
      <c r="O63" s="6"/>
      <c r="P63" s="6"/>
      <c r="Q63" s="6"/>
      <c r="R63" s="96"/>
      <c r="S63" s="96"/>
      <c r="T63" s="97"/>
      <c r="U63" s="98"/>
      <c r="V63" s="98"/>
      <c r="W63" s="499"/>
      <c r="X63" s="6"/>
      <c r="Y63" s="6"/>
      <c r="Z63" s="177"/>
      <c r="AL63" s="102"/>
      <c r="AQ63" s="4898"/>
      <c r="AR63" s="4898"/>
      <c r="AS63" s="4898"/>
      <c r="AT63" s="4898"/>
      <c r="AU63" s="4898"/>
      <c r="AV63" s="4898"/>
      <c r="AW63" s="4898"/>
      <c r="AX63" s="4898"/>
      <c r="AY63" s="4898"/>
      <c r="AZ63" s="4898"/>
      <c r="BA63" s="4898"/>
      <c r="BB63" s="4898"/>
      <c r="BC63" s="4898"/>
      <c r="BD63" s="4898"/>
      <c r="BE63" s="4898"/>
      <c r="BF63" s="4898"/>
      <c r="BG63" s="4898"/>
      <c r="BH63" s="4898"/>
      <c r="BI63" s="4898"/>
      <c r="BJ63" s="4898"/>
      <c r="BK63" s="4898"/>
    </row>
    <row r="64" spans="1:64" ht="14">
      <c r="B64" s="68"/>
      <c r="C64" s="99" t="s">
        <v>228</v>
      </c>
      <c r="D64" s="5" t="s">
        <v>621</v>
      </c>
      <c r="R64" s="96"/>
      <c r="S64" s="96"/>
      <c r="T64" s="97"/>
      <c r="U64" s="98"/>
      <c r="V64" s="98"/>
      <c r="W64" s="499"/>
      <c r="X64" s="6"/>
      <c r="Y64" s="6"/>
      <c r="Z64" s="177"/>
      <c r="AL64" s="102"/>
      <c r="AQ64" s="4898"/>
      <c r="AR64" s="4898"/>
      <c r="AS64" s="4898"/>
      <c r="AT64" s="4898"/>
      <c r="AU64" s="4898"/>
      <c r="AV64" s="4898"/>
      <c r="AW64" s="4898"/>
      <c r="AX64" s="4898"/>
      <c r="AY64" s="4898"/>
      <c r="AZ64" s="4898"/>
      <c r="BA64" s="4898"/>
      <c r="BB64" s="4898"/>
      <c r="BC64" s="4898"/>
      <c r="BD64" s="4898"/>
      <c r="BE64" s="4898"/>
      <c r="BF64" s="4898"/>
      <c r="BG64" s="4898"/>
      <c r="BH64" s="4898"/>
      <c r="BI64" s="4898"/>
      <c r="BJ64" s="4898"/>
      <c r="BK64" s="4898"/>
    </row>
    <row r="65" spans="1:63" ht="14.15" customHeight="1">
      <c r="A65" s="6"/>
      <c r="B65" s="68"/>
      <c r="C65" s="6"/>
      <c r="D65" s="6"/>
      <c r="E65" s="4897"/>
      <c r="F65" s="4897"/>
      <c r="G65" s="4897"/>
      <c r="H65" s="4897"/>
      <c r="I65" s="4897"/>
      <c r="J65" s="4897"/>
      <c r="K65" s="4897"/>
      <c r="L65" s="4897"/>
      <c r="M65" s="4897"/>
      <c r="N65" s="4897"/>
      <c r="O65" s="4897"/>
      <c r="P65" s="4897"/>
      <c r="Q65" s="4897"/>
      <c r="R65" s="4897"/>
      <c r="S65" s="4897"/>
      <c r="T65" s="4897"/>
      <c r="U65" s="4897"/>
      <c r="V65" s="4897"/>
      <c r="W65" s="4897"/>
      <c r="X65" s="4897"/>
      <c r="Y65" s="4897"/>
      <c r="Z65" s="554"/>
      <c r="AA65" s="143"/>
      <c r="AB65" s="86"/>
      <c r="AC65" s="86"/>
      <c r="AD65" s="86"/>
      <c r="AE65" s="86"/>
      <c r="AF65" s="86"/>
      <c r="AG65" s="86"/>
      <c r="AH65" s="86"/>
      <c r="AI65" s="86"/>
      <c r="AJ65" s="86"/>
      <c r="AK65" s="86"/>
      <c r="AL65" s="116"/>
      <c r="AM65" s="115"/>
      <c r="AQ65" s="4893" t="s">
        <v>1701</v>
      </c>
      <c r="AR65" s="2682"/>
      <c r="AS65" s="2682"/>
      <c r="AT65" s="2682"/>
      <c r="AU65" s="2682"/>
      <c r="AV65" s="2682"/>
      <c r="AW65" s="2682"/>
      <c r="AX65" s="2682"/>
      <c r="AY65" s="2682"/>
      <c r="AZ65" s="2682"/>
      <c r="BA65" s="2682"/>
      <c r="BB65" s="2682"/>
      <c r="BC65" s="2682"/>
      <c r="BD65" s="2682"/>
      <c r="BE65" s="2682"/>
      <c r="BF65" s="2682"/>
      <c r="BG65" s="2682"/>
      <c r="BH65" s="2682"/>
      <c r="BI65" s="2682"/>
      <c r="BJ65" s="2682"/>
      <c r="BK65" s="2682"/>
    </row>
    <row r="66" spans="1:63" ht="14.15" customHeight="1">
      <c r="A66" s="6"/>
      <c r="B66" s="68"/>
      <c r="C66" s="6"/>
      <c r="D66" s="6"/>
      <c r="E66" s="4897"/>
      <c r="F66" s="4897"/>
      <c r="G66" s="4897"/>
      <c r="H66" s="4897"/>
      <c r="I66" s="4897"/>
      <c r="J66" s="4897"/>
      <c r="K66" s="4897"/>
      <c r="L66" s="4897"/>
      <c r="M66" s="4897"/>
      <c r="N66" s="4897"/>
      <c r="O66" s="4897"/>
      <c r="P66" s="4897"/>
      <c r="Q66" s="4897"/>
      <c r="R66" s="4897"/>
      <c r="S66" s="4897"/>
      <c r="T66" s="4897"/>
      <c r="U66" s="4897"/>
      <c r="V66" s="4897"/>
      <c r="W66" s="4897"/>
      <c r="X66" s="4897"/>
      <c r="Y66" s="4897"/>
      <c r="Z66" s="554"/>
      <c r="AA66" s="143"/>
      <c r="AB66" s="86"/>
      <c r="AC66" s="86"/>
      <c r="AD66" s="86"/>
      <c r="AE66" s="86"/>
      <c r="AF66" s="86"/>
      <c r="AG66" s="86"/>
      <c r="AH66" s="86"/>
      <c r="AI66" s="86"/>
      <c r="AJ66" s="86"/>
      <c r="AK66" s="86"/>
      <c r="AL66" s="116"/>
      <c r="AM66" s="115"/>
    </row>
    <row r="67" spans="1:63" ht="14.5" thickBot="1">
      <c r="B67" s="106"/>
      <c r="C67" s="109"/>
      <c r="D67" s="108"/>
      <c r="E67" s="108"/>
      <c r="F67" s="108"/>
      <c r="G67" s="108"/>
      <c r="H67" s="108"/>
      <c r="I67" s="108"/>
      <c r="J67" s="108"/>
      <c r="K67" s="108"/>
      <c r="L67" s="108"/>
      <c r="M67" s="108"/>
      <c r="N67" s="108"/>
      <c r="O67" s="108"/>
      <c r="P67" s="108"/>
      <c r="Q67" s="108"/>
      <c r="R67" s="253"/>
      <c r="S67" s="253"/>
      <c r="T67" s="254"/>
      <c r="U67" s="255"/>
      <c r="V67" s="255"/>
      <c r="W67" s="175"/>
      <c r="X67" s="107"/>
      <c r="Y67" s="107"/>
      <c r="Z67" s="158"/>
      <c r="AA67" s="108"/>
      <c r="AB67" s="108"/>
      <c r="AC67" s="108"/>
      <c r="AD67" s="108"/>
      <c r="AE67" s="108"/>
      <c r="AF67" s="108"/>
      <c r="AG67" s="108"/>
      <c r="AH67" s="108"/>
      <c r="AI67" s="108"/>
      <c r="AJ67" s="108"/>
      <c r="AK67" s="108"/>
      <c r="AL67" s="160"/>
    </row>
    <row r="68" spans="1:63" ht="14.15" customHeight="1">
      <c r="A68" s="499"/>
      <c r="B68" s="499"/>
      <c r="C68" s="121"/>
      <c r="D68" s="256"/>
      <c r="E68" s="257"/>
      <c r="F68" s="256"/>
      <c r="G68" s="256"/>
      <c r="H68" s="258"/>
      <c r="I68" s="258"/>
      <c r="J68" s="499"/>
      <c r="K68" s="499"/>
      <c r="L68" s="499"/>
      <c r="M68" s="499"/>
      <c r="N68" s="499"/>
      <c r="O68" s="499"/>
      <c r="P68" s="499"/>
      <c r="Q68" s="499"/>
      <c r="R68" s="499"/>
      <c r="S68" s="96"/>
      <c r="T68" s="96"/>
      <c r="U68" s="97"/>
      <c r="V68" s="98"/>
      <c r="W68" s="98"/>
      <c r="X68" s="499"/>
      <c r="Y68" s="499"/>
      <c r="Z68" s="499"/>
      <c r="AA68" s="98"/>
      <c r="AB68" s="829"/>
      <c r="AC68" s="499"/>
      <c r="AD68" s="499"/>
      <c r="AE68" s="499"/>
      <c r="AF68" s="499"/>
      <c r="AG68" s="499"/>
      <c r="AH68" s="499"/>
      <c r="AI68" s="499"/>
      <c r="AJ68" s="499"/>
      <c r="AK68" s="499"/>
      <c r="AL68" s="259"/>
      <c r="AM68" s="259"/>
      <c r="AN68" s="121"/>
      <c r="AO68" s="121"/>
    </row>
    <row r="69" spans="1:63" ht="14.15" customHeight="1">
      <c r="A69" s="499"/>
      <c r="B69" s="499"/>
      <c r="C69" s="499"/>
      <c r="D69" s="499"/>
      <c r="E69" s="121"/>
      <c r="F69" s="499"/>
      <c r="G69" s="499"/>
      <c r="H69" s="499"/>
      <c r="I69" s="499"/>
      <c r="J69" s="499"/>
      <c r="K69" s="499"/>
      <c r="L69" s="499"/>
      <c r="M69" s="499"/>
      <c r="N69" s="499"/>
      <c r="O69" s="499"/>
      <c r="P69" s="499"/>
      <c r="Q69" s="499"/>
      <c r="S69" s="121"/>
      <c r="T69" s="121"/>
      <c r="U69" s="121"/>
      <c r="V69" s="121"/>
      <c r="X69" s="121"/>
      <c r="Y69" s="121"/>
      <c r="Z69" s="499"/>
      <c r="AA69" s="499"/>
      <c r="AB69" s="499"/>
      <c r="AC69" s="499"/>
      <c r="AD69" s="499"/>
      <c r="AE69" s="499"/>
      <c r="AF69" s="499"/>
      <c r="AG69" s="499"/>
      <c r="AH69" s="499"/>
      <c r="AI69" s="499"/>
      <c r="AJ69" s="499"/>
      <c r="AK69" s="499"/>
      <c r="AL69" s="259"/>
      <c r="AM69" s="259"/>
      <c r="AN69" s="121"/>
      <c r="AO69" s="121"/>
    </row>
    <row r="70" spans="1:63" ht="14.15" customHeight="1">
      <c r="A70" s="499"/>
      <c r="B70" s="499"/>
      <c r="C70" s="499"/>
      <c r="D70" s="121"/>
      <c r="E70" s="121"/>
      <c r="F70" s="499"/>
      <c r="G70" s="499"/>
      <c r="H70" s="499"/>
      <c r="I70" s="499"/>
      <c r="J70" s="499"/>
      <c r="K70" s="499"/>
      <c r="L70" s="499"/>
      <c r="M70" s="499"/>
      <c r="N70" s="499"/>
      <c r="O70" s="499"/>
      <c r="P70" s="499"/>
      <c r="Q70" s="499"/>
      <c r="R70" s="499"/>
      <c r="S70" s="96"/>
      <c r="T70" s="96"/>
      <c r="U70" s="97"/>
      <c r="V70" s="98"/>
      <c r="W70" s="98"/>
      <c r="X70" s="499"/>
      <c r="Y70" s="499"/>
      <c r="Z70" s="499"/>
      <c r="AA70" s="499"/>
      <c r="AB70" s="499"/>
      <c r="AC70" s="499"/>
      <c r="AD70" s="499"/>
      <c r="AE70" s="499"/>
      <c r="AF70" s="499"/>
      <c r="AG70" s="499"/>
      <c r="AH70" s="499"/>
      <c r="AI70" s="499"/>
      <c r="AJ70" s="499"/>
      <c r="AK70" s="499"/>
      <c r="AL70" s="259"/>
      <c r="AM70" s="259"/>
      <c r="AN70" s="121"/>
      <c r="AO70" s="121"/>
    </row>
    <row r="71" spans="1:63" ht="14.15" customHeight="1">
      <c r="A71" s="499"/>
      <c r="B71" s="499"/>
      <c r="C71" s="499"/>
      <c r="D71" s="121"/>
      <c r="E71" s="499"/>
      <c r="F71" s="499"/>
      <c r="G71" s="499"/>
      <c r="H71" s="96"/>
      <c r="I71" s="96"/>
      <c r="J71" s="121"/>
      <c r="K71" s="170"/>
      <c r="L71" s="499"/>
      <c r="M71" s="499"/>
      <c r="N71" s="499"/>
      <c r="O71" s="499"/>
      <c r="P71" s="499"/>
      <c r="Q71" s="499"/>
      <c r="R71" s="499"/>
      <c r="S71" s="499"/>
      <c r="T71" s="499"/>
      <c r="U71" s="499"/>
      <c r="V71" s="499"/>
      <c r="W71" s="499"/>
      <c r="X71" s="260"/>
      <c r="Y71" s="260"/>
      <c r="Z71" s="121"/>
      <c r="AA71" s="98"/>
      <c r="AB71" s="829"/>
      <c r="AC71" s="829"/>
      <c r="AD71" s="829"/>
      <c r="AE71" s="829"/>
      <c r="AF71" s="829"/>
      <c r="AG71" s="829"/>
      <c r="AH71" s="829"/>
      <c r="AI71" s="829"/>
      <c r="AJ71" s="829"/>
      <c r="AK71" s="829"/>
      <c r="AL71" s="829"/>
      <c r="AM71" s="829"/>
      <c r="AN71" s="121"/>
      <c r="AO71" s="121"/>
    </row>
    <row r="72" spans="1:63" ht="14.15" customHeight="1">
      <c r="A72" s="499"/>
      <c r="B72" s="499"/>
      <c r="C72" s="499"/>
      <c r="D72" s="499"/>
      <c r="E72" s="121"/>
      <c r="F72" s="121"/>
      <c r="G72" s="121"/>
      <c r="H72" s="96"/>
      <c r="I72" s="96"/>
      <c r="J72" s="121"/>
      <c r="K72" s="170"/>
      <c r="L72" s="499"/>
      <c r="M72" s="499"/>
      <c r="N72" s="499"/>
      <c r="O72" s="499"/>
      <c r="P72" s="499"/>
      <c r="Q72" s="499"/>
      <c r="R72" s="96"/>
      <c r="S72" s="96"/>
      <c r="T72" s="97"/>
      <c r="U72" s="98"/>
      <c r="V72" s="98"/>
      <c r="W72" s="499"/>
      <c r="X72" s="499"/>
      <c r="Y72" s="499"/>
      <c r="Z72" s="121"/>
      <c r="AA72" s="100"/>
      <c r="AB72" s="100"/>
      <c r="AC72" s="829"/>
      <c r="AD72" s="829"/>
      <c r="AE72" s="829"/>
      <c r="AF72" s="829"/>
      <c r="AG72" s="829"/>
      <c r="AH72" s="829"/>
      <c r="AI72" s="829"/>
      <c r="AJ72" s="829"/>
      <c r="AK72" s="829"/>
      <c r="AL72" s="829"/>
      <c r="AM72" s="829"/>
      <c r="AN72" s="121"/>
      <c r="AO72" s="121"/>
    </row>
    <row r="73" spans="1:63" ht="14.15" customHeight="1">
      <c r="A73" s="499"/>
      <c r="B73" s="499"/>
      <c r="C73" s="170"/>
      <c r="D73" s="121"/>
      <c r="E73" s="121"/>
      <c r="F73" s="121"/>
      <c r="G73" s="121"/>
      <c r="H73" s="96"/>
      <c r="I73" s="96"/>
      <c r="J73" s="121"/>
      <c r="K73" s="170"/>
      <c r="L73" s="499"/>
      <c r="M73" s="499"/>
      <c r="N73" s="499"/>
      <c r="O73" s="499"/>
      <c r="P73" s="499"/>
      <c r="Q73" s="499"/>
      <c r="R73" s="96"/>
      <c r="S73" s="96"/>
      <c r="T73" s="97"/>
      <c r="U73" s="98"/>
      <c r="V73" s="98"/>
      <c r="W73" s="499"/>
      <c r="X73" s="499"/>
      <c r="Y73" s="499"/>
      <c r="Z73" s="121"/>
      <c r="AA73" s="100"/>
      <c r="AB73" s="100"/>
      <c r="AC73" s="829"/>
      <c r="AD73" s="829"/>
      <c r="AE73" s="829"/>
      <c r="AF73" s="829"/>
      <c r="AG73" s="829"/>
      <c r="AH73" s="829"/>
      <c r="AI73" s="829"/>
      <c r="AJ73" s="829"/>
      <c r="AK73" s="829"/>
      <c r="AL73" s="829"/>
      <c r="AM73" s="829"/>
      <c r="AN73" s="121"/>
      <c r="AO73" s="121"/>
    </row>
    <row r="74" spans="1:63" ht="14.15" customHeight="1">
      <c r="A74" s="499"/>
      <c r="B74" s="499"/>
      <c r="C74" s="499"/>
      <c r="D74" s="121"/>
      <c r="E74" s="121"/>
      <c r="F74" s="121"/>
      <c r="G74" s="121"/>
      <c r="H74" s="121"/>
      <c r="I74" s="121"/>
      <c r="J74" s="121"/>
      <c r="K74" s="121"/>
      <c r="L74" s="121"/>
      <c r="M74" s="121"/>
      <c r="N74" s="121"/>
      <c r="O74" s="121"/>
      <c r="P74" s="121"/>
      <c r="Q74" s="121"/>
      <c r="R74" s="96"/>
      <c r="S74" s="96"/>
      <c r="T74" s="96"/>
      <c r="U74" s="96"/>
      <c r="V74" s="96"/>
      <c r="X74" s="499"/>
      <c r="Y74" s="499"/>
      <c r="Z74" s="121"/>
      <c r="AA74" s="829"/>
      <c r="AB74" s="121"/>
      <c r="AC74" s="121"/>
      <c r="AD74" s="121"/>
      <c r="AE74" s="100"/>
      <c r="AF74" s="100"/>
      <c r="AG74" s="100"/>
      <c r="AH74" s="100"/>
      <c r="AI74" s="100"/>
      <c r="AJ74" s="100"/>
      <c r="AK74" s="100"/>
      <c r="AL74" s="100"/>
      <c r="AM74" s="100"/>
      <c r="AN74" s="121"/>
      <c r="AO74" s="121"/>
    </row>
    <row r="75" spans="1:63" ht="14.15" customHeight="1">
      <c r="A75" s="499"/>
      <c r="B75" s="499"/>
      <c r="C75" s="499"/>
      <c r="D75" s="121"/>
      <c r="E75" s="121"/>
      <c r="F75" s="121"/>
      <c r="G75" s="121"/>
      <c r="H75" s="121"/>
      <c r="I75" s="121"/>
      <c r="J75" s="121"/>
      <c r="K75" s="121"/>
      <c r="L75" s="121"/>
      <c r="M75" s="121"/>
      <c r="N75" s="121"/>
      <c r="O75" s="121"/>
      <c r="P75" s="121"/>
      <c r="Q75" s="121"/>
      <c r="S75" s="121"/>
      <c r="T75" s="121"/>
      <c r="U75" s="121"/>
      <c r="V75" s="121"/>
      <c r="X75" s="121"/>
      <c r="Y75" s="121"/>
      <c r="Z75" s="121"/>
      <c r="AA75" s="121"/>
      <c r="AB75" s="121"/>
      <c r="AC75" s="121"/>
      <c r="AD75" s="121"/>
      <c r="AE75" s="121"/>
      <c r="AF75" s="121"/>
      <c r="AG75" s="121"/>
      <c r="AH75" s="121"/>
      <c r="AI75" s="121"/>
      <c r="AJ75" s="121"/>
      <c r="AK75" s="121"/>
      <c r="AL75" s="829"/>
      <c r="AM75" s="829"/>
      <c r="AN75" s="121"/>
      <c r="AO75" s="121"/>
    </row>
    <row r="76" spans="1:63" ht="14.15" customHeight="1">
      <c r="A76" s="499"/>
      <c r="B76" s="499"/>
      <c r="C76" s="121"/>
      <c r="D76" s="121"/>
      <c r="E76" s="121"/>
      <c r="F76" s="121"/>
      <c r="G76" s="121"/>
      <c r="H76" s="499"/>
      <c r="I76" s="499"/>
      <c r="J76" s="499"/>
      <c r="K76" s="499"/>
      <c r="L76" s="499"/>
      <c r="M76" s="499"/>
      <c r="N76" s="499"/>
      <c r="O76" s="499"/>
      <c r="P76" s="499"/>
      <c r="Q76" s="499"/>
      <c r="R76" s="499"/>
      <c r="S76" s="499"/>
      <c r="T76" s="499"/>
      <c r="U76" s="499"/>
      <c r="V76" s="499"/>
      <c r="W76" s="499"/>
      <c r="X76" s="499"/>
      <c r="Y76" s="499"/>
      <c r="Z76" s="100"/>
      <c r="AA76" s="499"/>
      <c r="AB76" s="499"/>
      <c r="AC76" s="100"/>
      <c r="AD76" s="499"/>
      <c r="AE76" s="499"/>
      <c r="AF76" s="499"/>
      <c r="AG76" s="499"/>
      <c r="AH76" s="499"/>
      <c r="AI76" s="499"/>
      <c r="AJ76" s="499"/>
      <c r="AK76" s="499"/>
      <c r="AL76" s="829"/>
      <c r="AM76" s="829"/>
      <c r="AN76" s="121"/>
      <c r="AO76" s="121"/>
    </row>
    <row r="77" spans="1:63" ht="7" customHeight="1">
      <c r="A77" s="499"/>
      <c r="B77" s="499"/>
      <c r="C77" s="121"/>
      <c r="D77" s="121"/>
      <c r="E77" s="121"/>
      <c r="F77" s="121"/>
      <c r="G77" s="121"/>
      <c r="H77" s="499"/>
      <c r="I77" s="499"/>
      <c r="J77" s="499"/>
      <c r="K77" s="499"/>
      <c r="L77" s="499"/>
      <c r="M77" s="499"/>
      <c r="N77" s="499"/>
      <c r="O77" s="499"/>
      <c r="P77" s="499"/>
      <c r="Q77" s="499"/>
      <c r="R77" s="499"/>
      <c r="S77" s="499"/>
      <c r="T77" s="499"/>
      <c r="U77" s="499"/>
      <c r="V77" s="499"/>
      <c r="W77" s="499"/>
      <c r="X77" s="499"/>
      <c r="Y77" s="499"/>
      <c r="Z77" s="100"/>
      <c r="AA77" s="499"/>
      <c r="AB77" s="499"/>
      <c r="AC77" s="100"/>
      <c r="AD77" s="499"/>
      <c r="AE77" s="499"/>
      <c r="AF77" s="499"/>
      <c r="AG77" s="499"/>
      <c r="AH77" s="499"/>
      <c r="AI77" s="499"/>
      <c r="AJ77" s="499"/>
      <c r="AK77" s="499"/>
      <c r="AL77" s="829"/>
      <c r="AM77" s="829"/>
      <c r="AN77" s="121"/>
      <c r="AO77" s="121"/>
    </row>
    <row r="78" spans="1:63" ht="14.15" customHeight="1">
      <c r="A78" s="499"/>
      <c r="B78" s="499"/>
      <c r="C78" s="499"/>
      <c r="D78" s="121"/>
      <c r="E78" s="121"/>
      <c r="F78" s="121"/>
      <c r="G78" s="121"/>
      <c r="H78" s="121"/>
      <c r="I78" s="121"/>
      <c r="J78" s="121"/>
      <c r="K78" s="121"/>
      <c r="L78" s="121"/>
      <c r="M78" s="121"/>
      <c r="N78" s="121"/>
      <c r="O78" s="121"/>
      <c r="P78" s="121"/>
      <c r="Q78" s="121"/>
      <c r="R78" s="499"/>
      <c r="S78" s="121"/>
      <c r="T78" s="121"/>
      <c r="U78" s="499"/>
      <c r="V78" s="96"/>
      <c r="W78" s="96"/>
      <c r="X78" s="499"/>
      <c r="Y78" s="499"/>
      <c r="Z78" s="121"/>
      <c r="AA78" s="829"/>
      <c r="AB78" s="829"/>
      <c r="AC78" s="829"/>
      <c r="AD78" s="829"/>
      <c r="AE78" s="829"/>
      <c r="AF78" s="829"/>
      <c r="AG78" s="829"/>
      <c r="AH78" s="829"/>
      <c r="AI78" s="829"/>
      <c r="AJ78" s="829"/>
      <c r="AK78" s="829"/>
      <c r="AL78" s="829"/>
      <c r="AM78" s="829"/>
      <c r="AN78" s="121"/>
      <c r="AO78" s="121"/>
    </row>
    <row r="79" spans="1:63" ht="14.15" customHeight="1">
      <c r="A79" s="499"/>
      <c r="B79" s="499"/>
      <c r="C79" s="499"/>
      <c r="D79" s="121"/>
      <c r="E79" s="121"/>
      <c r="F79" s="121"/>
      <c r="G79" s="121"/>
      <c r="H79" s="121"/>
      <c r="I79" s="121"/>
      <c r="J79" s="121"/>
      <c r="K79" s="121"/>
      <c r="L79" s="121"/>
      <c r="M79" s="121"/>
      <c r="N79" s="121"/>
      <c r="O79" s="121"/>
      <c r="P79" s="121"/>
      <c r="Q79" s="121"/>
      <c r="R79" s="96"/>
      <c r="S79" s="96"/>
      <c r="T79" s="97"/>
      <c r="U79" s="98"/>
      <c r="V79" s="98"/>
      <c r="W79" s="499"/>
      <c r="X79" s="499"/>
      <c r="Y79" s="499"/>
      <c r="Z79" s="121"/>
      <c r="AA79" s="829"/>
      <c r="AB79" s="829"/>
      <c r="AC79" s="829"/>
      <c r="AD79" s="829"/>
      <c r="AE79" s="829"/>
      <c r="AF79" s="829"/>
      <c r="AG79" s="829"/>
      <c r="AH79" s="829"/>
      <c r="AI79" s="829"/>
      <c r="AJ79" s="829"/>
      <c r="AK79" s="829"/>
      <c r="AL79" s="829"/>
      <c r="AM79" s="829"/>
      <c r="AN79" s="121"/>
      <c r="AO79" s="121"/>
    </row>
    <row r="80" spans="1:63" ht="14.15" customHeight="1">
      <c r="A80" s="499"/>
      <c r="B80" s="499"/>
      <c r="C80" s="499"/>
      <c r="D80" s="121"/>
      <c r="E80" s="121"/>
      <c r="F80" s="121"/>
      <c r="G80" s="121"/>
      <c r="H80" s="121"/>
      <c r="I80" s="121"/>
      <c r="J80" s="121"/>
      <c r="K80" s="121"/>
      <c r="L80" s="121"/>
      <c r="M80" s="121"/>
      <c r="N80" s="121"/>
      <c r="O80" s="121"/>
      <c r="P80" s="121"/>
      <c r="Q80" s="121"/>
      <c r="R80" s="96"/>
      <c r="S80" s="96"/>
      <c r="T80" s="97"/>
      <c r="U80" s="98"/>
      <c r="V80" s="98"/>
      <c r="W80" s="499"/>
      <c r="X80" s="499"/>
      <c r="Y80" s="499"/>
      <c r="Z80" s="121"/>
      <c r="AA80" s="829"/>
      <c r="AB80" s="829"/>
      <c r="AC80" s="829"/>
      <c r="AD80" s="829"/>
      <c r="AE80" s="829"/>
      <c r="AF80" s="829"/>
      <c r="AG80" s="829"/>
      <c r="AH80" s="829"/>
      <c r="AI80" s="829"/>
      <c r="AJ80" s="829"/>
      <c r="AK80" s="829"/>
      <c r="AL80" s="829"/>
      <c r="AM80" s="829"/>
      <c r="AN80" s="121"/>
      <c r="AO80" s="121"/>
    </row>
    <row r="81" spans="1:41" ht="14.15" customHeight="1">
      <c r="A81" s="499"/>
      <c r="B81" s="499"/>
      <c r="C81" s="121"/>
      <c r="D81" s="499"/>
      <c r="E81" s="499"/>
      <c r="F81" s="499"/>
      <c r="G81" s="499"/>
      <c r="H81" s="499"/>
      <c r="I81" s="499"/>
      <c r="J81" s="499"/>
      <c r="K81" s="499"/>
      <c r="L81" s="499"/>
      <c r="M81" s="96"/>
      <c r="N81" s="96"/>
      <c r="O81" s="121"/>
      <c r="P81" s="121"/>
      <c r="Q81" s="121"/>
      <c r="S81" s="121"/>
      <c r="T81" s="121"/>
      <c r="U81" s="121"/>
      <c r="V81" s="121"/>
      <c r="X81" s="121"/>
      <c r="Y81" s="121"/>
      <c r="Z81" s="121"/>
      <c r="AA81" s="121"/>
      <c r="AB81" s="121"/>
      <c r="AC81" s="121"/>
      <c r="AD81" s="121"/>
      <c r="AE81" s="121"/>
      <c r="AF81" s="121"/>
      <c r="AG81" s="121"/>
      <c r="AH81" s="121"/>
      <c r="AI81" s="121"/>
      <c r="AJ81" s="121"/>
      <c r="AK81" s="121"/>
      <c r="AL81" s="261"/>
      <c r="AM81" s="261"/>
      <c r="AN81" s="121"/>
      <c r="AO81" s="121"/>
    </row>
    <row r="82" spans="1:41" ht="14.15" customHeight="1">
      <c r="A82" s="499"/>
      <c r="B82" s="499"/>
      <c r="C82" s="121"/>
      <c r="D82" s="499"/>
      <c r="E82" s="499"/>
      <c r="F82" s="499"/>
      <c r="G82" s="499"/>
      <c r="H82" s="499"/>
      <c r="I82" s="499"/>
      <c r="J82" s="499"/>
      <c r="K82" s="499"/>
      <c r="L82" s="499"/>
      <c r="M82" s="499"/>
      <c r="N82" s="499"/>
      <c r="O82" s="499"/>
      <c r="P82" s="499"/>
      <c r="Q82" s="499"/>
      <c r="S82" s="121"/>
      <c r="T82" s="121"/>
      <c r="U82" s="121"/>
      <c r="V82" s="121"/>
      <c r="X82" s="121"/>
      <c r="Y82" s="121"/>
      <c r="Z82" s="499"/>
      <c r="AA82" s="499"/>
      <c r="AB82" s="121"/>
      <c r="AC82" s="121"/>
      <c r="AD82" s="121"/>
      <c r="AE82" s="121"/>
      <c r="AF82" s="121"/>
      <c r="AG82" s="121"/>
      <c r="AH82" s="121"/>
      <c r="AI82" s="121"/>
      <c r="AJ82" s="121"/>
      <c r="AK82" s="121"/>
      <c r="AL82" s="261"/>
      <c r="AM82" s="261"/>
      <c r="AN82" s="121"/>
      <c r="AO82" s="121"/>
    </row>
    <row r="83" spans="1:41" ht="14.15" customHeight="1">
      <c r="A83" s="499"/>
      <c r="B83" s="499"/>
      <c r="C83" s="499"/>
      <c r="D83" s="121"/>
      <c r="E83" s="121"/>
      <c r="F83" s="499"/>
      <c r="G83" s="499"/>
      <c r="H83" s="499"/>
      <c r="I83" s="499"/>
      <c r="J83" s="499"/>
      <c r="K83" s="499"/>
      <c r="L83" s="499"/>
      <c r="M83" s="499"/>
      <c r="N83" s="499"/>
      <c r="O83" s="499"/>
      <c r="P83" s="499"/>
      <c r="Q83" s="499"/>
      <c r="R83" s="499"/>
      <c r="S83" s="499"/>
      <c r="T83" s="96"/>
      <c r="U83" s="96"/>
      <c r="V83" s="499"/>
      <c r="W83" s="96"/>
      <c r="X83" s="96"/>
      <c r="Y83" s="499"/>
      <c r="Z83" s="499"/>
      <c r="AA83" s="121"/>
      <c r="AB83" s="121"/>
      <c r="AC83" s="499"/>
      <c r="AD83" s="499"/>
      <c r="AE83" s="499"/>
      <c r="AF83" s="499"/>
      <c r="AG83" s="499"/>
      <c r="AH83" s="499"/>
      <c r="AI83" s="499"/>
      <c r="AJ83" s="499"/>
      <c r="AK83" s="499"/>
      <c r="AL83" s="261"/>
      <c r="AM83" s="261"/>
      <c r="AN83" s="121"/>
      <c r="AO83" s="121"/>
    </row>
    <row r="84" spans="1:41" ht="14.15" customHeight="1">
      <c r="A84" s="499"/>
      <c r="B84" s="499"/>
      <c r="C84" s="499"/>
      <c r="D84" s="96"/>
      <c r="E84" s="96"/>
      <c r="F84" s="96"/>
      <c r="G84" s="96"/>
      <c r="H84" s="499"/>
      <c r="I84" s="499"/>
      <c r="J84" s="499"/>
      <c r="K84" s="499"/>
      <c r="L84" s="499"/>
      <c r="M84" s="499"/>
      <c r="N84" s="499"/>
      <c r="O84" s="499"/>
      <c r="P84" s="499"/>
      <c r="Q84" s="499"/>
      <c r="R84" s="499"/>
      <c r="S84" s="499"/>
      <c r="T84" s="499"/>
      <c r="U84" s="121"/>
      <c r="V84" s="499"/>
      <c r="W84" s="499"/>
      <c r="X84" s="499"/>
      <c r="Y84" s="121"/>
      <c r="Z84" s="829"/>
      <c r="AA84" s="829"/>
      <c r="AB84" s="121"/>
      <c r="AC84" s="829"/>
      <c r="AD84" s="829"/>
      <c r="AE84" s="829"/>
      <c r="AF84" s="829"/>
      <c r="AG84" s="829"/>
      <c r="AH84" s="829"/>
      <c r="AI84" s="829"/>
      <c r="AJ84" s="829"/>
      <c r="AK84" s="829"/>
      <c r="AL84" s="261"/>
      <c r="AM84" s="261"/>
      <c r="AN84" s="121"/>
      <c r="AO84" s="121"/>
    </row>
    <row r="85" spans="1:41" ht="14.15" customHeight="1">
      <c r="A85" s="499"/>
      <c r="B85" s="499"/>
      <c r="C85" s="499"/>
      <c r="D85" s="96"/>
      <c r="E85" s="96"/>
      <c r="F85" s="96"/>
      <c r="G85" s="96"/>
      <c r="H85" s="499"/>
      <c r="I85" s="499"/>
      <c r="J85" s="499"/>
      <c r="K85" s="499"/>
      <c r="L85" s="98"/>
      <c r="M85" s="98"/>
      <c r="N85" s="98"/>
      <c r="O85" s="98"/>
      <c r="P85" s="98"/>
      <c r="Q85" s="98"/>
      <c r="R85" s="98"/>
      <c r="S85" s="98"/>
      <c r="T85" s="98"/>
      <c r="U85" s="98"/>
      <c r="V85" s="98"/>
      <c r="W85" s="98"/>
      <c r="X85" s="98"/>
      <c r="Y85" s="121"/>
      <c r="Z85" s="238"/>
      <c r="AA85" s="829"/>
      <c r="AB85" s="829"/>
      <c r="AC85" s="829"/>
      <c r="AD85" s="829"/>
      <c r="AE85" s="829"/>
      <c r="AF85" s="829"/>
      <c r="AG85" s="829"/>
      <c r="AH85" s="829"/>
      <c r="AI85" s="829"/>
      <c r="AJ85" s="829"/>
      <c r="AK85" s="829"/>
      <c r="AL85" s="261"/>
      <c r="AM85" s="261"/>
      <c r="AN85" s="121"/>
      <c r="AO85" s="121"/>
    </row>
    <row r="86" spans="1:41" ht="14.15" customHeight="1">
      <c r="A86" s="499"/>
      <c r="B86" s="499"/>
      <c r="C86" s="499"/>
      <c r="D86" s="96"/>
      <c r="E86" s="96"/>
      <c r="F86" s="96"/>
      <c r="G86" s="96"/>
      <c r="H86" s="499"/>
      <c r="I86" s="499"/>
      <c r="J86" s="499"/>
      <c r="K86" s="499"/>
      <c r="L86" s="499"/>
      <c r="M86" s="499"/>
      <c r="N86" s="499"/>
      <c r="O86" s="499"/>
      <c r="P86" s="499"/>
      <c r="Q86" s="499"/>
      <c r="R86" s="499"/>
      <c r="S86" s="499"/>
      <c r="T86" s="499"/>
      <c r="U86" s="121"/>
      <c r="V86" s="499"/>
      <c r="W86" s="499"/>
      <c r="X86" s="499"/>
      <c r="Y86" s="121"/>
      <c r="Z86" s="829"/>
      <c r="AA86" s="829"/>
      <c r="AB86" s="829"/>
      <c r="AC86" s="829"/>
      <c r="AD86" s="829"/>
      <c r="AE86" s="829"/>
      <c r="AF86" s="829"/>
      <c r="AG86" s="829"/>
      <c r="AH86" s="829"/>
      <c r="AI86" s="829"/>
      <c r="AJ86" s="829"/>
      <c r="AK86" s="829"/>
      <c r="AL86" s="261"/>
      <c r="AM86" s="261"/>
      <c r="AN86" s="121"/>
      <c r="AO86" s="121"/>
    </row>
    <row r="87" spans="1:41" ht="14.15" customHeight="1">
      <c r="A87" s="499"/>
      <c r="B87" s="499"/>
      <c r="C87" s="499"/>
      <c r="D87" s="96"/>
      <c r="E87" s="96"/>
      <c r="F87" s="96"/>
      <c r="G87" s="96"/>
      <c r="H87" s="499"/>
      <c r="I87" s="499"/>
      <c r="J87" s="499"/>
      <c r="K87" s="499"/>
      <c r="L87" s="98"/>
      <c r="M87" s="98"/>
      <c r="N87" s="98"/>
      <c r="O87" s="98"/>
      <c r="P87" s="98"/>
      <c r="Q87" s="98"/>
      <c r="R87" s="98"/>
      <c r="S87" s="98"/>
      <c r="T87" s="98"/>
      <c r="U87" s="98"/>
      <c r="V87" s="98"/>
      <c r="W87" s="98"/>
      <c r="X87" s="98"/>
      <c r="Y87" s="121"/>
      <c r="Z87" s="238"/>
      <c r="AA87" s="829"/>
      <c r="AB87" s="829"/>
      <c r="AC87" s="829"/>
      <c r="AD87" s="829"/>
      <c r="AE87" s="829"/>
      <c r="AF87" s="829"/>
      <c r="AG87" s="829"/>
      <c r="AH87" s="829"/>
      <c r="AI87" s="829"/>
      <c r="AJ87" s="829"/>
      <c r="AK87" s="829"/>
      <c r="AL87" s="261"/>
      <c r="AM87" s="261"/>
      <c r="AN87" s="121"/>
      <c r="AO87" s="121"/>
    </row>
    <row r="88" spans="1:41" ht="14.15" customHeight="1">
      <c r="A88" s="499"/>
      <c r="B88" s="499"/>
      <c r="C88" s="499"/>
      <c r="D88" s="96"/>
      <c r="E88" s="96"/>
      <c r="F88" s="96"/>
      <c r="G88" s="96"/>
      <c r="H88" s="499"/>
      <c r="I88" s="499"/>
      <c r="J88" s="499"/>
      <c r="K88" s="499"/>
      <c r="L88" s="499"/>
      <c r="M88" s="499"/>
      <c r="N88" s="499"/>
      <c r="O88" s="499"/>
      <c r="P88" s="499"/>
      <c r="Q88" s="499"/>
      <c r="R88" s="499"/>
      <c r="S88" s="499"/>
      <c r="T88" s="499"/>
      <c r="U88" s="121"/>
      <c r="V88" s="499"/>
      <c r="W88" s="499"/>
      <c r="X88" s="499"/>
      <c r="Y88" s="121"/>
      <c r="Z88" s="829"/>
      <c r="AA88" s="829"/>
      <c r="AB88" s="829"/>
      <c r="AC88" s="829"/>
      <c r="AD88" s="829"/>
      <c r="AE88" s="829"/>
      <c r="AF88" s="829"/>
      <c r="AG88" s="829"/>
      <c r="AH88" s="829"/>
      <c r="AI88" s="829"/>
      <c r="AJ88" s="829"/>
      <c r="AK88" s="829"/>
      <c r="AL88" s="261"/>
      <c r="AM88" s="261"/>
      <c r="AN88" s="121"/>
      <c r="AO88" s="121"/>
    </row>
    <row r="89" spans="1:41" ht="14.15" customHeight="1">
      <c r="A89" s="499"/>
      <c r="B89" s="499"/>
      <c r="C89" s="499"/>
      <c r="D89" s="96"/>
      <c r="E89" s="96"/>
      <c r="F89" s="96"/>
      <c r="G89" s="96"/>
      <c r="H89" s="499"/>
      <c r="I89" s="499"/>
      <c r="J89" s="499"/>
      <c r="K89" s="499"/>
      <c r="L89" s="98"/>
      <c r="M89" s="98"/>
      <c r="N89" s="98"/>
      <c r="O89" s="98"/>
      <c r="P89" s="98"/>
      <c r="Q89" s="98"/>
      <c r="R89" s="98"/>
      <c r="S89" s="98"/>
      <c r="T89" s="98"/>
      <c r="U89" s="98"/>
      <c r="V89" s="98"/>
      <c r="W89" s="98"/>
      <c r="X89" s="98"/>
      <c r="Y89" s="121"/>
      <c r="Z89" s="238"/>
      <c r="AA89" s="829"/>
      <c r="AB89" s="829"/>
      <c r="AC89" s="829"/>
      <c r="AD89" s="829"/>
      <c r="AE89" s="829"/>
      <c r="AF89" s="829"/>
      <c r="AG89" s="829"/>
      <c r="AH89" s="829"/>
      <c r="AI89" s="829"/>
      <c r="AJ89" s="829"/>
      <c r="AK89" s="829"/>
      <c r="AL89" s="261"/>
      <c r="AM89" s="261"/>
      <c r="AN89" s="121"/>
      <c r="AO89" s="121"/>
    </row>
    <row r="90" spans="1:41" ht="14.15" customHeight="1">
      <c r="A90" s="499"/>
      <c r="B90" s="499"/>
      <c r="C90" s="499"/>
      <c r="D90" s="499"/>
      <c r="E90" s="121"/>
      <c r="F90" s="121"/>
      <c r="G90" s="499"/>
      <c r="H90" s="499"/>
      <c r="I90" s="499"/>
      <c r="J90" s="499"/>
      <c r="K90" s="499"/>
      <c r="L90" s="499"/>
      <c r="M90" s="499"/>
      <c r="N90" s="499"/>
      <c r="O90" s="499"/>
      <c r="P90" s="499"/>
      <c r="Q90" s="499"/>
      <c r="R90" s="499"/>
      <c r="S90" s="499"/>
      <c r="T90" s="121"/>
      <c r="U90" s="499"/>
      <c r="V90" s="499"/>
      <c r="W90" s="499"/>
      <c r="X90" s="829"/>
      <c r="Y90" s="829"/>
      <c r="Z90" s="829"/>
      <c r="AA90" s="829"/>
      <c r="AB90" s="829"/>
      <c r="AC90" s="829"/>
      <c r="AD90" s="829"/>
      <c r="AE90" s="829"/>
      <c r="AF90" s="829"/>
      <c r="AG90" s="829"/>
      <c r="AH90" s="829"/>
      <c r="AI90" s="829"/>
      <c r="AJ90" s="829"/>
      <c r="AK90" s="829"/>
      <c r="AL90" s="261"/>
      <c r="AM90" s="261"/>
      <c r="AN90" s="121"/>
      <c r="AO90" s="121"/>
    </row>
    <row r="91" spans="1:41" ht="14.15" customHeight="1">
      <c r="A91" s="499"/>
      <c r="B91" s="499"/>
      <c r="C91" s="499"/>
      <c r="D91" s="96"/>
      <c r="E91" s="96"/>
      <c r="F91" s="96"/>
      <c r="G91" s="96"/>
      <c r="H91" s="96"/>
      <c r="I91" s="499"/>
      <c r="J91" s="499"/>
      <c r="K91" s="499"/>
      <c r="L91" s="499"/>
      <c r="M91" s="499"/>
      <c r="N91" s="499"/>
      <c r="O91" s="499"/>
      <c r="P91" s="499"/>
      <c r="Q91" s="96"/>
      <c r="R91" s="96"/>
      <c r="S91" s="499"/>
      <c r="T91" s="499"/>
      <c r="U91" s="499"/>
      <c r="V91" s="170"/>
      <c r="W91" s="499"/>
      <c r="X91" s="829"/>
      <c r="Y91" s="829"/>
      <c r="Z91" s="829"/>
      <c r="AA91" s="829"/>
      <c r="AB91" s="829"/>
      <c r="AC91" s="829"/>
      <c r="AD91" s="829"/>
      <c r="AE91" s="829"/>
      <c r="AF91" s="829"/>
      <c r="AG91" s="829"/>
      <c r="AH91" s="829"/>
      <c r="AI91" s="829"/>
      <c r="AJ91" s="829"/>
      <c r="AK91" s="829"/>
      <c r="AL91" s="261"/>
      <c r="AM91" s="261"/>
      <c r="AN91" s="121"/>
      <c r="AO91" s="121"/>
    </row>
    <row r="92" spans="1:41" ht="14.15" customHeight="1">
      <c r="A92" s="499"/>
      <c r="B92" s="499"/>
      <c r="C92" s="499"/>
      <c r="D92" s="96"/>
      <c r="E92" s="96"/>
      <c r="F92" s="96"/>
      <c r="G92" s="96"/>
      <c r="H92" s="96"/>
      <c r="I92" s="499"/>
      <c r="J92" s="499"/>
      <c r="K92" s="499"/>
      <c r="L92" s="499"/>
      <c r="M92" s="499"/>
      <c r="N92" s="499"/>
      <c r="O92" s="499"/>
      <c r="P92" s="499"/>
      <c r="Q92" s="96"/>
      <c r="R92" s="96"/>
      <c r="S92" s="499"/>
      <c r="T92" s="499"/>
      <c r="U92" s="499"/>
      <c r="V92" s="170"/>
      <c r="W92" s="499"/>
      <c r="X92" s="829"/>
      <c r="Y92" s="829"/>
      <c r="Z92" s="829"/>
      <c r="AA92" s="829"/>
      <c r="AB92" s="829"/>
      <c r="AC92" s="829"/>
      <c r="AD92" s="829"/>
      <c r="AE92" s="829"/>
      <c r="AF92" s="829"/>
      <c r="AG92" s="829"/>
      <c r="AH92" s="829"/>
      <c r="AI92" s="829"/>
      <c r="AJ92" s="829"/>
      <c r="AK92" s="829"/>
      <c r="AL92" s="261"/>
      <c r="AM92" s="261"/>
      <c r="AN92" s="121"/>
      <c r="AO92" s="121"/>
    </row>
    <row r="93" spans="1:41" ht="14.15" customHeight="1">
      <c r="A93" s="499"/>
      <c r="B93" s="499"/>
      <c r="C93" s="499"/>
      <c r="D93" s="121"/>
      <c r="E93" s="96"/>
      <c r="F93" s="96"/>
      <c r="G93" s="96"/>
      <c r="H93" s="96"/>
      <c r="I93" s="499"/>
      <c r="J93" s="499"/>
      <c r="K93" s="499"/>
      <c r="L93" s="499"/>
      <c r="M93" s="499"/>
      <c r="N93" s="499"/>
      <c r="O93" s="499"/>
      <c r="P93" s="499"/>
      <c r="Q93" s="96"/>
      <c r="R93" s="96"/>
      <c r="S93" s="96"/>
      <c r="T93" s="96"/>
      <c r="U93" s="96"/>
      <c r="V93" s="170"/>
      <c r="W93" s="499"/>
      <c r="X93" s="829"/>
      <c r="Y93" s="829"/>
      <c r="Z93" s="829"/>
      <c r="AA93" s="829"/>
      <c r="AB93" s="829"/>
      <c r="AC93" s="829"/>
      <c r="AD93" s="829"/>
      <c r="AE93" s="829"/>
      <c r="AF93" s="829"/>
      <c r="AG93" s="829"/>
      <c r="AH93" s="829"/>
      <c r="AI93" s="829"/>
      <c r="AJ93" s="829"/>
      <c r="AK93" s="829"/>
      <c r="AL93" s="261"/>
      <c r="AM93" s="261"/>
      <c r="AN93" s="121"/>
      <c r="AO93" s="121"/>
    </row>
    <row r="94" spans="1:41" ht="14.15" customHeight="1">
      <c r="A94" s="499"/>
      <c r="B94" s="499"/>
      <c r="C94" s="499"/>
      <c r="D94" s="96"/>
      <c r="E94" s="96"/>
      <c r="F94" s="96"/>
      <c r="G94" s="96"/>
      <c r="H94" s="96"/>
      <c r="I94" s="499"/>
      <c r="J94" s="499"/>
      <c r="K94" s="499"/>
      <c r="L94" s="499"/>
      <c r="M94" s="499"/>
      <c r="N94" s="499"/>
      <c r="O94" s="499"/>
      <c r="P94" s="499"/>
      <c r="Q94" s="96"/>
      <c r="R94" s="96"/>
      <c r="S94" s="499"/>
      <c r="T94" s="499"/>
      <c r="U94" s="499"/>
      <c r="V94" s="170"/>
      <c r="W94" s="499"/>
      <c r="X94" s="829"/>
      <c r="Y94" s="829"/>
      <c r="Z94" s="829"/>
      <c r="AA94" s="829"/>
      <c r="AB94" s="829"/>
      <c r="AC94" s="829"/>
      <c r="AD94" s="829"/>
      <c r="AE94" s="829"/>
      <c r="AF94" s="829"/>
      <c r="AG94" s="829"/>
      <c r="AH94" s="829"/>
      <c r="AI94" s="829"/>
      <c r="AJ94" s="829"/>
      <c r="AK94" s="829"/>
      <c r="AL94" s="261"/>
      <c r="AM94" s="261"/>
      <c r="AN94" s="121"/>
      <c r="AO94" s="121"/>
    </row>
    <row r="95" spans="1:41" ht="14.15" customHeight="1">
      <c r="A95" s="499"/>
      <c r="B95" s="499"/>
      <c r="C95" s="121"/>
      <c r="D95" s="96"/>
      <c r="E95" s="96"/>
      <c r="F95" s="96"/>
      <c r="G95" s="96"/>
      <c r="H95" s="96"/>
      <c r="I95" s="499"/>
      <c r="J95" s="499"/>
      <c r="K95" s="499"/>
      <c r="L95" s="499"/>
      <c r="M95" s="499"/>
      <c r="N95" s="499"/>
      <c r="O95" s="499"/>
      <c r="P95" s="499"/>
      <c r="Q95" s="96"/>
      <c r="R95" s="96"/>
      <c r="S95" s="499"/>
      <c r="T95" s="499"/>
      <c r="U95" s="499"/>
      <c r="V95" s="170"/>
      <c r="W95" s="499"/>
      <c r="X95" s="829"/>
      <c r="Y95" s="829"/>
      <c r="Z95" s="829"/>
      <c r="AA95" s="829"/>
      <c r="AB95" s="829"/>
      <c r="AC95" s="829"/>
      <c r="AD95" s="829"/>
      <c r="AE95" s="829"/>
      <c r="AF95" s="829"/>
      <c r="AG95" s="829"/>
      <c r="AH95" s="829"/>
      <c r="AI95" s="829"/>
      <c r="AJ95" s="829"/>
      <c r="AK95" s="829"/>
      <c r="AL95" s="261"/>
      <c r="AM95" s="261"/>
      <c r="AN95" s="121"/>
      <c r="AO95" s="121"/>
    </row>
    <row r="96" spans="1:41" ht="14.15" customHeight="1">
      <c r="A96" s="499"/>
      <c r="B96" s="499"/>
      <c r="C96" s="499"/>
      <c r="D96" s="96"/>
      <c r="E96" s="96"/>
      <c r="F96" s="96"/>
      <c r="G96" s="96"/>
      <c r="H96" s="96"/>
      <c r="I96" s="499"/>
      <c r="J96" s="499"/>
      <c r="K96" s="499"/>
      <c r="L96" s="499"/>
      <c r="M96" s="499"/>
      <c r="N96" s="499"/>
      <c r="O96" s="499"/>
      <c r="P96" s="499"/>
      <c r="Q96" s="96"/>
      <c r="R96" s="96"/>
      <c r="S96" s="96"/>
      <c r="T96" s="96"/>
      <c r="U96" s="96"/>
      <c r="V96" s="170"/>
      <c r="W96" s="499"/>
      <c r="X96" s="829"/>
      <c r="Y96" s="829"/>
      <c r="Z96" s="829"/>
      <c r="AA96" s="829"/>
      <c r="AB96" s="829"/>
      <c r="AC96" s="829"/>
      <c r="AD96" s="829"/>
      <c r="AE96" s="829"/>
      <c r="AF96" s="829"/>
      <c r="AG96" s="829"/>
      <c r="AH96" s="829"/>
      <c r="AI96" s="829"/>
      <c r="AJ96" s="829"/>
      <c r="AK96" s="829"/>
      <c r="AL96" s="261"/>
      <c r="AM96" s="261"/>
      <c r="AN96" s="121"/>
      <c r="AO96" s="121"/>
    </row>
    <row r="97" spans="1:41" ht="14.15" customHeight="1">
      <c r="A97" s="499"/>
      <c r="B97" s="499"/>
      <c r="C97" s="499"/>
      <c r="D97" s="121"/>
      <c r="E97" s="121"/>
      <c r="F97" s="121"/>
      <c r="G97" s="121"/>
      <c r="H97" s="121"/>
      <c r="I97" s="121"/>
      <c r="J97" s="121"/>
      <c r="K97" s="121"/>
      <c r="L97" s="121"/>
      <c r="M97" s="121"/>
      <c r="N97" s="121"/>
      <c r="O97" s="121"/>
      <c r="P97" s="499"/>
      <c r="Q97" s="499"/>
      <c r="R97" s="499"/>
      <c r="S97" s="121"/>
      <c r="T97" s="121"/>
      <c r="U97" s="499"/>
      <c r="V97" s="96"/>
      <c r="W97" s="96"/>
      <c r="X97" s="499"/>
      <c r="Y97" s="499"/>
      <c r="Z97" s="121"/>
      <c r="AA97" s="98"/>
      <c r="AB97" s="829"/>
      <c r="AC97" s="829"/>
      <c r="AD97" s="829"/>
      <c r="AE97" s="829"/>
      <c r="AF97" s="829"/>
      <c r="AG97" s="829"/>
      <c r="AH97" s="829"/>
      <c r="AI97" s="829"/>
      <c r="AJ97" s="829"/>
      <c r="AK97" s="829"/>
      <c r="AL97" s="261"/>
      <c r="AM97" s="261"/>
      <c r="AN97" s="121"/>
      <c r="AO97" s="121"/>
    </row>
    <row r="98" spans="1:41" ht="14.15" customHeight="1">
      <c r="A98" s="499"/>
      <c r="B98" s="499"/>
      <c r="C98" s="499"/>
      <c r="D98" s="121"/>
      <c r="E98" s="121"/>
      <c r="F98" s="121"/>
      <c r="G98" s="121"/>
      <c r="H98" s="121"/>
      <c r="I98" s="121"/>
      <c r="J98" s="121"/>
      <c r="K98" s="121"/>
      <c r="L98" s="121"/>
      <c r="M98" s="499"/>
      <c r="N98" s="499"/>
      <c r="O98" s="499"/>
      <c r="P98" s="499"/>
      <c r="Q98" s="96"/>
      <c r="R98" s="96"/>
      <c r="S98" s="97"/>
      <c r="T98" s="98"/>
      <c r="U98" s="98"/>
      <c r="V98" s="499"/>
      <c r="W98" s="499"/>
      <c r="X98" s="499"/>
      <c r="Y98" s="121"/>
      <c r="Z98" s="121"/>
      <c r="AA98" s="829"/>
      <c r="AB98" s="829"/>
      <c r="AC98" s="829"/>
      <c r="AD98" s="829"/>
      <c r="AE98" s="829"/>
      <c r="AF98" s="829"/>
      <c r="AG98" s="829"/>
      <c r="AH98" s="829"/>
      <c r="AI98" s="829"/>
      <c r="AJ98" s="829"/>
      <c r="AK98" s="829"/>
      <c r="AL98" s="261"/>
      <c r="AM98" s="261"/>
      <c r="AN98" s="121"/>
      <c r="AO98" s="121"/>
    </row>
    <row r="99" spans="1:41" ht="14.15" customHeight="1">
      <c r="A99" s="499"/>
      <c r="B99" s="499"/>
      <c r="C99" s="499"/>
      <c r="D99" s="121"/>
      <c r="E99" s="121"/>
      <c r="F99" s="121"/>
      <c r="G99" s="121"/>
      <c r="H99" s="121"/>
      <c r="I99" s="121"/>
      <c r="J99" s="121"/>
      <c r="K99" s="121"/>
      <c r="L99" s="121"/>
      <c r="M99" s="499"/>
      <c r="N99" s="499"/>
      <c r="O99" s="499"/>
      <c r="P99" s="121"/>
      <c r="Q99" s="121"/>
      <c r="S99" s="121"/>
      <c r="T99" s="121"/>
      <c r="U99" s="121"/>
      <c r="V99" s="121"/>
      <c r="X99" s="499"/>
      <c r="Y99" s="121"/>
      <c r="Z99" s="121"/>
      <c r="AA99" s="829"/>
      <c r="AB99" s="829"/>
      <c r="AC99" s="829"/>
      <c r="AD99" s="829"/>
      <c r="AE99" s="829"/>
      <c r="AF99" s="829"/>
      <c r="AG99" s="829"/>
      <c r="AH99" s="829"/>
      <c r="AI99" s="829"/>
      <c r="AJ99" s="829"/>
      <c r="AK99" s="829"/>
      <c r="AL99" s="261"/>
      <c r="AM99" s="261"/>
      <c r="AN99" s="121"/>
      <c r="AO99" s="121"/>
    </row>
    <row r="100" spans="1:41" ht="14.15" customHeight="1">
      <c r="A100" s="499"/>
      <c r="B100" s="499"/>
      <c r="C100" s="499"/>
      <c r="D100" s="121"/>
      <c r="E100" s="499"/>
      <c r="F100" s="121"/>
      <c r="G100" s="499"/>
      <c r="H100" s="499"/>
      <c r="I100" s="499"/>
      <c r="J100" s="499"/>
      <c r="K100" s="121"/>
      <c r="L100" s="121"/>
      <c r="M100" s="121"/>
      <c r="N100" s="170"/>
      <c r="O100" s="170"/>
      <c r="P100" s="499"/>
      <c r="Q100" s="96"/>
      <c r="R100" s="96"/>
      <c r="S100" s="170"/>
      <c r="T100" s="170"/>
      <c r="U100" s="121"/>
      <c r="V100" s="121"/>
      <c r="W100" s="96"/>
      <c r="X100" s="96"/>
      <c r="Y100" s="499"/>
      <c r="Z100" s="121"/>
      <c r="AA100" s="499"/>
      <c r="AB100" s="121"/>
      <c r="AC100" s="499"/>
      <c r="AD100" s="499"/>
      <c r="AE100" s="499"/>
      <c r="AF100" s="499"/>
      <c r="AG100" s="499"/>
      <c r="AH100" s="499"/>
      <c r="AI100" s="499"/>
      <c r="AJ100" s="499"/>
      <c r="AK100" s="499"/>
      <c r="AL100" s="261"/>
      <c r="AM100" s="261"/>
      <c r="AN100" s="121"/>
      <c r="AO100" s="121"/>
    </row>
    <row r="101" spans="1:41" ht="14.15" customHeight="1">
      <c r="A101" s="499"/>
      <c r="B101" s="499"/>
      <c r="C101" s="499"/>
      <c r="D101" s="121"/>
      <c r="E101" s="499"/>
      <c r="F101" s="121"/>
      <c r="G101" s="499"/>
      <c r="H101" s="499"/>
      <c r="I101" s="121"/>
      <c r="J101" s="121"/>
      <c r="K101" s="499"/>
      <c r="L101" s="121"/>
      <c r="M101" s="121"/>
      <c r="N101" s="170"/>
      <c r="O101" s="170"/>
      <c r="P101" s="499"/>
      <c r="Q101" s="96"/>
      <c r="R101" s="96"/>
      <c r="S101" s="170"/>
      <c r="T101" s="170"/>
      <c r="U101" s="121"/>
      <c r="V101" s="121"/>
      <c r="W101" s="96"/>
      <c r="X101" s="96"/>
      <c r="Y101" s="499"/>
      <c r="Z101" s="121"/>
      <c r="AA101" s="499"/>
      <c r="AB101" s="499"/>
      <c r="AC101" s="499"/>
      <c r="AD101" s="499"/>
      <c r="AE101" s="499"/>
      <c r="AF101" s="499"/>
      <c r="AG101" s="499"/>
      <c r="AH101" s="499"/>
      <c r="AI101" s="499"/>
      <c r="AJ101" s="121"/>
      <c r="AK101" s="121"/>
      <c r="AL101" s="261"/>
      <c r="AM101" s="261"/>
      <c r="AN101" s="121"/>
      <c r="AO101" s="121"/>
    </row>
    <row r="102" spans="1:41" ht="14.15" customHeight="1">
      <c r="A102" s="499"/>
      <c r="B102" s="499"/>
      <c r="C102" s="499"/>
      <c r="D102" s="121"/>
      <c r="E102" s="499"/>
      <c r="F102" s="499"/>
      <c r="G102" s="499"/>
      <c r="H102" s="499"/>
      <c r="I102" s="499"/>
      <c r="J102" s="499"/>
      <c r="K102" s="499"/>
      <c r="L102" s="499"/>
      <c r="M102" s="499"/>
      <c r="N102" s="499"/>
      <c r="O102" s="96"/>
      <c r="P102" s="96"/>
      <c r="Q102" s="121"/>
      <c r="R102" s="499"/>
      <c r="S102" s="121"/>
      <c r="T102" s="121"/>
      <c r="U102" s="121"/>
      <c r="V102" s="121"/>
      <c r="X102" s="96"/>
      <c r="Y102" s="96"/>
      <c r="Z102" s="499"/>
      <c r="AA102" s="499"/>
      <c r="AB102" s="499"/>
      <c r="AC102" s="499"/>
      <c r="AD102" s="499"/>
      <c r="AE102" s="499"/>
      <c r="AF102" s="499"/>
      <c r="AG102" s="499"/>
      <c r="AH102" s="499"/>
      <c r="AI102" s="499"/>
      <c r="AJ102" s="499"/>
      <c r="AK102" s="499"/>
      <c r="AL102" s="261"/>
      <c r="AM102" s="261"/>
      <c r="AN102" s="121"/>
      <c r="AO102" s="121"/>
    </row>
    <row r="103" spans="1:41" ht="14.15" customHeight="1">
      <c r="A103" s="499"/>
      <c r="B103" s="499"/>
      <c r="C103" s="121"/>
      <c r="D103" s="121"/>
      <c r="E103" s="121"/>
      <c r="F103" s="121"/>
      <c r="G103" s="121"/>
      <c r="H103" s="121"/>
      <c r="I103" s="121"/>
      <c r="J103" s="121"/>
      <c r="K103" s="121"/>
      <c r="L103" s="121"/>
      <c r="M103" s="121"/>
      <c r="N103" s="121"/>
      <c r="O103" s="121"/>
      <c r="P103" s="121"/>
      <c r="Q103" s="121"/>
      <c r="S103" s="121"/>
      <c r="T103" s="121"/>
      <c r="U103" s="121"/>
      <c r="V103" s="121"/>
      <c r="X103" s="121"/>
      <c r="Y103" s="121"/>
      <c r="Z103" s="121"/>
      <c r="AA103" s="121"/>
      <c r="AB103" s="121"/>
      <c r="AC103" s="121"/>
      <c r="AD103" s="121"/>
      <c r="AE103" s="121"/>
      <c r="AF103" s="121"/>
      <c r="AG103" s="121"/>
      <c r="AH103" s="121"/>
      <c r="AI103" s="121"/>
      <c r="AJ103" s="121"/>
      <c r="AK103" s="121"/>
      <c r="AL103" s="261"/>
      <c r="AM103" s="261"/>
      <c r="AN103" s="121"/>
      <c r="AO103" s="121"/>
    </row>
    <row r="104" spans="1:41" ht="14.15" customHeight="1">
      <c r="A104" s="499"/>
      <c r="B104" s="499"/>
      <c r="C104" s="499"/>
      <c r="D104" s="121"/>
      <c r="E104" s="121"/>
      <c r="F104" s="121"/>
      <c r="G104" s="121"/>
      <c r="H104" s="121"/>
      <c r="I104" s="121"/>
      <c r="J104" s="121"/>
      <c r="K104" s="121"/>
      <c r="L104" s="121"/>
      <c r="M104" s="121"/>
      <c r="N104" s="121"/>
      <c r="O104" s="121"/>
      <c r="P104" s="121"/>
      <c r="Q104" s="121"/>
      <c r="R104" s="499"/>
      <c r="S104" s="121"/>
      <c r="T104" s="121"/>
      <c r="U104" s="499"/>
      <c r="V104" s="96"/>
      <c r="W104" s="96"/>
      <c r="X104" s="499"/>
      <c r="Y104" s="499"/>
      <c r="Z104" s="121"/>
      <c r="AA104" s="829"/>
      <c r="AB104" s="829"/>
      <c r="AC104" s="829"/>
      <c r="AD104" s="829"/>
      <c r="AE104" s="829"/>
      <c r="AF104" s="829"/>
      <c r="AG104" s="829"/>
      <c r="AH104" s="829"/>
      <c r="AI104" s="829"/>
      <c r="AJ104" s="829"/>
      <c r="AK104" s="829"/>
      <c r="AL104" s="261"/>
      <c r="AM104" s="261"/>
      <c r="AN104" s="121"/>
      <c r="AO104" s="121"/>
    </row>
    <row r="105" spans="1:41" ht="14.15" customHeight="1">
      <c r="A105" s="499"/>
      <c r="B105" s="499"/>
      <c r="C105" s="499"/>
      <c r="D105" s="121"/>
      <c r="E105" s="121"/>
      <c r="F105" s="121"/>
      <c r="G105" s="121"/>
      <c r="H105" s="121"/>
      <c r="I105" s="121"/>
      <c r="J105" s="121"/>
      <c r="K105" s="121"/>
      <c r="L105" s="121"/>
      <c r="M105" s="121"/>
      <c r="N105" s="121"/>
      <c r="O105" s="121"/>
      <c r="P105" s="121"/>
      <c r="Q105" s="121"/>
      <c r="R105" s="499"/>
      <c r="S105" s="121"/>
      <c r="T105" s="121"/>
      <c r="U105" s="499"/>
      <c r="V105" s="96"/>
      <c r="W105" s="96"/>
      <c r="X105" s="499"/>
      <c r="Y105" s="499"/>
      <c r="Z105" s="121"/>
      <c r="AA105" s="829"/>
      <c r="AB105" s="829"/>
      <c r="AC105" s="829"/>
      <c r="AD105" s="829"/>
      <c r="AE105" s="829"/>
      <c r="AF105" s="829"/>
      <c r="AG105" s="829"/>
      <c r="AH105" s="829"/>
      <c r="AI105" s="829"/>
      <c r="AJ105" s="829"/>
      <c r="AK105" s="829"/>
      <c r="AL105" s="261"/>
      <c r="AM105" s="261"/>
      <c r="AN105" s="121"/>
      <c r="AO105" s="121"/>
    </row>
    <row r="106" spans="1:41">
      <c r="A106" s="121"/>
      <c r="B106" s="121"/>
      <c r="C106" s="121"/>
      <c r="D106" s="121"/>
      <c r="E106" s="121"/>
      <c r="F106" s="121"/>
      <c r="G106" s="121"/>
      <c r="H106" s="121"/>
      <c r="I106" s="121"/>
      <c r="J106" s="121"/>
      <c r="K106" s="121"/>
      <c r="L106" s="121"/>
      <c r="M106" s="121"/>
      <c r="N106" s="121"/>
      <c r="O106" s="121"/>
      <c r="P106" s="121"/>
      <c r="Q106" s="121"/>
      <c r="S106" s="121"/>
      <c r="T106" s="121"/>
      <c r="U106" s="121"/>
      <c r="V106" s="121"/>
      <c r="X106" s="121"/>
      <c r="Y106" s="121"/>
      <c r="Z106" s="121"/>
      <c r="AA106" s="121"/>
      <c r="AB106" s="121"/>
      <c r="AC106" s="121"/>
      <c r="AD106" s="121"/>
      <c r="AE106" s="121"/>
      <c r="AF106" s="121"/>
      <c r="AG106" s="121"/>
      <c r="AH106" s="121"/>
      <c r="AI106" s="121"/>
      <c r="AJ106" s="121"/>
      <c r="AK106" s="121"/>
      <c r="AL106" s="121"/>
      <c r="AM106" s="121"/>
      <c r="AN106" s="121"/>
      <c r="AO106" s="121"/>
    </row>
    <row r="107" spans="1:41">
      <c r="A107" s="121"/>
      <c r="B107" s="121"/>
      <c r="C107" s="121"/>
      <c r="D107" s="121"/>
      <c r="E107" s="121"/>
      <c r="F107" s="121"/>
      <c r="G107" s="121"/>
      <c r="H107" s="121"/>
      <c r="I107" s="121"/>
      <c r="J107" s="121"/>
      <c r="K107" s="121"/>
      <c r="L107" s="121"/>
      <c r="M107" s="121"/>
      <c r="N107" s="121"/>
      <c r="O107" s="121"/>
      <c r="P107" s="121"/>
      <c r="Q107" s="121"/>
      <c r="S107" s="121"/>
      <c r="T107" s="121"/>
      <c r="U107" s="121"/>
      <c r="V107" s="121"/>
      <c r="X107" s="121"/>
      <c r="Y107" s="121"/>
      <c r="Z107" s="121"/>
      <c r="AA107" s="121"/>
      <c r="AB107" s="121"/>
      <c r="AC107" s="121"/>
      <c r="AD107" s="121"/>
      <c r="AE107" s="121"/>
      <c r="AF107" s="121"/>
      <c r="AG107" s="121"/>
      <c r="AH107" s="121"/>
      <c r="AI107" s="121"/>
      <c r="AJ107" s="121"/>
      <c r="AK107" s="121"/>
      <c r="AL107" s="121"/>
      <c r="AM107" s="121"/>
      <c r="AN107" s="121"/>
      <c r="AO107" s="121"/>
    </row>
  </sheetData>
  <mergeCells count="26">
    <mergeCell ref="F37:Z38"/>
    <mergeCell ref="AQ65:BK65"/>
    <mergeCell ref="AQ58:BK59"/>
    <mergeCell ref="AQ60:BK62"/>
    <mergeCell ref="I32:X32"/>
    <mergeCell ref="E48:Y50"/>
    <mergeCell ref="E65:Y66"/>
    <mergeCell ref="D40:Z40"/>
    <mergeCell ref="D43:Z43"/>
    <mergeCell ref="AQ63:BK64"/>
    <mergeCell ref="AA13:AL14"/>
    <mergeCell ref="AA20:AL21"/>
    <mergeCell ref="AN1:AR1"/>
    <mergeCell ref="AQ55:BK57"/>
    <mergeCell ref="AA3:AL3"/>
    <mergeCell ref="B1:AL1"/>
    <mergeCell ref="AA37:AL40"/>
    <mergeCell ref="AA11:AL12"/>
    <mergeCell ref="B3:Z3"/>
    <mergeCell ref="T4:U4"/>
    <mergeCell ref="W4:X4"/>
    <mergeCell ref="AA17:AL19"/>
    <mergeCell ref="AA15:AL16"/>
    <mergeCell ref="P11:Q11"/>
    <mergeCell ref="C20:Z20"/>
    <mergeCell ref="M22:Z22"/>
  </mergeCells>
  <phoneticPr fontId="2"/>
  <hyperlinks>
    <hyperlink ref="AN1" location="目次!A1" display="目次に戻る" xr:uid="{00000000-0004-0000-1B00-000000000000}"/>
    <hyperlink ref="AQ65" r:id="rId1" xr:uid="{5377BFD0-38B5-42D9-AAED-02E2C9AA5428}"/>
  </hyperlinks>
  <printOptions horizontalCentered="1"/>
  <pageMargins left="0.70866141732283472" right="0.31496062992125984" top="0.39370078740157483" bottom="0.39370078740157483" header="0.51181102362204722" footer="0.51181102362204722"/>
  <pageSetup paperSize="9" scale="91" orientation="portrait" r:id="rId2"/>
  <headerFooter alignWithMargins="0"/>
  <colBreaks count="1" manualBreakCount="1">
    <brk id="39" max="67" man="1"/>
  </colBreaks>
  <drawing r:id="rId3"/>
  <legacyDrawing r:id="rId4"/>
  <mc:AlternateContent xmlns:mc="http://schemas.openxmlformats.org/markup-compatibility/2006">
    <mc:Choice Requires="x14">
      <controls>
        <mc:AlternateContent xmlns:mc="http://schemas.openxmlformats.org/markup-compatibility/2006">
          <mc:Choice Requires="x14">
            <control shapeId="241689" r:id="rId5" name="Check Box 25">
              <controlPr defaultSize="0" autoFill="0" autoLine="0" autoPict="0">
                <anchor moveWithCells="1">
                  <from>
                    <xdr:col>9</xdr:col>
                    <xdr:colOff>12700</xdr:colOff>
                    <xdr:row>13</xdr:row>
                    <xdr:rowOff>0</xdr:rowOff>
                  </from>
                  <to>
                    <xdr:col>13</xdr:col>
                    <xdr:colOff>88900</xdr:colOff>
                    <xdr:row>14</xdr:row>
                    <xdr:rowOff>57150</xdr:rowOff>
                  </to>
                </anchor>
              </controlPr>
            </control>
          </mc:Choice>
        </mc:AlternateContent>
        <mc:AlternateContent xmlns:mc="http://schemas.openxmlformats.org/markup-compatibility/2006">
          <mc:Choice Requires="x14">
            <control shapeId="241690" r:id="rId6" name="Check Box 26">
              <controlPr defaultSize="0" autoFill="0" autoLine="0" autoPict="0">
                <anchor moveWithCells="1">
                  <from>
                    <xdr:col>13</xdr:col>
                    <xdr:colOff>133350</xdr:colOff>
                    <xdr:row>13</xdr:row>
                    <xdr:rowOff>0</xdr:rowOff>
                  </from>
                  <to>
                    <xdr:col>17</xdr:col>
                    <xdr:colOff>12700</xdr:colOff>
                    <xdr:row>14</xdr:row>
                    <xdr:rowOff>57150</xdr:rowOff>
                  </to>
                </anchor>
              </controlPr>
            </control>
          </mc:Choice>
        </mc:AlternateContent>
        <mc:AlternateContent xmlns:mc="http://schemas.openxmlformats.org/markup-compatibility/2006">
          <mc:Choice Requires="x14">
            <control shapeId="241691" r:id="rId7" name="Check Box 27">
              <controlPr defaultSize="0" autoFill="0" autoLine="0" autoPict="0">
                <anchor moveWithCells="1">
                  <from>
                    <xdr:col>9</xdr:col>
                    <xdr:colOff>12700</xdr:colOff>
                    <xdr:row>14</xdr:row>
                    <xdr:rowOff>12700</xdr:rowOff>
                  </from>
                  <to>
                    <xdr:col>12</xdr:col>
                    <xdr:colOff>50800</xdr:colOff>
                    <xdr:row>15</xdr:row>
                    <xdr:rowOff>31750</xdr:rowOff>
                  </to>
                </anchor>
              </controlPr>
            </control>
          </mc:Choice>
        </mc:AlternateContent>
        <mc:AlternateContent xmlns:mc="http://schemas.openxmlformats.org/markup-compatibility/2006">
          <mc:Choice Requires="x14">
            <control shapeId="241692" r:id="rId8" name="Check Box 28">
              <controlPr defaultSize="0" autoFill="0" autoLine="0" autoPict="0">
                <anchor moveWithCells="1">
                  <from>
                    <xdr:col>13</xdr:col>
                    <xdr:colOff>133350</xdr:colOff>
                    <xdr:row>14</xdr:row>
                    <xdr:rowOff>12700</xdr:rowOff>
                  </from>
                  <to>
                    <xdr:col>17</xdr:col>
                    <xdr:colOff>12700</xdr:colOff>
                    <xdr:row>15</xdr:row>
                    <xdr:rowOff>31750</xdr:rowOff>
                  </to>
                </anchor>
              </controlPr>
            </control>
          </mc:Choice>
        </mc:AlternateContent>
        <mc:AlternateContent xmlns:mc="http://schemas.openxmlformats.org/markup-compatibility/2006">
          <mc:Choice Requires="x14">
            <control shapeId="241697" r:id="rId9" name="Check Box 33">
              <controlPr defaultSize="0" autoFill="0" autoLine="0" autoPict="0">
                <anchor moveWithCells="1">
                  <from>
                    <xdr:col>9</xdr:col>
                    <xdr:colOff>0</xdr:colOff>
                    <xdr:row>28</xdr:row>
                    <xdr:rowOff>152400</xdr:rowOff>
                  </from>
                  <to>
                    <xdr:col>12</xdr:col>
                    <xdr:colOff>44450</xdr:colOff>
                    <xdr:row>30</xdr:row>
                    <xdr:rowOff>50800</xdr:rowOff>
                  </to>
                </anchor>
              </controlPr>
            </control>
          </mc:Choice>
        </mc:AlternateContent>
        <mc:AlternateContent xmlns:mc="http://schemas.openxmlformats.org/markup-compatibility/2006">
          <mc:Choice Requires="x14">
            <control shapeId="241698" r:id="rId10" name="Check Box 34">
              <controlPr defaultSize="0" autoFill="0" autoLine="0" autoPict="0">
                <anchor moveWithCells="1">
                  <from>
                    <xdr:col>12</xdr:col>
                    <xdr:colOff>158750</xdr:colOff>
                    <xdr:row>28</xdr:row>
                    <xdr:rowOff>152400</xdr:rowOff>
                  </from>
                  <to>
                    <xdr:col>16</xdr:col>
                    <xdr:colOff>114300</xdr:colOff>
                    <xdr:row>30</xdr:row>
                    <xdr:rowOff>50800</xdr:rowOff>
                  </to>
                </anchor>
              </controlPr>
            </control>
          </mc:Choice>
        </mc:AlternateContent>
        <mc:AlternateContent xmlns:mc="http://schemas.openxmlformats.org/markup-compatibility/2006">
          <mc:Choice Requires="x14">
            <control shapeId="241699" r:id="rId11" name="Check Box 35">
              <controlPr defaultSize="0" autoFill="0" autoLine="0" autoPict="0">
                <anchor moveWithCells="1">
                  <from>
                    <xdr:col>17</xdr:col>
                    <xdr:colOff>50800</xdr:colOff>
                    <xdr:row>28</xdr:row>
                    <xdr:rowOff>152400</xdr:rowOff>
                  </from>
                  <to>
                    <xdr:col>21</xdr:col>
                    <xdr:colOff>76200</xdr:colOff>
                    <xdr:row>30</xdr:row>
                    <xdr:rowOff>50800</xdr:rowOff>
                  </to>
                </anchor>
              </controlPr>
            </control>
          </mc:Choice>
        </mc:AlternateContent>
        <mc:AlternateContent xmlns:mc="http://schemas.openxmlformats.org/markup-compatibility/2006">
          <mc:Choice Requires="x14">
            <control shapeId="241700" r:id="rId12" name="Check Box 36">
              <controlPr defaultSize="0" autoFill="0" autoLine="0" autoPict="0">
                <anchor moveWithCells="1">
                  <from>
                    <xdr:col>3</xdr:col>
                    <xdr:colOff>165100</xdr:colOff>
                    <xdr:row>28</xdr:row>
                    <xdr:rowOff>152400</xdr:rowOff>
                  </from>
                  <to>
                    <xdr:col>8</xdr:col>
                    <xdr:colOff>19050</xdr:colOff>
                    <xdr:row>30</xdr:row>
                    <xdr:rowOff>50800</xdr:rowOff>
                  </to>
                </anchor>
              </controlPr>
            </control>
          </mc:Choice>
        </mc:AlternateContent>
        <mc:AlternateContent xmlns:mc="http://schemas.openxmlformats.org/markup-compatibility/2006">
          <mc:Choice Requires="x14">
            <control shapeId="241702" r:id="rId13" name="Check Box 38">
              <controlPr defaultSize="0" autoFill="0" autoLine="0" autoPict="0">
                <anchor moveWithCells="1">
                  <from>
                    <xdr:col>8</xdr:col>
                    <xdr:colOff>158750</xdr:colOff>
                    <xdr:row>30</xdr:row>
                    <xdr:rowOff>44450</xdr:rowOff>
                  </from>
                  <to>
                    <xdr:col>13</xdr:col>
                    <xdr:colOff>19050</xdr:colOff>
                    <xdr:row>33</xdr:row>
                    <xdr:rowOff>50800</xdr:rowOff>
                  </to>
                </anchor>
              </controlPr>
            </control>
          </mc:Choice>
        </mc:AlternateContent>
        <mc:AlternateContent xmlns:mc="http://schemas.openxmlformats.org/markup-compatibility/2006">
          <mc:Choice Requires="x14">
            <control shapeId="241703" r:id="rId14" name="Check Box 39">
              <controlPr defaultSize="0" autoFill="0" autoLine="0" autoPict="0">
                <anchor moveWithCells="1">
                  <from>
                    <xdr:col>3</xdr:col>
                    <xdr:colOff>165100</xdr:colOff>
                    <xdr:row>30</xdr:row>
                    <xdr:rowOff>57150</xdr:rowOff>
                  </from>
                  <to>
                    <xdr:col>8</xdr:col>
                    <xdr:colOff>19050</xdr:colOff>
                    <xdr:row>33</xdr:row>
                    <xdr:rowOff>63500</xdr:rowOff>
                  </to>
                </anchor>
              </controlPr>
            </control>
          </mc:Choice>
        </mc:AlternateContent>
        <mc:AlternateContent xmlns:mc="http://schemas.openxmlformats.org/markup-compatibility/2006">
          <mc:Choice Requires="x14">
            <control shapeId="241714" r:id="rId15" name="Check Box 50">
              <controlPr defaultSize="0" autoFill="0" autoLine="0" autoPict="0">
                <anchor moveWithCells="1">
                  <from>
                    <xdr:col>17</xdr:col>
                    <xdr:colOff>12700</xdr:colOff>
                    <xdr:row>54</xdr:row>
                    <xdr:rowOff>19050</xdr:rowOff>
                  </from>
                  <to>
                    <xdr:col>21</xdr:col>
                    <xdr:colOff>50800</xdr:colOff>
                    <xdr:row>55</xdr:row>
                    <xdr:rowOff>38100</xdr:rowOff>
                  </to>
                </anchor>
              </controlPr>
            </control>
          </mc:Choice>
        </mc:AlternateContent>
        <mc:AlternateContent xmlns:mc="http://schemas.openxmlformats.org/markup-compatibility/2006">
          <mc:Choice Requires="x14">
            <control shapeId="241715" r:id="rId16" name="Check Box 51">
              <controlPr defaultSize="0" autoFill="0" autoLine="0" autoPict="0">
                <anchor moveWithCells="1">
                  <from>
                    <xdr:col>21</xdr:col>
                    <xdr:colOff>165100</xdr:colOff>
                    <xdr:row>54</xdr:row>
                    <xdr:rowOff>19050</xdr:rowOff>
                  </from>
                  <to>
                    <xdr:col>25</xdr:col>
                    <xdr:colOff>209550</xdr:colOff>
                    <xdr:row>55</xdr:row>
                    <xdr:rowOff>38100</xdr:rowOff>
                  </to>
                </anchor>
              </controlPr>
            </control>
          </mc:Choice>
        </mc:AlternateContent>
        <mc:AlternateContent xmlns:mc="http://schemas.openxmlformats.org/markup-compatibility/2006">
          <mc:Choice Requires="x14">
            <control shapeId="241716" r:id="rId17" name="Check Box 52">
              <controlPr defaultSize="0" autoFill="0" autoLine="0" autoPict="0">
                <anchor moveWithCells="1">
                  <from>
                    <xdr:col>17</xdr:col>
                    <xdr:colOff>0</xdr:colOff>
                    <xdr:row>57</xdr:row>
                    <xdr:rowOff>6350</xdr:rowOff>
                  </from>
                  <to>
                    <xdr:col>21</xdr:col>
                    <xdr:colOff>50800</xdr:colOff>
                    <xdr:row>58</xdr:row>
                    <xdr:rowOff>38100</xdr:rowOff>
                  </to>
                </anchor>
              </controlPr>
            </control>
          </mc:Choice>
        </mc:AlternateContent>
        <mc:AlternateContent xmlns:mc="http://schemas.openxmlformats.org/markup-compatibility/2006">
          <mc:Choice Requires="x14">
            <control shapeId="241717" r:id="rId18" name="Check Box 53">
              <controlPr defaultSize="0" autoFill="0" autoLine="0" autoPict="0">
                <anchor moveWithCells="1">
                  <from>
                    <xdr:col>21</xdr:col>
                    <xdr:colOff>158750</xdr:colOff>
                    <xdr:row>57</xdr:row>
                    <xdr:rowOff>6350</xdr:rowOff>
                  </from>
                  <to>
                    <xdr:col>25</xdr:col>
                    <xdr:colOff>215900</xdr:colOff>
                    <xdr:row>58</xdr:row>
                    <xdr:rowOff>38100</xdr:rowOff>
                  </to>
                </anchor>
              </controlPr>
            </control>
          </mc:Choice>
        </mc:AlternateContent>
        <mc:AlternateContent xmlns:mc="http://schemas.openxmlformats.org/markup-compatibility/2006">
          <mc:Choice Requires="x14">
            <control shapeId="241718" r:id="rId19" name="Check Box 54">
              <controlPr defaultSize="0" autoFill="0" autoLine="0" autoPict="0">
                <anchor moveWithCells="1">
                  <from>
                    <xdr:col>16</xdr:col>
                    <xdr:colOff>158750</xdr:colOff>
                    <xdr:row>59</xdr:row>
                    <xdr:rowOff>31750</xdr:rowOff>
                  </from>
                  <to>
                    <xdr:col>21</xdr:col>
                    <xdr:colOff>38100</xdr:colOff>
                    <xdr:row>60</xdr:row>
                    <xdr:rowOff>31750</xdr:rowOff>
                  </to>
                </anchor>
              </controlPr>
            </control>
          </mc:Choice>
        </mc:AlternateContent>
        <mc:AlternateContent xmlns:mc="http://schemas.openxmlformats.org/markup-compatibility/2006">
          <mc:Choice Requires="x14">
            <control shapeId="241719" r:id="rId20" name="Check Box 55">
              <controlPr defaultSize="0" autoFill="0" autoLine="0" autoPict="0">
                <anchor moveWithCells="1">
                  <from>
                    <xdr:col>21</xdr:col>
                    <xdr:colOff>146050</xdr:colOff>
                    <xdr:row>59</xdr:row>
                    <xdr:rowOff>31750</xdr:rowOff>
                  </from>
                  <to>
                    <xdr:col>25</xdr:col>
                    <xdr:colOff>203200</xdr:colOff>
                    <xdr:row>60</xdr:row>
                    <xdr:rowOff>31750</xdr:rowOff>
                  </to>
                </anchor>
              </controlPr>
            </control>
          </mc:Choice>
        </mc:AlternateContent>
        <mc:AlternateContent xmlns:mc="http://schemas.openxmlformats.org/markup-compatibility/2006">
          <mc:Choice Requires="x14">
            <control shapeId="241722" r:id="rId21" name="Check Box 58">
              <controlPr defaultSize="0" autoFill="0" autoLine="0" autoPict="0">
                <anchor moveWithCells="1">
                  <from>
                    <xdr:col>16</xdr:col>
                    <xdr:colOff>158750</xdr:colOff>
                    <xdr:row>44</xdr:row>
                    <xdr:rowOff>12700</xdr:rowOff>
                  </from>
                  <to>
                    <xdr:col>21</xdr:col>
                    <xdr:colOff>38100</xdr:colOff>
                    <xdr:row>45</xdr:row>
                    <xdr:rowOff>25400</xdr:rowOff>
                  </to>
                </anchor>
              </controlPr>
            </control>
          </mc:Choice>
        </mc:AlternateContent>
        <mc:AlternateContent xmlns:mc="http://schemas.openxmlformats.org/markup-compatibility/2006">
          <mc:Choice Requires="x14">
            <control shapeId="241723" r:id="rId22" name="Check Box 59">
              <controlPr defaultSize="0" autoFill="0" autoLine="0" autoPict="0">
                <anchor moveWithCells="1">
                  <from>
                    <xdr:col>21</xdr:col>
                    <xdr:colOff>152400</xdr:colOff>
                    <xdr:row>44</xdr:row>
                    <xdr:rowOff>12700</xdr:rowOff>
                  </from>
                  <to>
                    <xdr:col>25</xdr:col>
                    <xdr:colOff>203200</xdr:colOff>
                    <xdr:row>45</xdr:row>
                    <xdr:rowOff>25400</xdr:rowOff>
                  </to>
                </anchor>
              </controlPr>
            </control>
          </mc:Choice>
        </mc:AlternateContent>
        <mc:AlternateContent xmlns:mc="http://schemas.openxmlformats.org/markup-compatibility/2006">
          <mc:Choice Requires="x14">
            <control shapeId="241724" r:id="rId23" name="Check Box 60">
              <controlPr defaultSize="0" autoFill="0" autoLine="0" autoPict="0">
                <anchor moveWithCells="1">
                  <from>
                    <xdr:col>16</xdr:col>
                    <xdr:colOff>152400</xdr:colOff>
                    <xdr:row>40</xdr:row>
                    <xdr:rowOff>19050</xdr:rowOff>
                  </from>
                  <to>
                    <xdr:col>21</xdr:col>
                    <xdr:colOff>38100</xdr:colOff>
                    <xdr:row>41</xdr:row>
                    <xdr:rowOff>38100</xdr:rowOff>
                  </to>
                </anchor>
              </controlPr>
            </control>
          </mc:Choice>
        </mc:AlternateContent>
        <mc:AlternateContent xmlns:mc="http://schemas.openxmlformats.org/markup-compatibility/2006">
          <mc:Choice Requires="x14">
            <control shapeId="241725" r:id="rId24" name="Check Box 61">
              <controlPr defaultSize="0" autoFill="0" autoLine="0" autoPict="0">
                <anchor moveWithCells="1">
                  <from>
                    <xdr:col>21</xdr:col>
                    <xdr:colOff>146050</xdr:colOff>
                    <xdr:row>40</xdr:row>
                    <xdr:rowOff>19050</xdr:rowOff>
                  </from>
                  <to>
                    <xdr:col>25</xdr:col>
                    <xdr:colOff>209550</xdr:colOff>
                    <xdr:row>41</xdr:row>
                    <xdr:rowOff>38100</xdr:rowOff>
                  </to>
                </anchor>
              </controlPr>
            </control>
          </mc:Choice>
        </mc:AlternateContent>
        <mc:AlternateContent xmlns:mc="http://schemas.openxmlformats.org/markup-compatibility/2006">
          <mc:Choice Requires="x14">
            <control shapeId="241726" r:id="rId25" name="Check Box 62">
              <controlPr defaultSize="0" autoFill="0" autoLine="0" autoPict="0">
                <anchor moveWithCells="1">
                  <from>
                    <xdr:col>16</xdr:col>
                    <xdr:colOff>158750</xdr:colOff>
                    <xdr:row>27</xdr:row>
                    <xdr:rowOff>31750</xdr:rowOff>
                  </from>
                  <to>
                    <xdr:col>21</xdr:col>
                    <xdr:colOff>38100</xdr:colOff>
                    <xdr:row>28</xdr:row>
                    <xdr:rowOff>31750</xdr:rowOff>
                  </to>
                </anchor>
              </controlPr>
            </control>
          </mc:Choice>
        </mc:AlternateContent>
        <mc:AlternateContent xmlns:mc="http://schemas.openxmlformats.org/markup-compatibility/2006">
          <mc:Choice Requires="x14">
            <control shapeId="241727" r:id="rId26" name="Check Box 63">
              <controlPr defaultSize="0" autoFill="0" autoLine="0" autoPict="0">
                <anchor moveWithCells="1">
                  <from>
                    <xdr:col>21</xdr:col>
                    <xdr:colOff>152400</xdr:colOff>
                    <xdr:row>27</xdr:row>
                    <xdr:rowOff>31750</xdr:rowOff>
                  </from>
                  <to>
                    <xdr:col>25</xdr:col>
                    <xdr:colOff>203200</xdr:colOff>
                    <xdr:row>28</xdr:row>
                    <xdr:rowOff>31750</xdr:rowOff>
                  </to>
                </anchor>
              </controlPr>
            </control>
          </mc:Choice>
        </mc:AlternateContent>
        <mc:AlternateContent xmlns:mc="http://schemas.openxmlformats.org/markup-compatibility/2006">
          <mc:Choice Requires="x14">
            <control shapeId="241732" r:id="rId27" name="Check Box 68">
              <controlPr defaultSize="0" autoFill="0" autoLine="0" autoPict="0">
                <anchor moveWithCells="1">
                  <from>
                    <xdr:col>17</xdr:col>
                    <xdr:colOff>0</xdr:colOff>
                    <xdr:row>17</xdr:row>
                    <xdr:rowOff>12700</xdr:rowOff>
                  </from>
                  <to>
                    <xdr:col>21</xdr:col>
                    <xdr:colOff>44450</xdr:colOff>
                    <xdr:row>18</xdr:row>
                    <xdr:rowOff>12700</xdr:rowOff>
                  </to>
                </anchor>
              </controlPr>
            </control>
          </mc:Choice>
        </mc:AlternateContent>
        <mc:AlternateContent xmlns:mc="http://schemas.openxmlformats.org/markup-compatibility/2006">
          <mc:Choice Requires="x14">
            <control shapeId="241733" r:id="rId28" name="Check Box 69">
              <controlPr defaultSize="0" autoFill="0" autoLine="0" autoPict="0">
                <anchor moveWithCells="1">
                  <from>
                    <xdr:col>21</xdr:col>
                    <xdr:colOff>152400</xdr:colOff>
                    <xdr:row>17</xdr:row>
                    <xdr:rowOff>12700</xdr:rowOff>
                  </from>
                  <to>
                    <xdr:col>25</xdr:col>
                    <xdr:colOff>203200</xdr:colOff>
                    <xdr:row>18</xdr:row>
                    <xdr:rowOff>12700</xdr:rowOff>
                  </to>
                </anchor>
              </controlPr>
            </control>
          </mc:Choice>
        </mc:AlternateContent>
        <mc:AlternateContent xmlns:mc="http://schemas.openxmlformats.org/markup-compatibility/2006">
          <mc:Choice Requires="x14">
            <control shapeId="241736" r:id="rId29" name="Check Box 72">
              <controlPr defaultSize="0" autoFill="0" autoLine="0" autoPict="0">
                <anchor moveWithCells="1">
                  <from>
                    <xdr:col>17</xdr:col>
                    <xdr:colOff>12700</xdr:colOff>
                    <xdr:row>8</xdr:row>
                    <xdr:rowOff>0</xdr:rowOff>
                  </from>
                  <to>
                    <xdr:col>21</xdr:col>
                    <xdr:colOff>50800</xdr:colOff>
                    <xdr:row>9</xdr:row>
                    <xdr:rowOff>0</xdr:rowOff>
                  </to>
                </anchor>
              </controlPr>
            </control>
          </mc:Choice>
        </mc:AlternateContent>
        <mc:AlternateContent xmlns:mc="http://schemas.openxmlformats.org/markup-compatibility/2006">
          <mc:Choice Requires="x14">
            <control shapeId="241737" r:id="rId30" name="Check Box 73">
              <controlPr defaultSize="0" autoFill="0" autoLine="0" autoPict="0">
                <anchor moveWithCells="1">
                  <from>
                    <xdr:col>21</xdr:col>
                    <xdr:colOff>165100</xdr:colOff>
                    <xdr:row>8</xdr:row>
                    <xdr:rowOff>0</xdr:rowOff>
                  </from>
                  <to>
                    <xdr:col>25</xdr:col>
                    <xdr:colOff>215900</xdr:colOff>
                    <xdr:row>9</xdr:row>
                    <xdr:rowOff>0</xdr:rowOff>
                  </to>
                </anchor>
              </controlPr>
            </control>
          </mc:Choice>
        </mc:AlternateContent>
        <mc:AlternateContent xmlns:mc="http://schemas.openxmlformats.org/markup-compatibility/2006">
          <mc:Choice Requires="x14">
            <control shapeId="241738" r:id="rId31" name="Check Box 74">
              <controlPr defaultSize="0" autoFill="0" autoLine="0" autoPict="0">
                <anchor moveWithCells="1">
                  <from>
                    <xdr:col>17</xdr:col>
                    <xdr:colOff>19050</xdr:colOff>
                    <xdr:row>52</xdr:row>
                    <xdr:rowOff>0</xdr:rowOff>
                  </from>
                  <to>
                    <xdr:col>21</xdr:col>
                    <xdr:colOff>69850</xdr:colOff>
                    <xdr:row>53</xdr:row>
                    <xdr:rowOff>31750</xdr:rowOff>
                  </to>
                </anchor>
              </controlPr>
            </control>
          </mc:Choice>
        </mc:AlternateContent>
        <mc:AlternateContent xmlns:mc="http://schemas.openxmlformats.org/markup-compatibility/2006">
          <mc:Choice Requires="x14">
            <control shapeId="241739" r:id="rId32" name="Check Box 75">
              <controlPr defaultSize="0" autoFill="0" autoLine="0" autoPict="0">
                <anchor moveWithCells="1">
                  <from>
                    <xdr:col>21</xdr:col>
                    <xdr:colOff>152400</xdr:colOff>
                    <xdr:row>52</xdr:row>
                    <xdr:rowOff>0</xdr:rowOff>
                  </from>
                  <to>
                    <xdr:col>25</xdr:col>
                    <xdr:colOff>209550</xdr:colOff>
                    <xdr:row>53</xdr:row>
                    <xdr:rowOff>31750</xdr:rowOff>
                  </to>
                </anchor>
              </controlPr>
            </control>
          </mc:Choice>
        </mc:AlternateContent>
        <mc:AlternateContent xmlns:mc="http://schemas.openxmlformats.org/markup-compatibility/2006">
          <mc:Choice Requires="x14">
            <control shapeId="241740" r:id="rId33" name="Check Box 76">
              <controlPr defaultSize="0" autoFill="0" autoLine="0" autoPict="0">
                <anchor moveWithCells="1">
                  <from>
                    <xdr:col>17</xdr:col>
                    <xdr:colOff>12700</xdr:colOff>
                    <xdr:row>61</xdr:row>
                    <xdr:rowOff>31750</xdr:rowOff>
                  </from>
                  <to>
                    <xdr:col>21</xdr:col>
                    <xdr:colOff>50800</xdr:colOff>
                    <xdr:row>62</xdr:row>
                    <xdr:rowOff>50800</xdr:rowOff>
                  </to>
                </anchor>
              </controlPr>
            </control>
          </mc:Choice>
        </mc:AlternateContent>
        <mc:AlternateContent xmlns:mc="http://schemas.openxmlformats.org/markup-compatibility/2006">
          <mc:Choice Requires="x14">
            <control shapeId="241741" r:id="rId34" name="Check Box 77">
              <controlPr defaultSize="0" autoFill="0" autoLine="0" autoPict="0">
                <anchor moveWithCells="1">
                  <from>
                    <xdr:col>21</xdr:col>
                    <xdr:colOff>158750</xdr:colOff>
                    <xdr:row>61</xdr:row>
                    <xdr:rowOff>31750</xdr:rowOff>
                  </from>
                  <to>
                    <xdr:col>25</xdr:col>
                    <xdr:colOff>203200</xdr:colOff>
                    <xdr:row>62</xdr:row>
                    <xdr:rowOff>50800</xdr:rowOff>
                  </to>
                </anchor>
              </controlPr>
            </control>
          </mc:Choice>
        </mc:AlternateContent>
        <mc:AlternateContent xmlns:mc="http://schemas.openxmlformats.org/markup-compatibility/2006">
          <mc:Choice Requires="x14">
            <control shapeId="241743" r:id="rId35" name="Check Box 79">
              <controlPr defaultSize="0" autoFill="0" autoLine="0" autoPict="0">
                <anchor moveWithCells="1">
                  <from>
                    <xdr:col>16</xdr:col>
                    <xdr:colOff>152400</xdr:colOff>
                    <xdr:row>13</xdr:row>
                    <xdr:rowOff>0</xdr:rowOff>
                  </from>
                  <to>
                    <xdr:col>20</xdr:col>
                    <xdr:colOff>31750</xdr:colOff>
                    <xdr:row>14</xdr:row>
                    <xdr:rowOff>57150</xdr:rowOff>
                  </to>
                </anchor>
              </controlPr>
            </control>
          </mc:Choice>
        </mc:AlternateContent>
        <mc:AlternateContent xmlns:mc="http://schemas.openxmlformats.org/markup-compatibility/2006">
          <mc:Choice Requires="x14">
            <control shapeId="241746" r:id="rId36" name="Check Box 82">
              <controlPr defaultSize="0" autoFill="0" autoLine="0" autoPict="0">
                <anchor moveWithCells="1">
                  <from>
                    <xdr:col>16</xdr:col>
                    <xdr:colOff>152400</xdr:colOff>
                    <xdr:row>37</xdr:row>
                    <xdr:rowOff>38100</xdr:rowOff>
                  </from>
                  <to>
                    <xdr:col>20</xdr:col>
                    <xdr:colOff>101600</xdr:colOff>
                    <xdr:row>38</xdr:row>
                    <xdr:rowOff>69850</xdr:rowOff>
                  </to>
                </anchor>
              </controlPr>
            </control>
          </mc:Choice>
        </mc:AlternateContent>
        <mc:AlternateContent xmlns:mc="http://schemas.openxmlformats.org/markup-compatibility/2006">
          <mc:Choice Requires="x14">
            <control shapeId="241747" r:id="rId37" name="Check Box 83">
              <controlPr defaultSize="0" autoFill="0" autoLine="0" autoPict="0">
                <anchor moveWithCells="1">
                  <from>
                    <xdr:col>21</xdr:col>
                    <xdr:colOff>31750</xdr:colOff>
                    <xdr:row>37</xdr:row>
                    <xdr:rowOff>38100</xdr:rowOff>
                  </from>
                  <to>
                    <xdr:col>24</xdr:col>
                    <xdr:colOff>152400</xdr:colOff>
                    <xdr:row>38</xdr:row>
                    <xdr:rowOff>69850</xdr:rowOff>
                  </to>
                </anchor>
              </controlPr>
            </control>
          </mc:Choice>
        </mc:AlternateContent>
        <mc:AlternateContent xmlns:mc="http://schemas.openxmlformats.org/markup-compatibility/2006">
          <mc:Choice Requires="x14">
            <control shapeId="241748" r:id="rId38" name="Check Box 84">
              <controlPr defaultSize="0" autoFill="0" autoLine="0" autoPict="0">
                <anchor moveWithCells="1">
                  <from>
                    <xdr:col>17</xdr:col>
                    <xdr:colOff>12700</xdr:colOff>
                    <xdr:row>10</xdr:row>
                    <xdr:rowOff>19050</xdr:rowOff>
                  </from>
                  <to>
                    <xdr:col>21</xdr:col>
                    <xdr:colOff>50800</xdr:colOff>
                    <xdr:row>11</xdr:row>
                    <xdr:rowOff>0</xdr:rowOff>
                  </to>
                </anchor>
              </controlPr>
            </control>
          </mc:Choice>
        </mc:AlternateContent>
        <mc:AlternateContent xmlns:mc="http://schemas.openxmlformats.org/markup-compatibility/2006">
          <mc:Choice Requires="x14">
            <control shapeId="241749" r:id="rId39" name="Check Box 85">
              <controlPr defaultSize="0" autoFill="0" autoLine="0" autoPict="0">
                <anchor moveWithCells="1">
                  <from>
                    <xdr:col>21</xdr:col>
                    <xdr:colOff>158750</xdr:colOff>
                    <xdr:row>10</xdr:row>
                    <xdr:rowOff>19050</xdr:rowOff>
                  </from>
                  <to>
                    <xdr:col>25</xdr:col>
                    <xdr:colOff>209550</xdr:colOff>
                    <xdr:row>11</xdr:row>
                    <xdr:rowOff>0</xdr:rowOff>
                  </to>
                </anchor>
              </controlPr>
            </control>
          </mc:Choice>
        </mc:AlternateContent>
        <mc:AlternateContent xmlns:mc="http://schemas.openxmlformats.org/markup-compatibility/2006">
          <mc:Choice Requires="x14">
            <control shapeId="241750" r:id="rId40" name="Check Box 86">
              <controlPr defaultSize="0" autoFill="0" autoLine="0" autoPict="0">
                <anchor moveWithCells="1">
                  <from>
                    <xdr:col>15</xdr:col>
                    <xdr:colOff>69850</xdr:colOff>
                    <xdr:row>20</xdr:row>
                    <xdr:rowOff>171450</xdr:rowOff>
                  </from>
                  <to>
                    <xdr:col>18</xdr:col>
                    <xdr:colOff>152400</xdr:colOff>
                    <xdr:row>22</xdr:row>
                    <xdr:rowOff>0</xdr:rowOff>
                  </to>
                </anchor>
              </controlPr>
            </control>
          </mc:Choice>
        </mc:AlternateContent>
        <mc:AlternateContent xmlns:mc="http://schemas.openxmlformats.org/markup-compatibility/2006">
          <mc:Choice Requires="x14">
            <control shapeId="241751" r:id="rId41" name="Check Box 87">
              <controlPr defaultSize="0" autoFill="0" autoLine="0" autoPict="0">
                <anchor moveWithCells="1">
                  <from>
                    <xdr:col>18</xdr:col>
                    <xdr:colOff>158750</xdr:colOff>
                    <xdr:row>20</xdr:row>
                    <xdr:rowOff>171450</xdr:rowOff>
                  </from>
                  <to>
                    <xdr:col>22</xdr:col>
                    <xdr:colOff>82550</xdr:colOff>
                    <xdr:row>21</xdr:row>
                    <xdr:rowOff>171450</xdr:rowOff>
                  </to>
                </anchor>
              </controlPr>
            </control>
          </mc:Choice>
        </mc:AlternateContent>
        <mc:AlternateContent xmlns:mc="http://schemas.openxmlformats.org/markup-compatibility/2006">
          <mc:Choice Requires="x14">
            <control shapeId="241752" r:id="rId42" name="Check Box 88">
              <controlPr defaultSize="0" autoFill="0" autoLine="0" autoPict="0">
                <anchor moveWithCells="1">
                  <from>
                    <xdr:col>22</xdr:col>
                    <xdr:colOff>165100</xdr:colOff>
                    <xdr:row>20</xdr:row>
                    <xdr:rowOff>133350</xdr:rowOff>
                  </from>
                  <to>
                    <xdr:col>25</xdr:col>
                    <xdr:colOff>317500</xdr:colOff>
                    <xdr:row>22</xdr:row>
                    <xdr:rowOff>25400</xdr:rowOff>
                  </to>
                </anchor>
              </controlPr>
            </control>
          </mc:Choice>
        </mc:AlternateContent>
        <mc:AlternateContent xmlns:mc="http://schemas.openxmlformats.org/markup-compatibility/2006">
          <mc:Choice Requires="x14">
            <control shapeId="241753" r:id="rId43" name="Check Box 89">
              <controlPr defaultSize="0" autoFill="0" autoLine="0" autoPict="0">
                <anchor moveWithCells="1">
                  <from>
                    <xdr:col>15</xdr:col>
                    <xdr:colOff>12700</xdr:colOff>
                    <xdr:row>23</xdr:row>
                    <xdr:rowOff>0</xdr:rowOff>
                  </from>
                  <to>
                    <xdr:col>17</xdr:col>
                    <xdr:colOff>127000</xdr:colOff>
                    <xdr:row>24</xdr:row>
                    <xdr:rowOff>12700</xdr:rowOff>
                  </to>
                </anchor>
              </controlPr>
            </control>
          </mc:Choice>
        </mc:AlternateContent>
        <mc:AlternateContent xmlns:mc="http://schemas.openxmlformats.org/markup-compatibility/2006">
          <mc:Choice Requires="x14">
            <control shapeId="241754" r:id="rId44" name="Check Box 90">
              <controlPr defaultSize="0" autoFill="0" autoLine="0" autoPict="0">
                <anchor moveWithCells="1">
                  <from>
                    <xdr:col>22</xdr:col>
                    <xdr:colOff>0</xdr:colOff>
                    <xdr:row>23</xdr:row>
                    <xdr:rowOff>6350</xdr:rowOff>
                  </from>
                  <to>
                    <xdr:col>25</xdr:col>
                    <xdr:colOff>50800</xdr:colOff>
                    <xdr:row>23</xdr:row>
                    <xdr:rowOff>158750</xdr:rowOff>
                  </to>
                </anchor>
              </controlPr>
            </control>
          </mc:Choice>
        </mc:AlternateContent>
        <mc:AlternateContent xmlns:mc="http://schemas.openxmlformats.org/markup-compatibility/2006">
          <mc:Choice Requires="x14">
            <control shapeId="241701" r:id="rId45" name="Check Box 37">
              <controlPr defaultSize="0" autoFill="0" autoLine="0" autoPict="0">
                <anchor moveWithCells="1">
                  <from>
                    <xdr:col>3</xdr:col>
                    <xdr:colOff>152400</xdr:colOff>
                    <xdr:row>33</xdr:row>
                    <xdr:rowOff>44450</xdr:rowOff>
                  </from>
                  <to>
                    <xdr:col>8</xdr:col>
                    <xdr:colOff>12700</xdr:colOff>
                    <xdr:row>35</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50"/>
  </sheetPr>
  <dimension ref="A1:BP106"/>
  <sheetViews>
    <sheetView showGridLines="0" view="pageBreakPreview" zoomScaleNormal="100" zoomScaleSheetLayoutView="100" workbookViewId="0">
      <selection activeCell="AM1" sqref="AM1:AX1"/>
    </sheetView>
  </sheetViews>
  <sheetFormatPr defaultColWidth="8" defaultRowHeight="12"/>
  <cols>
    <col min="1" max="1" width="1.453125" style="5" customWidth="1"/>
    <col min="2" max="2" width="1.6328125" style="5" customWidth="1"/>
    <col min="3" max="26" width="2.36328125" style="5" customWidth="1"/>
    <col min="27" max="27" width="2.36328125" style="295" customWidth="1"/>
    <col min="28" max="44" width="2.36328125" style="5" customWidth="1"/>
    <col min="45" max="45" width="2.36328125" style="121" customWidth="1"/>
    <col min="46" max="46" width="2.36328125" style="5" customWidth="1"/>
    <col min="47" max="64" width="2.6328125" style="5" customWidth="1"/>
    <col min="65" max="16384" width="8" style="5"/>
  </cols>
  <sheetData>
    <row r="1" spans="1:67" ht="14.15" customHeight="1">
      <c r="B1" s="2394" t="s">
        <v>986</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071" t="s">
        <v>1428</v>
      </c>
      <c r="AN1" s="2071"/>
      <c r="AO1" s="2071"/>
      <c r="AP1" s="2071"/>
      <c r="AQ1" s="2071"/>
      <c r="AR1" s="2071"/>
      <c r="AS1" s="2071"/>
      <c r="AT1" s="2071"/>
      <c r="AU1" s="2071"/>
      <c r="AV1" s="2071"/>
      <c r="AW1" s="2071"/>
      <c r="AX1" s="2071"/>
    </row>
    <row r="2" spans="1:67" ht="5.15" customHeight="1" thickBot="1"/>
    <row r="3" spans="1:67" ht="14.15" customHeight="1">
      <c r="B3" s="2395" t="s">
        <v>893</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420" t="s">
        <v>155</v>
      </c>
      <c r="AB3" s="3517"/>
      <c r="AC3" s="3517"/>
      <c r="AD3" s="3517"/>
      <c r="AE3" s="3517"/>
      <c r="AF3" s="3517"/>
      <c r="AG3" s="3517"/>
      <c r="AH3" s="3517"/>
      <c r="AI3" s="3517"/>
      <c r="AJ3" s="3517"/>
      <c r="AK3" s="3517"/>
      <c r="AL3" s="3517"/>
      <c r="AM3" s="62"/>
      <c r="AS3" s="121" t="s">
        <v>1297</v>
      </c>
    </row>
    <row r="4" spans="1:67" ht="7" customHeight="1">
      <c r="B4" s="230"/>
      <c r="C4" s="231"/>
      <c r="D4" s="231"/>
      <c r="E4" s="231"/>
      <c r="F4" s="231"/>
      <c r="G4" s="231"/>
      <c r="H4" s="231"/>
      <c r="I4" s="231"/>
      <c r="J4" s="231"/>
      <c r="K4" s="231"/>
      <c r="L4" s="231"/>
      <c r="M4" s="231"/>
      <c r="N4" s="231"/>
      <c r="O4" s="231"/>
      <c r="P4" s="231"/>
      <c r="Q4" s="231"/>
      <c r="R4" s="231"/>
      <c r="S4" s="231"/>
      <c r="T4" s="231"/>
      <c r="U4" s="231"/>
      <c r="V4" s="231"/>
      <c r="W4" s="231"/>
      <c r="X4" s="231"/>
      <c r="Y4" s="231"/>
      <c r="Z4" s="232"/>
      <c r="AA4" s="551"/>
      <c r="AB4" s="146"/>
      <c r="AC4" s="146"/>
      <c r="AD4" s="146"/>
      <c r="AE4" s="146"/>
      <c r="AF4" s="146"/>
      <c r="AG4" s="146"/>
      <c r="AH4" s="146"/>
      <c r="AI4" s="146"/>
      <c r="AJ4" s="146"/>
      <c r="AK4" s="146"/>
      <c r="AL4" s="149"/>
      <c r="AM4" s="62"/>
    </row>
    <row r="5" spans="1:67" ht="14.15" customHeight="1">
      <c r="A5" s="6"/>
      <c r="B5" s="68"/>
      <c r="C5" s="5" t="s">
        <v>2181</v>
      </c>
      <c r="D5" s="132"/>
      <c r="E5" s="233"/>
      <c r="F5" s="132"/>
      <c r="G5" s="132"/>
      <c r="H5" s="16"/>
      <c r="I5" s="16"/>
      <c r="J5" s="6"/>
      <c r="K5" s="6"/>
      <c r="L5" s="6"/>
      <c r="M5" s="6"/>
      <c r="N5" s="6"/>
      <c r="O5" s="6"/>
      <c r="P5" s="6"/>
      <c r="Q5" s="6"/>
      <c r="R5" s="6"/>
      <c r="S5" s="96"/>
      <c r="T5" s="96"/>
      <c r="U5" s="97"/>
      <c r="V5" s="98"/>
      <c r="W5" s="98"/>
      <c r="X5" s="6"/>
      <c r="Y5" s="6"/>
      <c r="Z5" s="70"/>
      <c r="AA5" s="65" t="s">
        <v>1268</v>
      </c>
      <c r="AC5" s="84"/>
      <c r="AD5" s="84"/>
      <c r="AE5" s="84"/>
      <c r="AF5" s="84"/>
      <c r="AG5" s="84"/>
      <c r="AH5" s="84"/>
      <c r="AI5" s="84"/>
      <c r="AJ5" s="84"/>
      <c r="AK5" s="84"/>
      <c r="AL5" s="85"/>
      <c r="AM5" s="62"/>
      <c r="AP5" s="121"/>
      <c r="AQ5" s="121"/>
      <c r="AR5" s="121"/>
      <c r="AS5" s="1434"/>
      <c r="AT5" s="121"/>
      <c r="AU5" s="121"/>
      <c r="AV5" s="121"/>
      <c r="AW5" s="121"/>
      <c r="AX5" s="121"/>
      <c r="AY5" s="121"/>
      <c r="AZ5" s="121"/>
      <c r="BA5" s="121"/>
      <c r="BB5" s="121"/>
      <c r="BC5" s="121"/>
      <c r="BD5" s="121"/>
      <c r="BE5" s="121"/>
      <c r="BF5" s="121"/>
      <c r="BG5" s="121"/>
      <c r="BH5" s="121"/>
      <c r="BI5" s="121"/>
      <c r="BJ5" s="121"/>
      <c r="BK5" s="121"/>
      <c r="BL5" s="121"/>
      <c r="BM5" s="121"/>
      <c r="BN5" s="121"/>
      <c r="BO5" s="121"/>
    </row>
    <row r="6" spans="1:67" ht="14.15" customHeight="1">
      <c r="A6" s="6"/>
      <c r="B6" s="68"/>
      <c r="D6" s="132"/>
      <c r="E6" s="233"/>
      <c r="F6" s="132"/>
      <c r="G6" s="132"/>
      <c r="H6" s="16"/>
      <c r="I6" s="16"/>
      <c r="J6" s="6"/>
      <c r="K6" s="6"/>
      <c r="L6" s="6"/>
      <c r="M6" s="6"/>
      <c r="N6" s="6"/>
      <c r="O6" s="6"/>
      <c r="P6" s="6"/>
      <c r="Q6" s="6"/>
      <c r="R6" s="6"/>
      <c r="S6" s="96"/>
      <c r="T6" s="96"/>
      <c r="U6" s="97"/>
      <c r="V6" s="98"/>
      <c r="W6" s="98"/>
      <c r="X6" s="6"/>
      <c r="Y6" s="6"/>
      <c r="Z6" s="70"/>
      <c r="AA6" s="229" t="s">
        <v>15</v>
      </c>
      <c r="AB6" s="84" t="s">
        <v>1956</v>
      </c>
      <c r="AC6" s="84"/>
      <c r="AD6" s="84"/>
      <c r="AE6" s="84"/>
      <c r="AF6" s="84"/>
      <c r="AG6" s="84"/>
      <c r="AH6" s="84"/>
      <c r="AI6" s="84"/>
      <c r="AJ6" s="84"/>
      <c r="AK6" s="84"/>
      <c r="AL6" s="85"/>
      <c r="AM6" s="62"/>
      <c r="AP6" s="121"/>
      <c r="AQ6" s="121"/>
      <c r="AR6" s="121"/>
      <c r="AS6" s="1432"/>
      <c r="AT6" s="121"/>
      <c r="AU6" s="121"/>
      <c r="AV6" s="121"/>
      <c r="AW6" s="121"/>
      <c r="AX6" s="121"/>
      <c r="AY6" s="121"/>
      <c r="AZ6" s="121"/>
      <c r="BA6" s="121"/>
      <c r="BB6" s="121"/>
      <c r="BC6" s="121"/>
      <c r="BD6" s="121"/>
      <c r="BE6" s="121"/>
      <c r="BF6" s="121"/>
      <c r="BG6" s="121"/>
      <c r="BH6" s="121"/>
      <c r="BI6" s="121"/>
      <c r="BJ6" s="121"/>
      <c r="BK6" s="121"/>
      <c r="BL6" s="121"/>
      <c r="BM6" s="121"/>
      <c r="BN6" s="121"/>
      <c r="BO6" s="121"/>
    </row>
    <row r="7" spans="1:67" ht="14.15" customHeight="1">
      <c r="A7" s="6"/>
      <c r="B7" s="68"/>
      <c r="C7" s="6" t="s">
        <v>2182</v>
      </c>
      <c r="D7" s="6"/>
      <c r="F7" s="6"/>
      <c r="G7" s="6"/>
      <c r="H7" s="6"/>
      <c r="I7" s="6"/>
      <c r="J7" s="6"/>
      <c r="K7" s="6"/>
      <c r="L7" s="6"/>
      <c r="M7" s="6"/>
      <c r="N7" s="6"/>
      <c r="O7" s="6"/>
      <c r="P7" s="6"/>
      <c r="Q7" s="6"/>
      <c r="R7" s="1"/>
      <c r="S7" s="1"/>
      <c r="V7" s="1"/>
      <c r="Z7" s="70"/>
      <c r="AA7" s="539"/>
      <c r="AB7" s="84"/>
      <c r="AC7" s="84"/>
      <c r="AD7" s="84"/>
      <c r="AE7" s="84"/>
      <c r="AF7" s="84"/>
      <c r="AG7" s="84"/>
      <c r="AH7" s="84"/>
      <c r="AI7" s="84"/>
      <c r="AJ7" s="84"/>
      <c r="AK7" s="84"/>
      <c r="AL7" s="85"/>
      <c r="AM7" s="62"/>
      <c r="AP7" s="121"/>
      <c r="AQ7" s="121"/>
      <c r="AR7" s="121"/>
      <c r="AS7" s="739"/>
      <c r="AT7" s="739"/>
      <c r="AU7" s="739"/>
      <c r="AV7" s="739"/>
      <c r="AW7" s="739"/>
      <c r="AX7" s="739"/>
      <c r="AY7" s="739"/>
      <c r="AZ7" s="739"/>
      <c r="BA7" s="739"/>
      <c r="BB7" s="739"/>
      <c r="BC7" s="739"/>
      <c r="BD7" s="739"/>
      <c r="BE7" s="739"/>
      <c r="BF7" s="739"/>
      <c r="BG7" s="739"/>
      <c r="BH7" s="739"/>
      <c r="BI7" s="739"/>
      <c r="BJ7" s="739"/>
      <c r="BK7" s="739"/>
      <c r="BL7" s="739"/>
      <c r="BM7" s="739"/>
      <c r="BN7" s="739"/>
      <c r="BO7" s="121"/>
    </row>
    <row r="8" spans="1:67" ht="14.15" customHeight="1">
      <c r="A8" s="6"/>
      <c r="B8" s="68"/>
      <c r="C8" s="6"/>
      <c r="F8" s="6"/>
      <c r="G8" s="6"/>
      <c r="H8" s="6"/>
      <c r="I8" s="6"/>
      <c r="J8" s="6"/>
      <c r="K8" s="6"/>
      <c r="L8" s="6"/>
      <c r="M8" s="6"/>
      <c r="N8" s="6"/>
      <c r="O8" s="6"/>
      <c r="P8" s="6"/>
      <c r="Q8" s="6"/>
      <c r="R8" s="6"/>
      <c r="S8" s="96"/>
      <c r="T8" s="96"/>
      <c r="U8" s="97"/>
      <c r="V8" s="98"/>
      <c r="W8" s="98"/>
      <c r="X8" s="6"/>
      <c r="Y8" s="6"/>
      <c r="Z8" s="70"/>
      <c r="AA8" s="539"/>
      <c r="AB8" s="84"/>
      <c r="AC8" s="84"/>
      <c r="AD8" s="84"/>
      <c r="AE8" s="84"/>
      <c r="AF8" s="84"/>
      <c r="AG8" s="84"/>
      <c r="AH8" s="84"/>
      <c r="AI8" s="84"/>
      <c r="AJ8" s="84"/>
      <c r="AK8" s="84"/>
      <c r="AL8" s="85"/>
      <c r="AM8" s="62"/>
      <c r="AP8" s="121"/>
      <c r="AQ8" s="121"/>
      <c r="AR8" s="121"/>
      <c r="AS8" s="739"/>
      <c r="AT8" s="739"/>
      <c r="AU8" s="739"/>
      <c r="AV8" s="739"/>
      <c r="AW8" s="739"/>
      <c r="AX8" s="739"/>
      <c r="AY8" s="739"/>
      <c r="AZ8" s="739"/>
      <c r="BA8" s="739"/>
      <c r="BB8" s="739"/>
      <c r="BC8" s="739"/>
      <c r="BD8" s="739"/>
      <c r="BE8" s="739"/>
      <c r="BF8" s="739"/>
      <c r="BG8" s="739"/>
      <c r="BH8" s="739"/>
      <c r="BI8" s="739"/>
      <c r="BJ8" s="739"/>
      <c r="BK8" s="739"/>
      <c r="BL8" s="739"/>
      <c r="BM8" s="739"/>
      <c r="BN8" s="739"/>
      <c r="BO8" s="121"/>
    </row>
    <row r="9" spans="1:67" ht="14.15" customHeight="1">
      <c r="A9" s="6"/>
      <c r="B9" s="68"/>
      <c r="C9" s="2288" t="s">
        <v>2183</v>
      </c>
      <c r="D9" s="2288"/>
      <c r="E9" s="2288"/>
      <c r="F9" s="2288"/>
      <c r="G9" s="2288"/>
      <c r="H9" s="2288"/>
      <c r="I9" s="2288"/>
      <c r="J9" s="2288"/>
      <c r="K9" s="2288"/>
      <c r="L9" s="2288"/>
      <c r="M9" s="2288"/>
      <c r="N9" s="2288"/>
      <c r="O9" s="2288"/>
      <c r="P9" s="2288"/>
      <c r="Q9" s="2288"/>
      <c r="R9" s="2288"/>
      <c r="S9" s="2288"/>
      <c r="T9" s="2288"/>
      <c r="U9" s="2288"/>
      <c r="V9" s="2288"/>
      <c r="W9" s="2288"/>
      <c r="X9" s="2288"/>
      <c r="Y9" s="2288"/>
      <c r="Z9" s="2289"/>
      <c r="AA9" s="552"/>
      <c r="AB9" s="632"/>
      <c r="AC9" s="632"/>
      <c r="AD9" s="632"/>
      <c r="AE9" s="632"/>
      <c r="AF9" s="632"/>
      <c r="AG9" s="632"/>
      <c r="AH9" s="632"/>
      <c r="AI9" s="632"/>
      <c r="AJ9" s="632"/>
      <c r="AK9" s="632"/>
      <c r="AL9" s="1444"/>
      <c r="AM9" s="62"/>
      <c r="AP9" s="121"/>
      <c r="AQ9" s="121"/>
      <c r="AR9" s="121"/>
      <c r="AS9" s="1522"/>
      <c r="AT9" s="1508"/>
      <c r="AU9" s="1508"/>
      <c r="AV9" s="1508"/>
      <c r="AW9" s="1508"/>
      <c r="AX9" s="1508"/>
      <c r="AY9" s="1508"/>
      <c r="AZ9" s="1508"/>
      <c r="BA9" s="1508"/>
      <c r="BB9" s="1508"/>
      <c r="BC9" s="1508"/>
      <c r="BD9" s="1508"/>
      <c r="BE9" s="1508"/>
      <c r="BF9" s="1508"/>
      <c r="BG9" s="1508"/>
      <c r="BH9" s="1508"/>
      <c r="BI9" s="1508"/>
      <c r="BJ9" s="1508"/>
      <c r="BK9" s="1508"/>
      <c r="BL9" s="1508"/>
      <c r="BM9" s="1508"/>
      <c r="BN9" s="1508"/>
      <c r="BO9" s="1508"/>
    </row>
    <row r="10" spans="1:67" ht="14.15" customHeight="1">
      <c r="A10" s="6"/>
      <c r="B10" s="68"/>
      <c r="C10" s="6"/>
      <c r="D10" s="6"/>
      <c r="H10" s="72"/>
      <c r="I10" s="72"/>
      <c r="J10" s="1"/>
      <c r="K10" s="99"/>
      <c r="L10" s="6"/>
      <c r="M10" s="6"/>
      <c r="N10" s="6"/>
      <c r="O10" s="6"/>
      <c r="P10" s="6"/>
      <c r="Q10" s="6"/>
      <c r="R10" s="96"/>
      <c r="S10" s="96"/>
      <c r="T10" s="97"/>
      <c r="U10" s="98"/>
      <c r="V10" s="98"/>
      <c r="W10" s="6"/>
      <c r="X10" s="6"/>
      <c r="Y10" s="6"/>
      <c r="Z10" s="177"/>
      <c r="AA10" s="552"/>
      <c r="AB10" s="65"/>
      <c r="AC10" s="115"/>
      <c r="AD10" s="115"/>
      <c r="AE10" s="115"/>
      <c r="AF10" s="115"/>
      <c r="AG10" s="115"/>
      <c r="AH10" s="115"/>
      <c r="AI10" s="115"/>
      <c r="AJ10" s="115"/>
      <c r="AK10" s="115"/>
      <c r="AL10" s="116"/>
      <c r="AM10" s="62"/>
      <c r="AP10" s="121"/>
      <c r="AQ10" s="121"/>
      <c r="AS10" s="5"/>
    </row>
    <row r="11" spans="1:67" ht="14.15" customHeight="1">
      <c r="A11" s="6"/>
      <c r="B11" s="68"/>
      <c r="C11" s="99" t="s">
        <v>228</v>
      </c>
      <c r="D11" s="1" t="s">
        <v>442</v>
      </c>
      <c r="H11" s="72"/>
      <c r="I11" s="72"/>
      <c r="J11" s="1"/>
      <c r="K11" s="99"/>
      <c r="L11" s="6"/>
      <c r="M11" s="6"/>
      <c r="N11" s="6"/>
      <c r="O11" s="6"/>
      <c r="P11" s="6"/>
      <c r="Q11" s="6"/>
      <c r="R11" s="96"/>
      <c r="S11" s="96"/>
      <c r="T11" s="97"/>
      <c r="U11" s="98"/>
      <c r="V11" s="98"/>
      <c r="W11" s="6"/>
      <c r="X11" s="6"/>
      <c r="Y11" s="6"/>
      <c r="Z11" s="177"/>
      <c r="AA11" s="552"/>
      <c r="AB11" s="65"/>
      <c r="AC11" s="115"/>
      <c r="AD11" s="115"/>
      <c r="AE11" s="115"/>
      <c r="AF11" s="115"/>
      <c r="AG11" s="115"/>
      <c r="AH11" s="115"/>
      <c r="AI11" s="115"/>
      <c r="AJ11" s="115"/>
      <c r="AK11" s="115"/>
      <c r="AL11" s="116"/>
      <c r="AM11" s="62"/>
      <c r="AP11" s="121"/>
      <c r="AQ11" s="121"/>
      <c r="AS11" s="5"/>
    </row>
    <row r="12" spans="1:67" ht="14.15" customHeight="1">
      <c r="A12" s="6"/>
      <c r="B12" s="68"/>
      <c r="C12" s="99"/>
      <c r="D12" s="1"/>
      <c r="H12" s="72"/>
      <c r="I12" s="72"/>
      <c r="J12" s="1"/>
      <c r="K12" s="99"/>
      <c r="L12" s="6"/>
      <c r="M12" s="6"/>
      <c r="N12" s="6"/>
      <c r="O12" s="6"/>
      <c r="P12" s="6"/>
      <c r="Q12" s="6"/>
      <c r="R12" s="96"/>
      <c r="S12" s="96"/>
      <c r="T12" s="97"/>
      <c r="U12" s="98"/>
      <c r="V12" s="98"/>
      <c r="W12" s="6"/>
      <c r="X12" s="6"/>
      <c r="Y12" s="6"/>
      <c r="Z12" s="177"/>
      <c r="AA12" s="552"/>
      <c r="AB12" s="65"/>
      <c r="AC12" s="115"/>
      <c r="AD12" s="115"/>
      <c r="AE12" s="115"/>
      <c r="AF12" s="115"/>
      <c r="AG12" s="115"/>
      <c r="AH12" s="115"/>
      <c r="AI12" s="115"/>
      <c r="AJ12" s="115"/>
      <c r="AK12" s="115"/>
      <c r="AL12" s="116"/>
      <c r="AM12" s="62"/>
      <c r="AP12" s="121"/>
      <c r="AQ12" s="121"/>
      <c r="AS12" s="5"/>
    </row>
    <row r="13" spans="1:67" ht="14.15" customHeight="1">
      <c r="A13" s="6"/>
      <c r="B13" s="68"/>
      <c r="C13" s="99"/>
      <c r="D13" s="1"/>
      <c r="H13" s="72"/>
      <c r="I13" s="72"/>
      <c r="J13" s="1"/>
      <c r="K13" s="99"/>
      <c r="L13" s="6"/>
      <c r="M13" s="6"/>
      <c r="N13" s="6"/>
      <c r="O13" s="6"/>
      <c r="P13" s="6"/>
      <c r="Q13" s="6"/>
      <c r="R13" s="96"/>
      <c r="S13" s="96"/>
      <c r="T13" s="97"/>
      <c r="U13" s="98"/>
      <c r="V13" s="98"/>
      <c r="W13" s="6"/>
      <c r="X13" s="6"/>
      <c r="Y13" s="6"/>
      <c r="Z13" s="177"/>
      <c r="AA13" s="552"/>
      <c r="AB13" s="65"/>
      <c r="AC13" s="115"/>
      <c r="AD13" s="115"/>
      <c r="AE13" s="115"/>
      <c r="AF13" s="115"/>
      <c r="AG13" s="115"/>
      <c r="AH13" s="115"/>
      <c r="AI13" s="115"/>
      <c r="AJ13" s="115"/>
      <c r="AK13" s="115"/>
      <c r="AL13" s="116"/>
      <c r="AM13" s="62"/>
      <c r="AP13" s="121"/>
      <c r="AQ13" s="121"/>
      <c r="AS13" s="5" t="s">
        <v>2009</v>
      </c>
    </row>
    <row r="14" spans="1:67" ht="14.15" customHeight="1">
      <c r="A14" s="6"/>
      <c r="B14" s="68"/>
      <c r="C14" s="99"/>
      <c r="D14" s="1"/>
      <c r="H14" s="72"/>
      <c r="I14" s="72"/>
      <c r="J14" s="1"/>
      <c r="K14" s="99"/>
      <c r="L14" s="6"/>
      <c r="M14" s="6"/>
      <c r="N14" s="6"/>
      <c r="O14" s="6"/>
      <c r="P14" s="6"/>
      <c r="Q14" s="6"/>
      <c r="R14" s="96"/>
      <c r="S14" s="96"/>
      <c r="T14" s="97"/>
      <c r="U14" s="98"/>
      <c r="V14" s="98"/>
      <c r="W14" s="6"/>
      <c r="X14" s="6"/>
      <c r="Y14" s="6"/>
      <c r="Z14" s="177"/>
      <c r="AA14" s="552"/>
      <c r="AB14" s="65"/>
      <c r="AC14" s="115"/>
      <c r="AD14" s="115"/>
      <c r="AE14" s="115"/>
      <c r="AF14" s="115"/>
      <c r="AG14" s="115"/>
      <c r="AH14" s="115"/>
      <c r="AI14" s="115"/>
      <c r="AJ14" s="115"/>
      <c r="AK14" s="115"/>
      <c r="AL14" s="116"/>
      <c r="AM14" s="62"/>
      <c r="AP14" s="121"/>
      <c r="AQ14" s="121"/>
      <c r="AS14" s="5" t="s">
        <v>2008</v>
      </c>
    </row>
    <row r="15" spans="1:67" ht="14.15" customHeight="1">
      <c r="A15" s="6"/>
      <c r="B15" s="68"/>
      <c r="C15" s="99"/>
      <c r="D15" s="1"/>
      <c r="H15" s="72"/>
      <c r="I15" s="72"/>
      <c r="J15" s="1"/>
      <c r="K15" s="99"/>
      <c r="L15" s="6"/>
      <c r="M15" s="6"/>
      <c r="N15" s="6"/>
      <c r="O15" s="6"/>
      <c r="P15" s="6"/>
      <c r="Q15" s="6"/>
      <c r="R15" s="96"/>
      <c r="S15" s="96"/>
      <c r="T15" s="97"/>
      <c r="U15" s="98"/>
      <c r="V15" s="98"/>
      <c r="W15" s="6"/>
      <c r="X15" s="6"/>
      <c r="Y15" s="6"/>
      <c r="Z15" s="177"/>
      <c r="AA15" s="552"/>
      <c r="AB15" s="65"/>
      <c r="AC15" s="115"/>
      <c r="AD15" s="115"/>
      <c r="AE15" s="115"/>
      <c r="AF15" s="115"/>
      <c r="AG15" s="115"/>
      <c r="AH15" s="115"/>
      <c r="AI15" s="115"/>
      <c r="AJ15" s="115"/>
      <c r="AK15" s="115"/>
      <c r="AL15" s="116"/>
      <c r="AM15" s="62"/>
      <c r="AP15" s="121"/>
      <c r="AQ15" s="121"/>
      <c r="AS15" s="5"/>
    </row>
    <row r="16" spans="1:67" ht="14.15" customHeight="1">
      <c r="A16" s="6"/>
      <c r="B16" s="68"/>
      <c r="C16" s="6"/>
      <c r="H16" s="1"/>
      <c r="I16" s="1"/>
      <c r="J16" s="1"/>
      <c r="K16" s="1"/>
      <c r="L16" s="1"/>
      <c r="M16" s="1"/>
      <c r="N16" s="609"/>
      <c r="O16" s="609"/>
      <c r="P16" s="609"/>
      <c r="Q16" s="609"/>
      <c r="R16" s="279"/>
      <c r="S16" s="279"/>
      <c r="T16" s="280"/>
      <c r="U16" s="280"/>
      <c r="V16" s="280"/>
      <c r="W16" s="1"/>
      <c r="X16" s="6"/>
      <c r="Y16" s="6"/>
      <c r="Z16" s="177"/>
      <c r="AA16" s="141"/>
      <c r="AB16" s="1"/>
      <c r="AC16" s="1"/>
      <c r="AD16" s="1"/>
      <c r="AE16" s="82"/>
      <c r="AF16" s="82"/>
      <c r="AG16" s="82"/>
      <c r="AH16" s="82"/>
      <c r="AI16" s="82"/>
      <c r="AJ16" s="82"/>
      <c r="AK16" s="82"/>
      <c r="AL16" s="140"/>
      <c r="AM16" s="62"/>
      <c r="AP16" s="121"/>
      <c r="AQ16" s="121"/>
      <c r="AS16" s="5"/>
    </row>
    <row r="17" spans="1:68" ht="14.15" customHeight="1">
      <c r="A17" s="6"/>
      <c r="B17" s="68"/>
      <c r="C17" s="6"/>
      <c r="D17" s="1"/>
      <c r="H17" s="121"/>
      <c r="I17" s="4900"/>
      <c r="J17" s="4900"/>
      <c r="K17" s="4900"/>
      <c r="L17" s="4900"/>
      <c r="M17" s="4900"/>
      <c r="N17" s="4900"/>
      <c r="O17" s="4900"/>
      <c r="P17" s="4900"/>
      <c r="Q17" s="4900"/>
      <c r="R17" s="4900"/>
      <c r="S17" s="4900"/>
      <c r="T17" s="4900"/>
      <c r="U17" s="4900"/>
      <c r="V17" s="4900"/>
      <c r="W17" s="4900"/>
      <c r="X17" s="4900"/>
      <c r="Y17" s="4900"/>
      <c r="Z17" s="177"/>
      <c r="AA17" s="538"/>
      <c r="AL17" s="116"/>
      <c r="AM17" s="62"/>
      <c r="AP17" s="121"/>
      <c r="AQ17" s="121"/>
      <c r="AS17" s="5"/>
    </row>
    <row r="18" spans="1:68" ht="14.15" customHeight="1">
      <c r="A18" s="6"/>
      <c r="B18" s="68"/>
      <c r="H18" s="234"/>
      <c r="I18" s="4900"/>
      <c r="J18" s="4900"/>
      <c r="K18" s="4900"/>
      <c r="L18" s="4900"/>
      <c r="M18" s="4900"/>
      <c r="N18" s="4900"/>
      <c r="O18" s="4900"/>
      <c r="P18" s="4900"/>
      <c r="Q18" s="4900"/>
      <c r="R18" s="4900"/>
      <c r="S18" s="4900"/>
      <c r="T18" s="4900"/>
      <c r="U18" s="4900"/>
      <c r="V18" s="4900"/>
      <c r="W18" s="4900"/>
      <c r="X18" s="4900"/>
      <c r="Y18" s="4900"/>
      <c r="Z18" s="235"/>
      <c r="AA18" s="553"/>
      <c r="AB18" s="499"/>
      <c r="AC18" s="100"/>
      <c r="AD18" s="887"/>
      <c r="AE18" s="887"/>
      <c r="AF18" s="887"/>
      <c r="AG18" s="887"/>
      <c r="AH18" s="887"/>
      <c r="AI18" s="887"/>
      <c r="AJ18" s="887"/>
      <c r="AK18" s="887"/>
      <c r="AL18" s="116"/>
      <c r="AM18" s="62"/>
      <c r="AP18" s="121"/>
      <c r="AQ18" s="121"/>
      <c r="AS18" s="5" t="s">
        <v>2011</v>
      </c>
    </row>
    <row r="19" spans="1:68" ht="14.15" customHeight="1">
      <c r="A19" s="6"/>
      <c r="B19" s="68"/>
      <c r="H19" s="236"/>
      <c r="I19" s="236"/>
      <c r="J19" s="236"/>
      <c r="K19" s="236"/>
      <c r="L19" s="236"/>
      <c r="M19" s="236"/>
      <c r="N19" s="236"/>
      <c r="O19" s="236"/>
      <c r="P19" s="236"/>
      <c r="Q19" s="236"/>
      <c r="R19" s="236"/>
      <c r="S19" s="236"/>
      <c r="T19" s="236"/>
      <c r="U19" s="236"/>
      <c r="V19" s="236"/>
      <c r="W19" s="236"/>
      <c r="X19" s="236"/>
      <c r="Y19" s="236"/>
      <c r="Z19" s="235"/>
      <c r="AA19" s="553"/>
      <c r="AB19" s="499"/>
      <c r="AC19" s="100"/>
      <c r="AD19" s="887"/>
      <c r="AE19" s="887"/>
      <c r="AF19" s="887"/>
      <c r="AG19" s="887"/>
      <c r="AH19" s="887"/>
      <c r="AI19" s="887"/>
      <c r="AJ19" s="887"/>
      <c r="AK19" s="887"/>
      <c r="AL19" s="116"/>
      <c r="AM19" s="62"/>
      <c r="AP19" s="121"/>
      <c r="AQ19" s="121"/>
      <c r="AS19" s="5" t="s">
        <v>2010</v>
      </c>
    </row>
    <row r="20" spans="1:68" ht="14.15" customHeight="1">
      <c r="A20" s="6"/>
      <c r="B20" s="68"/>
      <c r="C20" s="2799" t="s">
        <v>1650</v>
      </c>
      <c r="D20" s="2799"/>
      <c r="E20" s="2799"/>
      <c r="F20" s="2799"/>
      <c r="G20" s="2799"/>
      <c r="H20" s="2799"/>
      <c r="I20" s="2799"/>
      <c r="J20" s="2799"/>
      <c r="K20" s="2799"/>
      <c r="L20" s="2799"/>
      <c r="M20" s="2799"/>
      <c r="N20" s="2799"/>
      <c r="O20" s="2799"/>
      <c r="P20" s="2799"/>
      <c r="Q20" s="2799"/>
      <c r="R20" s="2799"/>
      <c r="S20" s="2799"/>
      <c r="T20" s="2799"/>
      <c r="U20" s="2799"/>
      <c r="V20" s="2799"/>
      <c r="W20" s="2799"/>
      <c r="X20" s="2799"/>
      <c r="Y20" s="2799"/>
      <c r="Z20" s="3707"/>
      <c r="AA20" s="239"/>
      <c r="AB20" s="1420"/>
      <c r="AC20" s="829"/>
      <c r="AD20" s="829"/>
      <c r="AE20" s="829"/>
      <c r="AF20" s="829"/>
      <c r="AG20" s="829"/>
      <c r="AH20" s="829"/>
      <c r="AI20" s="829"/>
      <c r="AJ20" s="829"/>
      <c r="AK20" s="829"/>
      <c r="AL20" s="116"/>
      <c r="AM20" s="62"/>
      <c r="AP20" s="121"/>
      <c r="AQ20" s="121"/>
      <c r="AS20" s="5"/>
    </row>
    <row r="21" spans="1:68" ht="14.15" customHeight="1">
      <c r="A21" s="6"/>
      <c r="B21" s="68"/>
      <c r="C21" s="6"/>
      <c r="D21" s="5" t="s">
        <v>1588</v>
      </c>
      <c r="E21" s="1"/>
      <c r="F21" s="1"/>
      <c r="G21" s="1"/>
      <c r="H21" s="1"/>
      <c r="I21" s="1"/>
      <c r="J21" s="1"/>
      <c r="K21" s="1"/>
      <c r="L21" s="1"/>
      <c r="M21" s="1"/>
      <c r="N21" s="1"/>
      <c r="O21" s="1"/>
      <c r="P21" s="1"/>
      <c r="Q21" s="1"/>
      <c r="R21" s="96"/>
      <c r="S21" s="96"/>
      <c r="T21" s="97"/>
      <c r="U21" s="98"/>
      <c r="V21" s="98"/>
      <c r="W21" s="6"/>
      <c r="X21" s="6"/>
      <c r="Y21" s="6"/>
      <c r="Z21" s="177"/>
      <c r="AA21" s="239"/>
      <c r="AB21" s="1420"/>
      <c r="AC21" s="829"/>
      <c r="AD21" s="829"/>
      <c r="AE21" s="829"/>
      <c r="AF21" s="829"/>
      <c r="AG21" s="829"/>
      <c r="AH21" s="829"/>
      <c r="AI21" s="829"/>
      <c r="AJ21" s="829"/>
      <c r="AK21" s="829"/>
      <c r="AL21" s="116"/>
      <c r="AM21" s="62"/>
      <c r="AP21" s="121"/>
      <c r="AQ21" s="121"/>
      <c r="AS21" s="5"/>
    </row>
    <row r="22" spans="1:68" ht="14.15" customHeight="1">
      <c r="A22" s="6"/>
      <c r="B22" s="68"/>
      <c r="E22" s="1"/>
      <c r="F22" s="1"/>
      <c r="G22" s="1"/>
      <c r="H22" s="1"/>
      <c r="I22" s="1"/>
      <c r="J22" s="1"/>
      <c r="K22" s="1"/>
      <c r="L22" s="1"/>
      <c r="M22" s="1"/>
      <c r="N22" s="170"/>
      <c r="O22" s="1"/>
      <c r="P22" s="1"/>
      <c r="Q22" s="1"/>
      <c r="R22" s="96"/>
      <c r="S22" s="96"/>
      <c r="T22" s="97"/>
      <c r="U22" s="98"/>
      <c r="V22" s="98"/>
      <c r="W22" s="6"/>
      <c r="X22" s="6"/>
      <c r="Y22" s="6"/>
      <c r="Z22" s="177"/>
      <c r="AA22" s="239"/>
      <c r="AB22" s="829"/>
      <c r="AC22" s="829"/>
      <c r="AD22" s="829"/>
      <c r="AE22" s="829"/>
      <c r="AF22" s="829"/>
      <c r="AG22" s="829"/>
      <c r="AH22" s="829"/>
      <c r="AI22" s="829"/>
      <c r="AJ22" s="829"/>
      <c r="AK22" s="829"/>
      <c r="AL22" s="116"/>
      <c r="AM22" s="62"/>
      <c r="AP22" s="121"/>
      <c r="AQ22" s="121"/>
      <c r="AR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row>
    <row r="23" spans="1:68" ht="14.15" customHeight="1">
      <c r="A23" s="6"/>
      <c r="B23" s="68"/>
      <c r="C23" s="1"/>
      <c r="D23" s="6"/>
      <c r="E23" s="6"/>
      <c r="F23" s="6"/>
      <c r="G23" s="6"/>
      <c r="H23" s="6"/>
      <c r="I23" s="6"/>
      <c r="J23" s="6"/>
      <c r="K23" s="6"/>
      <c r="L23" s="6"/>
      <c r="M23" s="72"/>
      <c r="N23" s="72"/>
      <c r="O23" s="1"/>
      <c r="P23" s="1"/>
      <c r="Q23" s="1"/>
      <c r="Z23" s="177"/>
      <c r="AA23" s="537"/>
      <c r="AB23" s="121"/>
      <c r="AC23" s="121"/>
      <c r="AD23" s="121"/>
      <c r="AE23" s="121"/>
      <c r="AF23" s="121"/>
      <c r="AG23" s="121"/>
      <c r="AH23" s="121"/>
      <c r="AI23" s="121"/>
      <c r="AJ23" s="121"/>
      <c r="AK23" s="121"/>
      <c r="AL23" s="131"/>
      <c r="AM23" s="62"/>
      <c r="AP23" s="121"/>
      <c r="AQ23" s="121"/>
      <c r="AR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row>
    <row r="24" spans="1:68" ht="14.15" customHeight="1">
      <c r="A24" s="6"/>
      <c r="B24" s="68"/>
      <c r="C24" s="266" t="s">
        <v>1760</v>
      </c>
      <c r="D24" s="6"/>
      <c r="E24" s="6"/>
      <c r="F24" s="6"/>
      <c r="G24" s="6"/>
      <c r="H24" s="6"/>
      <c r="I24" s="6"/>
      <c r="J24" s="6"/>
      <c r="K24" s="6"/>
      <c r="L24" s="6"/>
      <c r="M24" s="6"/>
      <c r="N24" s="6"/>
      <c r="O24" s="6"/>
      <c r="P24" s="6"/>
      <c r="Q24" s="6"/>
      <c r="R24" s="1"/>
      <c r="S24" s="1"/>
      <c r="V24" s="1"/>
      <c r="Z24" s="70"/>
      <c r="AA24" s="553"/>
      <c r="AB24" s="121"/>
      <c r="AC24" s="121"/>
      <c r="AD24" s="121"/>
      <c r="AE24" s="121"/>
      <c r="AF24" s="121"/>
      <c r="AG24" s="121"/>
      <c r="AH24" s="121"/>
      <c r="AI24" s="121"/>
      <c r="AJ24" s="121"/>
      <c r="AK24" s="121"/>
      <c r="AL24" s="12"/>
      <c r="AM24" s="62"/>
      <c r="AP24" s="121"/>
      <c r="AQ24" s="121"/>
      <c r="AR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row>
    <row r="25" spans="1:68" ht="14.15" customHeight="1">
      <c r="A25" s="6"/>
      <c r="B25" s="68"/>
      <c r="C25" s="6"/>
      <c r="E25" s="1"/>
      <c r="F25" s="6"/>
      <c r="G25" s="6"/>
      <c r="H25" s="6"/>
      <c r="I25" s="6"/>
      <c r="J25" s="6"/>
      <c r="K25" s="6"/>
      <c r="L25" s="6"/>
      <c r="M25" s="6"/>
      <c r="N25" s="6"/>
      <c r="O25" s="6"/>
      <c r="P25" s="6"/>
      <c r="Q25" s="6"/>
      <c r="R25" s="2412"/>
      <c r="S25" s="2412"/>
      <c r="T25" s="2412"/>
      <c r="U25" s="2412"/>
      <c r="V25" s="2412"/>
      <c r="W25" s="2412"/>
      <c r="X25" s="2412"/>
      <c r="Y25" s="2412"/>
      <c r="Z25" s="4892"/>
      <c r="AA25" s="538"/>
      <c r="AB25" s="1"/>
      <c r="AC25" s="6"/>
      <c r="AD25" s="6"/>
      <c r="AE25" s="6"/>
      <c r="AF25" s="6"/>
      <c r="AG25" s="6"/>
      <c r="AH25" s="6"/>
      <c r="AI25" s="6"/>
      <c r="AJ25" s="6"/>
      <c r="AK25" s="6"/>
      <c r="AL25" s="131"/>
      <c r="AM25" s="62"/>
      <c r="AP25" s="121"/>
      <c r="AQ25" s="121"/>
      <c r="AR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row>
    <row r="26" spans="1:68" ht="14.15" customHeight="1">
      <c r="A26" s="6"/>
      <c r="B26" s="68"/>
      <c r="C26" s="6"/>
      <c r="D26" s="1"/>
      <c r="E26" s="1"/>
      <c r="F26" s="1"/>
      <c r="G26" s="1"/>
      <c r="H26" s="6"/>
      <c r="I26" s="6"/>
      <c r="J26" s="6"/>
      <c r="K26" s="6"/>
      <c r="L26" s="6"/>
      <c r="M26" s="6"/>
      <c r="N26" s="6"/>
      <c r="O26" s="6"/>
      <c r="P26" s="6"/>
      <c r="Q26" s="6"/>
      <c r="R26" s="1"/>
      <c r="S26" s="1"/>
      <c r="T26" s="1"/>
      <c r="U26" s="1"/>
      <c r="V26" s="1"/>
      <c r="W26" s="1"/>
      <c r="X26" s="1"/>
      <c r="Y26" s="1"/>
      <c r="Z26" s="1167"/>
      <c r="AA26" s="239"/>
      <c r="AB26" s="121"/>
      <c r="AC26" s="847"/>
      <c r="AD26" s="847"/>
      <c r="AE26" s="847"/>
      <c r="AF26" s="847"/>
      <c r="AG26" s="847"/>
      <c r="AH26" s="847"/>
      <c r="AI26" s="847"/>
      <c r="AJ26" s="847"/>
      <c r="AK26" s="847"/>
      <c r="AL26" s="131"/>
      <c r="AM26" s="62"/>
      <c r="AP26" s="121"/>
      <c r="AQ26" s="121"/>
      <c r="AR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row>
    <row r="27" spans="1:68" ht="14.15" customHeight="1">
      <c r="A27" s="6"/>
      <c r="B27" s="68"/>
      <c r="C27" s="266" t="s">
        <v>1761</v>
      </c>
      <c r="D27" s="1"/>
      <c r="E27" s="1"/>
      <c r="F27" s="1"/>
      <c r="G27" s="1"/>
      <c r="H27" s="6"/>
      <c r="I27" s="6"/>
      <c r="J27" s="6"/>
      <c r="K27" s="6"/>
      <c r="L27" s="739"/>
      <c r="M27" s="739"/>
      <c r="N27" s="739"/>
      <c r="O27" s="739"/>
      <c r="P27" s="739"/>
      <c r="Q27" s="739"/>
      <c r="R27" s="739"/>
      <c r="S27" s="739"/>
      <c r="T27" s="739"/>
      <c r="U27" s="739"/>
      <c r="V27" s="739"/>
      <c r="W27" s="739"/>
      <c r="X27" s="739"/>
      <c r="Z27" s="238"/>
      <c r="AA27" s="239"/>
      <c r="AB27" s="847"/>
      <c r="AC27" s="847"/>
      <c r="AD27" s="847"/>
      <c r="AE27" s="847"/>
      <c r="AF27" s="847"/>
      <c r="AG27" s="847"/>
      <c r="AH27" s="847"/>
      <c r="AI27" s="847"/>
      <c r="AJ27" s="847"/>
      <c r="AK27" s="847"/>
      <c r="AL27" s="131"/>
      <c r="AM27" s="62"/>
      <c r="AP27" s="121"/>
      <c r="AQ27" s="121"/>
      <c r="AR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row>
    <row r="28" spans="1:68" ht="14.15" customHeight="1">
      <c r="A28" s="6"/>
      <c r="B28" s="68"/>
      <c r="C28" s="6"/>
      <c r="D28" s="1"/>
      <c r="E28" s="1"/>
      <c r="F28" s="1"/>
      <c r="G28" s="1"/>
      <c r="H28" s="1"/>
      <c r="I28" s="1"/>
      <c r="J28" s="1"/>
      <c r="K28" s="1"/>
      <c r="L28" s="1"/>
      <c r="M28" s="1"/>
      <c r="N28" s="1"/>
      <c r="O28" s="1"/>
      <c r="P28" s="1"/>
      <c r="Q28" s="1"/>
      <c r="R28" s="2412" t="s">
        <v>1759</v>
      </c>
      <c r="S28" s="2412"/>
      <c r="T28" s="2412"/>
      <c r="U28" s="2412"/>
      <c r="V28" s="2412"/>
      <c r="W28" s="2412"/>
      <c r="X28" s="2412"/>
      <c r="Y28" s="2412"/>
      <c r="Z28" s="4892"/>
      <c r="AA28" s="239"/>
      <c r="AB28" s="847"/>
      <c r="AC28" s="847"/>
      <c r="AD28" s="847"/>
      <c r="AE28" s="847"/>
      <c r="AF28" s="847"/>
      <c r="AG28" s="847"/>
      <c r="AH28" s="847"/>
      <c r="AI28" s="847"/>
      <c r="AJ28" s="847"/>
      <c r="AK28" s="847"/>
      <c r="AL28" s="131"/>
      <c r="AM28" s="62"/>
      <c r="AP28" s="121"/>
      <c r="AQ28" s="121"/>
      <c r="AR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row>
    <row r="29" spans="1:68" ht="14.15" customHeight="1">
      <c r="A29" s="6"/>
      <c r="B29" s="68"/>
      <c r="C29" s="6"/>
      <c r="D29" s="1"/>
      <c r="E29" s="1"/>
      <c r="F29" s="1"/>
      <c r="G29" s="1"/>
      <c r="H29" s="1"/>
      <c r="I29" s="1"/>
      <c r="J29" s="1"/>
      <c r="K29" s="1"/>
      <c r="L29" s="1"/>
      <c r="M29" s="1"/>
      <c r="N29" s="1"/>
      <c r="O29" s="1"/>
      <c r="P29" s="1"/>
      <c r="Q29" s="1"/>
      <c r="R29" s="1"/>
      <c r="S29" s="1"/>
      <c r="T29" s="1"/>
      <c r="U29" s="1"/>
      <c r="V29" s="1"/>
      <c r="W29" s="1"/>
      <c r="X29" s="1"/>
      <c r="Z29" s="829"/>
      <c r="AA29" s="239"/>
      <c r="AB29" s="847"/>
      <c r="AC29" s="847"/>
      <c r="AD29" s="847"/>
      <c r="AE29" s="847"/>
      <c r="AF29" s="847"/>
      <c r="AG29" s="847"/>
      <c r="AH29" s="847"/>
      <c r="AI29" s="847"/>
      <c r="AJ29" s="847"/>
      <c r="AK29" s="847"/>
      <c r="AL29" s="131"/>
      <c r="AM29" s="62"/>
      <c r="AP29" s="121"/>
      <c r="AQ29" s="121"/>
      <c r="AR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row>
    <row r="30" spans="1:68" ht="14.15" customHeight="1">
      <c r="A30" s="6"/>
      <c r="B30" s="68"/>
      <c r="C30" s="6" t="s">
        <v>2184</v>
      </c>
      <c r="D30" s="1"/>
      <c r="E30" s="1"/>
      <c r="F30" s="1"/>
      <c r="G30" s="1"/>
      <c r="H30" s="1"/>
      <c r="I30" s="1"/>
      <c r="J30" s="1"/>
      <c r="K30" s="1"/>
      <c r="L30" s="1"/>
      <c r="M30" s="1"/>
      <c r="N30" s="1"/>
      <c r="O30" s="1"/>
      <c r="P30" s="1"/>
      <c r="Q30" s="1"/>
      <c r="R30" s="1"/>
      <c r="S30" s="1"/>
      <c r="T30" s="1"/>
      <c r="U30" s="1"/>
      <c r="V30" s="1"/>
      <c r="W30" s="1"/>
      <c r="X30" s="1"/>
      <c r="Z30" s="238"/>
      <c r="AA30" s="171" t="s">
        <v>1269</v>
      </c>
      <c r="AB30" s="829"/>
      <c r="AC30" s="847"/>
      <c r="AD30" s="847"/>
      <c r="AE30" s="847"/>
      <c r="AF30" s="847"/>
      <c r="AG30" s="847"/>
      <c r="AH30" s="847"/>
      <c r="AI30" s="847"/>
      <c r="AJ30" s="847"/>
      <c r="AK30" s="847"/>
      <c r="AL30" s="131"/>
      <c r="AM30" s="62"/>
      <c r="AP30" s="121"/>
      <c r="AQ30" s="121"/>
      <c r="AR30" s="121"/>
      <c r="AS30" s="1588"/>
      <c r="AT30" s="1588"/>
      <c r="AU30" s="1588"/>
      <c r="AV30" s="1588"/>
      <c r="AW30" s="1588"/>
      <c r="AX30" s="1588"/>
      <c r="AY30" s="1588"/>
      <c r="AZ30" s="1588"/>
      <c r="BA30" s="1588"/>
      <c r="BB30" s="1588"/>
      <c r="BC30" s="1588"/>
      <c r="BD30" s="1588"/>
      <c r="BE30" s="1588"/>
      <c r="BF30" s="1588"/>
      <c r="BG30" s="1588"/>
      <c r="BH30" s="1588"/>
      <c r="BI30" s="1588"/>
      <c r="BJ30" s="1588"/>
      <c r="BK30" s="1588"/>
      <c r="BL30" s="1588"/>
      <c r="BM30" s="1588"/>
      <c r="BN30" s="1588"/>
      <c r="BO30" s="121"/>
      <c r="BP30" s="121"/>
    </row>
    <row r="31" spans="1:68" ht="14.15" customHeight="1">
      <c r="A31" s="6"/>
      <c r="B31" s="68"/>
      <c r="C31" s="2288" t="s">
        <v>1762</v>
      </c>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9"/>
      <c r="AA31" s="885" t="s">
        <v>966</v>
      </c>
      <c r="AB31" s="2287" t="s">
        <v>1270</v>
      </c>
      <c r="AC31" s="2287"/>
      <c r="AD31" s="2287"/>
      <c r="AE31" s="2287"/>
      <c r="AF31" s="2287"/>
      <c r="AG31" s="2287"/>
      <c r="AH31" s="2287"/>
      <c r="AI31" s="2287"/>
      <c r="AJ31" s="2287"/>
      <c r="AK31" s="2287"/>
      <c r="AL31" s="2403"/>
      <c r="AM31" s="62"/>
      <c r="AP31" s="121"/>
      <c r="AQ31" s="121"/>
      <c r="AR31" s="121"/>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121"/>
      <c r="BP31" s="121"/>
    </row>
    <row r="32" spans="1:68" ht="14.15" customHeight="1">
      <c r="A32" s="6"/>
      <c r="B32" s="68"/>
      <c r="C32" s="6"/>
      <c r="D32" s="2288" t="s">
        <v>1763</v>
      </c>
      <c r="E32" s="2288"/>
      <c r="F32" s="2288"/>
      <c r="G32" s="2288"/>
      <c r="H32" s="2288"/>
      <c r="I32" s="2288"/>
      <c r="J32" s="2288"/>
      <c r="K32" s="2288"/>
      <c r="L32" s="2288"/>
      <c r="M32" s="2288"/>
      <c r="N32" s="2288"/>
      <c r="O32" s="2288"/>
      <c r="P32" s="2288"/>
      <c r="Q32" s="2288"/>
      <c r="R32" s="2288"/>
      <c r="S32" s="2288"/>
      <c r="T32" s="2288"/>
      <c r="U32" s="2288"/>
      <c r="V32" s="2288"/>
      <c r="W32" s="2288"/>
      <c r="X32" s="2288"/>
      <c r="Y32" s="2288"/>
      <c r="Z32" s="2289"/>
      <c r="AA32" s="141"/>
      <c r="AB32" s="2287"/>
      <c r="AC32" s="2287"/>
      <c r="AD32" s="2287"/>
      <c r="AE32" s="2287"/>
      <c r="AF32" s="2287"/>
      <c r="AG32" s="2287"/>
      <c r="AH32" s="2287"/>
      <c r="AI32" s="2287"/>
      <c r="AJ32" s="2287"/>
      <c r="AK32" s="2287"/>
      <c r="AL32" s="2403"/>
      <c r="AM32" s="62"/>
      <c r="AP32" s="121"/>
      <c r="AQ32" s="121"/>
      <c r="AR32" s="12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1"/>
      <c r="BP32" s="121"/>
    </row>
    <row r="33" spans="1:68" ht="14.15" customHeight="1">
      <c r="A33" s="6"/>
      <c r="B33" s="68"/>
      <c r="C33" s="6"/>
      <c r="D33" s="2288" t="s">
        <v>1106</v>
      </c>
      <c r="E33" s="2288"/>
      <c r="F33" s="2288"/>
      <c r="G33" s="2288"/>
      <c r="H33" s="2288"/>
      <c r="I33" s="2288"/>
      <c r="J33" s="2288"/>
      <c r="K33" s="2288"/>
      <c r="L33" s="2288"/>
      <c r="M33" s="2288"/>
      <c r="N33" s="2288"/>
      <c r="O33" s="2288"/>
      <c r="P33" s="2288"/>
      <c r="Q33" s="2288"/>
      <c r="R33" s="2288"/>
      <c r="S33" s="2288"/>
      <c r="T33" s="2288"/>
      <c r="U33" s="2288"/>
      <c r="V33" s="2288"/>
      <c r="W33" s="2288"/>
      <c r="X33" s="2288"/>
      <c r="Y33" s="2288"/>
      <c r="Z33" s="2289"/>
      <c r="AA33" s="885" t="s">
        <v>15</v>
      </c>
      <c r="AB33" s="115" t="s">
        <v>2012</v>
      </c>
      <c r="AC33" s="115"/>
      <c r="AD33" s="115"/>
      <c r="AE33" s="115"/>
      <c r="AF33" s="115"/>
      <c r="AG33" s="115"/>
      <c r="AH33" s="115"/>
      <c r="AI33" s="115"/>
      <c r="AJ33" s="115"/>
      <c r="AK33" s="115"/>
      <c r="AL33" s="131"/>
      <c r="AM33" s="62"/>
      <c r="AP33" s="121"/>
      <c r="AQ33" s="121"/>
      <c r="AR33" s="12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499"/>
      <c r="BP33" s="121"/>
    </row>
    <row r="34" spans="1:68" ht="14.15" customHeight="1">
      <c r="A34" s="6"/>
      <c r="B34" s="68"/>
      <c r="C34" s="6"/>
      <c r="D34" s="1"/>
      <c r="E34" s="1"/>
      <c r="F34" s="1"/>
      <c r="G34" s="1"/>
      <c r="H34" s="1"/>
      <c r="I34" s="1"/>
      <c r="J34" s="1"/>
      <c r="K34" s="1"/>
      <c r="L34" s="1"/>
      <c r="M34" s="1"/>
      <c r="N34" s="1"/>
      <c r="O34" s="1"/>
      <c r="P34" s="1"/>
      <c r="Q34" s="1"/>
      <c r="R34" s="1"/>
      <c r="S34" s="1"/>
      <c r="T34" s="1"/>
      <c r="U34" s="1"/>
      <c r="V34" s="1"/>
      <c r="W34" s="1"/>
      <c r="X34" s="1"/>
      <c r="Z34" s="829"/>
      <c r="AA34" s="239"/>
      <c r="AB34" s="847"/>
      <c r="AC34" s="847"/>
      <c r="AD34" s="847"/>
      <c r="AE34" s="847"/>
      <c r="AF34" s="847"/>
      <c r="AG34" s="847"/>
      <c r="AH34" s="847"/>
      <c r="AI34" s="847"/>
      <c r="AJ34" s="847"/>
      <c r="AK34" s="847"/>
      <c r="AL34" s="131"/>
      <c r="AM34" s="62"/>
      <c r="AP34" s="121"/>
      <c r="AQ34" s="121"/>
      <c r="AR34" s="12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98"/>
      <c r="BP34" s="121"/>
    </row>
    <row r="35" spans="1:68" ht="14.15" customHeight="1">
      <c r="A35" s="6"/>
      <c r="B35" s="68"/>
      <c r="C35" s="6"/>
      <c r="D35" s="1"/>
      <c r="E35" s="1"/>
      <c r="F35" s="1"/>
      <c r="G35" s="1"/>
      <c r="H35" s="1"/>
      <c r="I35" s="1"/>
      <c r="J35" s="1"/>
      <c r="K35" s="1"/>
      <c r="L35" s="1"/>
      <c r="M35" s="1"/>
      <c r="N35" s="1"/>
      <c r="O35" s="1"/>
      <c r="P35" s="1"/>
      <c r="Q35" s="1"/>
      <c r="R35" s="1"/>
      <c r="S35" s="1"/>
      <c r="T35" s="1"/>
      <c r="U35" s="1"/>
      <c r="V35" s="1"/>
      <c r="W35" s="1"/>
      <c r="X35" s="1"/>
      <c r="Y35" s="121"/>
      <c r="Z35" s="241"/>
      <c r="AA35" s="239"/>
      <c r="AB35" s="847"/>
      <c r="AC35" s="847"/>
      <c r="AD35" s="847"/>
      <c r="AE35" s="847"/>
      <c r="AF35" s="847"/>
      <c r="AG35" s="847"/>
      <c r="AH35" s="847"/>
      <c r="AI35" s="847"/>
      <c r="AJ35" s="847"/>
      <c r="AK35" s="847"/>
      <c r="AL35" s="131"/>
      <c r="AM35" s="62"/>
      <c r="AP35" s="121"/>
      <c r="AQ35" s="121"/>
      <c r="AR35" s="12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499"/>
      <c r="BP35" s="121"/>
    </row>
    <row r="36" spans="1:68" ht="14.15" customHeight="1">
      <c r="A36" s="6"/>
      <c r="B36" s="68"/>
      <c r="C36" s="2288" t="s">
        <v>1764</v>
      </c>
      <c r="D36" s="2288"/>
      <c r="E36" s="2288"/>
      <c r="F36" s="2288"/>
      <c r="G36" s="2288"/>
      <c r="H36" s="2288"/>
      <c r="I36" s="2288"/>
      <c r="J36" s="2288"/>
      <c r="K36" s="2288"/>
      <c r="L36" s="2288"/>
      <c r="M36" s="2288"/>
      <c r="N36" s="2288"/>
      <c r="O36" s="2288"/>
      <c r="P36" s="2288"/>
      <c r="Q36" s="2288"/>
      <c r="R36" s="2288"/>
      <c r="S36" s="2288"/>
      <c r="T36" s="2288"/>
      <c r="U36" s="2288"/>
      <c r="V36" s="2288"/>
      <c r="W36" s="2288"/>
      <c r="X36" s="2288"/>
      <c r="Y36" s="2288"/>
      <c r="Z36" s="2289"/>
      <c r="AA36" s="239"/>
      <c r="AB36" s="847"/>
      <c r="AC36" s="847"/>
      <c r="AD36" s="847"/>
      <c r="AE36" s="847"/>
      <c r="AF36" s="847"/>
      <c r="AG36" s="847"/>
      <c r="AH36" s="847"/>
      <c r="AI36" s="847"/>
      <c r="AJ36" s="847"/>
      <c r="AK36" s="847"/>
      <c r="AL36" s="131"/>
      <c r="AM36" s="62"/>
      <c r="AP36" s="121"/>
      <c r="AQ36" s="121"/>
      <c r="AR36" s="121"/>
      <c r="AS36" s="159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98"/>
      <c r="BP36" s="121"/>
    </row>
    <row r="37" spans="1:68" ht="14.15" customHeight="1">
      <c r="A37" s="6"/>
      <c r="B37" s="68"/>
      <c r="C37" s="6"/>
      <c r="D37" s="2288" t="s">
        <v>1106</v>
      </c>
      <c r="E37" s="2288"/>
      <c r="F37" s="2288"/>
      <c r="G37" s="2288"/>
      <c r="H37" s="2288"/>
      <c r="I37" s="2288"/>
      <c r="J37" s="2288"/>
      <c r="K37" s="2288"/>
      <c r="L37" s="2288"/>
      <c r="M37" s="2288"/>
      <c r="N37" s="2288"/>
      <c r="O37" s="2288"/>
      <c r="P37" s="2288"/>
      <c r="Q37" s="2288"/>
      <c r="R37" s="2288"/>
      <c r="S37" s="2288"/>
      <c r="T37" s="2288"/>
      <c r="U37" s="2288"/>
      <c r="V37" s="2288"/>
      <c r="W37" s="2288"/>
      <c r="X37" s="2288"/>
      <c r="Y37" s="2288"/>
      <c r="Z37" s="2289"/>
      <c r="AA37" s="239"/>
      <c r="AB37" s="847"/>
      <c r="AC37" s="847"/>
      <c r="AD37" s="847"/>
      <c r="AE37" s="847"/>
      <c r="AF37" s="847"/>
      <c r="AG37" s="847"/>
      <c r="AH37" s="847"/>
      <c r="AI37" s="847"/>
      <c r="AJ37" s="847"/>
      <c r="AK37" s="847"/>
      <c r="AL37" s="131"/>
      <c r="AM37" s="62"/>
      <c r="AP37" s="121"/>
      <c r="AQ37" s="121"/>
      <c r="AR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row>
    <row r="38" spans="1:68" ht="14.15" customHeight="1">
      <c r="A38" s="6"/>
      <c r="B38" s="68"/>
      <c r="C38" s="6"/>
      <c r="D38" s="1"/>
      <c r="E38" s="1"/>
      <c r="F38" s="1"/>
      <c r="G38" s="1"/>
      <c r="H38" s="1"/>
      <c r="I38" s="1"/>
      <c r="J38" s="1"/>
      <c r="K38" s="1"/>
      <c r="L38" s="1"/>
      <c r="M38" s="1"/>
      <c r="N38" s="1"/>
      <c r="O38" s="1"/>
      <c r="P38" s="1"/>
      <c r="Q38" s="1"/>
      <c r="R38" s="1"/>
      <c r="S38" s="1"/>
      <c r="T38" s="1"/>
      <c r="U38" s="1"/>
      <c r="V38" s="1"/>
      <c r="W38" s="1"/>
      <c r="X38" s="1"/>
      <c r="Y38" s="847"/>
      <c r="Z38" s="242"/>
      <c r="AA38" s="239"/>
      <c r="AB38" s="847"/>
      <c r="AC38" s="847"/>
      <c r="AD38" s="847"/>
      <c r="AE38" s="847"/>
      <c r="AF38" s="847"/>
      <c r="AG38" s="847"/>
      <c r="AH38" s="847"/>
      <c r="AI38" s="847"/>
      <c r="AJ38" s="847"/>
      <c r="AK38" s="847"/>
      <c r="AL38" s="131"/>
      <c r="AM38" s="62"/>
      <c r="AP38" s="121"/>
      <c r="AQ38" s="121"/>
      <c r="AR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row>
    <row r="39" spans="1:68" ht="14.15" customHeight="1">
      <c r="A39" s="6"/>
      <c r="B39" s="68"/>
      <c r="C39" s="6"/>
      <c r="D39" s="1"/>
      <c r="E39" s="1"/>
      <c r="F39" s="1"/>
      <c r="G39" s="1"/>
      <c r="H39" s="1"/>
      <c r="I39" s="1"/>
      <c r="J39" s="1"/>
      <c r="K39" s="1"/>
      <c r="L39" s="1"/>
      <c r="M39" s="1"/>
      <c r="N39" s="1"/>
      <c r="O39" s="1"/>
      <c r="P39" s="1"/>
      <c r="Q39" s="1"/>
      <c r="R39" s="1"/>
      <c r="S39" s="1"/>
      <c r="T39" s="1"/>
      <c r="U39" s="1"/>
      <c r="V39" s="1"/>
      <c r="W39" s="1"/>
      <c r="X39" s="1"/>
      <c r="Y39" s="847"/>
      <c r="Z39" s="242"/>
      <c r="AA39" s="239"/>
      <c r="AB39" s="847"/>
      <c r="AC39" s="847"/>
      <c r="AD39" s="847"/>
      <c r="AE39" s="847"/>
      <c r="AF39" s="847"/>
      <c r="AG39" s="847"/>
      <c r="AH39" s="847"/>
      <c r="AI39" s="847"/>
      <c r="AJ39" s="847"/>
      <c r="AK39" s="847"/>
      <c r="AL39" s="131"/>
      <c r="AM39" s="62"/>
      <c r="AP39" s="121"/>
      <c r="AQ39" s="121"/>
      <c r="AR39" s="121"/>
      <c r="AS39" s="1434"/>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row>
    <row r="40" spans="1:68" ht="14.15" customHeight="1">
      <c r="A40" s="6"/>
      <c r="B40" s="68"/>
      <c r="C40" s="6"/>
      <c r="D40" s="1"/>
      <c r="E40" s="1"/>
      <c r="F40" s="1"/>
      <c r="G40" s="1"/>
      <c r="H40" s="1"/>
      <c r="I40" s="1"/>
      <c r="J40" s="1"/>
      <c r="K40" s="1"/>
      <c r="L40" s="1"/>
      <c r="M40" s="1"/>
      <c r="N40" s="1"/>
      <c r="O40" s="1"/>
      <c r="P40" s="1"/>
      <c r="Q40" s="1"/>
      <c r="R40" s="1"/>
      <c r="S40" s="1"/>
      <c r="T40" s="1"/>
      <c r="U40" s="1"/>
      <c r="V40" s="1"/>
      <c r="W40" s="1"/>
      <c r="X40" s="1"/>
      <c r="Y40" s="829"/>
      <c r="Z40" s="242"/>
      <c r="AA40" s="239"/>
      <c r="AB40" s="847"/>
      <c r="AC40" s="847"/>
      <c r="AD40" s="847"/>
      <c r="AE40" s="847"/>
      <c r="AF40" s="847"/>
      <c r="AG40" s="847"/>
      <c r="AH40" s="847"/>
      <c r="AI40" s="847"/>
      <c r="AJ40" s="847"/>
      <c r="AK40" s="847"/>
      <c r="AL40" s="131"/>
      <c r="AM40" s="62"/>
      <c r="AP40" s="121"/>
      <c r="AQ40" s="121"/>
      <c r="AR40" s="121"/>
      <c r="AS40" s="100"/>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row>
    <row r="41" spans="1:68" ht="14.15" customHeight="1">
      <c r="A41" s="6"/>
      <c r="B41" s="68"/>
      <c r="C41" s="6"/>
      <c r="D41" s="1"/>
      <c r="E41" s="1"/>
      <c r="F41" s="1"/>
      <c r="G41" s="1"/>
      <c r="H41" s="1"/>
      <c r="I41" s="1"/>
      <c r="J41" s="1"/>
      <c r="K41" s="1"/>
      <c r="L41" s="1"/>
      <c r="M41" s="1"/>
      <c r="N41" s="1"/>
      <c r="O41" s="1"/>
      <c r="P41" s="1"/>
      <c r="Q41" s="1"/>
      <c r="R41" s="1"/>
      <c r="S41" s="1"/>
      <c r="T41" s="1"/>
      <c r="U41" s="1"/>
      <c r="V41" s="1"/>
      <c r="W41" s="1"/>
      <c r="X41" s="1"/>
      <c r="Y41" s="847"/>
      <c r="Z41" s="242"/>
      <c r="AA41" s="239"/>
      <c r="AB41" s="847"/>
      <c r="AC41" s="847"/>
      <c r="AD41" s="847"/>
      <c r="AE41" s="847"/>
      <c r="AF41" s="847"/>
      <c r="AG41" s="847"/>
      <c r="AH41" s="847"/>
      <c r="AI41" s="847"/>
      <c r="AJ41" s="847"/>
      <c r="AK41" s="847"/>
      <c r="AL41" s="131"/>
      <c r="AM41" s="62"/>
      <c r="AP41" s="121"/>
      <c r="AQ41" s="121"/>
      <c r="AR41" s="12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583"/>
      <c r="BP41" s="121"/>
    </row>
    <row r="42" spans="1:68" ht="14.15" customHeight="1">
      <c r="A42" s="6"/>
      <c r="B42" s="68"/>
      <c r="C42" s="5" t="s">
        <v>1765</v>
      </c>
      <c r="D42" s="1"/>
      <c r="E42" s="1"/>
      <c r="F42" s="1"/>
      <c r="G42" s="1"/>
      <c r="H42" s="1"/>
      <c r="I42" s="1"/>
      <c r="J42" s="1"/>
      <c r="K42" s="1"/>
      <c r="L42" s="1"/>
      <c r="M42" s="1"/>
      <c r="N42" s="1"/>
      <c r="O42" s="1"/>
      <c r="P42" s="1"/>
      <c r="Q42" s="1"/>
      <c r="R42" s="1"/>
      <c r="S42" s="1"/>
      <c r="T42" s="1"/>
      <c r="U42" s="1"/>
      <c r="V42" s="1"/>
      <c r="W42" s="1"/>
      <c r="X42" s="1"/>
      <c r="Y42" s="847"/>
      <c r="Z42" s="242"/>
      <c r="AA42" s="239"/>
      <c r="AB42" s="847"/>
      <c r="AC42" s="847"/>
      <c r="AD42" s="847"/>
      <c r="AE42" s="847"/>
      <c r="AF42" s="847"/>
      <c r="AG42" s="847"/>
      <c r="AH42" s="847"/>
      <c r="AI42" s="847"/>
      <c r="AJ42" s="847"/>
      <c r="AK42" s="847"/>
      <c r="AL42" s="131"/>
      <c r="AM42" s="62"/>
      <c r="AP42" s="121"/>
      <c r="AQ42" s="121"/>
      <c r="AR42" s="12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583"/>
      <c r="BP42" s="121"/>
    </row>
    <row r="43" spans="1:68" ht="14.15" customHeight="1">
      <c r="A43" s="6"/>
      <c r="B43" s="68"/>
      <c r="C43" s="6" t="s">
        <v>892</v>
      </c>
      <c r="D43" s="72"/>
      <c r="E43" s="72"/>
      <c r="F43" s="72"/>
      <c r="G43" s="72"/>
      <c r="H43" s="72"/>
      <c r="I43" s="6"/>
      <c r="J43" s="6"/>
      <c r="K43" s="6"/>
      <c r="L43" s="6"/>
      <c r="M43" s="6"/>
      <c r="N43" s="6"/>
      <c r="O43" s="6"/>
      <c r="P43" s="6"/>
      <c r="Q43" s="96"/>
      <c r="R43" s="96"/>
      <c r="S43" s="72"/>
      <c r="T43" s="72"/>
      <c r="U43" s="72"/>
      <c r="V43" s="99"/>
      <c r="W43" s="6"/>
      <c r="X43" s="829"/>
      <c r="Y43" s="829"/>
      <c r="Z43" s="243"/>
      <c r="AM43" s="62"/>
      <c r="AP43" s="121"/>
      <c r="AQ43" s="121"/>
      <c r="AR43" s="12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583"/>
      <c r="BP43" s="121"/>
    </row>
    <row r="44" spans="1:68" ht="14.15" customHeight="1">
      <c r="A44" s="6"/>
      <c r="B44" s="68"/>
      <c r="C44" s="6"/>
      <c r="D44" s="1"/>
      <c r="E44" s="1"/>
      <c r="F44" s="1"/>
      <c r="G44" s="1"/>
      <c r="H44" s="1"/>
      <c r="I44" s="1"/>
      <c r="J44" s="1"/>
      <c r="K44" s="1"/>
      <c r="L44" s="1"/>
      <c r="M44" s="1"/>
      <c r="N44" s="1"/>
      <c r="O44" s="1"/>
      <c r="P44" s="6"/>
      <c r="Q44" s="6"/>
      <c r="R44" s="6"/>
      <c r="S44" s="1"/>
      <c r="T44" s="1"/>
      <c r="U44" s="6"/>
      <c r="V44" s="72"/>
      <c r="W44" s="72"/>
      <c r="X44" s="6"/>
      <c r="Y44" s="6"/>
      <c r="Z44" s="177"/>
      <c r="AM44" s="62"/>
      <c r="AP44" s="121"/>
      <c r="AQ44" s="121"/>
      <c r="AR44" s="12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583"/>
      <c r="BP44" s="121"/>
    </row>
    <row r="45" spans="1:68" ht="14.15" customHeight="1">
      <c r="A45" s="6"/>
      <c r="B45" s="68"/>
      <c r="Z45" s="1316"/>
      <c r="AM45" s="62"/>
      <c r="AP45" s="121"/>
      <c r="AQ45" s="121"/>
      <c r="AR45" s="12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583"/>
      <c r="BP45" s="121"/>
    </row>
    <row r="46" spans="1:68" ht="14.15" customHeight="1">
      <c r="A46" s="6"/>
      <c r="B46" s="68"/>
      <c r="D46" s="2799"/>
      <c r="E46" s="2799"/>
      <c r="F46" s="2799"/>
      <c r="G46" s="2799"/>
      <c r="H46" s="2799"/>
      <c r="I46" s="2799"/>
      <c r="J46" s="2799"/>
      <c r="K46" s="2799"/>
      <c r="L46" s="2799"/>
      <c r="M46" s="2799"/>
      <c r="N46" s="2799"/>
      <c r="O46" s="2799"/>
      <c r="P46" s="2799"/>
      <c r="Q46" s="2799"/>
      <c r="R46" s="2799"/>
      <c r="S46" s="2799"/>
      <c r="T46" s="2799"/>
      <c r="U46" s="2799"/>
      <c r="V46" s="2799"/>
      <c r="W46" s="2799"/>
      <c r="X46" s="2799"/>
      <c r="Y46" s="2799"/>
      <c r="Z46" s="4899"/>
      <c r="AM46" s="62"/>
      <c r="AP46" s="121"/>
      <c r="AQ46" s="121"/>
      <c r="AR46" s="12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583"/>
      <c r="BP46" s="121"/>
    </row>
    <row r="47" spans="1:68" ht="14.15" customHeight="1">
      <c r="A47" s="6"/>
      <c r="B47" s="68"/>
      <c r="C47" s="6"/>
      <c r="D47" s="121"/>
      <c r="E47" s="499"/>
      <c r="F47" s="121"/>
      <c r="G47" s="121"/>
      <c r="H47" s="121" t="s">
        <v>848</v>
      </c>
      <c r="I47" s="499"/>
      <c r="J47" s="499"/>
      <c r="K47" s="121"/>
      <c r="L47" s="121"/>
      <c r="M47" s="121"/>
      <c r="N47" s="170"/>
      <c r="O47" s="170"/>
      <c r="P47" s="499"/>
      <c r="Q47" s="96"/>
      <c r="R47" s="96"/>
      <c r="S47" s="170"/>
      <c r="T47" s="170"/>
      <c r="U47" s="121"/>
      <c r="V47" s="121"/>
      <c r="W47" s="96"/>
      <c r="X47" s="96"/>
      <c r="Y47" s="499"/>
      <c r="Z47" s="167"/>
      <c r="AA47" s="553"/>
      <c r="AB47" s="121"/>
      <c r="AC47" s="499"/>
      <c r="AD47" s="499"/>
      <c r="AE47" s="499"/>
      <c r="AF47" s="499"/>
      <c r="AG47" s="499"/>
      <c r="AH47" s="499"/>
      <c r="AI47" s="499"/>
      <c r="AJ47" s="499"/>
      <c r="AK47" s="499"/>
      <c r="AL47" s="131"/>
      <c r="AM47" s="62"/>
      <c r="AP47" s="121"/>
      <c r="AQ47" s="121"/>
      <c r="AR47" s="12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583"/>
    </row>
    <row r="48" spans="1:68" ht="14.15" customHeight="1">
      <c r="A48" s="6"/>
      <c r="B48" s="68"/>
      <c r="C48" s="6"/>
      <c r="D48" s="121"/>
      <c r="E48" s="499"/>
      <c r="F48" s="121"/>
      <c r="G48" s="499"/>
      <c r="H48" s="499"/>
      <c r="I48" s="499"/>
      <c r="J48" s="499"/>
      <c r="K48" s="121"/>
      <c r="L48" s="121"/>
      <c r="M48" s="121"/>
      <c r="N48" s="170"/>
      <c r="O48" s="170"/>
      <c r="P48" s="499"/>
      <c r="Q48" s="96"/>
      <c r="R48" s="96"/>
      <c r="S48" s="170"/>
      <c r="T48" s="170"/>
      <c r="U48" s="121"/>
      <c r="V48" s="121"/>
      <c r="W48" s="96"/>
      <c r="X48" s="96"/>
      <c r="Y48" s="499"/>
      <c r="Z48" s="167"/>
      <c r="AA48" s="553"/>
      <c r="AB48" s="121"/>
      <c r="AC48" s="499"/>
      <c r="AD48" s="499"/>
      <c r="AE48" s="499"/>
      <c r="AF48" s="499"/>
      <c r="AG48" s="499"/>
      <c r="AH48" s="499"/>
      <c r="AI48" s="499"/>
      <c r="AJ48" s="499"/>
      <c r="AK48" s="499"/>
      <c r="AL48" s="131"/>
      <c r="AM48" s="62"/>
      <c r="AP48" s="121"/>
      <c r="AQ48" s="121"/>
      <c r="AR48" s="121"/>
      <c r="AS48" s="1586"/>
      <c r="AT48" s="1592"/>
      <c r="AU48" s="1592"/>
      <c r="AV48" s="1592"/>
      <c r="AW48" s="1592"/>
      <c r="AX48" s="1592"/>
      <c r="AY48" s="1592"/>
      <c r="AZ48" s="1592"/>
      <c r="BA48" s="1592"/>
      <c r="BB48" s="1592"/>
      <c r="BC48" s="1592"/>
      <c r="BD48" s="1592"/>
      <c r="BE48" s="1592"/>
      <c r="BF48" s="1592"/>
      <c r="BG48" s="1592"/>
      <c r="BH48" s="1592"/>
      <c r="BI48" s="1592"/>
      <c r="BJ48" s="1592"/>
      <c r="BK48" s="1592"/>
      <c r="BL48" s="1592"/>
      <c r="BM48" s="1592"/>
      <c r="BN48" s="1592"/>
      <c r="BO48" s="1592"/>
    </row>
    <row r="49" spans="1:67" ht="14.15" customHeight="1">
      <c r="A49" s="6"/>
      <c r="B49" s="68"/>
      <c r="C49" s="2288"/>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9"/>
      <c r="AA49" s="553"/>
      <c r="AB49" s="121"/>
      <c r="AC49" s="499"/>
      <c r="AD49" s="499"/>
      <c r="AE49" s="499"/>
      <c r="AF49" s="499"/>
      <c r="AG49" s="499"/>
      <c r="AH49" s="499"/>
      <c r="AI49" s="499"/>
      <c r="AJ49" s="499"/>
      <c r="AK49" s="499"/>
      <c r="AL49" s="131"/>
      <c r="AM49" s="62"/>
      <c r="AP49" s="121"/>
      <c r="AQ49" s="121"/>
      <c r="AR49" s="121"/>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row>
    <row r="50" spans="1:67" ht="14.15" customHeight="1">
      <c r="A50" s="6"/>
      <c r="B50" s="68"/>
      <c r="C50" s="6"/>
      <c r="D50" s="6"/>
      <c r="E50" s="6"/>
      <c r="F50" s="6"/>
      <c r="G50" s="6"/>
      <c r="H50" s="6"/>
      <c r="I50" s="6"/>
      <c r="J50" s="6"/>
      <c r="K50" s="6"/>
      <c r="L50" s="6"/>
      <c r="M50" s="6"/>
      <c r="N50" s="6"/>
      <c r="O50" s="6"/>
      <c r="P50" s="6"/>
      <c r="Q50" s="6"/>
      <c r="R50" s="6"/>
      <c r="S50" s="6"/>
      <c r="T50" s="6"/>
      <c r="U50" s="6"/>
      <c r="V50" s="6"/>
      <c r="W50" s="6"/>
      <c r="X50" s="6"/>
      <c r="Y50" s="6"/>
      <c r="Z50" s="70"/>
      <c r="AA50" s="553"/>
      <c r="AB50" s="121"/>
      <c r="AC50" s="499"/>
      <c r="AD50" s="499"/>
      <c r="AE50" s="499"/>
      <c r="AF50" s="499"/>
      <c r="AG50" s="499"/>
      <c r="AH50" s="499"/>
      <c r="AI50" s="499"/>
      <c r="AJ50" s="499"/>
      <c r="AK50" s="499"/>
      <c r="AL50" s="131"/>
      <c r="AM50" s="62"/>
      <c r="AP50" s="121"/>
      <c r="AQ50" s="121"/>
      <c r="AR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row>
    <row r="51" spans="1:67" ht="14.15" customHeight="1">
      <c r="A51" s="6"/>
      <c r="B51" s="68"/>
      <c r="C51" s="6"/>
      <c r="D51" s="121"/>
      <c r="E51" s="499"/>
      <c r="F51" s="121"/>
      <c r="G51" s="499"/>
      <c r="H51" s="499"/>
      <c r="I51" s="499"/>
      <c r="J51" s="499"/>
      <c r="K51" s="121"/>
      <c r="L51" s="121"/>
      <c r="M51" s="121"/>
      <c r="N51" s="170"/>
      <c r="O51" s="170"/>
      <c r="P51" s="499"/>
      <c r="Q51" s="96"/>
      <c r="R51" s="96"/>
      <c r="S51" s="170"/>
      <c r="T51" s="170"/>
      <c r="U51" s="121"/>
      <c r="V51" s="121"/>
      <c r="W51" s="96"/>
      <c r="X51" s="96"/>
      <c r="Y51" s="499"/>
      <c r="Z51" s="167"/>
      <c r="AA51" s="553"/>
      <c r="AB51" s="121"/>
      <c r="AC51" s="499"/>
      <c r="AD51" s="499"/>
      <c r="AE51" s="499"/>
      <c r="AF51" s="499"/>
      <c r="AG51" s="499"/>
      <c r="AH51" s="499"/>
      <c r="AI51" s="499"/>
      <c r="AJ51" s="499"/>
      <c r="AK51" s="499"/>
      <c r="AL51" s="131"/>
      <c r="AM51" s="62"/>
    </row>
    <row r="52" spans="1:67" ht="14.15" customHeight="1">
      <c r="A52" s="6"/>
      <c r="B52" s="68"/>
      <c r="D52" s="121"/>
      <c r="E52" s="499"/>
      <c r="F52" s="121"/>
      <c r="G52" s="499"/>
      <c r="H52" s="499"/>
      <c r="I52" s="121"/>
      <c r="J52" s="121"/>
      <c r="K52" s="499"/>
      <c r="L52" s="121"/>
      <c r="M52" s="121"/>
      <c r="N52" s="170"/>
      <c r="O52" s="170"/>
      <c r="P52" s="499"/>
      <c r="Q52" s="96"/>
      <c r="R52" s="96"/>
      <c r="S52" s="170"/>
      <c r="T52" s="170"/>
      <c r="U52" s="121"/>
      <c r="V52" s="121"/>
      <c r="W52" s="96"/>
      <c r="X52" s="96"/>
      <c r="Y52" s="499"/>
      <c r="Z52" s="167"/>
      <c r="AA52" s="553"/>
      <c r="AB52" s="499"/>
      <c r="AC52" s="499"/>
      <c r="AD52" s="499"/>
      <c r="AE52" s="499"/>
      <c r="AF52" s="499"/>
      <c r="AG52" s="499"/>
      <c r="AH52" s="499"/>
      <c r="AI52" s="499"/>
      <c r="AJ52" s="121"/>
      <c r="AK52" s="581"/>
      <c r="AL52" s="131"/>
      <c r="AM52" s="62"/>
    </row>
    <row r="53" spans="1:67" ht="14.15" customHeight="1">
      <c r="A53" s="6"/>
      <c r="B53" s="68"/>
      <c r="C53" s="6"/>
      <c r="D53" s="121"/>
      <c r="E53" s="499"/>
      <c r="F53" s="121"/>
      <c r="G53" s="499"/>
      <c r="H53" s="499"/>
      <c r="I53" s="121"/>
      <c r="J53" s="121"/>
      <c r="K53" s="499"/>
      <c r="L53" s="121"/>
      <c r="M53" s="121"/>
      <c r="N53" s="170"/>
      <c r="O53" s="170"/>
      <c r="P53" s="499"/>
      <c r="Q53" s="96"/>
      <c r="R53" s="96"/>
      <c r="S53" s="170"/>
      <c r="T53" s="170"/>
      <c r="U53" s="121"/>
      <c r="V53" s="121"/>
      <c r="W53" s="96"/>
      <c r="X53" s="96"/>
      <c r="Y53" s="499"/>
      <c r="Z53" s="167"/>
      <c r="AA53" s="553"/>
      <c r="AB53" s="499"/>
      <c r="AC53" s="499"/>
      <c r="AD53" s="499"/>
      <c r="AE53" s="499"/>
      <c r="AF53" s="499"/>
      <c r="AG53" s="499"/>
      <c r="AH53" s="499"/>
      <c r="AI53" s="499"/>
      <c r="AJ53" s="121"/>
      <c r="AK53" s="581"/>
      <c r="AL53" s="131"/>
      <c r="AM53" s="62"/>
    </row>
    <row r="54" spans="1:67" ht="14.15" customHeight="1">
      <c r="A54" s="6"/>
      <c r="B54" s="68"/>
      <c r="C54" s="6"/>
      <c r="D54" s="121"/>
      <c r="E54" s="499"/>
      <c r="F54" s="121"/>
      <c r="G54" s="499"/>
      <c r="H54" s="499"/>
      <c r="I54" s="121"/>
      <c r="J54" s="121"/>
      <c r="K54" s="499"/>
      <c r="L54" s="121"/>
      <c r="M54" s="121"/>
      <c r="N54" s="170"/>
      <c r="O54" s="170"/>
      <c r="P54" s="499"/>
      <c r="Q54" s="96"/>
      <c r="R54" s="96"/>
      <c r="S54" s="170"/>
      <c r="T54" s="170"/>
      <c r="U54" s="121"/>
      <c r="V54" s="121"/>
      <c r="W54" s="96"/>
      <c r="X54" s="96"/>
      <c r="Y54" s="499"/>
      <c r="Z54" s="167"/>
      <c r="AA54" s="553"/>
      <c r="AB54" s="499"/>
      <c r="AC54" s="499"/>
      <c r="AD54" s="499"/>
      <c r="AE54" s="499"/>
      <c r="AF54" s="499"/>
      <c r="AG54" s="499"/>
      <c r="AH54" s="499"/>
      <c r="AI54" s="499"/>
      <c r="AJ54" s="121"/>
      <c r="AK54" s="581"/>
      <c r="AL54" s="131"/>
      <c r="AM54" s="62"/>
    </row>
    <row r="55" spans="1:67" ht="14.15" customHeight="1">
      <c r="A55" s="6"/>
      <c r="B55" s="68"/>
      <c r="D55" s="121"/>
      <c r="E55" s="499"/>
      <c r="F55" s="121"/>
      <c r="G55" s="499"/>
      <c r="H55" s="499"/>
      <c r="I55" s="121"/>
      <c r="J55" s="121"/>
      <c r="K55" s="499"/>
      <c r="L55" s="121"/>
      <c r="M55" s="121"/>
      <c r="N55" s="170"/>
      <c r="O55" s="170"/>
      <c r="P55" s="499"/>
      <c r="Q55" s="96"/>
      <c r="R55" s="96"/>
      <c r="S55" s="170"/>
      <c r="T55" s="170"/>
      <c r="U55" s="121"/>
      <c r="V55" s="121"/>
      <c r="W55" s="96"/>
      <c r="X55" s="96"/>
      <c r="Y55" s="499"/>
      <c r="Z55" s="167"/>
      <c r="AA55" s="553"/>
      <c r="AB55" s="499"/>
      <c r="AC55" s="499"/>
      <c r="AD55" s="499"/>
      <c r="AE55" s="499"/>
      <c r="AF55" s="499"/>
      <c r="AG55" s="499"/>
      <c r="AH55" s="499"/>
      <c r="AI55" s="499"/>
      <c r="AJ55" s="121"/>
      <c r="AK55" s="581"/>
      <c r="AL55" s="131"/>
      <c r="AM55" s="62"/>
    </row>
    <row r="56" spans="1:67" ht="14.15" customHeight="1">
      <c r="A56" s="6"/>
      <c r="B56" s="68"/>
      <c r="D56" s="121"/>
      <c r="E56" s="121"/>
      <c r="F56" s="121"/>
      <c r="G56" s="121"/>
      <c r="H56" s="121"/>
      <c r="I56" s="121"/>
      <c r="J56" s="121"/>
      <c r="K56" s="121"/>
      <c r="L56" s="121"/>
      <c r="M56" s="121"/>
      <c r="N56" s="121"/>
      <c r="O56" s="121"/>
      <c r="P56" s="121"/>
      <c r="Q56" s="121"/>
      <c r="R56" s="121"/>
      <c r="S56" s="121"/>
      <c r="T56" s="121"/>
      <c r="U56" s="121"/>
      <c r="V56" s="121"/>
      <c r="W56" s="121"/>
      <c r="X56" s="121"/>
      <c r="Y56" s="121"/>
      <c r="Z56" s="167"/>
      <c r="AA56" s="537"/>
      <c r="AB56" s="121"/>
      <c r="AC56" s="121"/>
      <c r="AD56" s="121"/>
      <c r="AE56" s="121"/>
      <c r="AF56" s="121"/>
      <c r="AG56" s="121"/>
      <c r="AH56" s="121"/>
      <c r="AI56" s="121"/>
      <c r="AJ56" s="121"/>
      <c r="AK56" s="121"/>
      <c r="AL56" s="131"/>
      <c r="AM56" s="62"/>
    </row>
    <row r="57" spans="1:67" ht="14.15" customHeight="1">
      <c r="A57" s="6"/>
      <c r="B57" s="68"/>
      <c r="C57" s="6"/>
      <c r="D57" s="121"/>
      <c r="E57" s="121"/>
      <c r="F57" s="121"/>
      <c r="G57" s="121"/>
      <c r="H57" s="121"/>
      <c r="I57" s="121"/>
      <c r="J57" s="121"/>
      <c r="K57" s="121"/>
      <c r="L57" s="121"/>
      <c r="M57" s="121"/>
      <c r="N57" s="121"/>
      <c r="O57" s="121"/>
      <c r="P57" s="121"/>
      <c r="Q57" s="121"/>
      <c r="R57" s="499"/>
      <c r="S57" s="121"/>
      <c r="T57" s="121"/>
      <c r="U57" s="499"/>
      <c r="V57" s="96"/>
      <c r="W57" s="96"/>
      <c r="X57" s="499"/>
      <c r="Y57" s="499"/>
      <c r="Z57" s="167"/>
      <c r="AA57" s="239"/>
      <c r="AB57" s="829"/>
      <c r="AC57" s="829"/>
      <c r="AD57" s="829"/>
      <c r="AE57" s="829"/>
      <c r="AF57" s="829"/>
      <c r="AG57" s="829"/>
      <c r="AH57" s="829"/>
      <c r="AI57" s="829"/>
      <c r="AJ57" s="829"/>
      <c r="AK57" s="829"/>
      <c r="AL57" s="131"/>
      <c r="AM57" s="62"/>
    </row>
    <row r="58" spans="1:67" ht="14.15" customHeight="1">
      <c r="A58" s="6"/>
      <c r="B58" s="68"/>
      <c r="C58" s="6"/>
      <c r="D58" s="121"/>
      <c r="E58" s="121"/>
      <c r="F58" s="121"/>
      <c r="H58" s="121"/>
      <c r="I58" s="121"/>
      <c r="J58" s="121"/>
      <c r="K58" s="121"/>
      <c r="L58" s="121"/>
      <c r="M58" s="121"/>
      <c r="N58" s="121"/>
      <c r="O58" s="121"/>
      <c r="P58" s="121"/>
      <c r="Q58" s="121"/>
      <c r="R58" s="499"/>
      <c r="S58" s="121"/>
      <c r="T58" s="121"/>
      <c r="U58" s="499"/>
      <c r="V58" s="96"/>
      <c r="W58" s="96"/>
      <c r="X58" s="499"/>
      <c r="Y58" s="499"/>
      <c r="Z58" s="167"/>
      <c r="AA58" s="239"/>
      <c r="AB58" s="829"/>
      <c r="AC58" s="829"/>
      <c r="AD58" s="829"/>
      <c r="AE58" s="829"/>
      <c r="AF58" s="829"/>
      <c r="AG58" s="829"/>
      <c r="AH58" s="829"/>
      <c r="AI58" s="829"/>
      <c r="AJ58" s="829"/>
      <c r="AK58" s="829"/>
      <c r="AL58" s="131"/>
      <c r="AM58" s="62"/>
    </row>
    <row r="59" spans="1:67" ht="14.15" customHeight="1">
      <c r="B59" s="62"/>
      <c r="G59" s="4897"/>
      <c r="H59" s="4897"/>
      <c r="I59" s="4897"/>
      <c r="J59" s="4897"/>
      <c r="K59" s="4897"/>
      <c r="L59" s="4897"/>
      <c r="M59" s="4897"/>
      <c r="N59" s="4897"/>
      <c r="O59" s="4897"/>
      <c r="P59" s="4897"/>
      <c r="Q59" s="4897"/>
      <c r="R59" s="4897"/>
      <c r="S59" s="4897"/>
      <c r="T59" s="4897"/>
      <c r="U59" s="4897"/>
      <c r="V59" s="4897"/>
      <c r="W59" s="4897"/>
      <c r="X59" s="4897"/>
      <c r="Y59" s="4897"/>
      <c r="Z59" s="177"/>
      <c r="AA59" s="538"/>
      <c r="AL59" s="102"/>
      <c r="AM59" s="62"/>
    </row>
    <row r="60" spans="1:67" ht="14.15" customHeight="1">
      <c r="B60" s="62"/>
      <c r="G60" s="4897"/>
      <c r="H60" s="4897"/>
      <c r="I60" s="4897"/>
      <c r="J60" s="4897"/>
      <c r="K60" s="4897"/>
      <c r="L60" s="4897"/>
      <c r="M60" s="4897"/>
      <c r="N60" s="4897"/>
      <c r="O60" s="4897"/>
      <c r="P60" s="4897"/>
      <c r="Q60" s="4897"/>
      <c r="R60" s="4897"/>
      <c r="S60" s="4897"/>
      <c r="T60" s="4897"/>
      <c r="U60" s="4897"/>
      <c r="V60" s="4897"/>
      <c r="W60" s="4897"/>
      <c r="X60" s="4897"/>
      <c r="Y60" s="4897"/>
      <c r="Z60" s="177"/>
      <c r="AA60" s="538"/>
      <c r="AL60" s="102"/>
      <c r="AM60" s="62"/>
    </row>
    <row r="61" spans="1:67" ht="14.15" customHeight="1">
      <c r="B61" s="62"/>
      <c r="G61" s="4897"/>
      <c r="H61" s="4897"/>
      <c r="I61" s="4897"/>
      <c r="J61" s="4897"/>
      <c r="K61" s="4897"/>
      <c r="L61" s="4897"/>
      <c r="M61" s="4897"/>
      <c r="N61" s="4897"/>
      <c r="O61" s="4897"/>
      <c r="P61" s="4897"/>
      <c r="Q61" s="4897"/>
      <c r="R61" s="4897"/>
      <c r="S61" s="4897"/>
      <c r="T61" s="4897"/>
      <c r="U61" s="4897"/>
      <c r="V61" s="4897"/>
      <c r="W61" s="4897"/>
      <c r="X61" s="4897"/>
      <c r="Y61" s="4897"/>
      <c r="Z61" s="177"/>
      <c r="AA61" s="538"/>
      <c r="AL61" s="102"/>
      <c r="AM61" s="62"/>
    </row>
    <row r="62" spans="1:67" ht="14.15" customHeight="1" thickBot="1">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58"/>
      <c r="AA62" s="547"/>
      <c r="AB62" s="108"/>
      <c r="AC62" s="108"/>
      <c r="AD62" s="108"/>
      <c r="AE62" s="108"/>
      <c r="AF62" s="108"/>
      <c r="AG62" s="108"/>
      <c r="AH62" s="108"/>
      <c r="AI62" s="108"/>
      <c r="AJ62" s="108"/>
      <c r="AK62" s="108"/>
      <c r="AL62" s="160"/>
      <c r="AM62" s="62"/>
    </row>
    <row r="63" spans="1:67" ht="14.15" customHeight="1"/>
    <row r="64" spans="1:67" ht="14.15" customHeight="1"/>
    <row r="65" ht="14.15" customHeight="1"/>
    <row r="66" ht="14.15" customHeight="1"/>
    <row r="67" ht="14.15" customHeight="1"/>
    <row r="68" ht="14.15" customHeight="1"/>
    <row r="69" ht="14.15" customHeight="1"/>
    <row r="70" ht="14.15" customHeight="1"/>
    <row r="71" ht="14.15" customHeight="1"/>
    <row r="72" ht="14.15" customHeight="1"/>
    <row r="73" ht="14.15" customHeight="1"/>
    <row r="74" ht="14.15" customHeight="1"/>
    <row r="75" ht="14.15" customHeight="1"/>
    <row r="76" ht="14.15" customHeight="1"/>
    <row r="77" ht="14.15" customHeight="1"/>
    <row r="78" ht="14.15" customHeight="1"/>
    <row r="79" ht="14.15" customHeight="1"/>
    <row r="80"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ht="14.15" customHeight="1"/>
    <row r="98" ht="14.15" customHeight="1"/>
    <row r="99" ht="14.15" customHeight="1"/>
    <row r="100" ht="14.15" customHeight="1"/>
    <row r="101" ht="14.15" customHeight="1"/>
    <row r="102" ht="14.15" customHeight="1"/>
    <row r="103" ht="14.15" customHeight="1"/>
    <row r="104" ht="14.15" customHeight="1"/>
    <row r="105" ht="14.15" customHeight="1"/>
    <row r="106" ht="14.15" customHeight="1"/>
  </sheetData>
  <mergeCells count="18">
    <mergeCell ref="D46:Z46"/>
    <mergeCell ref="G59:Y61"/>
    <mergeCell ref="AB31:AL32"/>
    <mergeCell ref="B1:AL1"/>
    <mergeCell ref="B3:Z3"/>
    <mergeCell ref="AA3:AL3"/>
    <mergeCell ref="I17:Y18"/>
    <mergeCell ref="R25:Z25"/>
    <mergeCell ref="C31:Z31"/>
    <mergeCell ref="C49:Z49"/>
    <mergeCell ref="C20:Z20"/>
    <mergeCell ref="C9:Z9"/>
    <mergeCell ref="R28:Z28"/>
    <mergeCell ref="D32:Z32"/>
    <mergeCell ref="D33:Z33"/>
    <mergeCell ref="AM1:AX1"/>
    <mergeCell ref="C36:Z36"/>
    <mergeCell ref="D37:Z37"/>
  </mergeCells>
  <phoneticPr fontId="2"/>
  <hyperlinks>
    <hyperlink ref="AM1" location="目次!A1" display="目次に戻る" xr:uid="{00000000-0004-0000-1C00-000000000000}"/>
  </hyperlinks>
  <printOptions horizontalCentered="1"/>
  <pageMargins left="0.70866141732283472" right="0.31496062992125984" top="0.39370078740157483" bottom="0.39370078740157483" header="0.51181102362204722" footer="0.51181102362204722"/>
  <pageSetup paperSize="9" scale="97"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165100</xdr:rowOff>
                  </from>
                  <to>
                    <xdr:col>21</xdr:col>
                    <xdr:colOff>82550</xdr:colOff>
                    <xdr:row>7</xdr:row>
                    <xdr:rowOff>165100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12700</xdr:colOff>
                    <xdr:row>6</xdr:row>
                    <xdr:rowOff>165100</xdr:rowOff>
                  </from>
                  <to>
                    <xdr:col>25</xdr:col>
                    <xdr:colOff>133350</xdr:colOff>
                    <xdr:row>7</xdr:row>
                    <xdr:rowOff>165100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146050</xdr:rowOff>
                  </from>
                  <to>
                    <xdr:col>21</xdr:col>
                    <xdr:colOff>82550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12700</xdr:colOff>
                    <xdr:row>8</xdr:row>
                    <xdr:rowOff>146050</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146050</xdr:colOff>
                    <xdr:row>20</xdr:row>
                    <xdr:rowOff>19050</xdr:rowOff>
                  </from>
                  <to>
                    <xdr:col>21</xdr:col>
                    <xdr:colOff>88900</xdr:colOff>
                    <xdr:row>21</xdr:row>
                    <xdr:rowOff>19050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19050</xdr:colOff>
                    <xdr:row>20</xdr:row>
                    <xdr:rowOff>19050</xdr:rowOff>
                  </from>
                  <to>
                    <xdr:col>25</xdr:col>
                    <xdr:colOff>146050</xdr:colOff>
                    <xdr:row>21</xdr:row>
                    <xdr:rowOff>19050</xdr:rowOff>
                  </to>
                </anchor>
              </controlPr>
            </control>
          </mc:Choice>
        </mc:AlternateContent>
        <mc:AlternateContent xmlns:mc="http://schemas.openxmlformats.org/markup-compatibility/2006">
          <mc:Choice Requires="x14">
            <control shapeId="242722" r:id="rId10" name="Check Box 34">
              <controlPr defaultSize="0" autoFill="0" autoLine="0" autoPict="0">
                <anchor moveWithCells="1">
                  <from>
                    <xdr:col>4</xdr:col>
                    <xdr:colOff>0</xdr:colOff>
                    <xdr:row>11</xdr:row>
                    <xdr:rowOff>12700</xdr:rowOff>
                  </from>
                  <to>
                    <xdr:col>13</xdr:col>
                    <xdr:colOff>177800</xdr:colOff>
                    <xdr:row>12</xdr:row>
                    <xdr:rowOff>50800</xdr:rowOff>
                  </to>
                </anchor>
              </controlPr>
            </control>
          </mc:Choice>
        </mc:AlternateContent>
        <mc:AlternateContent xmlns:mc="http://schemas.openxmlformats.org/markup-compatibility/2006">
          <mc:Choice Requires="x14">
            <control shapeId="242723" r:id="rId11" name="Check Box 35">
              <controlPr defaultSize="0" autoFill="0" autoLine="0" autoPict="0">
                <anchor moveWithCells="1">
                  <from>
                    <xdr:col>4</xdr:col>
                    <xdr:colOff>0</xdr:colOff>
                    <xdr:row>12</xdr:row>
                    <xdr:rowOff>0</xdr:rowOff>
                  </from>
                  <to>
                    <xdr:col>11</xdr:col>
                    <xdr:colOff>177800</xdr:colOff>
                    <xdr:row>13</xdr:row>
                    <xdr:rowOff>38100</xdr:rowOff>
                  </to>
                </anchor>
              </controlPr>
            </control>
          </mc:Choice>
        </mc:AlternateContent>
        <mc:AlternateContent xmlns:mc="http://schemas.openxmlformats.org/markup-compatibility/2006">
          <mc:Choice Requires="x14">
            <control shapeId="242724" r:id="rId12" name="Check Box 36">
              <controlPr defaultSize="0" autoFill="0" autoLine="0" autoPict="0">
                <anchor moveWithCells="1">
                  <from>
                    <xdr:col>4</xdr:col>
                    <xdr:colOff>12700</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13" name="Check Box 37">
              <controlPr defaultSize="0" autoFill="0" autoLine="0" autoPict="0">
                <anchor moveWithCells="1">
                  <from>
                    <xdr:col>4</xdr:col>
                    <xdr:colOff>0</xdr:colOff>
                    <xdr:row>15</xdr:row>
                    <xdr:rowOff>0</xdr:rowOff>
                  </from>
                  <to>
                    <xdr:col>11</xdr:col>
                    <xdr:colOff>177800</xdr:colOff>
                    <xdr:row>16</xdr:row>
                    <xdr:rowOff>38100</xdr:rowOff>
                  </to>
                </anchor>
              </controlPr>
            </control>
          </mc:Choice>
        </mc:AlternateContent>
        <mc:AlternateContent xmlns:mc="http://schemas.openxmlformats.org/markup-compatibility/2006">
          <mc:Choice Requires="x14">
            <control shapeId="242726" r:id="rId14"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15" name="Check Box 39">
              <controlPr defaultSize="0" autoFill="0" autoLine="0" autoPict="0">
                <anchor moveWithCells="1">
                  <from>
                    <xdr:col>4</xdr:col>
                    <xdr:colOff>0</xdr:colOff>
                    <xdr:row>13</xdr:row>
                    <xdr:rowOff>0</xdr:rowOff>
                  </from>
                  <to>
                    <xdr:col>11</xdr:col>
                    <xdr:colOff>177800</xdr:colOff>
                    <xdr:row>14</xdr:row>
                    <xdr:rowOff>38100</xdr:rowOff>
                  </to>
                </anchor>
              </controlPr>
            </control>
          </mc:Choice>
        </mc:AlternateContent>
        <mc:AlternateContent xmlns:mc="http://schemas.openxmlformats.org/markup-compatibility/2006">
          <mc:Choice Requires="x14">
            <control shapeId="242768" r:id="rId16" name="Check Box 80">
              <controlPr defaultSize="0" autoFill="0" autoLine="0" autoPict="0">
                <anchor moveWithCells="1">
                  <from>
                    <xdr:col>3</xdr:col>
                    <xdr:colOff>127000</xdr:colOff>
                    <xdr:row>27</xdr:row>
                    <xdr:rowOff>31750</xdr:rowOff>
                  </from>
                  <to>
                    <xdr:col>8</xdr:col>
                    <xdr:colOff>69850</xdr:colOff>
                    <xdr:row>27</xdr:row>
                    <xdr:rowOff>158750</xdr:rowOff>
                  </to>
                </anchor>
              </controlPr>
            </control>
          </mc:Choice>
        </mc:AlternateContent>
        <mc:AlternateContent xmlns:mc="http://schemas.openxmlformats.org/markup-compatibility/2006">
          <mc:Choice Requires="x14">
            <control shapeId="242769" r:id="rId17" name="Check Box 81">
              <controlPr defaultSize="0" autoFill="0" autoLine="0" autoPict="0">
                <anchor moveWithCells="1">
                  <from>
                    <xdr:col>8</xdr:col>
                    <xdr:colOff>50800</xdr:colOff>
                    <xdr:row>27</xdr:row>
                    <xdr:rowOff>12700</xdr:rowOff>
                  </from>
                  <to>
                    <xdr:col>12</xdr:col>
                    <xdr:colOff>6350</xdr:colOff>
                    <xdr:row>27</xdr:row>
                    <xdr:rowOff>171450</xdr:rowOff>
                  </to>
                </anchor>
              </controlPr>
            </control>
          </mc:Choice>
        </mc:AlternateContent>
        <mc:AlternateContent xmlns:mc="http://schemas.openxmlformats.org/markup-compatibility/2006">
          <mc:Choice Requires="x14">
            <control shapeId="242770" r:id="rId18" name="Check Box 82">
              <controlPr defaultSize="0" autoFill="0" autoLine="0" autoPict="0">
                <anchor moveWithCells="1">
                  <from>
                    <xdr:col>12</xdr:col>
                    <xdr:colOff>152400</xdr:colOff>
                    <xdr:row>27</xdr:row>
                    <xdr:rowOff>12700</xdr:rowOff>
                  </from>
                  <to>
                    <xdr:col>16</xdr:col>
                    <xdr:colOff>114300</xdr:colOff>
                    <xdr:row>28</xdr:row>
                    <xdr:rowOff>12700</xdr:rowOff>
                  </to>
                </anchor>
              </controlPr>
            </control>
          </mc:Choice>
        </mc:AlternateContent>
        <mc:AlternateContent xmlns:mc="http://schemas.openxmlformats.org/markup-compatibility/2006">
          <mc:Choice Requires="x14">
            <control shapeId="242771" r:id="rId19" name="Check Box 83">
              <controlPr defaultSize="0" autoFill="0" autoLine="0" autoPict="0">
                <anchor moveWithCells="1">
                  <from>
                    <xdr:col>17</xdr:col>
                    <xdr:colOff>139700</xdr:colOff>
                    <xdr:row>24</xdr:row>
                    <xdr:rowOff>0</xdr:rowOff>
                  </from>
                  <to>
                    <xdr:col>21</xdr:col>
                    <xdr:colOff>88900</xdr:colOff>
                    <xdr:row>25</xdr:row>
                    <xdr:rowOff>0</xdr:rowOff>
                  </to>
                </anchor>
              </controlPr>
            </control>
          </mc:Choice>
        </mc:AlternateContent>
        <mc:AlternateContent xmlns:mc="http://schemas.openxmlformats.org/markup-compatibility/2006">
          <mc:Choice Requires="x14">
            <control shapeId="242772" r:id="rId20" name="Check Box 84">
              <controlPr defaultSize="0" autoFill="0" autoLine="0" autoPict="0">
                <anchor moveWithCells="1">
                  <from>
                    <xdr:col>22</xdr:col>
                    <xdr:colOff>19050</xdr:colOff>
                    <xdr:row>24</xdr:row>
                    <xdr:rowOff>0</xdr:rowOff>
                  </from>
                  <to>
                    <xdr:col>25</xdr:col>
                    <xdr:colOff>139700</xdr:colOff>
                    <xdr:row>25</xdr:row>
                    <xdr:rowOff>0</xdr:rowOff>
                  </to>
                </anchor>
              </controlPr>
            </control>
          </mc:Choice>
        </mc:AlternateContent>
        <mc:AlternateContent xmlns:mc="http://schemas.openxmlformats.org/markup-compatibility/2006">
          <mc:Choice Requires="x14">
            <control shapeId="242773" r:id="rId21" name="Check Box 85">
              <controlPr defaultSize="0" autoFill="0" autoLine="0" autoPict="0">
                <anchor moveWithCells="1">
                  <from>
                    <xdr:col>18</xdr:col>
                    <xdr:colOff>0</xdr:colOff>
                    <xdr:row>33</xdr:row>
                    <xdr:rowOff>0</xdr:rowOff>
                  </from>
                  <to>
                    <xdr:col>21</xdr:col>
                    <xdr:colOff>114300</xdr:colOff>
                    <xdr:row>34</xdr:row>
                    <xdr:rowOff>0</xdr:rowOff>
                  </to>
                </anchor>
              </controlPr>
            </control>
          </mc:Choice>
        </mc:AlternateContent>
        <mc:AlternateContent xmlns:mc="http://schemas.openxmlformats.org/markup-compatibility/2006">
          <mc:Choice Requires="x14">
            <control shapeId="242774" r:id="rId22" name="Check Box 86">
              <controlPr defaultSize="0" autoFill="0" autoLine="0" autoPict="0">
                <anchor moveWithCells="1">
                  <from>
                    <xdr:col>22</xdr:col>
                    <xdr:colOff>44450</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242775" r:id="rId23" name="Check Box 87">
              <controlPr defaultSize="0" autoFill="0" autoLine="0" autoPict="0">
                <anchor moveWithCells="1">
                  <from>
                    <xdr:col>4</xdr:col>
                    <xdr:colOff>0</xdr:colOff>
                    <xdr:row>37</xdr:row>
                    <xdr:rowOff>0</xdr:rowOff>
                  </from>
                  <to>
                    <xdr:col>7</xdr:col>
                    <xdr:colOff>114300</xdr:colOff>
                    <xdr:row>37</xdr:row>
                    <xdr:rowOff>177800</xdr:rowOff>
                  </to>
                </anchor>
              </controlPr>
            </control>
          </mc:Choice>
        </mc:AlternateContent>
        <mc:AlternateContent xmlns:mc="http://schemas.openxmlformats.org/markup-compatibility/2006">
          <mc:Choice Requires="x14">
            <control shapeId="242776" r:id="rId24" name="Check Box 88">
              <controlPr defaultSize="0" autoFill="0" autoLine="0" autoPict="0">
                <anchor moveWithCells="1">
                  <from>
                    <xdr:col>6</xdr:col>
                    <xdr:colOff>6350</xdr:colOff>
                    <xdr:row>37</xdr:row>
                    <xdr:rowOff>158750</xdr:rowOff>
                  </from>
                  <to>
                    <xdr:col>15</xdr:col>
                    <xdr:colOff>120650</xdr:colOff>
                    <xdr:row>39</xdr:row>
                    <xdr:rowOff>19050</xdr:rowOff>
                  </to>
                </anchor>
              </controlPr>
            </control>
          </mc:Choice>
        </mc:AlternateContent>
        <mc:AlternateContent xmlns:mc="http://schemas.openxmlformats.org/markup-compatibility/2006">
          <mc:Choice Requires="x14">
            <control shapeId="242777" r:id="rId25" name="Check Box 89">
              <controlPr defaultSize="0" autoFill="0" autoLine="0" autoPict="0">
                <anchor moveWithCells="1">
                  <from>
                    <xdr:col>6</xdr:col>
                    <xdr:colOff>6350</xdr:colOff>
                    <xdr:row>38</xdr:row>
                    <xdr:rowOff>158750</xdr:rowOff>
                  </from>
                  <to>
                    <xdr:col>15</xdr:col>
                    <xdr:colOff>120650</xdr:colOff>
                    <xdr:row>40</xdr:row>
                    <xdr:rowOff>19050</xdr:rowOff>
                  </to>
                </anchor>
              </controlPr>
            </control>
          </mc:Choice>
        </mc:AlternateContent>
        <mc:AlternateContent xmlns:mc="http://schemas.openxmlformats.org/markup-compatibility/2006">
          <mc:Choice Requires="x14">
            <control shapeId="242778" r:id="rId26" name="Check Box 90">
              <controlPr defaultSize="0" autoFill="0" autoLine="0" autoPict="0">
                <anchor moveWithCells="1">
                  <from>
                    <xdr:col>15</xdr:col>
                    <xdr:colOff>44450</xdr:colOff>
                    <xdr:row>37</xdr:row>
                    <xdr:rowOff>0</xdr:rowOff>
                  </from>
                  <to>
                    <xdr:col>18</xdr:col>
                    <xdr:colOff>165100</xdr:colOff>
                    <xdr:row>37</xdr:row>
                    <xdr:rowOff>177800</xdr:rowOff>
                  </to>
                </anchor>
              </controlPr>
            </control>
          </mc:Choice>
        </mc:AlternateContent>
        <mc:AlternateContent xmlns:mc="http://schemas.openxmlformats.org/markup-compatibility/2006">
          <mc:Choice Requires="x14">
            <control shapeId="242779" r:id="rId27" name="Check Box 91">
              <controlPr defaultSize="0" autoFill="0" autoLine="0" autoPict="0">
                <anchor moveWithCells="1">
                  <from>
                    <xdr:col>20</xdr:col>
                    <xdr:colOff>44450</xdr:colOff>
                    <xdr:row>37</xdr:row>
                    <xdr:rowOff>0</xdr:rowOff>
                  </from>
                  <to>
                    <xdr:col>24</xdr:col>
                    <xdr:colOff>0</xdr:colOff>
                    <xdr:row>37</xdr:row>
                    <xdr:rowOff>177800</xdr:rowOff>
                  </to>
                </anchor>
              </controlPr>
            </control>
          </mc:Choice>
        </mc:AlternateContent>
        <mc:AlternateContent xmlns:mc="http://schemas.openxmlformats.org/markup-compatibility/2006">
          <mc:Choice Requires="x14">
            <control shapeId="242780" r:id="rId28" name="Check Box 92">
              <controlPr defaultSize="0" autoFill="0" autoLine="0" autoPict="0">
                <anchor moveWithCells="1">
                  <from>
                    <xdr:col>4</xdr:col>
                    <xdr:colOff>6350</xdr:colOff>
                    <xdr:row>43</xdr:row>
                    <xdr:rowOff>50800</xdr:rowOff>
                  </from>
                  <to>
                    <xdr:col>10</xdr:col>
                    <xdr:colOff>0</xdr:colOff>
                    <xdr:row>44</xdr:row>
                    <xdr:rowOff>101600</xdr:rowOff>
                  </to>
                </anchor>
              </controlPr>
            </control>
          </mc:Choice>
        </mc:AlternateContent>
        <mc:AlternateContent xmlns:mc="http://schemas.openxmlformats.org/markup-compatibility/2006">
          <mc:Choice Requires="x14">
            <control shapeId="242781" r:id="rId29" name="Check Box 93">
              <controlPr defaultSize="0" autoFill="0" autoLine="0" autoPict="0">
                <anchor moveWithCells="1">
                  <from>
                    <xdr:col>4</xdr:col>
                    <xdr:colOff>6350</xdr:colOff>
                    <xdr:row>44</xdr:row>
                    <xdr:rowOff>127000</xdr:rowOff>
                  </from>
                  <to>
                    <xdr:col>13</xdr:col>
                    <xdr:colOff>101600</xdr:colOff>
                    <xdr:row>45</xdr:row>
                    <xdr:rowOff>177800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A1:BV65"/>
  <sheetViews>
    <sheetView showGridLines="0" view="pageBreakPreview" zoomScaleNormal="100" zoomScaleSheetLayoutView="100" workbookViewId="0">
      <selection activeCell="B1" sqref="B1:AL1"/>
    </sheetView>
  </sheetViews>
  <sheetFormatPr defaultColWidth="8" defaultRowHeight="12"/>
  <cols>
    <col min="1" max="2" width="1.453125" style="5" customWidth="1"/>
    <col min="3" max="26" width="2.6328125" style="5" customWidth="1"/>
    <col min="27" max="27" width="2.6328125" style="64" customWidth="1"/>
    <col min="28" max="36" width="2.6328125" style="5" customWidth="1"/>
    <col min="37" max="73" width="2.36328125" style="5" customWidth="1"/>
    <col min="74" max="16384" width="8" style="5"/>
  </cols>
  <sheetData>
    <row r="1" spans="1:74" ht="14.15" customHeight="1">
      <c r="B1" s="2394" t="s">
        <v>987</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row>
    <row r="2" spans="1:74" ht="5.15" customHeight="1" thickBot="1"/>
    <row r="3" spans="1:74" ht="14.15" customHeight="1">
      <c r="B3" s="2395" t="s">
        <v>622</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4907" t="s">
        <v>155</v>
      </c>
      <c r="AB3" s="4908"/>
      <c r="AC3" s="4908"/>
      <c r="AD3" s="4908"/>
      <c r="AE3" s="4908"/>
      <c r="AF3" s="4908"/>
      <c r="AG3" s="4908"/>
      <c r="AH3" s="4908"/>
      <c r="AI3" s="4908"/>
      <c r="AJ3" s="4908"/>
      <c r="AK3" s="4908"/>
      <c r="AL3" s="4909"/>
      <c r="AM3" s="146"/>
      <c r="AP3" s="2656" t="s">
        <v>1755</v>
      </c>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row>
    <row r="4" spans="1:74" ht="14.15" customHeight="1">
      <c r="A4" s="6"/>
      <c r="B4" s="221" t="s">
        <v>562</v>
      </c>
      <c r="E4" s="1"/>
      <c r="F4" s="1"/>
      <c r="G4" s="1"/>
      <c r="H4" s="1"/>
      <c r="I4" s="1"/>
      <c r="J4" s="1"/>
      <c r="K4" s="1"/>
      <c r="L4" s="1"/>
      <c r="M4" s="1"/>
      <c r="N4" s="1"/>
      <c r="O4" s="1"/>
      <c r="P4" s="1"/>
      <c r="Q4" s="1"/>
      <c r="R4" s="1"/>
      <c r="S4" s="1"/>
      <c r="T4" s="1"/>
      <c r="U4" s="1"/>
      <c r="V4" s="1"/>
      <c r="W4" s="6"/>
      <c r="X4" s="82"/>
      <c r="Y4" s="82"/>
      <c r="Z4" s="6"/>
      <c r="AA4" s="136"/>
      <c r="AB4" s="130"/>
      <c r="AC4" s="130"/>
      <c r="AD4" s="130"/>
      <c r="AE4" s="130"/>
      <c r="AF4" s="130"/>
      <c r="AG4" s="130"/>
      <c r="AH4" s="130"/>
      <c r="AI4" s="130"/>
      <c r="AJ4" s="130"/>
      <c r="AK4" s="130"/>
      <c r="AL4" s="131"/>
      <c r="AM4" s="130"/>
      <c r="AN4" s="121"/>
      <c r="AO4" s="121"/>
      <c r="AP4" s="1434"/>
      <c r="AQ4" s="1434"/>
      <c r="AR4" s="1434"/>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c r="BP4" s="1434"/>
      <c r="BQ4" s="1434"/>
      <c r="BR4" s="1434"/>
      <c r="BS4" s="1434"/>
      <c r="BT4" s="1434"/>
      <c r="BU4" s="1434"/>
      <c r="BV4" s="1434"/>
    </row>
    <row r="5" spans="1:74" ht="14.15" customHeight="1">
      <c r="A5" s="6"/>
      <c r="B5" s="68"/>
      <c r="C5" s="6" t="s">
        <v>444</v>
      </c>
      <c r="D5" s="6"/>
      <c r="E5" s="6"/>
      <c r="F5" s="1"/>
      <c r="G5" s="6"/>
      <c r="H5" s="6"/>
      <c r="I5" s="6"/>
      <c r="J5" s="6"/>
      <c r="K5" s="6"/>
      <c r="L5" s="6"/>
      <c r="M5" s="6"/>
      <c r="N5" s="6"/>
      <c r="O5" s="6"/>
      <c r="P5" s="6"/>
      <c r="Q5" s="6"/>
      <c r="R5" s="6"/>
      <c r="S5" s="6"/>
      <c r="T5" s="6"/>
      <c r="U5" s="1"/>
      <c r="V5" s="1"/>
      <c r="W5" s="6"/>
      <c r="X5" s="1"/>
      <c r="Y5" s="1"/>
      <c r="Z5" s="6"/>
      <c r="AA5" s="136"/>
      <c r="AB5" s="130"/>
      <c r="AC5" s="130"/>
      <c r="AD5" s="130"/>
      <c r="AE5" s="130"/>
      <c r="AF5" s="130"/>
      <c r="AG5" s="130"/>
      <c r="AH5" s="130"/>
      <c r="AI5" s="130"/>
      <c r="AJ5" s="130"/>
      <c r="AK5" s="130"/>
      <c r="AL5" s="131"/>
      <c r="AM5" s="130"/>
      <c r="AN5" s="1593"/>
      <c r="AO5" s="1593"/>
      <c r="AP5" s="1594"/>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row>
    <row r="6" spans="1:74" ht="14.15" customHeight="1">
      <c r="A6" s="6"/>
      <c r="B6" s="68"/>
      <c r="C6" s="130" t="s">
        <v>623</v>
      </c>
      <c r="D6" s="130"/>
      <c r="X6" s="1"/>
      <c r="Y6" s="1"/>
      <c r="Z6" s="6"/>
      <c r="AA6" s="136"/>
      <c r="AB6" s="130"/>
      <c r="AC6" s="130"/>
      <c r="AD6" s="130"/>
      <c r="AE6" s="130"/>
      <c r="AF6" s="130"/>
      <c r="AG6" s="130"/>
      <c r="AH6" s="130"/>
      <c r="AI6" s="130"/>
      <c r="AJ6" s="130"/>
      <c r="AK6" s="130"/>
      <c r="AL6" s="131"/>
      <c r="AM6" s="130"/>
      <c r="AN6" s="121"/>
      <c r="AO6" s="121"/>
      <c r="AP6" s="1596"/>
      <c r="AQ6" s="1596"/>
      <c r="AR6" s="1596"/>
      <c r="AS6" s="1596"/>
      <c r="AT6" s="1596"/>
      <c r="AU6" s="1596"/>
      <c r="AV6" s="1596"/>
      <c r="AW6" s="1596"/>
      <c r="AX6" s="1596"/>
      <c r="AY6" s="1596"/>
      <c r="AZ6" s="1596"/>
      <c r="BA6" s="1596"/>
      <c r="BB6" s="1596"/>
      <c r="BC6" s="1596"/>
      <c r="BD6" s="1596"/>
      <c r="BE6" s="1596"/>
      <c r="BF6" s="1596"/>
      <c r="BG6" s="1596"/>
      <c r="BH6" s="1596"/>
      <c r="BI6" s="1596"/>
      <c r="BJ6" s="1596"/>
      <c r="BK6" s="1596"/>
      <c r="BL6" s="1596"/>
      <c r="BM6" s="1596"/>
      <c r="BN6" s="1596"/>
      <c r="BO6" s="1596"/>
      <c r="BP6" s="1596"/>
      <c r="BQ6" s="1596"/>
      <c r="BR6" s="1596"/>
      <c r="BS6" s="1596"/>
      <c r="BT6" s="1596"/>
      <c r="BU6" s="1596"/>
      <c r="BV6" s="1596"/>
    </row>
    <row r="7" spans="1:74" ht="14.15" customHeight="1">
      <c r="A7" s="6"/>
      <c r="B7" s="68"/>
      <c r="D7" s="222"/>
      <c r="E7" s="223"/>
      <c r="F7" s="223"/>
      <c r="G7" s="395"/>
      <c r="H7" s="2423" t="s">
        <v>445</v>
      </c>
      <c r="I7" s="2424"/>
      <c r="J7" s="2424"/>
      <c r="K7" s="2424"/>
      <c r="L7" s="2424"/>
      <c r="M7" s="2424"/>
      <c r="N7" s="2424"/>
      <c r="O7" s="2424"/>
      <c r="P7" s="2424"/>
      <c r="Q7" s="2424"/>
      <c r="R7" s="2425"/>
      <c r="S7" s="2423" t="s">
        <v>446</v>
      </c>
      <c r="T7" s="2424"/>
      <c r="U7" s="2424"/>
      <c r="V7" s="2424"/>
      <c r="W7" s="2424"/>
      <c r="X7" s="2424"/>
      <c r="Y7" s="2424"/>
      <c r="Z7" s="2424"/>
      <c r="AA7" s="2424"/>
      <c r="AB7" s="2424"/>
      <c r="AC7" s="2425"/>
      <c r="AE7" s="130"/>
      <c r="AF7" s="130"/>
      <c r="AG7" s="130"/>
      <c r="AH7" s="130"/>
      <c r="AI7" s="130"/>
      <c r="AJ7" s="130"/>
      <c r="AK7" s="130"/>
      <c r="AL7" s="131"/>
      <c r="AM7" s="130"/>
      <c r="AN7" s="121"/>
      <c r="AO7" s="121"/>
      <c r="AP7" s="1597"/>
      <c r="AQ7" s="1598"/>
      <c r="AR7" s="1598"/>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row>
    <row r="8" spans="1:74" ht="14.15" customHeight="1">
      <c r="A8" s="6"/>
      <c r="B8" s="68"/>
      <c r="D8" s="2324" t="s">
        <v>22</v>
      </c>
      <c r="E8" s="2325"/>
      <c r="F8" s="2325"/>
      <c r="G8" s="2326"/>
      <c r="H8" s="4901"/>
      <c r="I8" s="4902"/>
      <c r="J8" s="572" t="s">
        <v>10</v>
      </c>
      <c r="K8" s="4903"/>
      <c r="L8" s="4903"/>
      <c r="M8" s="572" t="s">
        <v>11</v>
      </c>
      <c r="N8" s="4904"/>
      <c r="O8" s="4904"/>
      <c r="P8" s="572" t="s">
        <v>10</v>
      </c>
      <c r="Q8" s="4905"/>
      <c r="R8" s="4906"/>
      <c r="S8" s="4901"/>
      <c r="T8" s="4902"/>
      <c r="U8" s="572" t="s">
        <v>10</v>
      </c>
      <c r="V8" s="4903"/>
      <c r="W8" s="4903"/>
      <c r="X8" s="572" t="s">
        <v>11</v>
      </c>
      <c r="Y8" s="4904"/>
      <c r="Z8" s="4904"/>
      <c r="AA8" s="572" t="s">
        <v>10</v>
      </c>
      <c r="AB8" s="4905"/>
      <c r="AC8" s="4906"/>
      <c r="AE8" s="130"/>
      <c r="AF8" s="130"/>
      <c r="AG8" s="130"/>
      <c r="AH8" s="130"/>
      <c r="AI8" s="130"/>
      <c r="AJ8" s="130"/>
      <c r="AK8" s="129"/>
      <c r="AL8" s="131"/>
      <c r="AM8" s="130"/>
      <c r="AN8" s="121"/>
      <c r="AO8" s="121"/>
      <c r="AP8" s="1599"/>
      <c r="AQ8" s="1599"/>
      <c r="AR8" s="1599"/>
      <c r="AS8" s="1599"/>
      <c r="AT8" s="1599"/>
      <c r="AU8" s="1599"/>
      <c r="AV8" s="1599"/>
      <c r="AW8" s="1599"/>
      <c r="AX8" s="1599"/>
      <c r="AY8" s="1599"/>
      <c r="AZ8" s="1599"/>
      <c r="BA8" s="1599"/>
      <c r="BB8" s="1599"/>
      <c r="BC8" s="1599"/>
      <c r="BD8" s="1599"/>
      <c r="BE8" s="1599"/>
      <c r="BF8" s="1599"/>
      <c r="BG8" s="1599"/>
      <c r="BH8" s="1599"/>
      <c r="BI8" s="1599"/>
      <c r="BJ8" s="1599"/>
      <c r="BK8" s="1599"/>
      <c r="BL8" s="1599"/>
      <c r="BM8" s="1599"/>
      <c r="BN8" s="1599"/>
      <c r="BO8" s="1599"/>
      <c r="BP8" s="1599"/>
      <c r="BQ8" s="1599"/>
      <c r="BR8" s="1599"/>
      <c r="BS8" s="1599"/>
      <c r="BT8" s="1599"/>
      <c r="BU8" s="1599"/>
      <c r="BV8" s="1599"/>
    </row>
    <row r="9" spans="1:74" ht="14.15" customHeight="1">
      <c r="A9" s="6"/>
      <c r="B9" s="68"/>
      <c r="D9" s="2324" t="s">
        <v>94</v>
      </c>
      <c r="E9" s="2325"/>
      <c r="F9" s="2325"/>
      <c r="G9" s="2326"/>
      <c r="H9" s="4901"/>
      <c r="I9" s="4902"/>
      <c r="J9" s="572" t="s">
        <v>10</v>
      </c>
      <c r="K9" s="4903"/>
      <c r="L9" s="4903"/>
      <c r="M9" s="572" t="s">
        <v>11</v>
      </c>
      <c r="N9" s="4904"/>
      <c r="O9" s="4904"/>
      <c r="P9" s="572" t="s">
        <v>10</v>
      </c>
      <c r="Q9" s="4905"/>
      <c r="R9" s="4906"/>
      <c r="S9" s="4901"/>
      <c r="T9" s="4902"/>
      <c r="U9" s="572" t="s">
        <v>10</v>
      </c>
      <c r="V9" s="4903"/>
      <c r="W9" s="4903"/>
      <c r="X9" s="572" t="s">
        <v>11</v>
      </c>
      <c r="Y9" s="4904"/>
      <c r="Z9" s="4904"/>
      <c r="AA9" s="572" t="s">
        <v>10</v>
      </c>
      <c r="AB9" s="4905"/>
      <c r="AC9" s="4906"/>
      <c r="AE9" s="130"/>
      <c r="AF9" s="130"/>
      <c r="AG9" s="130"/>
      <c r="AH9" s="130"/>
      <c r="AI9" s="130"/>
      <c r="AJ9" s="130"/>
      <c r="AK9" s="130"/>
      <c r="AL9" s="131"/>
      <c r="AM9" s="130"/>
      <c r="AN9" s="121"/>
      <c r="AO9" s="121"/>
      <c r="AP9" s="1599"/>
      <c r="AQ9" s="1599"/>
      <c r="AR9" s="1599"/>
      <c r="AS9" s="1599"/>
      <c r="AT9" s="1599"/>
      <c r="AU9" s="1599"/>
      <c r="AV9" s="1599"/>
      <c r="AW9" s="1599"/>
      <c r="AX9" s="1599"/>
      <c r="AY9" s="1599"/>
      <c r="AZ9" s="1599"/>
      <c r="BA9" s="1599"/>
      <c r="BB9" s="1599"/>
      <c r="BC9" s="1599"/>
      <c r="BD9" s="1599"/>
      <c r="BE9" s="1599"/>
      <c r="BF9" s="1599"/>
      <c r="BG9" s="1599"/>
      <c r="BH9" s="1599"/>
      <c r="BI9" s="1599"/>
      <c r="BJ9" s="1599"/>
      <c r="BK9" s="1599"/>
      <c r="BL9" s="1599"/>
      <c r="BM9" s="1599"/>
      <c r="BN9" s="1599"/>
      <c r="BO9" s="1599"/>
      <c r="BP9" s="1599"/>
      <c r="BQ9" s="1599"/>
      <c r="BR9" s="1599"/>
      <c r="BS9" s="1599"/>
      <c r="BT9" s="1599"/>
      <c r="BU9" s="1599"/>
      <c r="BV9" s="1599"/>
    </row>
    <row r="10" spans="1:74" ht="14.15" customHeight="1">
      <c r="A10" s="6"/>
      <c r="B10" s="68"/>
      <c r="D10" s="2423" t="s">
        <v>22</v>
      </c>
      <c r="E10" s="2424"/>
      <c r="F10" s="2424"/>
      <c r="G10" s="2425"/>
      <c r="H10" s="4901"/>
      <c r="I10" s="4902"/>
      <c r="J10" s="572" t="s">
        <v>10</v>
      </c>
      <c r="K10" s="4903"/>
      <c r="L10" s="4903"/>
      <c r="M10" s="572" t="s">
        <v>11</v>
      </c>
      <c r="N10" s="4904"/>
      <c r="O10" s="4904"/>
      <c r="P10" s="572" t="s">
        <v>10</v>
      </c>
      <c r="Q10" s="4905"/>
      <c r="R10" s="4906"/>
      <c r="S10" s="4901"/>
      <c r="T10" s="4902"/>
      <c r="U10" s="572" t="s">
        <v>10</v>
      </c>
      <c r="V10" s="4903"/>
      <c r="W10" s="4903"/>
      <c r="X10" s="572" t="s">
        <v>11</v>
      </c>
      <c r="Y10" s="4904"/>
      <c r="Z10" s="4904"/>
      <c r="AA10" s="572" t="s">
        <v>10</v>
      </c>
      <c r="AB10" s="4905"/>
      <c r="AC10" s="4906"/>
      <c r="AE10" s="130"/>
      <c r="AF10" s="130"/>
      <c r="AG10" s="130"/>
      <c r="AH10" s="130"/>
      <c r="AI10" s="130"/>
      <c r="AJ10" s="130"/>
      <c r="AK10" s="130"/>
      <c r="AL10" s="131"/>
      <c r="AM10" s="130"/>
      <c r="AN10" s="121"/>
      <c r="AO10" s="121"/>
      <c r="AP10" s="1599"/>
      <c r="AQ10" s="1599"/>
      <c r="AR10" s="1599"/>
      <c r="AS10" s="1599"/>
      <c r="AT10" s="1599"/>
      <c r="AU10" s="1599"/>
      <c r="AV10" s="1599"/>
      <c r="AW10" s="1599"/>
      <c r="AX10" s="1599"/>
      <c r="AY10" s="1599"/>
      <c r="AZ10" s="1599"/>
      <c r="BA10" s="1599"/>
      <c r="BB10" s="1599"/>
      <c r="BC10" s="1599"/>
      <c r="BD10" s="1599"/>
      <c r="BE10" s="1599"/>
      <c r="BF10" s="1599"/>
      <c r="BG10" s="1599"/>
      <c r="BH10" s="1599"/>
      <c r="BI10" s="1599"/>
      <c r="BJ10" s="1599"/>
      <c r="BK10" s="1599"/>
      <c r="BL10" s="1599"/>
      <c r="BM10" s="1599"/>
      <c r="BN10" s="1599"/>
      <c r="BO10" s="1599"/>
      <c r="BP10" s="1599"/>
      <c r="BQ10" s="1599"/>
      <c r="BR10" s="1599"/>
      <c r="BS10" s="1599"/>
      <c r="BT10" s="1599"/>
      <c r="BU10" s="1599"/>
      <c r="BV10" s="1599"/>
    </row>
    <row r="11" spans="1:74" ht="14.15" customHeight="1">
      <c r="A11" s="6"/>
      <c r="B11" s="68"/>
      <c r="C11" s="1161"/>
      <c r="D11" s="1161"/>
      <c r="F11" s="663"/>
      <c r="G11" s="663"/>
      <c r="H11" s="663"/>
      <c r="I11" s="1"/>
      <c r="J11" s="1"/>
      <c r="K11" s="1"/>
      <c r="L11" s="1"/>
      <c r="M11" s="1"/>
      <c r="N11" s="1"/>
      <c r="O11" s="1"/>
      <c r="P11" s="1"/>
      <c r="Q11" s="1"/>
      <c r="R11" s="1"/>
      <c r="S11" s="1"/>
      <c r="T11" s="1"/>
      <c r="U11" s="1891"/>
      <c r="V11" s="1891"/>
      <c r="W11" s="8"/>
      <c r="X11" s="4913"/>
      <c r="Y11" s="4913"/>
      <c r="Z11" s="6"/>
      <c r="AA11" s="932" t="s">
        <v>15</v>
      </c>
      <c r="AB11" s="1850" t="s">
        <v>2015</v>
      </c>
      <c r="AC11" s="1850"/>
      <c r="AD11" s="1850"/>
      <c r="AE11" s="1850"/>
      <c r="AF11" s="1850"/>
      <c r="AG11" s="1850"/>
      <c r="AH11" s="1850"/>
      <c r="AI11" s="1850"/>
      <c r="AJ11" s="1850"/>
      <c r="AK11" s="1850"/>
      <c r="AL11" s="3346"/>
      <c r="AM11" s="800"/>
      <c r="AN11" s="121"/>
      <c r="AO11" s="121"/>
      <c r="AP11" s="1599"/>
      <c r="AQ11" s="1599"/>
      <c r="AR11" s="1599"/>
      <c r="AS11" s="1599"/>
      <c r="AT11" s="1599"/>
      <c r="AU11" s="1599"/>
      <c r="AV11" s="1599"/>
      <c r="AW11" s="1599"/>
      <c r="AX11" s="1599"/>
      <c r="AY11" s="1599"/>
      <c r="AZ11" s="1599"/>
      <c r="BA11" s="1599"/>
      <c r="BB11" s="1599"/>
      <c r="BC11" s="1599"/>
      <c r="BD11" s="1599"/>
      <c r="BE11" s="1599"/>
      <c r="BF11" s="1599"/>
      <c r="BG11" s="1599"/>
      <c r="BH11" s="1599"/>
      <c r="BI11" s="1599"/>
      <c r="BJ11" s="1599"/>
      <c r="BK11" s="1599"/>
      <c r="BL11" s="1599"/>
      <c r="BM11" s="1599"/>
      <c r="BN11" s="1599"/>
      <c r="BO11" s="1599"/>
      <c r="BP11" s="1599"/>
      <c r="BQ11" s="1599"/>
      <c r="BR11" s="1599"/>
      <c r="BS11" s="1599"/>
      <c r="BT11" s="1599"/>
      <c r="BU11" s="1599"/>
      <c r="BV11" s="1599"/>
    </row>
    <row r="12" spans="1:74" ht="14.15" customHeight="1">
      <c r="A12" s="6"/>
      <c r="B12" s="68"/>
      <c r="C12" s="663" t="s">
        <v>1018</v>
      </c>
      <c r="E12" s="6"/>
      <c r="F12" s="1"/>
      <c r="G12" s="1"/>
      <c r="H12" s="1"/>
      <c r="I12" s="1"/>
      <c r="J12" s="1"/>
      <c r="K12" s="1"/>
      <c r="L12" s="1"/>
      <c r="M12" s="1"/>
      <c r="N12" s="1"/>
      <c r="O12" s="1"/>
      <c r="P12" s="1"/>
      <c r="Q12" s="1"/>
      <c r="R12" s="1"/>
      <c r="S12" s="1"/>
      <c r="T12" s="1"/>
      <c r="U12" s="121"/>
      <c r="V12" s="121"/>
      <c r="W12" s="6"/>
      <c r="X12" s="121"/>
      <c r="Y12" s="121"/>
      <c r="Z12" s="6"/>
      <c r="AA12" s="126"/>
      <c r="AB12" s="1850"/>
      <c r="AC12" s="1850"/>
      <c r="AD12" s="1850"/>
      <c r="AE12" s="1850"/>
      <c r="AF12" s="1850"/>
      <c r="AG12" s="1850"/>
      <c r="AH12" s="1850"/>
      <c r="AI12" s="1850"/>
      <c r="AJ12" s="1850"/>
      <c r="AK12" s="1850"/>
      <c r="AL12" s="3346"/>
      <c r="AM12" s="1213"/>
      <c r="AN12" s="121"/>
      <c r="AO12" s="121"/>
      <c r="AP12" s="1597"/>
      <c r="AQ12" s="1598"/>
      <c r="AR12" s="1598"/>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row>
    <row r="13" spans="1:74" ht="14.15" customHeight="1">
      <c r="A13" s="6"/>
      <c r="B13" s="68"/>
      <c r="C13" s="6"/>
      <c r="D13" s="6"/>
      <c r="E13" s="1"/>
      <c r="F13" s="1"/>
      <c r="G13" s="6"/>
      <c r="H13" s="6"/>
      <c r="I13" s="6"/>
      <c r="J13" s="6"/>
      <c r="K13" s="6"/>
      <c r="L13" s="6"/>
      <c r="M13" s="6"/>
      <c r="N13" s="6"/>
      <c r="O13" s="6"/>
      <c r="P13" s="1"/>
      <c r="Q13" s="1"/>
      <c r="R13" s="6"/>
      <c r="S13" s="96"/>
      <c r="T13" s="96"/>
      <c r="U13" s="97"/>
      <c r="V13" s="98"/>
      <c r="W13" s="98"/>
      <c r="X13" s="6"/>
      <c r="Y13" s="6"/>
      <c r="Z13" s="6"/>
      <c r="AA13" s="126"/>
      <c r="AB13" s="1850"/>
      <c r="AC13" s="1850"/>
      <c r="AD13" s="1850"/>
      <c r="AE13" s="1850"/>
      <c r="AF13" s="1850"/>
      <c r="AG13" s="1850"/>
      <c r="AH13" s="1850"/>
      <c r="AI13" s="1850"/>
      <c r="AJ13" s="1850"/>
      <c r="AK13" s="1850"/>
      <c r="AL13" s="3346"/>
      <c r="AM13" s="1213"/>
      <c r="AN13" s="121"/>
      <c r="AO13" s="121"/>
      <c r="AP13" s="1599"/>
      <c r="AQ13" s="1599"/>
      <c r="AR13" s="1599"/>
      <c r="AS13" s="1599"/>
      <c r="AT13" s="1599"/>
      <c r="AU13" s="1599"/>
      <c r="AV13" s="1599"/>
      <c r="AW13" s="1599"/>
      <c r="AX13" s="1599"/>
      <c r="AY13" s="1599"/>
      <c r="AZ13" s="1599"/>
      <c r="BA13" s="1599"/>
      <c r="BB13" s="1599"/>
      <c r="BC13" s="1599"/>
      <c r="BD13" s="1599"/>
      <c r="BE13" s="1599"/>
      <c r="BF13" s="1599"/>
      <c r="BG13" s="1599"/>
      <c r="BH13" s="1599"/>
      <c r="BI13" s="1599"/>
      <c r="BJ13" s="1599"/>
      <c r="BK13" s="1599"/>
      <c r="BL13" s="1599"/>
      <c r="BM13" s="1599"/>
      <c r="BN13" s="1599"/>
      <c r="BO13" s="1599"/>
      <c r="BP13" s="1599"/>
      <c r="BQ13" s="1599"/>
      <c r="BR13" s="1599"/>
      <c r="BS13" s="1599"/>
      <c r="BT13" s="1599"/>
      <c r="BU13" s="1599"/>
      <c r="BV13" s="1599"/>
    </row>
    <row r="14" spans="1:74" ht="14.15" customHeight="1">
      <c r="A14" s="6"/>
      <c r="B14" s="68"/>
      <c r="C14" s="72"/>
      <c r="D14" s="6" t="s">
        <v>1019</v>
      </c>
      <c r="F14" s="72"/>
      <c r="G14" s="72"/>
      <c r="H14" s="848"/>
      <c r="I14" s="2416"/>
      <c r="J14" s="2416"/>
      <c r="K14" s="2"/>
      <c r="L14" s="4"/>
      <c r="M14" s="4" t="s">
        <v>131</v>
      </c>
      <c r="N14" s="4"/>
      <c r="O14" s="4"/>
      <c r="P14" s="848" t="s">
        <v>37</v>
      </c>
      <c r="Q14" s="4"/>
      <c r="R14" s="4"/>
      <c r="S14" s="4" t="s">
        <v>47</v>
      </c>
      <c r="Y14" s="1"/>
      <c r="Z14" s="72"/>
      <c r="AA14" s="152"/>
      <c r="AB14" s="1850"/>
      <c r="AC14" s="1850"/>
      <c r="AD14" s="1850"/>
      <c r="AE14" s="1850"/>
      <c r="AF14" s="1850"/>
      <c r="AG14" s="1850"/>
      <c r="AH14" s="1850"/>
      <c r="AI14" s="1850"/>
      <c r="AJ14" s="1850"/>
      <c r="AK14" s="1850"/>
      <c r="AL14" s="3346"/>
      <c r="AM14" s="1213"/>
      <c r="AN14" s="121"/>
      <c r="AO14" s="121"/>
      <c r="AP14" s="1599"/>
      <c r="AQ14" s="1599"/>
      <c r="AR14" s="1599"/>
      <c r="AS14" s="1599"/>
      <c r="AT14" s="1599"/>
      <c r="AU14" s="1599"/>
      <c r="AV14" s="1599"/>
      <c r="AW14" s="1599"/>
      <c r="AX14" s="1599"/>
      <c r="AY14" s="1599"/>
      <c r="AZ14" s="1599"/>
      <c r="BA14" s="1599"/>
      <c r="BB14" s="1599"/>
      <c r="BC14" s="1599"/>
      <c r="BD14" s="1599"/>
      <c r="BE14" s="1599"/>
      <c r="BF14" s="1599"/>
      <c r="BG14" s="1599"/>
      <c r="BH14" s="1599"/>
      <c r="BI14" s="1599"/>
      <c r="BJ14" s="1599"/>
      <c r="BK14" s="1599"/>
      <c r="BL14" s="1599"/>
      <c r="BM14" s="1599"/>
      <c r="BN14" s="1599"/>
      <c r="BO14" s="1599"/>
      <c r="BP14" s="1599"/>
      <c r="BQ14" s="1599"/>
      <c r="BR14" s="1599"/>
      <c r="BS14" s="1599"/>
      <c r="BT14" s="1599"/>
      <c r="BU14" s="1599"/>
      <c r="BV14" s="1599"/>
    </row>
    <row r="15" spans="1:74" ht="14.15" customHeight="1">
      <c r="A15" s="6"/>
      <c r="B15" s="68"/>
      <c r="C15" s="1161"/>
      <c r="D15" s="1161"/>
      <c r="F15" s="663"/>
      <c r="G15" s="663"/>
      <c r="H15" s="663"/>
      <c r="I15" s="1"/>
      <c r="J15" s="1"/>
      <c r="K15" s="1"/>
      <c r="L15" s="1"/>
      <c r="M15" s="1"/>
      <c r="N15" s="1"/>
      <c r="O15" s="1"/>
      <c r="P15" s="1"/>
      <c r="Q15" s="1"/>
      <c r="R15" s="1"/>
      <c r="S15" s="1"/>
      <c r="T15" s="1"/>
      <c r="U15" s="96"/>
      <c r="V15" s="96"/>
      <c r="W15" s="8"/>
      <c r="X15" s="98"/>
      <c r="Y15" s="98"/>
      <c r="Z15" s="6"/>
      <c r="AA15" s="126"/>
      <c r="AB15" s="1850"/>
      <c r="AC15" s="1850"/>
      <c r="AD15" s="1850"/>
      <c r="AE15" s="1850"/>
      <c r="AF15" s="1850"/>
      <c r="AG15" s="1850"/>
      <c r="AH15" s="1850"/>
      <c r="AI15" s="1850"/>
      <c r="AJ15" s="1850"/>
      <c r="AK15" s="1850"/>
      <c r="AL15" s="3346"/>
      <c r="AM15" s="1211"/>
      <c r="AN15" s="121"/>
      <c r="AO15" s="121"/>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599"/>
      <c r="BN15" s="1599"/>
      <c r="BO15" s="1599"/>
      <c r="BP15" s="1599"/>
      <c r="BQ15" s="1599"/>
      <c r="BR15" s="1599"/>
      <c r="BS15" s="1599"/>
      <c r="BT15" s="1599"/>
      <c r="BU15" s="1599"/>
      <c r="BV15" s="1599"/>
    </row>
    <row r="16" spans="1:74" ht="14.15" customHeight="1">
      <c r="A16" s="6"/>
      <c r="B16" s="68"/>
      <c r="C16" s="4910" t="s">
        <v>931</v>
      </c>
      <c r="D16" s="4910"/>
      <c r="E16" s="4910"/>
      <c r="F16" s="4910"/>
      <c r="G16" s="4910"/>
      <c r="H16" s="4910"/>
      <c r="I16" s="4910"/>
      <c r="J16" s="4910"/>
      <c r="K16" s="4910"/>
      <c r="L16" s="4910"/>
      <c r="M16" s="4910"/>
      <c r="N16" s="4911"/>
      <c r="O16" s="4911"/>
      <c r="P16" s="4911"/>
      <c r="Q16" s="4911"/>
      <c r="R16" s="4911"/>
      <c r="S16" s="4911"/>
      <c r="T16" s="4911"/>
      <c r="U16" s="4911"/>
      <c r="V16" s="4911"/>
      <c r="W16" s="4910"/>
      <c r="X16" s="4910"/>
      <c r="Y16" s="4910"/>
      <c r="Z16" s="4912"/>
      <c r="AB16" s="1850"/>
      <c r="AC16" s="1850"/>
      <c r="AD16" s="1850"/>
      <c r="AE16" s="1850"/>
      <c r="AF16" s="1850"/>
      <c r="AG16" s="1850"/>
      <c r="AH16" s="1850"/>
      <c r="AI16" s="1850"/>
      <c r="AJ16" s="1850"/>
      <c r="AK16" s="1850"/>
      <c r="AL16" s="3346"/>
      <c r="AM16" s="1211"/>
      <c r="AN16" s="121"/>
      <c r="AO16" s="121"/>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row>
    <row r="17" spans="1:74" ht="14.15" customHeight="1">
      <c r="A17" s="6"/>
      <c r="B17" s="68"/>
      <c r="C17" s="1161"/>
      <c r="D17" s="1161"/>
      <c r="F17" s="663"/>
      <c r="G17" s="663"/>
      <c r="H17" s="663"/>
      <c r="I17" s="1"/>
      <c r="J17" s="1"/>
      <c r="K17" s="1"/>
      <c r="L17" s="1"/>
      <c r="M17" s="1"/>
      <c r="N17" s="1"/>
      <c r="O17" s="1"/>
      <c r="P17" s="1"/>
      <c r="Q17" s="1"/>
      <c r="R17" s="1"/>
      <c r="S17" s="1"/>
      <c r="T17" s="1"/>
      <c r="U17" s="96"/>
      <c r="V17" s="96"/>
      <c r="W17" s="8"/>
      <c r="X17" s="98"/>
      <c r="Y17" s="98"/>
      <c r="Z17" s="6"/>
      <c r="AA17" s="105"/>
      <c r="AB17" s="1850"/>
      <c r="AC17" s="1850"/>
      <c r="AD17" s="1850"/>
      <c r="AE17" s="1850"/>
      <c r="AF17" s="1850"/>
      <c r="AG17" s="1850"/>
      <c r="AH17" s="1850"/>
      <c r="AI17" s="1850"/>
      <c r="AJ17" s="1850"/>
      <c r="AK17" s="1850"/>
      <c r="AL17" s="3346"/>
      <c r="AM17" s="1211"/>
      <c r="AN17" s="121"/>
      <c r="AO17" s="121"/>
      <c r="AP17" s="1600"/>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row>
    <row r="18" spans="1:74" ht="14.15" customHeight="1">
      <c r="A18" s="6"/>
      <c r="B18" s="68"/>
      <c r="C18" s="1161"/>
      <c r="D18" s="1161"/>
      <c r="F18" s="663"/>
      <c r="G18" s="663"/>
      <c r="H18" s="663"/>
      <c r="I18" s="1"/>
      <c r="J18" s="1"/>
      <c r="K18" s="1"/>
      <c r="L18" s="1"/>
      <c r="M18" s="1"/>
      <c r="N18" s="1"/>
      <c r="O18" s="1"/>
      <c r="P18" s="1"/>
      <c r="Q18" s="1"/>
      <c r="R18" s="1"/>
      <c r="S18" s="1"/>
      <c r="T18" s="1"/>
      <c r="U18" s="96"/>
      <c r="V18" s="96"/>
      <c r="W18" s="8"/>
      <c r="X18" s="98"/>
      <c r="Y18" s="98"/>
      <c r="Z18" s="6"/>
      <c r="AA18" s="152"/>
      <c r="AB18" s="1850"/>
      <c r="AC18" s="1850"/>
      <c r="AD18" s="1850"/>
      <c r="AE18" s="1850"/>
      <c r="AF18" s="1850"/>
      <c r="AG18" s="1850"/>
      <c r="AH18" s="1850"/>
      <c r="AI18" s="1850"/>
      <c r="AJ18" s="1850"/>
      <c r="AK18" s="1850"/>
      <c r="AL18" s="3346"/>
      <c r="AM18" s="1211"/>
      <c r="AN18" s="121"/>
      <c r="AO18" s="121"/>
      <c r="AP18" s="1602"/>
      <c r="AQ18" s="1603"/>
      <c r="AR18" s="1603"/>
      <c r="AS18" s="1603"/>
      <c r="AT18" s="1603"/>
      <c r="AU18" s="1603"/>
      <c r="AV18" s="1603"/>
      <c r="AW18" s="1603"/>
      <c r="AX18" s="1603"/>
      <c r="AY18" s="1603"/>
      <c r="AZ18" s="1603"/>
      <c r="BA18" s="1603"/>
      <c r="BB18" s="1603"/>
      <c r="BC18" s="1603"/>
      <c r="BD18" s="1603"/>
      <c r="BE18" s="1603"/>
      <c r="BF18" s="1603"/>
      <c r="BG18" s="1603"/>
      <c r="BH18" s="1603"/>
      <c r="BI18" s="1603"/>
      <c r="BJ18" s="1603"/>
      <c r="BK18" s="1603"/>
      <c r="BL18" s="1603"/>
      <c r="BM18" s="1603"/>
      <c r="BN18" s="1603"/>
      <c r="BO18" s="1603"/>
      <c r="BP18" s="1603"/>
      <c r="BQ18" s="1603"/>
      <c r="BR18" s="1603"/>
      <c r="BS18" s="1603"/>
      <c r="BT18" s="1603"/>
      <c r="BU18" s="1603"/>
      <c r="BV18" s="1603"/>
    </row>
    <row r="19" spans="1:74" ht="14.15" customHeight="1">
      <c r="A19" s="6"/>
      <c r="B19" s="68"/>
      <c r="C19" s="663" t="s">
        <v>932</v>
      </c>
      <c r="D19" s="663"/>
      <c r="E19" s="663"/>
      <c r="F19" s="663"/>
      <c r="G19" s="663"/>
      <c r="H19" s="663"/>
      <c r="I19" s="663"/>
      <c r="J19" s="663"/>
      <c r="K19" s="663"/>
      <c r="L19" s="663"/>
      <c r="M19" s="663"/>
      <c r="N19" s="663"/>
      <c r="O19" s="663"/>
      <c r="P19" s="1"/>
      <c r="Q19" s="1"/>
      <c r="R19" s="6"/>
      <c r="S19" s="96"/>
      <c r="T19" s="96"/>
      <c r="U19" s="97"/>
      <c r="V19" s="98"/>
      <c r="W19" s="98"/>
      <c r="X19" s="6"/>
      <c r="Y19" s="6"/>
      <c r="Z19" s="70"/>
      <c r="AB19" s="1850"/>
      <c r="AC19" s="1850"/>
      <c r="AD19" s="1850"/>
      <c r="AE19" s="1850"/>
      <c r="AF19" s="1850"/>
      <c r="AG19" s="1850"/>
      <c r="AH19" s="1850"/>
      <c r="AI19" s="1850"/>
      <c r="AJ19" s="1850"/>
      <c r="AK19" s="1850"/>
      <c r="AL19" s="3346"/>
      <c r="AM19" s="82"/>
      <c r="AN19" s="121"/>
      <c r="AO19" s="121"/>
      <c r="AP19" s="1434"/>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row>
    <row r="20" spans="1:74" ht="14.15" customHeight="1">
      <c r="A20" s="6"/>
      <c r="B20" s="68"/>
      <c r="C20" s="1" t="s">
        <v>448</v>
      </c>
      <c r="D20" s="1"/>
      <c r="F20" s="1162"/>
      <c r="G20" s="663"/>
      <c r="H20" s="663"/>
      <c r="I20" s="663"/>
      <c r="J20" s="663"/>
      <c r="K20" s="663"/>
      <c r="L20" s="663"/>
      <c r="M20" s="663"/>
      <c r="N20" s="663"/>
      <c r="O20" s="663"/>
      <c r="P20" s="1"/>
      <c r="Q20" s="1"/>
      <c r="R20" s="1"/>
      <c r="S20" s="1"/>
      <c r="V20" s="1"/>
      <c r="Z20" s="70"/>
      <c r="AB20" s="1850"/>
      <c r="AC20" s="1850"/>
      <c r="AD20" s="1850"/>
      <c r="AE20" s="1850"/>
      <c r="AF20" s="1850"/>
      <c r="AG20" s="1850"/>
      <c r="AH20" s="1850"/>
      <c r="AI20" s="1850"/>
      <c r="AJ20" s="1850"/>
      <c r="AK20" s="1850"/>
      <c r="AL20" s="3346"/>
      <c r="AM20" s="115"/>
      <c r="AN20" s="121"/>
      <c r="AO20" s="121"/>
      <c r="AP20" s="1517"/>
      <c r="AQ20" s="1251"/>
      <c r="AR20" s="1251"/>
      <c r="AS20" s="121"/>
      <c r="AT20" s="121"/>
      <c r="AU20" s="121"/>
      <c r="AV20" s="121"/>
      <c r="AW20" s="121"/>
      <c r="AX20" s="121"/>
      <c r="AY20" s="121"/>
      <c r="AZ20" s="121"/>
      <c r="BA20" s="121"/>
      <c r="BB20" s="121"/>
      <c r="BC20" s="217"/>
      <c r="BD20" s="217"/>
      <c r="BE20" s="217"/>
      <c r="BF20" s="217"/>
      <c r="BG20" s="121"/>
      <c r="BH20" s="121"/>
      <c r="BI20" s="121"/>
      <c r="BJ20" s="121"/>
      <c r="BK20" s="121"/>
      <c r="BL20" s="121"/>
      <c r="BM20" s="121"/>
      <c r="BN20" s="121"/>
      <c r="BO20" s="121"/>
      <c r="BP20" s="121"/>
      <c r="BQ20" s="121"/>
      <c r="BR20" s="121"/>
      <c r="BS20" s="121"/>
      <c r="BT20" s="121"/>
      <c r="BU20" s="121"/>
      <c r="BV20" s="121"/>
    </row>
    <row r="21" spans="1:74" ht="14.15" customHeight="1">
      <c r="A21" s="6"/>
      <c r="B21" s="68"/>
      <c r="E21" s="1026"/>
      <c r="F21" s="1026"/>
      <c r="G21" s="1026"/>
      <c r="H21" s="1026"/>
      <c r="I21" s="1026"/>
      <c r="J21" s="1026"/>
      <c r="K21" s="1026"/>
      <c r="L21" s="1026"/>
      <c r="M21" s="1026"/>
      <c r="N21" s="1026"/>
      <c r="O21" s="1026"/>
      <c r="P21" s="1026"/>
      <c r="Q21" s="1026"/>
      <c r="R21" s="1026"/>
      <c r="S21" s="1026"/>
      <c r="T21" s="121" t="s">
        <v>36</v>
      </c>
      <c r="U21" s="1026"/>
      <c r="V21" s="1026"/>
      <c r="W21" s="1026"/>
      <c r="X21" s="1026"/>
      <c r="Y21" s="6" t="s">
        <v>18</v>
      </c>
      <c r="AA21" s="171" t="s">
        <v>2014</v>
      </c>
      <c r="AB21" s="121"/>
      <c r="AC21" s="121"/>
      <c r="AD21" s="121"/>
      <c r="AE21" s="121"/>
      <c r="AF21" s="121"/>
      <c r="AG21" s="121"/>
      <c r="AH21" s="121"/>
      <c r="AI21" s="121"/>
      <c r="AJ21" s="121"/>
      <c r="AK21" s="121"/>
      <c r="AL21" s="172"/>
      <c r="AM21" s="843"/>
      <c r="AN21" s="121"/>
      <c r="AO21" s="121"/>
      <c r="AP21" s="739"/>
      <c r="AQ21" s="739"/>
      <c r="AR21" s="739"/>
      <c r="AS21" s="739"/>
      <c r="AT21" s="739"/>
      <c r="AU21" s="739"/>
      <c r="AV21" s="739"/>
      <c r="AW21" s="739"/>
      <c r="AX21" s="739"/>
      <c r="AY21" s="739"/>
      <c r="AZ21" s="739"/>
      <c r="BA21" s="739"/>
      <c r="BB21" s="739"/>
      <c r="BC21" s="739"/>
      <c r="BD21" s="739"/>
      <c r="BE21" s="739"/>
      <c r="BF21" s="739"/>
      <c r="BG21" s="739"/>
      <c r="BH21" s="739"/>
      <c r="BI21" s="739"/>
      <c r="BJ21" s="739"/>
      <c r="BK21" s="739"/>
      <c r="BL21" s="739"/>
      <c r="BM21" s="739"/>
      <c r="BN21" s="739"/>
      <c r="BO21" s="739"/>
      <c r="BP21" s="739"/>
      <c r="BQ21" s="739"/>
      <c r="BR21" s="739"/>
      <c r="BS21" s="739"/>
      <c r="BT21" s="739"/>
      <c r="BU21" s="739"/>
      <c r="BV21" s="739"/>
    </row>
    <row r="22" spans="1:74" ht="14.15" customHeight="1">
      <c r="A22" s="6"/>
      <c r="B22" s="68"/>
      <c r="C22" s="1161" t="s">
        <v>1271</v>
      </c>
      <c r="D22" s="1161"/>
      <c r="F22" s="1161"/>
      <c r="G22" s="1162"/>
      <c r="H22" s="1162"/>
      <c r="I22" s="1"/>
      <c r="J22" s="1"/>
      <c r="K22" s="1"/>
      <c r="L22" s="1"/>
      <c r="M22" s="1"/>
      <c r="N22" s="1"/>
      <c r="O22" s="1"/>
      <c r="P22" s="72"/>
      <c r="Q22" s="96"/>
      <c r="R22" s="1"/>
      <c r="S22" s="1"/>
      <c r="V22" s="1"/>
      <c r="Z22" s="70"/>
      <c r="AA22" s="103" t="s">
        <v>15</v>
      </c>
      <c r="AB22" s="1850" t="s">
        <v>2013</v>
      </c>
      <c r="AC22" s="1850"/>
      <c r="AD22" s="1850"/>
      <c r="AE22" s="1850"/>
      <c r="AF22" s="1850"/>
      <c r="AG22" s="1850"/>
      <c r="AH22" s="1850"/>
      <c r="AI22" s="1850"/>
      <c r="AJ22" s="1850"/>
      <c r="AK22" s="1850"/>
      <c r="AL22" s="3346"/>
      <c r="AM22" s="656"/>
      <c r="AN22" s="121"/>
      <c r="AO22" s="121"/>
      <c r="AP22" s="739"/>
      <c r="AQ22" s="739"/>
      <c r="AR22" s="739"/>
      <c r="AS22" s="739"/>
      <c r="AT22" s="739"/>
      <c r="AU22" s="739"/>
      <c r="AV22" s="739"/>
      <c r="AW22" s="739"/>
      <c r="AX22" s="739"/>
      <c r="AY22" s="739"/>
      <c r="AZ22" s="739"/>
      <c r="BA22" s="739"/>
      <c r="BB22" s="739"/>
      <c r="BC22" s="739"/>
      <c r="BD22" s="739"/>
      <c r="BE22" s="739"/>
      <c r="BF22" s="739"/>
      <c r="BG22" s="739"/>
      <c r="BH22" s="739"/>
      <c r="BI22" s="739"/>
      <c r="BJ22" s="739"/>
      <c r="BK22" s="739"/>
      <c r="BL22" s="739"/>
      <c r="BM22" s="739"/>
      <c r="BN22" s="739"/>
      <c r="BO22" s="739"/>
      <c r="BP22" s="739"/>
      <c r="BQ22" s="739"/>
      <c r="BR22" s="739"/>
      <c r="BS22" s="739"/>
      <c r="BT22" s="739"/>
      <c r="BU22" s="739"/>
      <c r="BV22" s="739"/>
    </row>
    <row r="23" spans="1:74" ht="14.15" customHeight="1">
      <c r="A23" s="6"/>
      <c r="B23" s="68"/>
      <c r="C23" s="1161"/>
      <c r="D23" s="1161"/>
      <c r="F23" s="1161"/>
      <c r="G23" s="1162"/>
      <c r="H23" s="1162"/>
      <c r="I23" s="1"/>
      <c r="J23" s="1"/>
      <c r="K23" s="1"/>
      <c r="L23" s="1"/>
      <c r="M23" s="1"/>
      <c r="N23" s="1"/>
      <c r="O23" s="1"/>
      <c r="P23" s="72"/>
      <c r="Q23" s="96"/>
      <c r="R23" s="1"/>
      <c r="S23" s="1"/>
      <c r="V23" s="1"/>
      <c r="Z23" s="70"/>
      <c r="AA23" s="105"/>
      <c r="AB23" s="739"/>
      <c r="AC23" s="739"/>
      <c r="AD23" s="739"/>
      <c r="AE23" s="739"/>
      <c r="AF23" s="739"/>
      <c r="AG23" s="739"/>
      <c r="AH23" s="739"/>
      <c r="AI23" s="739"/>
      <c r="AJ23" s="739"/>
      <c r="AK23" s="739"/>
      <c r="AL23" s="1446"/>
      <c r="AM23" s="656"/>
      <c r="AN23" s="121"/>
      <c r="AO23" s="121"/>
      <c r="AP23" s="739"/>
      <c r="AQ23" s="739"/>
      <c r="AR23" s="739"/>
      <c r="AS23" s="739"/>
      <c r="AT23" s="739"/>
      <c r="AU23" s="739"/>
      <c r="AV23" s="739"/>
      <c r="AW23" s="739"/>
      <c r="AX23" s="739"/>
      <c r="AY23" s="739"/>
      <c r="AZ23" s="739"/>
      <c r="BA23" s="739"/>
      <c r="BB23" s="739"/>
      <c r="BC23" s="739"/>
      <c r="BD23" s="739"/>
      <c r="BE23" s="739"/>
      <c r="BF23" s="739"/>
      <c r="BG23" s="739"/>
      <c r="BH23" s="739"/>
      <c r="BI23" s="739"/>
      <c r="BJ23" s="739"/>
      <c r="BK23" s="739"/>
      <c r="BL23" s="739"/>
      <c r="BM23" s="739"/>
      <c r="BN23" s="739"/>
      <c r="BO23" s="739"/>
      <c r="BP23" s="739"/>
      <c r="BQ23" s="739"/>
      <c r="BR23" s="739"/>
      <c r="BS23" s="739"/>
      <c r="BT23" s="739"/>
      <c r="BU23" s="739"/>
      <c r="BV23" s="739"/>
    </row>
    <row r="24" spans="1:74" ht="14.15" customHeight="1">
      <c r="A24" s="6"/>
      <c r="B24" s="68"/>
      <c r="I24" s="1"/>
      <c r="J24" s="1"/>
      <c r="K24" s="1"/>
      <c r="L24" s="1"/>
      <c r="M24" s="1"/>
      <c r="N24" s="1"/>
      <c r="O24" s="1"/>
      <c r="P24" s="96"/>
      <c r="Q24" s="96"/>
      <c r="R24" s="96"/>
      <c r="S24" s="96"/>
      <c r="T24" s="96"/>
      <c r="U24" s="96"/>
      <c r="V24" s="96"/>
      <c r="W24" s="96"/>
      <c r="X24" s="96"/>
      <c r="Y24" s="96"/>
      <c r="Z24" s="888"/>
      <c r="AA24" s="126" t="s">
        <v>165</v>
      </c>
      <c r="AB24" s="1850" t="s">
        <v>1698</v>
      </c>
      <c r="AC24" s="1850"/>
      <c r="AD24" s="1850"/>
      <c r="AE24" s="1850"/>
      <c r="AF24" s="1850"/>
      <c r="AG24" s="1850"/>
      <c r="AH24" s="1850"/>
      <c r="AI24" s="1850"/>
      <c r="AJ24" s="1850"/>
      <c r="AK24" s="1850"/>
      <c r="AL24" s="3346"/>
      <c r="AM24" s="656"/>
      <c r="AN24" s="121"/>
      <c r="AO24" s="121"/>
      <c r="AP24" s="1600"/>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1604"/>
      <c r="BV24" s="1604"/>
    </row>
    <row r="25" spans="1:74" ht="14.15" customHeight="1">
      <c r="A25" s="6"/>
      <c r="B25" s="63"/>
      <c r="C25" s="1161" t="s">
        <v>2350</v>
      </c>
      <c r="D25" s="1161"/>
      <c r="F25" s="663"/>
      <c r="G25" s="663"/>
      <c r="H25" s="1162"/>
      <c r="I25" s="1"/>
      <c r="J25" s="1"/>
      <c r="K25" s="1"/>
      <c r="L25" s="1"/>
      <c r="M25" s="1"/>
      <c r="N25" s="1"/>
      <c r="O25" s="6"/>
      <c r="P25" s="1"/>
      <c r="Q25" s="96"/>
      <c r="R25" s="96"/>
      <c r="S25" s="96"/>
      <c r="T25" s="6"/>
      <c r="U25" s="1891"/>
      <c r="V25" s="1891"/>
      <c r="W25" s="1891"/>
      <c r="X25" s="1891"/>
      <c r="Y25" s="1891"/>
      <c r="Z25" s="8"/>
      <c r="AA25" s="152"/>
      <c r="AB25" s="1850"/>
      <c r="AC25" s="1850"/>
      <c r="AD25" s="1850"/>
      <c r="AE25" s="1850"/>
      <c r="AF25" s="1850"/>
      <c r="AG25" s="1850"/>
      <c r="AH25" s="1850"/>
      <c r="AI25" s="1850"/>
      <c r="AJ25" s="1850"/>
      <c r="AK25" s="1850"/>
      <c r="AL25" s="3346"/>
      <c r="AM25" s="1447"/>
      <c r="AN25" s="121"/>
      <c r="AO25" s="12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row>
    <row r="26" spans="1:74" ht="14.15" customHeight="1">
      <c r="A26" s="6"/>
      <c r="B26" s="63"/>
      <c r="C26" s="663"/>
      <c r="D26" s="663"/>
      <c r="F26" s="663"/>
      <c r="G26" s="663"/>
      <c r="H26" s="1162"/>
      <c r="I26" s="1"/>
      <c r="J26" s="1"/>
      <c r="K26" s="1"/>
      <c r="L26" s="1"/>
      <c r="M26" s="1"/>
      <c r="N26" s="1"/>
      <c r="O26" s="6"/>
      <c r="P26" s="1"/>
      <c r="Q26" s="96"/>
      <c r="R26" s="96"/>
      <c r="S26" s="96"/>
      <c r="T26" s="6"/>
      <c r="U26" s="96"/>
      <c r="V26" s="96"/>
      <c r="W26" s="96"/>
      <c r="X26" s="96"/>
      <c r="Y26" s="96"/>
      <c r="Z26" s="8"/>
      <c r="AA26" s="152"/>
      <c r="AB26" s="1850"/>
      <c r="AC26" s="1850"/>
      <c r="AD26" s="1850"/>
      <c r="AE26" s="1850"/>
      <c r="AF26" s="1850"/>
      <c r="AG26" s="1850"/>
      <c r="AH26" s="1850"/>
      <c r="AI26" s="1850"/>
      <c r="AJ26" s="1850"/>
      <c r="AK26" s="1850"/>
      <c r="AL26" s="3346"/>
      <c r="AM26" s="843"/>
      <c r="AN26" s="121"/>
      <c r="AO26" s="121"/>
      <c r="AP26" s="757"/>
      <c r="AQ26" s="1251"/>
      <c r="AR26" s="1251"/>
      <c r="AS26" s="1251"/>
      <c r="AT26" s="1251"/>
      <c r="AU26" s="1251"/>
      <c r="AV26" s="1251"/>
      <c r="AW26" s="1251"/>
      <c r="AX26" s="1251"/>
      <c r="AY26" s="1251"/>
      <c r="AZ26" s="1251"/>
      <c r="BA26" s="1251"/>
      <c r="BB26" s="829"/>
      <c r="BC26" s="121"/>
      <c r="BD26" s="121"/>
      <c r="BE26" s="121"/>
      <c r="BF26" s="121"/>
      <c r="BG26" s="121"/>
      <c r="BH26" s="121"/>
      <c r="BI26" s="121"/>
      <c r="BJ26" s="121"/>
      <c r="BK26" s="121"/>
      <c r="BL26" s="121"/>
      <c r="BM26" s="121"/>
      <c r="BN26" s="121"/>
      <c r="BO26" s="121"/>
      <c r="BP26" s="121"/>
      <c r="BQ26" s="121"/>
      <c r="BR26" s="121"/>
      <c r="BS26" s="121"/>
      <c r="BT26" s="121"/>
      <c r="BU26" s="121"/>
      <c r="BV26" s="121"/>
    </row>
    <row r="27" spans="1:74" ht="14.15" customHeight="1">
      <c r="A27" s="6"/>
      <c r="B27" s="63"/>
      <c r="C27" s="1161" t="s">
        <v>451</v>
      </c>
      <c r="D27" s="1161"/>
      <c r="F27" s="663"/>
      <c r="G27" s="663"/>
      <c r="H27" s="1162"/>
      <c r="I27" s="1"/>
      <c r="J27" s="1"/>
      <c r="K27" s="1"/>
      <c r="L27" s="1"/>
      <c r="M27" s="1"/>
      <c r="N27" s="1"/>
      <c r="O27" s="6"/>
      <c r="P27" s="1"/>
      <c r="Q27" s="96"/>
      <c r="R27" s="96"/>
      <c r="S27" s="96"/>
      <c r="T27" s="6"/>
      <c r="U27" s="96"/>
      <c r="V27" s="96"/>
      <c r="W27" s="96"/>
      <c r="X27" s="96"/>
      <c r="Y27" s="96"/>
      <c r="Z27" s="1163"/>
      <c r="AA27" s="136"/>
      <c r="AB27" s="1251"/>
      <c r="AC27" s="1251"/>
      <c r="AD27" s="1251"/>
      <c r="AE27" s="1251"/>
      <c r="AF27" s="1251"/>
      <c r="AG27" s="1251"/>
      <c r="AH27" s="1251"/>
      <c r="AI27" s="1251"/>
      <c r="AJ27" s="1251"/>
      <c r="AK27" s="1251"/>
      <c r="AL27" s="1419"/>
      <c r="AM27" s="843"/>
      <c r="AN27" s="121"/>
      <c r="AO27" s="121"/>
      <c r="AP27" s="1605"/>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row>
    <row r="28" spans="1:74" ht="14.15" customHeight="1">
      <c r="A28" s="6"/>
      <c r="B28" s="68"/>
      <c r="C28" s="6"/>
      <c r="D28" s="6" t="s">
        <v>452</v>
      </c>
      <c r="G28" s="6"/>
      <c r="H28" s="6"/>
      <c r="I28" s="6"/>
      <c r="J28" s="6"/>
      <c r="K28" s="6"/>
      <c r="L28" s="6"/>
      <c r="M28" s="6"/>
      <c r="N28" s="6"/>
      <c r="O28" s="6"/>
      <c r="P28" s="6"/>
      <c r="Q28" s="6"/>
      <c r="R28" s="6"/>
      <c r="S28" s="6"/>
      <c r="T28" s="499"/>
      <c r="U28" s="1"/>
      <c r="V28" s="1"/>
      <c r="W28" s="6"/>
      <c r="X28" s="1"/>
      <c r="Y28" s="1"/>
      <c r="Z28" s="888"/>
      <c r="AA28" s="136"/>
      <c r="AB28" s="261"/>
      <c r="AC28" s="261"/>
      <c r="AD28" s="261"/>
      <c r="AE28" s="261"/>
      <c r="AF28" s="261"/>
      <c r="AG28" s="261"/>
      <c r="AH28" s="261"/>
      <c r="AI28" s="261"/>
      <c r="AJ28" s="261"/>
      <c r="AK28" s="261"/>
      <c r="AL28" s="1257"/>
      <c r="AM28" s="130"/>
      <c r="AN28" s="121"/>
      <c r="AO28" s="121"/>
      <c r="AP28" s="1602"/>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6"/>
      <c r="BV28" s="1606"/>
    </row>
    <row r="29" spans="1:74" ht="14.15" customHeight="1">
      <c r="A29" s="6"/>
      <c r="B29" s="68"/>
      <c r="C29" s="6"/>
      <c r="D29" s="6"/>
      <c r="G29" s="6"/>
      <c r="H29" s="6"/>
      <c r="I29" s="6"/>
      <c r="J29" s="6"/>
      <c r="K29" s="6"/>
      <c r="L29" s="6"/>
      <c r="M29" s="6"/>
      <c r="N29" s="6"/>
      <c r="O29" s="6"/>
      <c r="P29" s="6"/>
      <c r="Q29" s="6"/>
      <c r="R29" s="6"/>
      <c r="S29" s="6"/>
      <c r="T29" s="499"/>
      <c r="U29" s="1"/>
      <c r="V29" s="1"/>
      <c r="W29" s="6"/>
      <c r="X29" s="1"/>
      <c r="Y29" s="1"/>
      <c r="Z29" s="888"/>
      <c r="AA29" s="136"/>
      <c r="AB29" s="261"/>
      <c r="AC29" s="261"/>
      <c r="AD29" s="261"/>
      <c r="AE29" s="261"/>
      <c r="AF29" s="261"/>
      <c r="AG29" s="261"/>
      <c r="AH29" s="261"/>
      <c r="AI29" s="261"/>
      <c r="AJ29" s="261"/>
      <c r="AK29" s="261"/>
      <c r="AL29" s="1257"/>
      <c r="AM29" s="130"/>
      <c r="AN29" s="121"/>
      <c r="AO29" s="121"/>
      <c r="AP29" s="1593"/>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row>
    <row r="30" spans="1:74" ht="14.15" customHeight="1">
      <c r="A30" s="6"/>
      <c r="B30" s="68"/>
      <c r="C30" s="1"/>
      <c r="D30" s="1"/>
      <c r="E30" s="6"/>
      <c r="Z30" s="177"/>
      <c r="AA30" s="136"/>
      <c r="AB30" s="261"/>
      <c r="AC30" s="261"/>
      <c r="AD30" s="261"/>
      <c r="AE30" s="261"/>
      <c r="AF30" s="261"/>
      <c r="AG30" s="261"/>
      <c r="AH30" s="261"/>
      <c r="AI30" s="261"/>
      <c r="AJ30" s="261"/>
      <c r="AK30" s="261"/>
      <c r="AL30" s="1257"/>
      <c r="AM30" s="130"/>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663" t="s">
        <v>933</v>
      </c>
      <c r="D31" s="663"/>
      <c r="E31" s="6"/>
      <c r="F31" s="6"/>
      <c r="G31" s="6"/>
      <c r="H31" s="6"/>
      <c r="I31" s="6"/>
      <c r="J31" s="6"/>
      <c r="K31" s="6"/>
      <c r="L31" s="6"/>
      <c r="M31" s="6"/>
      <c r="N31" s="6"/>
      <c r="O31" s="6"/>
      <c r="P31" s="6"/>
      <c r="Q31" s="6"/>
      <c r="R31" s="6"/>
      <c r="S31" s="6"/>
      <c r="T31" s="499"/>
      <c r="U31" s="1"/>
      <c r="V31" s="1"/>
      <c r="W31" s="6"/>
      <c r="X31" s="1"/>
      <c r="Y31" s="1"/>
      <c r="Z31" s="888"/>
      <c r="AA31" s="71" t="s">
        <v>15</v>
      </c>
      <c r="AB31" s="1850" t="s">
        <v>453</v>
      </c>
      <c r="AC31" s="1850"/>
      <c r="AD31" s="1850"/>
      <c r="AE31" s="1850"/>
      <c r="AF31" s="1850"/>
      <c r="AG31" s="1850"/>
      <c r="AH31" s="1850"/>
      <c r="AI31" s="1850"/>
      <c r="AJ31" s="1850"/>
      <c r="AK31" s="1850"/>
      <c r="AL31" s="3346"/>
      <c r="AM31" s="843"/>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t="s">
        <v>448</v>
      </c>
      <c r="D32" s="1"/>
      <c r="E32" s="1162"/>
      <c r="F32" s="663"/>
      <c r="G32" s="663"/>
      <c r="H32" s="663"/>
      <c r="I32" s="663"/>
      <c r="J32" s="663"/>
      <c r="K32" s="663"/>
      <c r="L32" s="663"/>
      <c r="M32" s="663"/>
      <c r="N32" s="663"/>
      <c r="O32" s="1"/>
      <c r="P32" s="1"/>
      <c r="Q32" s="1"/>
      <c r="R32" s="1"/>
      <c r="U32" s="1"/>
      <c r="Y32" s="6"/>
      <c r="Z32" s="888"/>
      <c r="AA32" s="71"/>
      <c r="AB32" s="1850"/>
      <c r="AC32" s="1850"/>
      <c r="AD32" s="1850"/>
      <c r="AE32" s="1850"/>
      <c r="AF32" s="1850"/>
      <c r="AG32" s="1850"/>
      <c r="AH32" s="1850"/>
      <c r="AI32" s="1850"/>
      <c r="AJ32" s="1850"/>
      <c r="AK32" s="1850"/>
      <c r="AL32" s="3346"/>
      <c r="AM32" s="656"/>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E33" s="1026"/>
      <c r="F33" s="1026"/>
      <c r="G33" s="1026"/>
      <c r="H33" s="1026"/>
      <c r="I33" s="1026"/>
      <c r="J33" s="1026"/>
      <c r="K33" s="1026"/>
      <c r="L33" s="1026"/>
      <c r="M33" s="1026"/>
      <c r="N33" s="1026"/>
      <c r="O33" s="1026"/>
      <c r="P33" s="1026"/>
      <c r="Q33" s="1026"/>
      <c r="R33" s="1026"/>
      <c r="S33" s="1026"/>
      <c r="T33" s="121" t="s">
        <v>36</v>
      </c>
      <c r="U33" s="1026"/>
      <c r="V33" s="1026"/>
      <c r="W33" s="1026"/>
      <c r="X33" s="1026"/>
      <c r="Y33" s="6" t="s">
        <v>18</v>
      </c>
      <c r="AA33" s="71"/>
      <c r="AB33" s="1850"/>
      <c r="AC33" s="1850"/>
      <c r="AD33" s="1850"/>
      <c r="AE33" s="1850"/>
      <c r="AF33" s="1850"/>
      <c r="AG33" s="1850"/>
      <c r="AH33" s="1850"/>
      <c r="AI33" s="1850"/>
      <c r="AJ33" s="1850"/>
      <c r="AK33" s="1850"/>
      <c r="AL33" s="3346"/>
      <c r="AM33" s="656"/>
      <c r="AN33" s="121"/>
      <c r="AO33" s="121"/>
      <c r="AP33" s="121"/>
      <c r="AQ33" s="100"/>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161" t="s">
        <v>1271</v>
      </c>
      <c r="D34" s="1161"/>
      <c r="E34" s="1161"/>
      <c r="F34" s="1162"/>
      <c r="G34" s="1162"/>
      <c r="H34" s="1"/>
      <c r="I34" s="1"/>
      <c r="J34" s="1"/>
      <c r="K34" s="1"/>
      <c r="L34" s="1"/>
      <c r="M34" s="1"/>
      <c r="N34" s="1"/>
      <c r="O34" s="72"/>
      <c r="P34" s="96"/>
      <c r="Q34" s="1"/>
      <c r="R34" s="1"/>
      <c r="U34" s="1"/>
      <c r="Y34" s="6"/>
      <c r="Z34" s="177"/>
      <c r="AA34" s="71" t="s">
        <v>15</v>
      </c>
      <c r="AB34" s="1850" t="s">
        <v>1700</v>
      </c>
      <c r="AC34" s="1850"/>
      <c r="AD34" s="1850"/>
      <c r="AE34" s="1850"/>
      <c r="AF34" s="1850"/>
      <c r="AG34" s="1850"/>
      <c r="AH34" s="1850"/>
      <c r="AI34" s="1850"/>
      <c r="AJ34" s="1850"/>
      <c r="AK34" s="1850"/>
      <c r="AL34" s="3346"/>
      <c r="AM34" s="656"/>
      <c r="AN34" s="121"/>
      <c r="AO34" s="121"/>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row>
    <row r="35" spans="1:74" ht="14.15" customHeight="1">
      <c r="A35" s="6"/>
      <c r="B35" s="68"/>
      <c r="H35" s="1"/>
      <c r="I35" s="1"/>
      <c r="J35" s="1"/>
      <c r="K35" s="1"/>
      <c r="L35" s="1"/>
      <c r="M35" s="1"/>
      <c r="N35" s="1"/>
      <c r="O35" s="96"/>
      <c r="P35" s="96"/>
      <c r="Q35" s="96"/>
      <c r="R35" s="96"/>
      <c r="S35" s="96"/>
      <c r="T35" s="96"/>
      <c r="U35" s="96"/>
      <c r="V35" s="96"/>
      <c r="W35" s="96"/>
      <c r="X35" s="96"/>
      <c r="Y35" s="499"/>
      <c r="Z35" s="177"/>
      <c r="AA35" s="71"/>
      <c r="AB35" s="1850"/>
      <c r="AC35" s="1850"/>
      <c r="AD35" s="1850"/>
      <c r="AE35" s="1850"/>
      <c r="AF35" s="1850"/>
      <c r="AG35" s="1850"/>
      <c r="AH35" s="1850"/>
      <c r="AI35" s="1850"/>
      <c r="AJ35" s="1850"/>
      <c r="AK35" s="1850"/>
      <c r="AL35" s="3346"/>
      <c r="AM35" s="657"/>
      <c r="AN35" s="121"/>
      <c r="AO35" s="121"/>
      <c r="AP35" s="1525"/>
      <c r="AQ35" s="1525"/>
      <c r="AR35" s="1525"/>
      <c r="AS35" s="1525"/>
      <c r="AT35" s="1525"/>
      <c r="AU35" s="1525"/>
      <c r="AV35" s="1525"/>
      <c r="AW35" s="1525"/>
      <c r="AX35" s="1525"/>
      <c r="AY35" s="1525"/>
      <c r="AZ35" s="1525"/>
      <c r="BA35" s="1525"/>
      <c r="BB35" s="1525"/>
      <c r="BC35" s="1525"/>
      <c r="BD35" s="1525"/>
      <c r="BE35" s="1525"/>
      <c r="BF35" s="1525"/>
      <c r="BG35" s="1525"/>
      <c r="BH35" s="1525"/>
      <c r="BI35" s="1525"/>
      <c r="BJ35" s="1525"/>
      <c r="BK35" s="1525"/>
      <c r="BL35" s="1525"/>
      <c r="BM35" s="1525"/>
      <c r="BN35" s="1525"/>
      <c r="BO35" s="1525"/>
      <c r="BP35" s="1525"/>
      <c r="BQ35" s="1525"/>
      <c r="BR35" s="1525"/>
      <c r="BS35" s="1525"/>
      <c r="BT35" s="1525"/>
      <c r="BU35" s="1525"/>
      <c r="BV35" s="1525"/>
    </row>
    <row r="36" spans="1:74" ht="14.15" customHeight="1">
      <c r="A36" s="6"/>
      <c r="B36" s="68"/>
      <c r="C36" s="1161" t="s">
        <v>2350</v>
      </c>
      <c r="D36" s="1161"/>
      <c r="E36" s="663"/>
      <c r="F36" s="663"/>
      <c r="G36" s="1162"/>
      <c r="H36" s="1"/>
      <c r="I36" s="1"/>
      <c r="J36" s="1"/>
      <c r="K36" s="1"/>
      <c r="L36" s="1"/>
      <c r="M36" s="1"/>
      <c r="N36" s="6"/>
      <c r="O36" s="1"/>
      <c r="P36" s="96"/>
      <c r="Q36" s="96"/>
      <c r="R36" s="96"/>
      <c r="S36" s="6"/>
      <c r="T36" s="1891"/>
      <c r="U36" s="1891"/>
      <c r="V36" s="1891"/>
      <c r="W36" s="1891"/>
      <c r="X36" s="1891"/>
      <c r="Y36" s="8"/>
      <c r="AA36" s="212"/>
      <c r="AB36" s="1850"/>
      <c r="AC36" s="1850"/>
      <c r="AD36" s="1850"/>
      <c r="AE36" s="1850"/>
      <c r="AF36" s="1850"/>
      <c r="AG36" s="1850"/>
      <c r="AH36" s="1850"/>
      <c r="AI36" s="1850"/>
      <c r="AJ36" s="1850"/>
      <c r="AK36" s="1850"/>
      <c r="AL36" s="3346"/>
      <c r="AM36" s="657"/>
      <c r="AN36" s="121"/>
      <c r="AO36" s="121"/>
      <c r="AP36" s="1170"/>
      <c r="AQ36" s="1170"/>
      <c r="AR36" s="1170"/>
      <c r="AS36" s="1170"/>
      <c r="AT36" s="1170"/>
      <c r="AU36" s="1170"/>
      <c r="AV36" s="1170"/>
      <c r="AW36" s="1170"/>
      <c r="AX36" s="1170"/>
      <c r="AY36" s="1170"/>
      <c r="AZ36" s="1170"/>
      <c r="BA36" s="1170"/>
      <c r="BB36" s="1170"/>
      <c r="BC36" s="1170"/>
      <c r="BD36" s="1170"/>
      <c r="BE36" s="1170"/>
      <c r="BF36" s="1170"/>
      <c r="BG36" s="1170"/>
      <c r="BH36" s="1170"/>
      <c r="BI36" s="1170"/>
      <c r="BJ36" s="1170"/>
      <c r="BK36" s="1170"/>
      <c r="BL36" s="1170"/>
      <c r="BM36" s="1170"/>
      <c r="BN36" s="1170"/>
      <c r="BO36" s="1170"/>
      <c r="BP36" s="1170"/>
      <c r="BQ36" s="1170"/>
      <c r="BR36" s="1170"/>
      <c r="BS36" s="1170"/>
      <c r="BT36" s="1170"/>
      <c r="BU36" s="1170"/>
      <c r="BV36" s="1170"/>
    </row>
    <row r="37" spans="1:74" ht="14.15" customHeight="1">
      <c r="A37" s="6"/>
      <c r="B37" s="68"/>
      <c r="C37" s="663"/>
      <c r="D37" s="663"/>
      <c r="E37" s="663"/>
      <c r="F37" s="663"/>
      <c r="G37" s="1162"/>
      <c r="H37" s="1"/>
      <c r="I37" s="1"/>
      <c r="J37" s="1"/>
      <c r="K37" s="1"/>
      <c r="L37" s="1"/>
      <c r="M37" s="1"/>
      <c r="N37" s="6"/>
      <c r="O37" s="1"/>
      <c r="P37" s="96"/>
      <c r="Q37" s="96"/>
      <c r="R37" s="96"/>
      <c r="S37" s="6"/>
      <c r="T37" s="96"/>
      <c r="U37" s="96"/>
      <c r="V37" s="96"/>
      <c r="W37" s="96"/>
      <c r="X37" s="96"/>
      <c r="Y37" s="8"/>
      <c r="AA37" s="212" t="s">
        <v>15</v>
      </c>
      <c r="AB37" s="1850" t="s">
        <v>1919</v>
      </c>
      <c r="AC37" s="1850"/>
      <c r="AD37" s="1850"/>
      <c r="AE37" s="1850"/>
      <c r="AF37" s="1850"/>
      <c r="AG37" s="1850"/>
      <c r="AH37" s="1850"/>
      <c r="AI37" s="1850"/>
      <c r="AJ37" s="1850"/>
      <c r="AK37" s="1850"/>
      <c r="AL37" s="3346"/>
      <c r="AM37" s="657"/>
      <c r="AN37" s="121"/>
      <c r="AO37" s="121"/>
      <c r="AP37" s="1170"/>
      <c r="AQ37" s="1170"/>
      <c r="AR37" s="1170"/>
      <c r="AS37" s="1170"/>
      <c r="AT37" s="1170"/>
      <c r="AU37" s="1170"/>
      <c r="AV37" s="1170"/>
      <c r="AW37" s="1170"/>
      <c r="AX37" s="1170"/>
      <c r="AY37" s="1170"/>
      <c r="AZ37" s="1170"/>
      <c r="BA37" s="1170"/>
      <c r="BB37" s="1170"/>
      <c r="BC37" s="1170"/>
      <c r="BD37" s="1170"/>
      <c r="BE37" s="1170"/>
      <c r="BF37" s="1170"/>
      <c r="BG37" s="1170"/>
      <c r="BH37" s="1170"/>
      <c r="BI37" s="1170"/>
      <c r="BJ37" s="1170"/>
      <c r="BK37" s="1170"/>
      <c r="BL37" s="1170"/>
      <c r="BM37" s="1170"/>
      <c r="BN37" s="1170"/>
      <c r="BO37" s="1170"/>
      <c r="BP37" s="1170"/>
      <c r="BQ37" s="1170"/>
      <c r="BR37" s="1170"/>
      <c r="BS37" s="1170"/>
      <c r="BT37" s="1170"/>
      <c r="BU37" s="1170"/>
      <c r="BV37" s="1170"/>
    </row>
    <row r="38" spans="1:74" ht="14.15" customHeight="1">
      <c r="A38" s="6"/>
      <c r="B38" s="68"/>
      <c r="C38" s="1161" t="s">
        <v>451</v>
      </c>
      <c r="D38" s="1161"/>
      <c r="E38" s="663"/>
      <c r="F38" s="663"/>
      <c r="G38" s="1162"/>
      <c r="H38" s="1"/>
      <c r="I38" s="1"/>
      <c r="J38" s="1"/>
      <c r="K38" s="1"/>
      <c r="L38" s="1"/>
      <c r="M38" s="1"/>
      <c r="N38" s="6"/>
      <c r="O38" s="1"/>
      <c r="P38" s="96"/>
      <c r="Q38" s="96"/>
      <c r="R38" s="96"/>
      <c r="S38" s="6"/>
      <c r="T38" s="96"/>
      <c r="U38" s="96"/>
      <c r="V38" s="96"/>
      <c r="W38" s="96"/>
      <c r="X38" s="96"/>
      <c r="Y38" s="8"/>
      <c r="AA38" s="1164"/>
      <c r="AB38" s="1850"/>
      <c r="AC38" s="1850"/>
      <c r="AD38" s="1850"/>
      <c r="AE38" s="1850"/>
      <c r="AF38" s="1850"/>
      <c r="AG38" s="1850"/>
      <c r="AH38" s="1850"/>
      <c r="AI38" s="1850"/>
      <c r="AJ38" s="1850"/>
      <c r="AK38" s="1850"/>
      <c r="AL38" s="3346"/>
      <c r="AM38" s="630"/>
      <c r="AN38" s="121"/>
      <c r="AO38" s="121"/>
      <c r="AP38" s="1170"/>
      <c r="AQ38" s="1170"/>
      <c r="AR38" s="1170"/>
      <c r="AS38" s="1170"/>
      <c r="AT38" s="1170"/>
      <c r="AU38" s="1170"/>
      <c r="AV38" s="1170"/>
      <c r="AW38" s="1170"/>
      <c r="AX38" s="1170"/>
      <c r="AY38" s="1170"/>
      <c r="AZ38" s="1170"/>
      <c r="BA38" s="1170"/>
      <c r="BB38" s="1170"/>
      <c r="BC38" s="1170"/>
      <c r="BD38" s="1170"/>
      <c r="BE38" s="1170"/>
      <c r="BF38" s="1170"/>
      <c r="BG38" s="1170"/>
      <c r="BH38" s="1170"/>
      <c r="BI38" s="1170"/>
      <c r="BJ38" s="1170"/>
      <c r="BK38" s="1170"/>
      <c r="BL38" s="1170"/>
      <c r="BM38" s="1170"/>
      <c r="BN38" s="1170"/>
      <c r="BO38" s="1170"/>
      <c r="BP38" s="1170"/>
      <c r="BQ38" s="1170"/>
      <c r="BR38" s="1170"/>
      <c r="BS38" s="1170"/>
      <c r="BT38" s="1170"/>
      <c r="BU38" s="1170"/>
      <c r="BV38" s="1170"/>
    </row>
    <row r="39" spans="1:74" ht="14.15" customHeight="1">
      <c r="A39" s="6"/>
      <c r="B39" s="68"/>
      <c r="C39" s="6"/>
      <c r="D39" s="6" t="s">
        <v>454</v>
      </c>
      <c r="E39" s="6"/>
      <c r="F39" s="6"/>
      <c r="G39" s="6"/>
      <c r="H39" s="6"/>
      <c r="I39" s="6"/>
      <c r="J39" s="6"/>
      <c r="K39" s="6"/>
      <c r="L39" s="6"/>
      <c r="M39" s="6"/>
      <c r="N39" s="6"/>
      <c r="O39" s="6"/>
      <c r="P39" s="6"/>
      <c r="Q39" s="6"/>
      <c r="R39" s="6"/>
      <c r="S39" s="499"/>
      <c r="T39" s="1"/>
      <c r="U39" s="1"/>
      <c r="V39" s="6"/>
      <c r="W39" s="1"/>
      <c r="X39" s="1"/>
      <c r="Y39" s="499"/>
      <c r="AA39" s="1164"/>
      <c r="AB39" s="1850"/>
      <c r="AC39" s="1850"/>
      <c r="AD39" s="1850"/>
      <c r="AE39" s="1850"/>
      <c r="AF39" s="1850"/>
      <c r="AG39" s="1850"/>
      <c r="AH39" s="1850"/>
      <c r="AI39" s="1850"/>
      <c r="AJ39" s="1850"/>
      <c r="AK39" s="1850"/>
      <c r="AL39" s="3346"/>
      <c r="AM39" s="630"/>
      <c r="AN39" s="121"/>
      <c r="AO39" s="121"/>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row>
    <row r="40" spans="1:74" ht="14.15" customHeight="1">
      <c r="A40" s="6"/>
      <c r="B40" s="68"/>
      <c r="C40" s="6"/>
      <c r="D40" s="6"/>
      <c r="E40" s="6"/>
      <c r="F40" s="6"/>
      <c r="G40" s="6"/>
      <c r="H40" s="6"/>
      <c r="I40" s="6"/>
      <c r="J40" s="6"/>
      <c r="K40" s="6"/>
      <c r="L40" s="6"/>
      <c r="M40" s="6"/>
      <c r="N40" s="6"/>
      <c r="O40" s="6"/>
      <c r="P40" s="6"/>
      <c r="Q40" s="6"/>
      <c r="R40" s="6"/>
      <c r="S40" s="499"/>
      <c r="T40" s="1"/>
      <c r="U40" s="1"/>
      <c r="V40" s="6"/>
      <c r="W40" s="1"/>
      <c r="X40" s="1"/>
      <c r="Y40" s="499"/>
      <c r="AA40" s="1164"/>
      <c r="AB40" s="1850"/>
      <c r="AC40" s="1850"/>
      <c r="AD40" s="1850"/>
      <c r="AE40" s="1850"/>
      <c r="AF40" s="1850"/>
      <c r="AG40" s="1850"/>
      <c r="AH40" s="1850"/>
      <c r="AI40" s="1850"/>
      <c r="AJ40" s="1850"/>
      <c r="AK40" s="1850"/>
      <c r="AL40" s="3346"/>
      <c r="AM40" s="630"/>
      <c r="AN40" s="121"/>
      <c r="AO40" s="121"/>
      <c r="AP40" s="1170"/>
      <c r="AQ40" s="1170"/>
      <c r="AR40" s="1170"/>
      <c r="AS40" s="1170"/>
      <c r="AT40" s="1170"/>
      <c r="AU40" s="1170"/>
      <c r="AV40" s="1170"/>
      <c r="AW40" s="1170"/>
      <c r="AX40" s="1170"/>
      <c r="AY40" s="1170"/>
      <c r="AZ40" s="1170"/>
      <c r="BA40" s="1170"/>
      <c r="BB40" s="1170"/>
      <c r="BC40" s="1170"/>
      <c r="BD40" s="1170"/>
      <c r="BE40" s="1170"/>
      <c r="BF40" s="1170"/>
      <c r="BG40" s="1170"/>
      <c r="BH40" s="1170"/>
      <c r="BI40" s="1170"/>
      <c r="BJ40" s="1170"/>
      <c r="BK40" s="1170"/>
      <c r="BL40" s="1170"/>
      <c r="BM40" s="1170"/>
      <c r="BN40" s="1170"/>
      <c r="BO40" s="1170"/>
      <c r="BP40" s="1170"/>
      <c r="BQ40" s="1170"/>
      <c r="BR40" s="1170"/>
      <c r="BS40" s="1170"/>
      <c r="BT40" s="1170"/>
      <c r="BU40" s="1170"/>
      <c r="BV40" s="1170"/>
    </row>
    <row r="41" spans="1:74" ht="14.15" customHeight="1">
      <c r="A41" s="6"/>
      <c r="B41" s="68"/>
      <c r="C41" s="1161" t="s">
        <v>1503</v>
      </c>
      <c r="D41" s="1161"/>
      <c r="E41" s="6"/>
      <c r="F41" s="6"/>
      <c r="G41" s="6"/>
      <c r="H41" s="6"/>
      <c r="I41" s="6"/>
      <c r="J41" s="6"/>
      <c r="K41" s="6"/>
      <c r="L41" s="6"/>
      <c r="M41" s="6"/>
      <c r="N41" s="6"/>
      <c r="O41" s="6"/>
      <c r="P41" s="6"/>
      <c r="Q41" s="6"/>
      <c r="R41" s="6"/>
      <c r="S41" s="499"/>
      <c r="T41" s="1"/>
      <c r="U41" s="1"/>
      <c r="V41" s="6"/>
      <c r="W41" s="1"/>
      <c r="X41" s="1"/>
      <c r="Y41" s="499"/>
      <c r="AA41" s="1164" t="s">
        <v>15</v>
      </c>
      <c r="AB41" s="1850" t="s">
        <v>2016</v>
      </c>
      <c r="AC41" s="1850"/>
      <c r="AD41" s="1850"/>
      <c r="AE41" s="1850"/>
      <c r="AF41" s="1850"/>
      <c r="AG41" s="1850"/>
      <c r="AH41" s="1850"/>
      <c r="AI41" s="1850"/>
      <c r="AJ41" s="1850"/>
      <c r="AK41" s="1850"/>
      <c r="AL41" s="3346"/>
      <c r="AM41" s="630"/>
      <c r="AN41" s="121"/>
      <c r="AO41" s="121"/>
      <c r="AP41" s="1170"/>
      <c r="AQ41" s="1170"/>
      <c r="AR41" s="1170"/>
      <c r="AS41" s="1170"/>
      <c r="AT41" s="1170"/>
      <c r="AU41" s="1170"/>
      <c r="AV41" s="1170"/>
      <c r="AW41" s="1170"/>
      <c r="AX41" s="1170"/>
      <c r="AY41" s="1170"/>
      <c r="AZ41" s="1170"/>
      <c r="BA41" s="1170"/>
      <c r="BB41" s="1170"/>
      <c r="BC41" s="1170"/>
      <c r="BD41" s="1170"/>
      <c r="BE41" s="1170"/>
      <c r="BF41" s="1170"/>
      <c r="BG41" s="1170"/>
      <c r="BH41" s="1170"/>
      <c r="BI41" s="1170"/>
      <c r="BJ41" s="1170"/>
      <c r="BK41" s="1170"/>
      <c r="BL41" s="1170"/>
      <c r="BM41" s="1170"/>
      <c r="BN41" s="1170"/>
      <c r="BO41" s="1170"/>
      <c r="BP41" s="1170"/>
      <c r="BQ41" s="1170"/>
      <c r="BR41" s="1170"/>
      <c r="BS41" s="1170"/>
      <c r="BT41" s="1170"/>
      <c r="BU41" s="1170"/>
      <c r="BV41" s="1170"/>
    </row>
    <row r="42" spans="1:74" ht="14.15" customHeight="1">
      <c r="A42" s="6"/>
      <c r="B42" s="68"/>
      <c r="C42" s="6"/>
      <c r="D42" s="6" t="s">
        <v>1502</v>
      </c>
      <c r="E42" s="6"/>
      <c r="F42" s="6"/>
      <c r="G42" s="6"/>
      <c r="H42" s="6"/>
      <c r="I42" s="6"/>
      <c r="J42" s="6"/>
      <c r="K42" s="6"/>
      <c r="L42" s="6"/>
      <c r="M42" s="6"/>
      <c r="N42" s="6"/>
      <c r="O42" s="6"/>
      <c r="P42" s="6"/>
      <c r="Q42" s="6"/>
      <c r="R42" s="6"/>
      <c r="S42" s="499"/>
      <c r="T42" s="1"/>
      <c r="U42" s="1"/>
      <c r="V42" s="6"/>
      <c r="W42" s="1"/>
      <c r="X42" s="1"/>
      <c r="Y42" s="499"/>
      <c r="AA42" s="1164"/>
      <c r="AB42" s="1850"/>
      <c r="AC42" s="1850"/>
      <c r="AD42" s="1850"/>
      <c r="AE42" s="1850"/>
      <c r="AF42" s="1850"/>
      <c r="AG42" s="1850"/>
      <c r="AH42" s="1850"/>
      <c r="AI42" s="1850"/>
      <c r="AJ42" s="1850"/>
      <c r="AK42" s="1850"/>
      <c r="AL42" s="3346"/>
      <c r="AM42" s="630"/>
      <c r="AN42" s="121"/>
      <c r="AO42" s="121"/>
      <c r="AP42" s="1170"/>
      <c r="AQ42" s="1170"/>
      <c r="AR42" s="1170"/>
      <c r="AS42" s="1170"/>
      <c r="AT42" s="1170"/>
      <c r="AU42" s="1170"/>
      <c r="AV42" s="1170"/>
      <c r="AW42" s="1170"/>
      <c r="AX42" s="1170"/>
      <c r="AY42" s="1170"/>
      <c r="AZ42" s="1170"/>
      <c r="BA42" s="1170"/>
      <c r="BB42" s="1170"/>
      <c r="BC42" s="1170"/>
      <c r="BD42" s="1170"/>
      <c r="BE42" s="1170"/>
      <c r="BF42" s="1170"/>
      <c r="BG42" s="1170"/>
      <c r="BH42" s="1170"/>
      <c r="BI42" s="1170"/>
      <c r="BJ42" s="1170"/>
      <c r="BK42" s="1170"/>
      <c r="BL42" s="1170"/>
      <c r="BM42" s="1170"/>
      <c r="BN42" s="1170"/>
      <c r="BO42" s="1170"/>
      <c r="BP42" s="1170"/>
      <c r="BQ42" s="1170"/>
      <c r="BR42" s="1170"/>
      <c r="BS42" s="1170"/>
      <c r="BT42" s="1170"/>
      <c r="BU42" s="1170"/>
      <c r="BV42" s="1170"/>
    </row>
    <row r="43" spans="1:74" ht="14.15" customHeight="1">
      <c r="A43" s="6"/>
      <c r="B43" s="68"/>
      <c r="F43" s="1161"/>
      <c r="G43" s="1161"/>
      <c r="H43" s="1161"/>
      <c r="I43" s="1"/>
      <c r="J43" s="1"/>
      <c r="K43" s="1"/>
      <c r="L43" s="6"/>
      <c r="M43" s="1"/>
      <c r="N43" s="1"/>
      <c r="O43" s="1"/>
      <c r="P43" s="6"/>
      <c r="Q43" s="1"/>
      <c r="R43" s="1"/>
      <c r="S43" s="1"/>
      <c r="T43" s="121"/>
      <c r="U43" s="121"/>
      <c r="V43" s="121"/>
      <c r="W43" s="1"/>
      <c r="X43" s="121"/>
      <c r="Y43" s="499"/>
      <c r="Z43" s="8"/>
      <c r="AA43" s="229"/>
      <c r="AB43" s="1850"/>
      <c r="AC43" s="1850"/>
      <c r="AD43" s="1850"/>
      <c r="AE43" s="1850"/>
      <c r="AF43" s="1850"/>
      <c r="AG43" s="1850"/>
      <c r="AH43" s="1850"/>
      <c r="AI43" s="1850"/>
      <c r="AJ43" s="1850"/>
      <c r="AK43" s="1850"/>
      <c r="AL43" s="3346"/>
      <c r="AM43" s="1212"/>
      <c r="AN43" s="121"/>
      <c r="AO43" s="121"/>
      <c r="AP43" s="1170"/>
      <c r="AQ43" s="1170"/>
      <c r="AR43" s="1170"/>
      <c r="AS43" s="1170"/>
      <c r="AT43" s="1170"/>
      <c r="AU43" s="1170"/>
      <c r="AV43" s="1170"/>
      <c r="AW43" s="1170"/>
      <c r="AX43" s="1170"/>
      <c r="AY43" s="1170"/>
      <c r="AZ43" s="1170"/>
      <c r="BA43" s="1170"/>
      <c r="BB43" s="1170"/>
      <c r="BC43" s="1170"/>
      <c r="BD43" s="1170"/>
      <c r="BE43" s="1170"/>
      <c r="BF43" s="1170"/>
      <c r="BG43" s="1170"/>
      <c r="BH43" s="1170"/>
      <c r="BI43" s="1170"/>
      <c r="BJ43" s="1170"/>
      <c r="BK43" s="1170"/>
      <c r="BL43" s="1170"/>
      <c r="BM43" s="1170"/>
      <c r="BN43" s="1170"/>
      <c r="BO43" s="1170"/>
      <c r="BP43" s="1170"/>
      <c r="BQ43" s="1170"/>
      <c r="BR43" s="1170"/>
      <c r="BS43" s="1170"/>
      <c r="BT43" s="1170"/>
      <c r="BU43" s="1170"/>
      <c r="BV43" s="1170"/>
    </row>
    <row r="44" spans="1:74" ht="14.15" customHeight="1">
      <c r="A44" s="6"/>
      <c r="B44" s="68"/>
      <c r="C44" s="2656" t="s">
        <v>1651</v>
      </c>
      <c r="D44" s="2656"/>
      <c r="E44" s="2656"/>
      <c r="F44" s="2656"/>
      <c r="G44" s="2656"/>
      <c r="H44" s="2656"/>
      <c r="I44" s="2656"/>
      <c r="J44" s="2656"/>
      <c r="K44" s="2656"/>
      <c r="L44" s="2656"/>
      <c r="M44" s="2656"/>
      <c r="N44" s="2656"/>
      <c r="O44" s="2656"/>
      <c r="P44" s="2656"/>
      <c r="Q44" s="2656"/>
      <c r="R44" s="2656"/>
      <c r="S44" s="2656"/>
      <c r="T44" s="2656"/>
      <c r="U44" s="2656"/>
      <c r="V44" s="2656"/>
      <c r="W44" s="2656"/>
      <c r="X44" s="2656"/>
      <c r="Y44" s="2656"/>
      <c r="Z44" s="4827"/>
      <c r="AA44" s="120" t="s">
        <v>218</v>
      </c>
      <c r="AB44" s="2055" t="s">
        <v>456</v>
      </c>
      <c r="AC44" s="3637"/>
      <c r="AD44" s="3637"/>
      <c r="AE44" s="3637"/>
      <c r="AF44" s="3637"/>
      <c r="AG44" s="3637"/>
      <c r="AH44" s="3637"/>
      <c r="AI44" s="3637"/>
      <c r="AJ44" s="3637"/>
      <c r="AK44" s="3637"/>
      <c r="AL44" s="3638"/>
      <c r="AM44" s="1212"/>
      <c r="AN44" s="121"/>
      <c r="AO44" s="121"/>
      <c r="AP44" s="1170"/>
      <c r="AQ44" s="1170"/>
      <c r="AR44" s="1170"/>
      <c r="AS44" s="1170"/>
      <c r="AT44" s="1170"/>
      <c r="AU44" s="1170"/>
      <c r="AV44" s="1170"/>
      <c r="AW44" s="1170"/>
      <c r="AX44" s="1170"/>
      <c r="AY44" s="1170"/>
      <c r="AZ44" s="1170"/>
      <c r="BA44" s="1170"/>
      <c r="BB44" s="1170"/>
      <c r="BC44" s="1170"/>
      <c r="BD44" s="1170"/>
      <c r="BE44" s="1170"/>
      <c r="BF44" s="1170"/>
      <c r="BG44" s="1170"/>
      <c r="BH44" s="1170"/>
      <c r="BI44" s="1170"/>
      <c r="BJ44" s="1170"/>
      <c r="BK44" s="1170"/>
      <c r="BL44" s="1170"/>
      <c r="BM44" s="1170"/>
      <c r="BN44" s="1170"/>
      <c r="BO44" s="1170"/>
      <c r="BP44" s="1170"/>
      <c r="BQ44" s="1170"/>
      <c r="BR44" s="1170"/>
      <c r="BS44" s="1170"/>
      <c r="BT44" s="1170"/>
      <c r="BU44" s="1170"/>
      <c r="BV44" s="1170"/>
    </row>
    <row r="45" spans="1:74" ht="14.15" customHeight="1">
      <c r="A45" s="6"/>
      <c r="B45" s="68"/>
      <c r="C45" s="1162"/>
      <c r="D45" s="5" t="s">
        <v>19</v>
      </c>
      <c r="F45" s="1162"/>
      <c r="G45" s="1162"/>
      <c r="H45" s="1162"/>
      <c r="I45" s="1"/>
      <c r="J45" s="1"/>
      <c r="K45" s="1"/>
      <c r="L45" s="1"/>
      <c r="M45" s="1"/>
      <c r="N45" s="1"/>
      <c r="O45" s="1"/>
      <c r="P45" s="1"/>
      <c r="Q45" s="1"/>
      <c r="R45" s="1"/>
      <c r="S45" s="1"/>
      <c r="V45" s="1"/>
      <c r="Z45" s="70"/>
      <c r="AA45" s="120"/>
      <c r="AB45" s="3637"/>
      <c r="AC45" s="3637"/>
      <c r="AD45" s="3637"/>
      <c r="AE45" s="3637"/>
      <c r="AF45" s="3637"/>
      <c r="AG45" s="3637"/>
      <c r="AH45" s="3637"/>
      <c r="AI45" s="3637"/>
      <c r="AJ45" s="3637"/>
      <c r="AK45" s="3637"/>
      <c r="AL45" s="3638"/>
      <c r="AM45" s="1212"/>
      <c r="AN45" s="121"/>
      <c r="AO45" s="121"/>
      <c r="AP45" s="1170"/>
      <c r="AQ45" s="1170"/>
      <c r="AR45" s="1170"/>
      <c r="AS45" s="1170"/>
      <c r="AT45" s="1170"/>
      <c r="AU45" s="1170"/>
      <c r="AV45" s="1170"/>
      <c r="AW45" s="1170"/>
      <c r="AX45" s="1170"/>
      <c r="AY45" s="1170"/>
      <c r="AZ45" s="1170"/>
      <c r="BA45" s="1170"/>
      <c r="BB45" s="1170"/>
      <c r="BC45" s="1170"/>
      <c r="BD45" s="1170"/>
      <c r="BE45" s="1170"/>
      <c r="BF45" s="1170"/>
      <c r="BG45" s="1170"/>
      <c r="BH45" s="1170"/>
      <c r="BI45" s="1170"/>
      <c r="BJ45" s="1170"/>
      <c r="BK45" s="1170"/>
      <c r="BL45" s="1170"/>
      <c r="BM45" s="1170"/>
      <c r="BN45" s="1170"/>
      <c r="BO45" s="1170"/>
      <c r="BP45" s="1170"/>
      <c r="BQ45" s="1170"/>
      <c r="BR45" s="1170"/>
      <c r="BS45" s="1170"/>
      <c r="BT45" s="1170"/>
      <c r="BU45" s="1170"/>
      <c r="BV45" s="1170"/>
    </row>
    <row r="46" spans="1:74" ht="14.15" customHeight="1">
      <c r="A46" s="6"/>
      <c r="B46" s="68"/>
      <c r="C46" s="1162"/>
      <c r="F46" s="1162"/>
      <c r="G46" s="1162"/>
      <c r="H46" s="1162"/>
      <c r="I46" s="1"/>
      <c r="J46" s="1"/>
      <c r="K46" s="1"/>
      <c r="L46" s="1"/>
      <c r="M46" s="1"/>
      <c r="N46" s="1"/>
      <c r="O46" s="1"/>
      <c r="P46" s="1"/>
      <c r="Q46" s="1"/>
      <c r="R46" s="1"/>
      <c r="S46" s="1"/>
      <c r="V46" s="1"/>
      <c r="Z46" s="6"/>
      <c r="AA46" s="120" t="s">
        <v>218</v>
      </c>
      <c r="AB46" s="2287" t="s">
        <v>1918</v>
      </c>
      <c r="AC46" s="2287"/>
      <c r="AD46" s="2287"/>
      <c r="AE46" s="2287"/>
      <c r="AF46" s="2287"/>
      <c r="AG46" s="2287"/>
      <c r="AH46" s="2287"/>
      <c r="AI46" s="2287"/>
      <c r="AJ46" s="2287"/>
      <c r="AK46" s="2287"/>
      <c r="AL46" s="2403"/>
      <c r="AM46" s="1212"/>
      <c r="AN46" s="121"/>
      <c r="AO46" s="121"/>
      <c r="AP46" s="1170"/>
      <c r="AQ46" s="1170"/>
      <c r="AR46" s="1170"/>
      <c r="AS46" s="1170"/>
      <c r="AT46" s="1170"/>
      <c r="AU46" s="1170"/>
      <c r="AV46" s="1170"/>
      <c r="AW46" s="1170"/>
      <c r="AX46" s="1170"/>
      <c r="AY46" s="1170"/>
      <c r="AZ46" s="1170"/>
      <c r="BA46" s="1170"/>
      <c r="BB46" s="1170"/>
      <c r="BC46" s="1170"/>
      <c r="BD46" s="1170"/>
      <c r="BE46" s="1170"/>
      <c r="BF46" s="1170"/>
      <c r="BG46" s="1170"/>
      <c r="BH46" s="1170"/>
      <c r="BI46" s="1170"/>
      <c r="BJ46" s="1170"/>
      <c r="BK46" s="1170"/>
      <c r="BL46" s="1170"/>
      <c r="BM46" s="1170"/>
      <c r="BN46" s="1170"/>
      <c r="BO46" s="1170"/>
      <c r="BP46" s="1170"/>
      <c r="BQ46" s="1170"/>
      <c r="BR46" s="1170"/>
      <c r="BS46" s="1170"/>
      <c r="BT46" s="1170"/>
      <c r="BU46" s="1170"/>
      <c r="BV46" s="1170"/>
    </row>
    <row r="47" spans="1:74" ht="14.15" customHeight="1">
      <c r="A47" s="6"/>
      <c r="B47" s="68"/>
      <c r="C47" s="1" t="s">
        <v>1272</v>
      </c>
      <c r="F47" s="6"/>
      <c r="H47" s="1"/>
      <c r="I47" s="6"/>
      <c r="J47" s="1"/>
      <c r="K47" s="1"/>
      <c r="L47" s="6"/>
      <c r="M47" s="6"/>
      <c r="N47" s="6"/>
      <c r="O47" s="6"/>
      <c r="P47" s="6"/>
      <c r="Q47" s="6"/>
      <c r="R47" s="6"/>
      <c r="S47" s="6"/>
      <c r="T47" s="6"/>
      <c r="U47" s="96"/>
      <c r="V47" s="96"/>
      <c r="W47" s="72"/>
      <c r="X47" s="96"/>
      <c r="Y47" s="96"/>
      <c r="Z47" s="6"/>
      <c r="AA47" s="229"/>
      <c r="AB47" s="2287"/>
      <c r="AC47" s="2287"/>
      <c r="AD47" s="2287"/>
      <c r="AE47" s="2287"/>
      <c r="AF47" s="2287"/>
      <c r="AG47" s="2287"/>
      <c r="AH47" s="2287"/>
      <c r="AI47" s="2287"/>
      <c r="AJ47" s="2287"/>
      <c r="AK47" s="2287"/>
      <c r="AL47" s="2403"/>
      <c r="AM47" s="1212"/>
      <c r="AN47" s="121"/>
      <c r="AO47" s="121"/>
      <c r="AP47" s="1170"/>
      <c r="AQ47" s="1170"/>
      <c r="AR47" s="1170"/>
      <c r="AS47" s="1170"/>
      <c r="AT47" s="1170"/>
      <c r="AU47" s="1170"/>
      <c r="AV47" s="1170"/>
      <c r="AW47" s="1170"/>
      <c r="AX47" s="1170"/>
      <c r="AY47" s="1170"/>
      <c r="AZ47" s="1170"/>
      <c r="BA47" s="1170"/>
      <c r="BB47" s="1170"/>
      <c r="BC47" s="1170"/>
      <c r="BD47" s="1170"/>
      <c r="BE47" s="1170"/>
      <c r="BF47" s="1170"/>
      <c r="BG47" s="1170"/>
      <c r="BH47" s="1170"/>
      <c r="BI47" s="1170"/>
      <c r="BJ47" s="1170"/>
      <c r="BK47" s="1170"/>
      <c r="BL47" s="1170"/>
      <c r="BM47" s="1170"/>
      <c r="BN47" s="1170"/>
      <c r="BO47" s="1170"/>
      <c r="BP47" s="1170"/>
      <c r="BQ47" s="1170"/>
      <c r="BR47" s="1170"/>
      <c r="BS47" s="1170"/>
      <c r="BT47" s="1170"/>
      <c r="BU47" s="1170"/>
      <c r="BV47" s="1170"/>
    </row>
    <row r="48" spans="1:74" ht="14.15" customHeight="1">
      <c r="A48" s="6"/>
      <c r="B48" s="68"/>
      <c r="C48" s="1162"/>
      <c r="D48" s="2324" t="s">
        <v>100</v>
      </c>
      <c r="E48" s="2325"/>
      <c r="F48" s="2325"/>
      <c r="G48" s="2325"/>
      <c r="H48" s="2325"/>
      <c r="I48" s="2326"/>
      <c r="J48" s="3176" t="s">
        <v>59</v>
      </c>
      <c r="K48" s="3176"/>
      <c r="L48" s="4914"/>
      <c r="M48" s="2325" t="s">
        <v>457</v>
      </c>
      <c r="N48" s="2326"/>
      <c r="O48" s="2324" t="s">
        <v>86</v>
      </c>
      <c r="P48" s="2325"/>
      <c r="Q48" s="2324" t="s">
        <v>87</v>
      </c>
      <c r="R48" s="2325"/>
      <c r="S48" s="2324" t="s">
        <v>88</v>
      </c>
      <c r="T48" s="2325"/>
      <c r="U48" s="2324" t="s">
        <v>89</v>
      </c>
      <c r="V48" s="2325"/>
      <c r="W48" s="2324" t="s">
        <v>90</v>
      </c>
      <c r="X48" s="2326"/>
      <c r="Y48" s="2324" t="s">
        <v>93</v>
      </c>
      <c r="Z48" s="2326"/>
      <c r="AA48" s="2324" t="s">
        <v>91</v>
      </c>
      <c r="AB48" s="2326"/>
      <c r="AC48" s="2324" t="s">
        <v>92</v>
      </c>
      <c r="AD48" s="2326"/>
      <c r="AE48" s="2324" t="s">
        <v>1066</v>
      </c>
      <c r="AF48" s="2326"/>
      <c r="AG48" s="2324" t="s">
        <v>1067</v>
      </c>
      <c r="AH48" s="2326"/>
      <c r="AI48" s="2324" t="s">
        <v>1068</v>
      </c>
      <c r="AJ48" s="2326"/>
      <c r="AK48" s="72"/>
      <c r="AL48" s="67"/>
      <c r="AM48" s="265"/>
      <c r="AN48" s="121"/>
      <c r="AO48" s="121"/>
      <c r="AP48" s="1170"/>
      <c r="AQ48" s="1170"/>
      <c r="AR48" s="1170"/>
      <c r="AS48" s="1170"/>
      <c r="AT48" s="1170"/>
      <c r="AU48" s="1170"/>
      <c r="AV48" s="1170"/>
      <c r="AW48" s="1170"/>
      <c r="AX48" s="1170"/>
      <c r="AY48" s="1170"/>
      <c r="AZ48" s="1170"/>
      <c r="BA48" s="1170"/>
      <c r="BB48" s="1170"/>
      <c r="BC48" s="1170"/>
      <c r="BD48" s="1170"/>
      <c r="BE48" s="1170"/>
      <c r="BF48" s="1170"/>
      <c r="BG48" s="1170"/>
      <c r="BH48" s="1170"/>
      <c r="BI48" s="1170"/>
      <c r="BJ48" s="1170"/>
      <c r="BK48" s="1170"/>
      <c r="BL48" s="1170"/>
      <c r="BM48" s="1170"/>
      <c r="BN48" s="1170"/>
      <c r="BO48" s="1170"/>
      <c r="BP48" s="1170"/>
      <c r="BQ48" s="1170"/>
      <c r="BR48" s="1170"/>
      <c r="BS48" s="1170"/>
      <c r="BT48" s="1170"/>
      <c r="BU48" s="1170"/>
      <c r="BV48" s="1170"/>
    </row>
    <row r="49" spans="1:74" ht="14.15" customHeight="1">
      <c r="A49" s="6"/>
      <c r="B49" s="68"/>
      <c r="C49" s="6"/>
      <c r="D49" s="2324"/>
      <c r="E49" s="2325"/>
      <c r="F49" s="2325"/>
      <c r="G49" s="2325"/>
      <c r="H49" s="2325"/>
      <c r="I49" s="2326"/>
      <c r="J49" s="3171"/>
      <c r="K49" s="3171"/>
      <c r="L49" s="4917"/>
      <c r="M49" s="4918"/>
      <c r="N49" s="4916"/>
      <c r="O49" s="4915"/>
      <c r="P49" s="4916"/>
      <c r="Q49" s="4915"/>
      <c r="R49" s="4916"/>
      <c r="S49" s="4915"/>
      <c r="T49" s="4916"/>
      <c r="U49" s="4915"/>
      <c r="V49" s="4916"/>
      <c r="W49" s="4915"/>
      <c r="X49" s="4916"/>
      <c r="Y49" s="4915"/>
      <c r="Z49" s="4916"/>
      <c r="AA49" s="4915"/>
      <c r="AB49" s="4916"/>
      <c r="AC49" s="4915"/>
      <c r="AD49" s="4916"/>
      <c r="AE49" s="4915"/>
      <c r="AF49" s="4916"/>
      <c r="AG49" s="4915"/>
      <c r="AH49" s="4916"/>
      <c r="AI49" s="4915"/>
      <c r="AJ49" s="4916"/>
      <c r="AK49" s="1"/>
      <c r="AL49" s="67"/>
      <c r="AM49" s="265"/>
      <c r="AN49" s="121"/>
      <c r="AO49" s="121"/>
      <c r="AP49" s="1170"/>
      <c r="AQ49" s="1170"/>
      <c r="AR49" s="1170"/>
      <c r="AS49" s="1170"/>
      <c r="AT49" s="1170"/>
      <c r="AU49" s="1170"/>
      <c r="AV49" s="1170"/>
      <c r="AW49" s="1170"/>
      <c r="AX49" s="1170"/>
      <c r="AY49" s="1170"/>
      <c r="AZ49" s="1170"/>
      <c r="BA49" s="1170"/>
      <c r="BB49" s="1170"/>
      <c r="BC49" s="1170"/>
      <c r="BD49" s="1170"/>
      <c r="BE49" s="1170"/>
      <c r="BF49" s="1170"/>
      <c r="BG49" s="1170"/>
      <c r="BH49" s="1170"/>
      <c r="BI49" s="1170"/>
      <c r="BJ49" s="1170"/>
      <c r="BK49" s="1170"/>
      <c r="BL49" s="1170"/>
      <c r="BM49" s="1170"/>
      <c r="BN49" s="1170"/>
      <c r="BO49" s="1170"/>
      <c r="BP49" s="1170"/>
      <c r="BQ49" s="1170"/>
      <c r="BR49" s="1170"/>
      <c r="BS49" s="1170"/>
      <c r="BT49" s="1170"/>
      <c r="BU49" s="1170"/>
      <c r="BV49" s="1170"/>
    </row>
    <row r="50" spans="1:74" ht="14.15" customHeight="1">
      <c r="A50" s="6"/>
      <c r="B50" s="68"/>
      <c r="C50" s="6"/>
      <c r="D50" s="2324"/>
      <c r="E50" s="2325"/>
      <c r="F50" s="2325"/>
      <c r="G50" s="2325"/>
      <c r="H50" s="2325"/>
      <c r="I50" s="2326"/>
      <c r="J50" s="3171"/>
      <c r="K50" s="3171"/>
      <c r="L50" s="4917"/>
      <c r="M50" s="4918"/>
      <c r="N50" s="4916"/>
      <c r="O50" s="4915"/>
      <c r="P50" s="4916"/>
      <c r="Q50" s="4915"/>
      <c r="R50" s="4916"/>
      <c r="S50" s="4915"/>
      <c r="T50" s="4916"/>
      <c r="U50" s="4915"/>
      <c r="V50" s="4916"/>
      <c r="W50" s="4915"/>
      <c r="X50" s="4916"/>
      <c r="Y50" s="4915"/>
      <c r="Z50" s="4916"/>
      <c r="AA50" s="4915"/>
      <c r="AB50" s="4916"/>
      <c r="AC50" s="4915"/>
      <c r="AD50" s="4916"/>
      <c r="AE50" s="4915"/>
      <c r="AF50" s="4916"/>
      <c r="AG50" s="4915"/>
      <c r="AH50" s="4916"/>
      <c r="AI50" s="4915"/>
      <c r="AJ50" s="4916"/>
      <c r="AK50" s="1"/>
      <c r="AL50" s="67"/>
      <c r="AM50" s="265"/>
      <c r="AN50" s="121"/>
      <c r="AO50" s="121"/>
      <c r="AP50" s="1607"/>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row>
    <row r="51" spans="1:74" ht="14.15" customHeight="1">
      <c r="A51" s="6"/>
      <c r="B51" s="68"/>
      <c r="C51" s="6"/>
      <c r="D51" s="2324"/>
      <c r="E51" s="2325"/>
      <c r="F51" s="2325"/>
      <c r="G51" s="2325"/>
      <c r="H51" s="2325"/>
      <c r="I51" s="2326"/>
      <c r="J51" s="3171"/>
      <c r="K51" s="3171"/>
      <c r="L51" s="4917"/>
      <c r="M51" s="4918"/>
      <c r="N51" s="4916"/>
      <c r="O51" s="4915"/>
      <c r="P51" s="4916"/>
      <c r="Q51" s="4915"/>
      <c r="R51" s="4916"/>
      <c r="S51" s="4915"/>
      <c r="T51" s="4916"/>
      <c r="U51" s="4915"/>
      <c r="V51" s="4916"/>
      <c r="W51" s="4915"/>
      <c r="X51" s="4916"/>
      <c r="Y51" s="4915"/>
      <c r="Z51" s="4916"/>
      <c r="AA51" s="4915"/>
      <c r="AB51" s="4916"/>
      <c r="AC51" s="4915"/>
      <c r="AD51" s="4916"/>
      <c r="AE51" s="4915"/>
      <c r="AF51" s="4916"/>
      <c r="AG51" s="4915"/>
      <c r="AH51" s="4916"/>
      <c r="AI51" s="4915"/>
      <c r="AJ51" s="4916"/>
      <c r="AK51" s="1"/>
      <c r="AL51" s="67"/>
      <c r="AM51" s="265"/>
      <c r="AN51" s="121"/>
      <c r="AO51" s="121"/>
      <c r="AP51" s="159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row>
    <row r="52" spans="1:74" ht="14.15" customHeight="1">
      <c r="A52" s="6"/>
      <c r="B52" s="68"/>
      <c r="C52" s="6"/>
      <c r="D52" s="2324"/>
      <c r="E52" s="2325"/>
      <c r="F52" s="2325"/>
      <c r="G52" s="2325"/>
      <c r="H52" s="2325"/>
      <c r="I52" s="2326"/>
      <c r="J52" s="3171"/>
      <c r="K52" s="3171"/>
      <c r="L52" s="4917"/>
      <c r="M52" s="4918"/>
      <c r="N52" s="4916"/>
      <c r="O52" s="4915"/>
      <c r="P52" s="4916"/>
      <c r="Q52" s="4915"/>
      <c r="R52" s="4916"/>
      <c r="S52" s="4915"/>
      <c r="T52" s="4916"/>
      <c r="U52" s="4915"/>
      <c r="V52" s="4916"/>
      <c r="W52" s="4915"/>
      <c r="X52" s="4916"/>
      <c r="Y52" s="4915"/>
      <c r="Z52" s="4916"/>
      <c r="AA52" s="4915"/>
      <c r="AB52" s="4916"/>
      <c r="AC52" s="4915"/>
      <c r="AD52" s="4916"/>
      <c r="AE52" s="4915"/>
      <c r="AF52" s="4916"/>
      <c r="AG52" s="4915"/>
      <c r="AH52" s="4916"/>
      <c r="AI52" s="4915"/>
      <c r="AJ52" s="4916"/>
      <c r="AK52" s="1"/>
      <c r="AL52" s="67"/>
      <c r="AM52" s="265"/>
      <c r="AN52" s="121"/>
      <c r="AO52" s="121"/>
      <c r="AP52" s="1170"/>
      <c r="AQ52" s="1170"/>
      <c r="AR52" s="1170"/>
      <c r="AS52" s="1170"/>
      <c r="AT52" s="1170"/>
      <c r="AU52" s="1170"/>
      <c r="AV52" s="1170"/>
      <c r="AW52" s="1170"/>
      <c r="AX52" s="1170"/>
      <c r="AY52" s="1170"/>
      <c r="AZ52" s="1170"/>
      <c r="BA52" s="1170"/>
      <c r="BB52" s="1170"/>
      <c r="BC52" s="1170"/>
      <c r="BD52" s="1170"/>
      <c r="BE52" s="1170"/>
      <c r="BF52" s="1170"/>
      <c r="BG52" s="1170"/>
      <c r="BH52" s="1170"/>
      <c r="BI52" s="1170"/>
      <c r="BJ52" s="1170"/>
      <c r="BK52" s="1170"/>
      <c r="BL52" s="1170"/>
      <c r="BM52" s="1170"/>
      <c r="BN52" s="1170"/>
      <c r="BO52" s="1170"/>
      <c r="BP52" s="1170"/>
      <c r="BQ52" s="1170"/>
      <c r="BR52" s="1170"/>
      <c r="BS52" s="1170"/>
      <c r="BT52" s="1170"/>
      <c r="BU52" s="1170"/>
      <c r="BV52" s="1170"/>
    </row>
    <row r="53" spans="1:74" ht="14.15" customHeight="1">
      <c r="A53" s="6"/>
      <c r="B53" s="68"/>
      <c r="C53" s="6"/>
      <c r="D53" s="2324"/>
      <c r="E53" s="2325"/>
      <c r="F53" s="2325"/>
      <c r="G53" s="2325"/>
      <c r="H53" s="2325"/>
      <c r="I53" s="2326"/>
      <c r="J53" s="3171"/>
      <c r="K53" s="3171"/>
      <c r="L53" s="4917"/>
      <c r="M53" s="4918"/>
      <c r="N53" s="4916"/>
      <c r="O53" s="4915"/>
      <c r="P53" s="4916"/>
      <c r="Q53" s="4915"/>
      <c r="R53" s="4916"/>
      <c r="S53" s="4915"/>
      <c r="T53" s="4916"/>
      <c r="U53" s="4915"/>
      <c r="V53" s="4916"/>
      <c r="W53" s="4915"/>
      <c r="X53" s="4916"/>
      <c r="Y53" s="4915"/>
      <c r="Z53" s="4916"/>
      <c r="AA53" s="4915"/>
      <c r="AB53" s="4916"/>
      <c r="AC53" s="4915"/>
      <c r="AD53" s="4916"/>
      <c r="AE53" s="4915"/>
      <c r="AF53" s="4916"/>
      <c r="AG53" s="4915"/>
      <c r="AH53" s="4916"/>
      <c r="AI53" s="4915"/>
      <c r="AJ53" s="4916"/>
      <c r="AK53" s="1"/>
      <c r="AL53" s="67"/>
      <c r="AM53" s="265"/>
      <c r="AN53" s="121"/>
      <c r="AO53" s="121"/>
      <c r="AP53" s="1608"/>
      <c r="AQ53" s="1608"/>
      <c r="AR53" s="1608"/>
      <c r="AS53" s="1608"/>
      <c r="AT53" s="1608"/>
      <c r="AU53" s="1608"/>
      <c r="AV53" s="1608"/>
      <c r="AW53" s="1608"/>
      <c r="AX53" s="1608"/>
      <c r="AY53" s="1608"/>
      <c r="AZ53" s="1608"/>
      <c r="BA53" s="1608"/>
      <c r="BB53" s="1608"/>
      <c r="BC53" s="1608"/>
      <c r="BD53" s="1608"/>
      <c r="BE53" s="1608"/>
      <c r="BF53" s="1608"/>
      <c r="BG53" s="1608"/>
      <c r="BH53" s="1608"/>
      <c r="BI53" s="1608"/>
      <c r="BJ53" s="1608"/>
      <c r="BK53" s="1608"/>
      <c r="BL53" s="1608"/>
      <c r="BM53" s="1608"/>
      <c r="BN53" s="1608"/>
      <c r="BO53" s="1608"/>
      <c r="BP53" s="1608"/>
      <c r="BQ53" s="1608"/>
      <c r="BR53" s="1608"/>
      <c r="BS53" s="1608"/>
      <c r="BT53" s="1608"/>
      <c r="BU53" s="1608"/>
      <c r="BV53" s="1608"/>
    </row>
    <row r="54" spans="1:74" ht="14.15" customHeight="1">
      <c r="A54" s="6"/>
      <c r="B54" s="68"/>
      <c r="C54" s="6"/>
      <c r="D54" s="2324"/>
      <c r="E54" s="2325"/>
      <c r="F54" s="2325"/>
      <c r="G54" s="2325"/>
      <c r="H54" s="2325"/>
      <c r="I54" s="2326"/>
      <c r="J54" s="3171"/>
      <c r="K54" s="3171"/>
      <c r="L54" s="4917"/>
      <c r="M54" s="4918"/>
      <c r="N54" s="4916"/>
      <c r="O54" s="4915"/>
      <c r="P54" s="4916"/>
      <c r="Q54" s="4915"/>
      <c r="R54" s="4916"/>
      <c r="S54" s="4915"/>
      <c r="T54" s="4916"/>
      <c r="U54" s="4915"/>
      <c r="V54" s="4916"/>
      <c r="W54" s="4915"/>
      <c r="X54" s="4916"/>
      <c r="Y54" s="4915"/>
      <c r="Z54" s="4916"/>
      <c r="AA54" s="4915"/>
      <c r="AB54" s="4916"/>
      <c r="AC54" s="4915"/>
      <c r="AD54" s="4916"/>
      <c r="AE54" s="4915"/>
      <c r="AF54" s="4916"/>
      <c r="AG54" s="4915"/>
      <c r="AH54" s="4916"/>
      <c r="AI54" s="4915"/>
      <c r="AJ54" s="4916"/>
      <c r="AK54" s="1"/>
      <c r="AL54" s="67"/>
      <c r="AM54" s="265"/>
      <c r="AN54" s="121"/>
      <c r="AO54" s="121"/>
      <c r="AP54" s="829"/>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row>
    <row r="55" spans="1:74" ht="14.15" customHeight="1">
      <c r="A55" s="6"/>
      <c r="B55" s="68"/>
      <c r="C55" s="6"/>
      <c r="D55" s="2324"/>
      <c r="E55" s="2325"/>
      <c r="F55" s="2325"/>
      <c r="G55" s="2325"/>
      <c r="H55" s="2325"/>
      <c r="I55" s="2326"/>
      <c r="J55" s="3171"/>
      <c r="K55" s="3171"/>
      <c r="L55" s="4917"/>
      <c r="M55" s="4918"/>
      <c r="N55" s="4916"/>
      <c r="O55" s="4915"/>
      <c r="P55" s="4916"/>
      <c r="Q55" s="4915"/>
      <c r="R55" s="4916"/>
      <c r="S55" s="4915"/>
      <c r="T55" s="4916"/>
      <c r="U55" s="4915"/>
      <c r="V55" s="4916"/>
      <c r="W55" s="4915"/>
      <c r="X55" s="4916"/>
      <c r="Y55" s="4915"/>
      <c r="Z55" s="4916"/>
      <c r="AA55" s="4915"/>
      <c r="AB55" s="4916"/>
      <c r="AC55" s="4915"/>
      <c r="AD55" s="4916"/>
      <c r="AE55" s="4915"/>
      <c r="AF55" s="4916"/>
      <c r="AG55" s="4915"/>
      <c r="AH55" s="4916"/>
      <c r="AI55" s="4915"/>
      <c r="AJ55" s="4916"/>
      <c r="AK55" s="1"/>
      <c r="AL55" s="67"/>
      <c r="AM55" s="265"/>
      <c r="AN55" s="121"/>
      <c r="AO55" s="121"/>
      <c r="AP55" s="739"/>
      <c r="AQ55" s="739"/>
      <c r="AR55" s="739"/>
      <c r="AS55" s="739"/>
      <c r="AT55" s="739"/>
      <c r="AU55" s="739"/>
      <c r="AV55" s="739"/>
      <c r="AW55" s="739"/>
      <c r="AX55" s="739"/>
      <c r="AY55" s="739"/>
      <c r="AZ55" s="739"/>
      <c r="BA55" s="739"/>
      <c r="BB55" s="739"/>
      <c r="BC55" s="739"/>
      <c r="BD55" s="739"/>
      <c r="BE55" s="739"/>
      <c r="BF55" s="739"/>
      <c r="BG55" s="739"/>
      <c r="BH55" s="739"/>
      <c r="BI55" s="739"/>
      <c r="BJ55" s="739"/>
      <c r="BK55" s="739"/>
      <c r="BL55" s="739"/>
      <c r="BM55" s="739"/>
      <c r="BN55" s="739"/>
      <c r="BO55" s="739"/>
      <c r="BP55" s="739"/>
      <c r="BQ55" s="739"/>
      <c r="BR55" s="739"/>
      <c r="BS55" s="739"/>
      <c r="BT55" s="739"/>
      <c r="BU55" s="739"/>
      <c r="BV55" s="739"/>
    </row>
    <row r="56" spans="1:74" ht="14.15" customHeight="1">
      <c r="A56" s="6"/>
      <c r="B56" s="68"/>
      <c r="C56" s="6"/>
      <c r="D56" s="2324"/>
      <c r="E56" s="2325"/>
      <c r="F56" s="2325"/>
      <c r="G56" s="2325"/>
      <c r="H56" s="2325"/>
      <c r="I56" s="2326"/>
      <c r="J56" s="3171"/>
      <c r="K56" s="3171"/>
      <c r="L56" s="4917"/>
      <c r="M56" s="4918"/>
      <c r="N56" s="4916"/>
      <c r="O56" s="4915"/>
      <c r="P56" s="4916"/>
      <c r="Q56" s="4915"/>
      <c r="R56" s="4916"/>
      <c r="S56" s="4915"/>
      <c r="T56" s="4916"/>
      <c r="U56" s="4915"/>
      <c r="V56" s="4916"/>
      <c r="W56" s="4915"/>
      <c r="X56" s="4916"/>
      <c r="Y56" s="4915"/>
      <c r="Z56" s="4916"/>
      <c r="AA56" s="4915"/>
      <c r="AB56" s="4916"/>
      <c r="AC56" s="4915"/>
      <c r="AD56" s="4916"/>
      <c r="AE56" s="4915"/>
      <c r="AF56" s="4916"/>
      <c r="AG56" s="4915"/>
      <c r="AH56" s="4916"/>
      <c r="AI56" s="4915"/>
      <c r="AJ56" s="4916"/>
      <c r="AK56" s="1"/>
      <c r="AL56" s="67"/>
      <c r="AM56" s="265"/>
      <c r="AN56" s="121"/>
      <c r="AO56" s="121"/>
      <c r="AP56" s="739"/>
      <c r="AQ56" s="739"/>
      <c r="AR56" s="739"/>
      <c r="AS56" s="739"/>
      <c r="AT56" s="739"/>
      <c r="AU56" s="739"/>
      <c r="AV56" s="739"/>
      <c r="AW56" s="739"/>
      <c r="AX56" s="739"/>
      <c r="AY56" s="739"/>
      <c r="AZ56" s="739"/>
      <c r="BA56" s="739"/>
      <c r="BB56" s="739"/>
      <c r="BC56" s="739"/>
      <c r="BD56" s="739"/>
      <c r="BE56" s="739"/>
      <c r="BF56" s="739"/>
      <c r="BG56" s="739"/>
      <c r="BH56" s="739"/>
      <c r="BI56" s="739"/>
      <c r="BJ56" s="739"/>
      <c r="BK56" s="739"/>
      <c r="BL56" s="739"/>
      <c r="BM56" s="739"/>
      <c r="BN56" s="739"/>
      <c r="BO56" s="739"/>
      <c r="BP56" s="739"/>
      <c r="BQ56" s="739"/>
      <c r="BR56" s="739"/>
      <c r="BS56" s="739"/>
      <c r="BT56" s="739"/>
      <c r="BU56" s="739"/>
      <c r="BV56" s="739"/>
    </row>
    <row r="57" spans="1:74" ht="14.15" customHeight="1">
      <c r="A57" s="6"/>
      <c r="B57" s="68"/>
      <c r="C57" s="183"/>
      <c r="D57" s="2324"/>
      <c r="E57" s="2325"/>
      <c r="F57" s="2325"/>
      <c r="G57" s="2325"/>
      <c r="H57" s="2325"/>
      <c r="I57" s="2326"/>
      <c r="J57" s="3171"/>
      <c r="K57" s="3171"/>
      <c r="L57" s="4917"/>
      <c r="M57" s="4918"/>
      <c r="N57" s="4916"/>
      <c r="O57" s="4915"/>
      <c r="P57" s="4916"/>
      <c r="Q57" s="4915"/>
      <c r="R57" s="4916"/>
      <c r="S57" s="4915"/>
      <c r="T57" s="4916"/>
      <c r="U57" s="4915"/>
      <c r="V57" s="4916"/>
      <c r="W57" s="4915"/>
      <c r="X57" s="4916"/>
      <c r="Y57" s="4915"/>
      <c r="Z57" s="4916"/>
      <c r="AA57" s="4915"/>
      <c r="AB57" s="4916"/>
      <c r="AC57" s="4915"/>
      <c r="AD57" s="4916"/>
      <c r="AE57" s="4915"/>
      <c r="AF57" s="4916"/>
      <c r="AG57" s="4915"/>
      <c r="AH57" s="4916"/>
      <c r="AI57" s="4915"/>
      <c r="AJ57" s="4916"/>
      <c r="AK57" s="1"/>
      <c r="AL57" s="67"/>
      <c r="AM57" s="265"/>
      <c r="AN57" s="121"/>
      <c r="AO57" s="121"/>
      <c r="AP57" s="1593"/>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row>
    <row r="58" spans="1:74" ht="14.15" customHeight="1">
      <c r="A58" s="6"/>
      <c r="B58" s="68"/>
      <c r="C58" s="6"/>
      <c r="D58" s="2324"/>
      <c r="E58" s="2325"/>
      <c r="F58" s="2325"/>
      <c r="G58" s="2325"/>
      <c r="H58" s="2325"/>
      <c r="I58" s="2326"/>
      <c r="J58" s="3171"/>
      <c r="K58" s="3171"/>
      <c r="L58" s="4917"/>
      <c r="M58" s="4918"/>
      <c r="N58" s="4916"/>
      <c r="O58" s="4915"/>
      <c r="P58" s="4916"/>
      <c r="Q58" s="4915"/>
      <c r="R58" s="4916"/>
      <c r="S58" s="4915"/>
      <c r="T58" s="4916"/>
      <c r="U58" s="4915"/>
      <c r="V58" s="4916"/>
      <c r="W58" s="4915"/>
      <c r="X58" s="4916"/>
      <c r="Y58" s="4915"/>
      <c r="Z58" s="4916"/>
      <c r="AA58" s="4915"/>
      <c r="AB58" s="4916"/>
      <c r="AC58" s="4915"/>
      <c r="AD58" s="4916"/>
      <c r="AE58" s="4915"/>
      <c r="AF58" s="4916"/>
      <c r="AG58" s="4915"/>
      <c r="AH58" s="4916"/>
      <c r="AI58" s="4915"/>
      <c r="AJ58" s="4916"/>
      <c r="AK58" s="1"/>
      <c r="AL58" s="67"/>
      <c r="AM58" s="265"/>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row>
    <row r="59" spans="1:74" ht="14.15" customHeight="1">
      <c r="A59" s="6"/>
      <c r="B59" s="68"/>
      <c r="C59" s="6"/>
      <c r="D59" s="2324"/>
      <c r="E59" s="2325"/>
      <c r="F59" s="2325"/>
      <c r="G59" s="2325"/>
      <c r="H59" s="2325"/>
      <c r="I59" s="2326"/>
      <c r="J59" s="3171"/>
      <c r="K59" s="3171"/>
      <c r="L59" s="4917"/>
      <c r="M59" s="4918"/>
      <c r="N59" s="4916"/>
      <c r="O59" s="4915"/>
      <c r="P59" s="4916"/>
      <c r="Q59" s="4915"/>
      <c r="R59" s="4916"/>
      <c r="S59" s="4915"/>
      <c r="T59" s="4916"/>
      <c r="U59" s="4915"/>
      <c r="V59" s="4916"/>
      <c r="W59" s="4915"/>
      <c r="X59" s="4916"/>
      <c r="Y59" s="4915"/>
      <c r="Z59" s="4916"/>
      <c r="AA59" s="4915"/>
      <c r="AB59" s="4916"/>
      <c r="AC59" s="4915"/>
      <c r="AD59" s="4916"/>
      <c r="AE59" s="4915"/>
      <c r="AF59" s="4916"/>
      <c r="AG59" s="4915"/>
      <c r="AH59" s="4916"/>
      <c r="AI59" s="4915"/>
      <c r="AJ59" s="4916"/>
      <c r="AK59" s="1"/>
      <c r="AL59" s="67"/>
      <c r="AM59" s="265"/>
      <c r="AP59" s="216"/>
    </row>
    <row r="60" spans="1:74" ht="14.15" customHeight="1">
      <c r="A60" s="6"/>
      <c r="B60" s="68"/>
      <c r="C60" s="183"/>
      <c r="D60" s="2324"/>
      <c r="E60" s="2325"/>
      <c r="F60" s="2325"/>
      <c r="G60" s="2325"/>
      <c r="H60" s="2325"/>
      <c r="I60" s="2326"/>
      <c r="J60" s="3171"/>
      <c r="K60" s="3171"/>
      <c r="L60" s="4917"/>
      <c r="M60" s="4918"/>
      <c r="N60" s="4916"/>
      <c r="O60" s="4915"/>
      <c r="P60" s="4916"/>
      <c r="Q60" s="4915"/>
      <c r="R60" s="4916"/>
      <c r="S60" s="4915"/>
      <c r="T60" s="4916"/>
      <c r="U60" s="4915"/>
      <c r="V60" s="4916"/>
      <c r="W60" s="4915"/>
      <c r="X60" s="4916"/>
      <c r="Y60" s="4915"/>
      <c r="Z60" s="4916"/>
      <c r="AA60" s="4915"/>
      <c r="AB60" s="4916"/>
      <c r="AC60" s="4915"/>
      <c r="AD60" s="4916"/>
      <c r="AE60" s="4915"/>
      <c r="AF60" s="4916"/>
      <c r="AG60" s="4915"/>
      <c r="AH60" s="4916"/>
      <c r="AI60" s="4915"/>
      <c r="AJ60" s="4916"/>
      <c r="AK60" s="1"/>
      <c r="AL60" s="67"/>
      <c r="AM60" s="265"/>
      <c r="AP60" s="1609"/>
      <c r="AQ60" s="1609"/>
      <c r="AR60" s="1609"/>
      <c r="AS60" s="1609"/>
      <c r="AT60" s="1609"/>
      <c r="AU60" s="1609"/>
      <c r="AV60" s="1609"/>
      <c r="AW60" s="1609"/>
      <c r="AX60" s="1609"/>
      <c r="AY60" s="1609"/>
      <c r="AZ60" s="1609"/>
      <c r="BA60" s="1609"/>
      <c r="BB60" s="1609"/>
      <c r="BC60" s="1609"/>
      <c r="BD60" s="1609"/>
      <c r="BE60" s="1609"/>
      <c r="BF60" s="1609"/>
      <c r="BG60" s="1609"/>
      <c r="BH60" s="1609"/>
      <c r="BI60" s="1609"/>
      <c r="BJ60" s="1609"/>
      <c r="BK60" s="1609"/>
      <c r="BL60" s="1609"/>
      <c r="BM60" s="1609"/>
      <c r="BN60" s="1609"/>
      <c r="BO60" s="1609"/>
      <c r="BP60" s="1609"/>
      <c r="BQ60" s="1609"/>
      <c r="BR60" s="1609"/>
      <c r="BS60" s="1609"/>
      <c r="BT60" s="1609"/>
      <c r="BU60" s="1609"/>
      <c r="BV60" s="1609"/>
    </row>
    <row r="61" spans="1:74" ht="14.15" customHeight="1">
      <c r="A61" s="6"/>
      <c r="B61" s="68"/>
      <c r="D61" s="2324"/>
      <c r="E61" s="2325"/>
      <c r="F61" s="2325"/>
      <c r="G61" s="2325"/>
      <c r="H61" s="2325"/>
      <c r="I61" s="2326"/>
      <c r="J61" s="3171"/>
      <c r="K61" s="3171"/>
      <c r="L61" s="4917"/>
      <c r="M61" s="4918"/>
      <c r="N61" s="4916"/>
      <c r="O61" s="4915"/>
      <c r="P61" s="4916"/>
      <c r="Q61" s="4915"/>
      <c r="R61" s="4916"/>
      <c r="S61" s="4915"/>
      <c r="T61" s="4916"/>
      <c r="U61" s="4915"/>
      <c r="V61" s="4916"/>
      <c r="W61" s="4915"/>
      <c r="X61" s="4916"/>
      <c r="Y61" s="4915"/>
      <c r="Z61" s="4916"/>
      <c r="AA61" s="4915"/>
      <c r="AB61" s="4916"/>
      <c r="AC61" s="4915"/>
      <c r="AD61" s="4916"/>
      <c r="AE61" s="4915"/>
      <c r="AF61" s="4916"/>
      <c r="AG61" s="4915"/>
      <c r="AH61" s="4916"/>
      <c r="AI61" s="4915"/>
      <c r="AJ61" s="4916"/>
      <c r="AK61" s="1"/>
      <c r="AL61" s="67"/>
      <c r="AM61" s="265"/>
      <c r="AP61" s="1609"/>
      <c r="AQ61" s="1609"/>
      <c r="AR61" s="1609"/>
      <c r="AS61" s="1609"/>
      <c r="AT61" s="1609"/>
      <c r="AU61" s="1609"/>
      <c r="AV61" s="1609"/>
      <c r="AW61" s="1609"/>
      <c r="AX61" s="1609"/>
      <c r="AY61" s="1609"/>
      <c r="AZ61" s="1609"/>
      <c r="BA61" s="1609"/>
      <c r="BB61" s="1609"/>
      <c r="BC61" s="1609"/>
      <c r="BD61" s="1609"/>
      <c r="BE61" s="1609"/>
      <c r="BF61" s="1609"/>
      <c r="BG61" s="1609"/>
      <c r="BH61" s="1609"/>
      <c r="BI61" s="1609"/>
      <c r="BJ61" s="1609"/>
      <c r="BK61" s="1609"/>
      <c r="BL61" s="1609"/>
      <c r="BM61" s="1609"/>
      <c r="BN61" s="1609"/>
      <c r="BO61" s="1609"/>
      <c r="BP61" s="1609"/>
      <c r="BQ61" s="1609"/>
      <c r="BR61" s="1609"/>
      <c r="BS61" s="1609"/>
      <c r="BT61" s="1609"/>
      <c r="BU61" s="1609"/>
      <c r="BV61" s="1609"/>
    </row>
    <row r="62" spans="1:74" ht="14.15" customHeight="1">
      <c r="A62" s="6"/>
      <c r="B62" s="68"/>
      <c r="C62" s="6"/>
      <c r="D62" s="2324"/>
      <c r="E62" s="2325"/>
      <c r="F62" s="2325"/>
      <c r="G62" s="2325"/>
      <c r="H62" s="2325"/>
      <c r="I62" s="2326"/>
      <c r="J62" s="3171"/>
      <c r="K62" s="3171"/>
      <c r="L62" s="4917"/>
      <c r="M62" s="4918"/>
      <c r="N62" s="4916"/>
      <c r="O62" s="4915"/>
      <c r="P62" s="4916"/>
      <c r="Q62" s="4915"/>
      <c r="R62" s="4916"/>
      <c r="S62" s="4915"/>
      <c r="T62" s="4916"/>
      <c r="U62" s="4915"/>
      <c r="V62" s="4916"/>
      <c r="W62" s="4915"/>
      <c r="X62" s="4916"/>
      <c r="Y62" s="4915"/>
      <c r="Z62" s="4916"/>
      <c r="AA62" s="4915"/>
      <c r="AB62" s="4916"/>
      <c r="AC62" s="4915"/>
      <c r="AD62" s="4916"/>
      <c r="AE62" s="4915"/>
      <c r="AF62" s="4916"/>
      <c r="AG62" s="4915"/>
      <c r="AH62" s="4916"/>
      <c r="AI62" s="4915"/>
      <c r="AJ62" s="4916"/>
      <c r="AK62" s="1"/>
      <c r="AL62" s="67"/>
      <c r="AM62" s="265"/>
      <c r="AP62" s="1609"/>
      <c r="AQ62" s="1609"/>
      <c r="AR62" s="1609"/>
      <c r="AS62" s="1609"/>
      <c r="AT62" s="1609"/>
      <c r="AU62" s="1609"/>
      <c r="AV62" s="1609"/>
      <c r="AW62" s="1609"/>
      <c r="AX62" s="1609"/>
      <c r="AY62" s="1609"/>
      <c r="AZ62" s="1609"/>
      <c r="BA62" s="1609"/>
      <c r="BB62" s="1609"/>
      <c r="BC62" s="1609"/>
      <c r="BD62" s="1609"/>
      <c r="BE62" s="1609"/>
      <c r="BF62" s="1609"/>
      <c r="BG62" s="1609"/>
      <c r="BH62" s="1609"/>
      <c r="BI62" s="1609"/>
      <c r="BJ62" s="1609"/>
      <c r="BK62" s="1609"/>
      <c r="BL62" s="1609"/>
      <c r="BM62" s="1609"/>
      <c r="BN62" s="1609"/>
      <c r="BO62" s="1609"/>
      <c r="BP62" s="1609"/>
      <c r="BQ62" s="1609"/>
      <c r="BR62" s="1609"/>
      <c r="BS62" s="1609"/>
      <c r="BT62" s="1609"/>
      <c r="BU62" s="1609"/>
      <c r="BV62" s="1609"/>
    </row>
    <row r="63" spans="1:74" ht="14.15" customHeight="1">
      <c r="A63" s="6"/>
      <c r="B63" s="68"/>
      <c r="C63" s="6"/>
      <c r="D63" s="2799" t="s">
        <v>835</v>
      </c>
      <c r="E63" s="2799"/>
      <c r="F63" s="2799"/>
      <c r="G63" s="2799"/>
      <c r="H63" s="2799"/>
      <c r="I63" s="2799"/>
      <c r="J63" s="2799"/>
      <c r="K63" s="2799"/>
      <c r="L63" s="2799"/>
      <c r="M63" s="2799"/>
      <c r="N63" s="2799"/>
      <c r="O63" s="2799"/>
      <c r="P63" s="2799"/>
      <c r="Q63" s="2799"/>
      <c r="R63" s="2799"/>
      <c r="S63" s="2799"/>
      <c r="T63" s="2799"/>
      <c r="U63" s="2799"/>
      <c r="V63" s="2799"/>
      <c r="W63" s="2799"/>
      <c r="X63" s="2799"/>
      <c r="Y63" s="2799"/>
      <c r="Z63" s="2799"/>
      <c r="AA63" s="2799"/>
      <c r="AB63" s="2799"/>
      <c r="AC63" s="2799"/>
      <c r="AD63" s="2799"/>
      <c r="AE63" s="2799"/>
      <c r="AF63" s="2799"/>
      <c r="AG63" s="2799"/>
      <c r="AH63" s="2799"/>
      <c r="AI63" s="2799"/>
      <c r="AJ63" s="2799"/>
      <c r="AK63" s="2799"/>
      <c r="AL63" s="4872"/>
      <c r="AM63" s="9"/>
      <c r="AP63" s="849"/>
      <c r="AQ63" s="849"/>
      <c r="AR63" s="849"/>
      <c r="AS63" s="849"/>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row>
    <row r="64" spans="1:74" ht="13.5" customHeight="1" thickBot="1">
      <c r="A64" s="6"/>
      <c r="B64" s="106"/>
      <c r="C64" s="107"/>
      <c r="D64" s="1610"/>
      <c r="E64" s="1610"/>
      <c r="F64" s="1610"/>
      <c r="G64" s="1610"/>
      <c r="H64" s="1610"/>
      <c r="I64" s="1610"/>
      <c r="J64" s="1610"/>
      <c r="K64" s="1610"/>
      <c r="L64" s="1610"/>
      <c r="M64" s="1610"/>
      <c r="N64" s="1610"/>
      <c r="O64" s="1610"/>
      <c r="P64" s="1610"/>
      <c r="Q64" s="1610"/>
      <c r="R64" s="1610"/>
      <c r="S64" s="1610"/>
      <c r="T64" s="1610"/>
      <c r="U64" s="1610"/>
      <c r="V64" s="1610"/>
      <c r="W64" s="1610"/>
      <c r="X64" s="1610"/>
      <c r="Y64" s="1610"/>
      <c r="Z64" s="1610"/>
      <c r="AA64" s="1610"/>
      <c r="AB64" s="1610"/>
      <c r="AC64" s="1610"/>
      <c r="AD64" s="1610"/>
      <c r="AE64" s="1610"/>
      <c r="AF64" s="1610"/>
      <c r="AG64" s="1610"/>
      <c r="AH64" s="1610"/>
      <c r="AI64" s="1610"/>
      <c r="AJ64" s="1610"/>
      <c r="AK64" s="1610"/>
      <c r="AL64" s="1611"/>
      <c r="AM64" s="9"/>
      <c r="AP64" s="849"/>
      <c r="AQ64" s="849"/>
      <c r="AR64" s="849"/>
      <c r="AS64" s="849"/>
      <c r="AT64" s="849"/>
      <c r="AU64" s="849"/>
      <c r="AV64" s="849"/>
      <c r="AW64" s="849"/>
      <c r="AX64" s="849"/>
      <c r="AY64" s="849"/>
      <c r="AZ64" s="849"/>
      <c r="BA64" s="849"/>
      <c r="BB64" s="849"/>
      <c r="BC64" s="849"/>
      <c r="BD64" s="849"/>
      <c r="BE64" s="849"/>
      <c r="BF64" s="849"/>
      <c r="BG64" s="849"/>
      <c r="BH64" s="849"/>
      <c r="BI64" s="849"/>
      <c r="BJ64" s="849"/>
      <c r="BK64" s="849"/>
      <c r="BL64" s="849"/>
      <c r="BM64" s="849"/>
      <c r="BN64" s="849"/>
      <c r="BO64" s="849"/>
      <c r="BP64" s="849"/>
      <c r="BQ64" s="849"/>
      <c r="BR64" s="849"/>
      <c r="BS64" s="849"/>
      <c r="BT64" s="849"/>
      <c r="BU64" s="849"/>
      <c r="BV64" s="849"/>
    </row>
    <row r="65" spans="42:74">
      <c r="AP65" s="1612"/>
      <c r="AQ65" s="1499"/>
      <c r="AR65" s="1499"/>
      <c r="AS65" s="1499"/>
      <c r="AT65" s="1499"/>
      <c r="AU65" s="1499"/>
      <c r="AV65" s="1499"/>
      <c r="AW65" s="1499"/>
      <c r="AX65" s="1499"/>
      <c r="AY65" s="1499"/>
      <c r="AZ65" s="1499"/>
      <c r="BA65" s="1499"/>
      <c r="BB65" s="1499"/>
      <c r="BC65" s="1499"/>
      <c r="BD65" s="1499"/>
      <c r="BE65" s="1499"/>
      <c r="BF65" s="1499"/>
      <c r="BG65" s="1499"/>
      <c r="BH65" s="1499"/>
      <c r="BI65" s="1499"/>
      <c r="BJ65" s="1499"/>
      <c r="BK65" s="1499"/>
      <c r="BL65" s="1499"/>
      <c r="BM65" s="1499"/>
      <c r="BN65" s="1499"/>
      <c r="BO65" s="1499"/>
      <c r="BP65" s="1499"/>
      <c r="BQ65" s="1499"/>
      <c r="BR65" s="1499"/>
      <c r="BS65" s="1499"/>
      <c r="BT65" s="1499"/>
      <c r="BU65" s="1499"/>
      <c r="BV65" s="1499"/>
    </row>
  </sheetData>
  <mergeCells count="261">
    <mergeCell ref="AC53:AD53"/>
    <mergeCell ref="AE53:AF53"/>
    <mergeCell ref="AG60:AH60"/>
    <mergeCell ref="AI60:AJ60"/>
    <mergeCell ref="AP3:BV3"/>
    <mergeCell ref="AC58:AD58"/>
    <mergeCell ref="AE58:AF58"/>
    <mergeCell ref="AG58:AH58"/>
    <mergeCell ref="AI58:AJ58"/>
    <mergeCell ref="AC57:AD57"/>
    <mergeCell ref="AE57:AF57"/>
    <mergeCell ref="AE54:AF54"/>
    <mergeCell ref="AG54:AH54"/>
    <mergeCell ref="AI54:AJ54"/>
    <mergeCell ref="AG53:AH53"/>
    <mergeCell ref="AI53:AJ53"/>
    <mergeCell ref="AE49:AF49"/>
    <mergeCell ref="AG49:AH49"/>
    <mergeCell ref="AI49:AJ49"/>
    <mergeCell ref="AB9:AC9"/>
    <mergeCell ref="AA48:AB48"/>
    <mergeCell ref="AC48:AD48"/>
    <mergeCell ref="AB44:AL45"/>
    <mergeCell ref="AB46:AL47"/>
    <mergeCell ref="AG62:AH62"/>
    <mergeCell ref="AI62:AJ62"/>
    <mergeCell ref="AG57:AH57"/>
    <mergeCell ref="AI57:AJ57"/>
    <mergeCell ref="AG55:AH55"/>
    <mergeCell ref="AI55:AJ55"/>
    <mergeCell ref="AA56:AB56"/>
    <mergeCell ref="AC56:AD56"/>
    <mergeCell ref="AE56:AF56"/>
    <mergeCell ref="AG56:AH56"/>
    <mergeCell ref="AI56:AJ56"/>
    <mergeCell ref="AA57:AB57"/>
    <mergeCell ref="AG59:AH59"/>
    <mergeCell ref="AI59:AJ59"/>
    <mergeCell ref="AA58:AB58"/>
    <mergeCell ref="AA55:AB55"/>
    <mergeCell ref="AC55:AD55"/>
    <mergeCell ref="AE55:AF55"/>
    <mergeCell ref="AC60:AD60"/>
    <mergeCell ref="AE60:AF60"/>
    <mergeCell ref="AA60:AB60"/>
    <mergeCell ref="D61:I61"/>
    <mergeCell ref="AA62:AB62"/>
    <mergeCell ref="M61:N61"/>
    <mergeCell ref="O61:P61"/>
    <mergeCell ref="Q61:R61"/>
    <mergeCell ref="S61:T61"/>
    <mergeCell ref="U61:V61"/>
    <mergeCell ref="W61:X61"/>
    <mergeCell ref="Y61:Z61"/>
    <mergeCell ref="W60:X60"/>
    <mergeCell ref="Y60:Z60"/>
    <mergeCell ref="U58:V58"/>
    <mergeCell ref="W58:X58"/>
    <mergeCell ref="Y58:Z58"/>
    <mergeCell ref="AA59:AB59"/>
    <mergeCell ref="AC59:AD59"/>
    <mergeCell ref="AE59:AF59"/>
    <mergeCell ref="W62:X62"/>
    <mergeCell ref="Y62:Z62"/>
    <mergeCell ref="AC62:AD62"/>
    <mergeCell ref="AE62:AF62"/>
    <mergeCell ref="AC54:AD54"/>
    <mergeCell ref="D63:AL63"/>
    <mergeCell ref="AA61:AB61"/>
    <mergeCell ref="AC61:AD61"/>
    <mergeCell ref="AE61:AF61"/>
    <mergeCell ref="AG61:AH61"/>
    <mergeCell ref="AI61:AJ61"/>
    <mergeCell ref="D62:I62"/>
    <mergeCell ref="J62:L62"/>
    <mergeCell ref="M62:N62"/>
    <mergeCell ref="O62:P62"/>
    <mergeCell ref="Q62:R62"/>
    <mergeCell ref="S62:T62"/>
    <mergeCell ref="U62:V62"/>
    <mergeCell ref="U59:V59"/>
    <mergeCell ref="W59:X59"/>
    <mergeCell ref="Y59:Z59"/>
    <mergeCell ref="J61:L61"/>
    <mergeCell ref="O58:P58"/>
    <mergeCell ref="Q58:R58"/>
    <mergeCell ref="D60:I60"/>
    <mergeCell ref="J60:L60"/>
    <mergeCell ref="M60:N60"/>
    <mergeCell ref="U60:V60"/>
    <mergeCell ref="O60:P60"/>
    <mergeCell ref="Q60:R60"/>
    <mergeCell ref="S60:T60"/>
    <mergeCell ref="S58:T58"/>
    <mergeCell ref="D59:I59"/>
    <mergeCell ref="J59:L59"/>
    <mergeCell ref="M59:N59"/>
    <mergeCell ref="O59:P59"/>
    <mergeCell ref="Q59:R59"/>
    <mergeCell ref="S59:T59"/>
    <mergeCell ref="D58:I58"/>
    <mergeCell ref="J58:L58"/>
    <mergeCell ref="M58:N58"/>
    <mergeCell ref="S57:T57"/>
    <mergeCell ref="U57:V57"/>
    <mergeCell ref="W57:X57"/>
    <mergeCell ref="Y57:Z57"/>
    <mergeCell ref="D56:I56"/>
    <mergeCell ref="J56:L56"/>
    <mergeCell ref="M56:N56"/>
    <mergeCell ref="O56:P56"/>
    <mergeCell ref="Q56:R56"/>
    <mergeCell ref="S56:T56"/>
    <mergeCell ref="U56:V56"/>
    <mergeCell ref="W56:X56"/>
    <mergeCell ref="Y56:Z56"/>
    <mergeCell ref="D57:I57"/>
    <mergeCell ref="J57:L57"/>
    <mergeCell ref="M57:N57"/>
    <mergeCell ref="O57:P57"/>
    <mergeCell ref="Q57:R57"/>
    <mergeCell ref="D55:I55"/>
    <mergeCell ref="J55:L55"/>
    <mergeCell ref="M55:N55"/>
    <mergeCell ref="O55:P55"/>
    <mergeCell ref="Q55:R55"/>
    <mergeCell ref="S55:T55"/>
    <mergeCell ref="U55:V55"/>
    <mergeCell ref="W55:X55"/>
    <mergeCell ref="Y55:Z55"/>
    <mergeCell ref="D53:I53"/>
    <mergeCell ref="J53:L53"/>
    <mergeCell ref="M53:N53"/>
    <mergeCell ref="O53:P53"/>
    <mergeCell ref="Q53:R53"/>
    <mergeCell ref="D54:I54"/>
    <mergeCell ref="J54:L54"/>
    <mergeCell ref="M54:N54"/>
    <mergeCell ref="O54:P54"/>
    <mergeCell ref="Q54:R54"/>
    <mergeCell ref="S54:T54"/>
    <mergeCell ref="U54:V54"/>
    <mergeCell ref="W54:X54"/>
    <mergeCell ref="Y54:Z54"/>
    <mergeCell ref="S53:T53"/>
    <mergeCell ref="U53:V53"/>
    <mergeCell ref="W53:X53"/>
    <mergeCell ref="Y53:Z53"/>
    <mergeCell ref="AA53:AB53"/>
    <mergeCell ref="AA54:AB54"/>
    <mergeCell ref="AA51:AB51"/>
    <mergeCell ref="AC51:AD51"/>
    <mergeCell ref="AE51:AF51"/>
    <mergeCell ref="AG51:AH51"/>
    <mergeCell ref="AI51:AJ51"/>
    <mergeCell ref="AA52:AB52"/>
    <mergeCell ref="AC52:AD52"/>
    <mergeCell ref="AE52:AF52"/>
    <mergeCell ref="AG52:AH52"/>
    <mergeCell ref="AI52:AJ52"/>
    <mergeCell ref="D52:I52"/>
    <mergeCell ref="J52:L52"/>
    <mergeCell ref="M52:N52"/>
    <mergeCell ref="O52:P52"/>
    <mergeCell ref="Q52:R52"/>
    <mergeCell ref="S52:T52"/>
    <mergeCell ref="U52:V52"/>
    <mergeCell ref="W52:X52"/>
    <mergeCell ref="Y52:Z52"/>
    <mergeCell ref="Y50:Z50"/>
    <mergeCell ref="D51:I51"/>
    <mergeCell ref="J51:L51"/>
    <mergeCell ref="M51:N51"/>
    <mergeCell ref="O51:P51"/>
    <mergeCell ref="Q51:R51"/>
    <mergeCell ref="S51:T51"/>
    <mergeCell ref="U51:V51"/>
    <mergeCell ref="W51:X51"/>
    <mergeCell ref="Y51:Z51"/>
    <mergeCell ref="AA50:AB50"/>
    <mergeCell ref="AC50:AD50"/>
    <mergeCell ref="AE50:AF50"/>
    <mergeCell ref="AG50:AH50"/>
    <mergeCell ref="AI50:AJ50"/>
    <mergeCell ref="D49:I49"/>
    <mergeCell ref="J49:L49"/>
    <mergeCell ref="M49:N49"/>
    <mergeCell ref="O49:P49"/>
    <mergeCell ref="Q49:R49"/>
    <mergeCell ref="S49:T49"/>
    <mergeCell ref="U49:V49"/>
    <mergeCell ref="W49:X49"/>
    <mergeCell ref="Y49:Z49"/>
    <mergeCell ref="AA49:AB49"/>
    <mergeCell ref="AC49:AD49"/>
    <mergeCell ref="D50:I50"/>
    <mergeCell ref="J50:L50"/>
    <mergeCell ref="M50:N50"/>
    <mergeCell ref="O50:P50"/>
    <mergeCell ref="Q50:R50"/>
    <mergeCell ref="S50:T50"/>
    <mergeCell ref="U50:V50"/>
    <mergeCell ref="W50:X50"/>
    <mergeCell ref="AB10:AC10"/>
    <mergeCell ref="AB22:AL22"/>
    <mergeCell ref="AB11:AL20"/>
    <mergeCell ref="C44:Z44"/>
    <mergeCell ref="D48:I48"/>
    <mergeCell ref="J48:L48"/>
    <mergeCell ref="M48:N48"/>
    <mergeCell ref="O48:P48"/>
    <mergeCell ref="Q48:R48"/>
    <mergeCell ref="S48:T48"/>
    <mergeCell ref="U48:V48"/>
    <mergeCell ref="W48:X48"/>
    <mergeCell ref="Y48:Z48"/>
    <mergeCell ref="AI48:AJ48"/>
    <mergeCell ref="U25:Y25"/>
    <mergeCell ref="T36:X36"/>
    <mergeCell ref="AB41:AL43"/>
    <mergeCell ref="AB37:AL40"/>
    <mergeCell ref="AB34:AL36"/>
    <mergeCell ref="AB31:AL33"/>
    <mergeCell ref="AB24:AL26"/>
    <mergeCell ref="AE48:AF48"/>
    <mergeCell ref="AG48:AH48"/>
    <mergeCell ref="I14:J14"/>
    <mergeCell ref="C16:Z16"/>
    <mergeCell ref="D10:G10"/>
    <mergeCell ref="H10:I10"/>
    <mergeCell ref="K10:L10"/>
    <mergeCell ref="N10:O10"/>
    <mergeCell ref="Q10:R10"/>
    <mergeCell ref="S10:T10"/>
    <mergeCell ref="V10:W10"/>
    <mergeCell ref="Y10:Z10"/>
    <mergeCell ref="U11:V11"/>
    <mergeCell ref="X11:Y11"/>
    <mergeCell ref="D9:G9"/>
    <mergeCell ref="H9:I9"/>
    <mergeCell ref="K9:L9"/>
    <mergeCell ref="N9:O9"/>
    <mergeCell ref="Y9:Z9"/>
    <mergeCell ref="Q9:R9"/>
    <mergeCell ref="S9:T9"/>
    <mergeCell ref="B1:AL1"/>
    <mergeCell ref="AN1:AR1"/>
    <mergeCell ref="B3:Z3"/>
    <mergeCell ref="AA3:AL3"/>
    <mergeCell ref="H7:R7"/>
    <mergeCell ref="S7:AC7"/>
    <mergeCell ref="D8:G8"/>
    <mergeCell ref="H8:I8"/>
    <mergeCell ref="K8:L8"/>
    <mergeCell ref="N8:O8"/>
    <mergeCell ref="Q8:R8"/>
    <mergeCell ref="S8:T8"/>
    <mergeCell ref="V8:W8"/>
    <mergeCell ref="Y8:Z8"/>
    <mergeCell ref="AB8:AC8"/>
    <mergeCell ref="V9:W9"/>
  </mergeCells>
  <phoneticPr fontId="2"/>
  <conditionalFormatting sqref="I14:J14">
    <cfRule type="containsBlanks" dxfId="4" priority="1">
      <formula>LEN(TRIM(I14))=0</formula>
    </cfRule>
  </conditionalFormatting>
  <dataValidations count="1">
    <dataValidation type="list" allowBlank="1" showInputMessage="1" showErrorMessage="1" sqref="I14:J14" xr:uid="{00000000-0002-0000-1D00-000000000000}">
      <formula1>"平成,令和"</formula1>
    </dataValidation>
  </dataValidations>
  <hyperlinks>
    <hyperlink ref="AN1" location="目次!A1" display="目次に戻る" xr:uid="{8898094A-2372-4A4A-BA82-96DC425152E9}"/>
  </hyperlinks>
  <printOptions horizontalCentered="1"/>
  <pageMargins left="0.70866141732283472" right="0.31496062992125984" top="0.39370078740157483" bottom="0.39370078740157483" header="0.35433070866141736" footer="0.31496062992125984"/>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43744" r:id="rId4" name="Check Box 32">
              <controlPr defaultSize="0" autoFill="0" autoLine="0" autoPict="0">
                <anchor moveWithCells="1">
                  <from>
                    <xdr:col>17</xdr:col>
                    <xdr:colOff>152400</xdr:colOff>
                    <xdr:row>12</xdr:row>
                    <xdr:rowOff>0</xdr:rowOff>
                  </from>
                  <to>
                    <xdr:col>21</xdr:col>
                    <xdr:colOff>95250</xdr:colOff>
                    <xdr:row>13</xdr:row>
                    <xdr:rowOff>0</xdr:rowOff>
                  </to>
                </anchor>
              </controlPr>
            </control>
          </mc:Choice>
        </mc:AlternateContent>
        <mc:AlternateContent xmlns:mc="http://schemas.openxmlformats.org/markup-compatibility/2006">
          <mc:Choice Requires="x14">
            <control shapeId="243745" r:id="rId5" name="Check Box 33">
              <controlPr defaultSize="0" autoFill="0" autoLine="0" autoPict="0">
                <anchor moveWithCells="1">
                  <from>
                    <xdr:col>22</xdr:col>
                    <xdr:colOff>19050</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43746" r:id="rId6" name="Check Box 34">
              <controlPr defaultSize="0" autoFill="0" autoLine="0" autoPict="0">
                <anchor moveWithCells="1">
                  <from>
                    <xdr:col>18</xdr:col>
                    <xdr:colOff>0</xdr:colOff>
                    <xdr:row>4</xdr:row>
                    <xdr:rowOff>0</xdr:rowOff>
                  </from>
                  <to>
                    <xdr:col>21</xdr:col>
                    <xdr:colOff>127000</xdr:colOff>
                    <xdr:row>5</xdr:row>
                    <xdr:rowOff>38100</xdr:rowOff>
                  </to>
                </anchor>
              </controlPr>
            </control>
          </mc:Choice>
        </mc:AlternateContent>
        <mc:AlternateContent xmlns:mc="http://schemas.openxmlformats.org/markup-compatibility/2006">
          <mc:Choice Requires="x14">
            <control shapeId="243747" r:id="rId7" name="Check Box 35">
              <controlPr defaultSize="0" autoFill="0" autoLine="0" autoPict="0">
                <anchor moveWithCells="1">
                  <from>
                    <xdr:col>22</xdr:col>
                    <xdr:colOff>50800</xdr:colOff>
                    <xdr:row>4</xdr:row>
                    <xdr:rowOff>0</xdr:rowOff>
                  </from>
                  <to>
                    <xdr:col>26</xdr:col>
                    <xdr:colOff>0</xdr:colOff>
                    <xdr:row>5</xdr:row>
                    <xdr:rowOff>38100</xdr:rowOff>
                  </to>
                </anchor>
              </controlPr>
            </control>
          </mc:Choice>
        </mc:AlternateContent>
        <mc:AlternateContent xmlns:mc="http://schemas.openxmlformats.org/markup-compatibility/2006">
          <mc:Choice Requires="x14">
            <control shapeId="243748" r:id="rId8" name="Check Box 36">
              <controlPr defaultSize="0" autoFill="0" autoLine="0" autoPict="0">
                <anchor moveWithCells="1">
                  <from>
                    <xdr:col>5</xdr:col>
                    <xdr:colOff>0</xdr:colOff>
                    <xdr:row>16</xdr:row>
                    <xdr:rowOff>0</xdr:rowOff>
                  </from>
                  <to>
                    <xdr:col>9</xdr:col>
                    <xdr:colOff>165100</xdr:colOff>
                    <xdr:row>17</xdr:row>
                    <xdr:rowOff>50800</xdr:rowOff>
                  </to>
                </anchor>
              </controlPr>
            </control>
          </mc:Choice>
        </mc:AlternateContent>
        <mc:AlternateContent xmlns:mc="http://schemas.openxmlformats.org/markup-compatibility/2006">
          <mc:Choice Requires="x14">
            <control shapeId="243749" r:id="rId9" name="Check Box 37">
              <controlPr defaultSize="0" autoFill="0" autoLine="0" autoPict="0">
                <anchor moveWithCells="1">
                  <from>
                    <xdr:col>10</xdr:col>
                    <xdr:colOff>0</xdr:colOff>
                    <xdr:row>16</xdr:row>
                    <xdr:rowOff>0</xdr:rowOff>
                  </from>
                  <to>
                    <xdr:col>14</xdr:col>
                    <xdr:colOff>165100</xdr:colOff>
                    <xdr:row>17</xdr:row>
                    <xdr:rowOff>50800</xdr:rowOff>
                  </to>
                </anchor>
              </controlPr>
            </control>
          </mc:Choice>
        </mc:AlternateContent>
        <mc:AlternateContent xmlns:mc="http://schemas.openxmlformats.org/markup-compatibility/2006">
          <mc:Choice Requires="x14">
            <control shapeId="243750" r:id="rId10" name="Check Box 38">
              <controlPr defaultSize="0" autoFill="0" autoLine="0" autoPict="0">
                <anchor moveWithCells="1">
                  <from>
                    <xdr:col>15</xdr:col>
                    <xdr:colOff>0</xdr:colOff>
                    <xdr:row>16</xdr:row>
                    <xdr:rowOff>0</xdr:rowOff>
                  </from>
                  <to>
                    <xdr:col>25</xdr:col>
                    <xdr:colOff>38100</xdr:colOff>
                    <xdr:row>17</xdr:row>
                    <xdr:rowOff>50800</xdr:rowOff>
                  </to>
                </anchor>
              </controlPr>
            </control>
          </mc:Choice>
        </mc:AlternateContent>
        <mc:AlternateContent xmlns:mc="http://schemas.openxmlformats.org/markup-compatibility/2006">
          <mc:Choice Requires="x14">
            <control shapeId="243751" r:id="rId11" name="Check Box 39">
              <controlPr defaultSize="0" autoFill="0" autoLine="0" autoPict="0">
                <anchor moveWithCells="1">
                  <from>
                    <xdr:col>18</xdr:col>
                    <xdr:colOff>0</xdr:colOff>
                    <xdr:row>21</xdr:row>
                    <xdr:rowOff>133350</xdr:rowOff>
                  </from>
                  <to>
                    <xdr:col>21</xdr:col>
                    <xdr:colOff>127000</xdr:colOff>
                    <xdr:row>24</xdr:row>
                    <xdr:rowOff>0</xdr:rowOff>
                  </to>
                </anchor>
              </controlPr>
            </control>
          </mc:Choice>
        </mc:AlternateContent>
        <mc:AlternateContent xmlns:mc="http://schemas.openxmlformats.org/markup-compatibility/2006">
          <mc:Choice Requires="x14">
            <control shapeId="243752" r:id="rId12" name="Check Box 40">
              <controlPr defaultSize="0" autoFill="0" autoLine="0" autoPict="0">
                <anchor moveWithCells="1">
                  <from>
                    <xdr:col>22</xdr:col>
                    <xdr:colOff>50800</xdr:colOff>
                    <xdr:row>21</xdr:row>
                    <xdr:rowOff>133350</xdr:rowOff>
                  </from>
                  <to>
                    <xdr:col>26</xdr:col>
                    <xdr:colOff>0</xdr:colOff>
                    <xdr:row>24</xdr:row>
                    <xdr:rowOff>0</xdr:rowOff>
                  </to>
                </anchor>
              </controlPr>
            </control>
          </mc:Choice>
        </mc:AlternateContent>
        <mc:AlternateContent xmlns:mc="http://schemas.openxmlformats.org/markup-compatibility/2006">
          <mc:Choice Requires="x14">
            <control shapeId="243753" r:id="rId13" name="Check Box 41">
              <controlPr defaultSize="0" autoFill="0" autoLine="0" autoPict="0">
                <anchor moveWithCells="1">
                  <from>
                    <xdr:col>18</xdr:col>
                    <xdr:colOff>0</xdr:colOff>
                    <xdr:row>24</xdr:row>
                    <xdr:rowOff>0</xdr:rowOff>
                  </from>
                  <to>
                    <xdr:col>21</xdr:col>
                    <xdr:colOff>127000</xdr:colOff>
                    <xdr:row>25</xdr:row>
                    <xdr:rowOff>38100</xdr:rowOff>
                  </to>
                </anchor>
              </controlPr>
            </control>
          </mc:Choice>
        </mc:AlternateContent>
        <mc:AlternateContent xmlns:mc="http://schemas.openxmlformats.org/markup-compatibility/2006">
          <mc:Choice Requires="x14">
            <control shapeId="243754" r:id="rId14" name="Check Box 42">
              <controlPr defaultSize="0" autoFill="0" autoLine="0" autoPict="0">
                <anchor moveWithCells="1">
                  <from>
                    <xdr:col>22</xdr:col>
                    <xdr:colOff>50800</xdr:colOff>
                    <xdr:row>24</xdr:row>
                    <xdr:rowOff>0</xdr:rowOff>
                  </from>
                  <to>
                    <xdr:col>26</xdr:col>
                    <xdr:colOff>0</xdr:colOff>
                    <xdr:row>25</xdr:row>
                    <xdr:rowOff>38100</xdr:rowOff>
                  </to>
                </anchor>
              </controlPr>
            </control>
          </mc:Choice>
        </mc:AlternateContent>
        <mc:AlternateContent xmlns:mc="http://schemas.openxmlformats.org/markup-compatibility/2006">
          <mc:Choice Requires="x14">
            <control shapeId="243755" r:id="rId15" name="Check Box 43">
              <controlPr defaultSize="0" autoFill="0" autoLine="0" autoPict="0">
                <anchor moveWithCells="1">
                  <from>
                    <xdr:col>17</xdr:col>
                    <xdr:colOff>184150</xdr:colOff>
                    <xdr:row>42</xdr:row>
                    <xdr:rowOff>0</xdr:rowOff>
                  </from>
                  <to>
                    <xdr:col>21</xdr:col>
                    <xdr:colOff>120650</xdr:colOff>
                    <xdr:row>43</xdr:row>
                    <xdr:rowOff>25400</xdr:rowOff>
                  </to>
                </anchor>
              </controlPr>
            </control>
          </mc:Choice>
        </mc:AlternateContent>
        <mc:AlternateContent xmlns:mc="http://schemas.openxmlformats.org/markup-compatibility/2006">
          <mc:Choice Requires="x14">
            <control shapeId="243756" r:id="rId16" name="Check Box 44">
              <controlPr defaultSize="0" autoFill="0" autoLine="0" autoPict="0">
                <anchor moveWithCells="1">
                  <from>
                    <xdr:col>22</xdr:col>
                    <xdr:colOff>44450</xdr:colOff>
                    <xdr:row>42</xdr:row>
                    <xdr:rowOff>0</xdr:rowOff>
                  </from>
                  <to>
                    <xdr:col>25</xdr:col>
                    <xdr:colOff>184150</xdr:colOff>
                    <xdr:row>43</xdr:row>
                    <xdr:rowOff>25400</xdr:rowOff>
                  </to>
                </anchor>
              </controlPr>
            </control>
          </mc:Choice>
        </mc:AlternateContent>
        <mc:AlternateContent xmlns:mc="http://schemas.openxmlformats.org/markup-compatibility/2006">
          <mc:Choice Requires="x14">
            <control shapeId="243757" r:id="rId17" name="Check Box 45">
              <controlPr defaultSize="0" autoFill="0" autoLine="0" autoPict="0">
                <anchor moveWithCells="1">
                  <from>
                    <xdr:col>18</xdr:col>
                    <xdr:colOff>0</xdr:colOff>
                    <xdr:row>33</xdr:row>
                    <xdr:rowOff>133350</xdr:rowOff>
                  </from>
                  <to>
                    <xdr:col>21</xdr:col>
                    <xdr:colOff>127000</xdr:colOff>
                    <xdr:row>35</xdr:row>
                    <xdr:rowOff>0</xdr:rowOff>
                  </to>
                </anchor>
              </controlPr>
            </control>
          </mc:Choice>
        </mc:AlternateContent>
        <mc:AlternateContent xmlns:mc="http://schemas.openxmlformats.org/markup-compatibility/2006">
          <mc:Choice Requires="x14">
            <control shapeId="243758" r:id="rId18" name="Check Box 46">
              <controlPr defaultSize="0" autoFill="0" autoLine="0" autoPict="0">
                <anchor moveWithCells="1">
                  <from>
                    <xdr:col>22</xdr:col>
                    <xdr:colOff>50800</xdr:colOff>
                    <xdr:row>33</xdr:row>
                    <xdr:rowOff>133350</xdr:rowOff>
                  </from>
                  <to>
                    <xdr:col>26</xdr:col>
                    <xdr:colOff>0</xdr:colOff>
                    <xdr:row>35</xdr:row>
                    <xdr:rowOff>0</xdr:rowOff>
                  </to>
                </anchor>
              </controlPr>
            </control>
          </mc:Choice>
        </mc:AlternateContent>
        <mc:AlternateContent xmlns:mc="http://schemas.openxmlformats.org/markup-compatibility/2006">
          <mc:Choice Requires="x14">
            <control shapeId="243759" r:id="rId19" name="Check Box 47">
              <controlPr defaultSize="0" autoFill="0" autoLine="0" autoPict="0">
                <anchor moveWithCells="1">
                  <from>
                    <xdr:col>18</xdr:col>
                    <xdr:colOff>0</xdr:colOff>
                    <xdr:row>35</xdr:row>
                    <xdr:rowOff>0</xdr:rowOff>
                  </from>
                  <to>
                    <xdr:col>21</xdr:col>
                    <xdr:colOff>127000</xdr:colOff>
                    <xdr:row>36</xdr:row>
                    <xdr:rowOff>38100</xdr:rowOff>
                  </to>
                </anchor>
              </controlPr>
            </control>
          </mc:Choice>
        </mc:AlternateContent>
        <mc:AlternateContent xmlns:mc="http://schemas.openxmlformats.org/markup-compatibility/2006">
          <mc:Choice Requires="x14">
            <control shapeId="243760" r:id="rId20" name="Check Box 48">
              <controlPr defaultSize="0" autoFill="0" autoLine="0" autoPict="0">
                <anchor moveWithCells="1">
                  <from>
                    <xdr:col>22</xdr:col>
                    <xdr:colOff>50800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3761" r:id="rId21" name="Check Box 49">
              <controlPr defaultSize="0" autoFill="0" autoLine="0" autoPict="0">
                <anchor moveWithCells="1">
                  <from>
                    <xdr:col>18</xdr:col>
                    <xdr:colOff>0</xdr:colOff>
                    <xdr:row>38</xdr:row>
                    <xdr:rowOff>0</xdr:rowOff>
                  </from>
                  <to>
                    <xdr:col>21</xdr:col>
                    <xdr:colOff>127000</xdr:colOff>
                    <xdr:row>39</xdr:row>
                    <xdr:rowOff>0</xdr:rowOff>
                  </to>
                </anchor>
              </controlPr>
            </control>
          </mc:Choice>
        </mc:AlternateContent>
        <mc:AlternateContent xmlns:mc="http://schemas.openxmlformats.org/markup-compatibility/2006">
          <mc:Choice Requires="x14">
            <control shapeId="243762" r:id="rId22" name="Check Box 50">
              <controlPr defaultSize="0" autoFill="0" autoLine="0" autoPict="0">
                <anchor moveWithCells="1">
                  <from>
                    <xdr:col>22</xdr:col>
                    <xdr:colOff>50800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43763" r:id="rId23" name="Check Box 51">
              <controlPr defaultSize="0" autoFill="0" autoLine="0" autoPict="0">
                <anchor moveWithCells="1">
                  <from>
                    <xdr:col>18</xdr:col>
                    <xdr:colOff>0</xdr:colOff>
                    <xdr:row>27</xdr:row>
                    <xdr:rowOff>0</xdr:rowOff>
                  </from>
                  <to>
                    <xdr:col>21</xdr:col>
                    <xdr:colOff>127000</xdr:colOff>
                    <xdr:row>29</xdr:row>
                    <xdr:rowOff>38100</xdr:rowOff>
                  </to>
                </anchor>
              </controlPr>
            </control>
          </mc:Choice>
        </mc:AlternateContent>
        <mc:AlternateContent xmlns:mc="http://schemas.openxmlformats.org/markup-compatibility/2006">
          <mc:Choice Requires="x14">
            <control shapeId="243764" r:id="rId24" name="Check Box 52">
              <controlPr defaultSize="0" autoFill="0" autoLine="0" autoPict="0">
                <anchor moveWithCells="1">
                  <from>
                    <xdr:col>22</xdr:col>
                    <xdr:colOff>50800</xdr:colOff>
                    <xdr:row>27</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3765" r:id="rId25" name="Check Box 53">
              <controlPr defaultSize="0" autoFill="0" autoLine="0" autoPict="0">
                <anchor moveWithCells="1">
                  <from>
                    <xdr:col>17</xdr:col>
                    <xdr:colOff>184150</xdr:colOff>
                    <xdr:row>44</xdr:row>
                    <xdr:rowOff>38100</xdr:rowOff>
                  </from>
                  <to>
                    <xdr:col>21</xdr:col>
                    <xdr:colOff>120650</xdr:colOff>
                    <xdr:row>45</xdr:row>
                    <xdr:rowOff>63500</xdr:rowOff>
                  </to>
                </anchor>
              </controlPr>
            </control>
          </mc:Choice>
        </mc:AlternateContent>
        <mc:AlternateContent xmlns:mc="http://schemas.openxmlformats.org/markup-compatibility/2006">
          <mc:Choice Requires="x14">
            <control shapeId="243766" r:id="rId26" name="Check Box 54">
              <controlPr defaultSize="0" autoFill="0" autoLine="0" autoPict="0">
                <anchor moveWithCells="1">
                  <from>
                    <xdr:col>22</xdr:col>
                    <xdr:colOff>44450</xdr:colOff>
                    <xdr:row>44</xdr:row>
                    <xdr:rowOff>38100</xdr:rowOff>
                  </from>
                  <to>
                    <xdr:col>25</xdr:col>
                    <xdr:colOff>184150</xdr:colOff>
                    <xdr:row>45</xdr:row>
                    <xdr:rowOff>63500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CJ86"/>
  <sheetViews>
    <sheetView showGridLines="0" view="pageBreakPreview" zoomScale="90" zoomScaleNormal="100" zoomScaleSheetLayoutView="90" workbookViewId="0">
      <selection activeCell="B1" sqref="B1:AS1"/>
    </sheetView>
  </sheetViews>
  <sheetFormatPr defaultColWidth="8" defaultRowHeight="12"/>
  <cols>
    <col min="1" max="2" width="1.453125" style="5" customWidth="1"/>
    <col min="3" max="4" width="2.36328125" style="5" customWidth="1"/>
    <col min="5" max="5" width="2.36328125" style="121" customWidth="1"/>
    <col min="6" max="17" width="2.36328125" style="5" customWidth="1"/>
    <col min="18" max="18" width="2.36328125" style="121" customWidth="1"/>
    <col min="19" max="24" width="2.36328125" style="5" customWidth="1"/>
    <col min="25" max="25" width="2.36328125" style="121" customWidth="1"/>
    <col min="26" max="26" width="2.36328125" style="5" customWidth="1"/>
    <col min="27" max="31" width="2.08984375" style="5" customWidth="1"/>
    <col min="32" max="101" width="2.36328125" style="5" customWidth="1"/>
    <col min="102" max="16384" width="8" style="5"/>
  </cols>
  <sheetData>
    <row r="1" spans="2:87" ht="14.15" customHeight="1">
      <c r="B1" s="2394" t="s">
        <v>1253</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846"/>
      <c r="AU1" s="846"/>
      <c r="AV1" s="2071" t="s">
        <v>1428</v>
      </c>
      <c r="AW1" s="2071"/>
      <c r="AX1" s="2071"/>
      <c r="AY1" s="2071"/>
      <c r="AZ1" s="2071"/>
    </row>
    <row r="2" spans="2:87" ht="5.15" customHeight="1" thickBot="1"/>
    <row r="3" spans="2:87" ht="14.15" customHeight="1">
      <c r="B3" s="2395" t="s">
        <v>624</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4907" t="s">
        <v>155</v>
      </c>
      <c r="AG3" s="4908"/>
      <c r="AH3" s="4908"/>
      <c r="AI3" s="4908"/>
      <c r="AJ3" s="4908"/>
      <c r="AK3" s="4908"/>
      <c r="AL3" s="4908"/>
      <c r="AM3" s="4908"/>
      <c r="AN3" s="4908"/>
      <c r="AO3" s="4908"/>
      <c r="AP3" s="4908"/>
      <c r="AQ3" s="4908"/>
      <c r="AR3" s="4920"/>
      <c r="AS3" s="4909"/>
      <c r="AT3" s="145"/>
      <c r="AU3" s="146"/>
      <c r="AV3" s="5" t="s">
        <v>1756</v>
      </c>
    </row>
    <row r="4" spans="2:87" ht="7" customHeight="1">
      <c r="B4" s="145"/>
      <c r="C4" s="146"/>
      <c r="D4" s="146"/>
      <c r="E4" s="809"/>
      <c r="F4" s="146"/>
      <c r="G4" s="146"/>
      <c r="H4" s="146"/>
      <c r="I4" s="146"/>
      <c r="J4" s="146"/>
      <c r="K4" s="146"/>
      <c r="L4" s="146"/>
      <c r="M4" s="146"/>
      <c r="N4" s="146"/>
      <c r="O4" s="146"/>
      <c r="P4" s="146"/>
      <c r="Q4" s="146"/>
      <c r="R4" s="809"/>
      <c r="S4" s="146"/>
      <c r="T4" s="146"/>
      <c r="U4" s="146"/>
      <c r="V4" s="146"/>
      <c r="W4" s="146"/>
      <c r="X4" s="146"/>
      <c r="Y4" s="809"/>
      <c r="Z4" s="146"/>
      <c r="AA4" s="146"/>
      <c r="AB4" s="146"/>
      <c r="AC4" s="146"/>
      <c r="AD4" s="146"/>
      <c r="AE4" s="146"/>
      <c r="AF4" s="148"/>
      <c r="AG4" s="809"/>
      <c r="AH4" s="809"/>
      <c r="AI4" s="809"/>
      <c r="AJ4" s="809"/>
      <c r="AK4" s="809"/>
      <c r="AL4" s="809"/>
      <c r="AM4" s="809"/>
      <c r="AN4" s="809"/>
      <c r="AO4" s="809"/>
      <c r="AP4" s="809"/>
      <c r="AQ4" s="809"/>
      <c r="AR4" s="809"/>
      <c r="AS4" s="810"/>
      <c r="AT4" s="145"/>
      <c r="AU4" s="146"/>
    </row>
    <row r="5" spans="2:87" ht="14.15" customHeight="1">
      <c r="B5" s="68"/>
      <c r="C5" s="4922" t="s">
        <v>2185</v>
      </c>
      <c r="D5" s="4922"/>
      <c r="E5" s="4922"/>
      <c r="F5" s="4922"/>
      <c r="G5" s="4922"/>
      <c r="H5" s="4922"/>
      <c r="I5" s="4922"/>
      <c r="J5" s="4922"/>
      <c r="K5" s="4922"/>
      <c r="L5" s="4922"/>
      <c r="M5" s="4922"/>
      <c r="N5" s="4922"/>
      <c r="O5" s="4922"/>
      <c r="P5" s="4922"/>
      <c r="Q5" s="4922"/>
      <c r="R5" s="4922"/>
      <c r="S5" s="4922"/>
      <c r="T5" s="4922"/>
      <c r="U5" s="4922"/>
      <c r="V5" s="4922"/>
      <c r="W5" s="4922"/>
      <c r="X5" s="4922"/>
      <c r="Y5" s="4922"/>
      <c r="Z5" s="4922"/>
      <c r="AA5" s="4922"/>
      <c r="AB5" s="4922"/>
      <c r="AC5" s="4922"/>
      <c r="AD5" s="4922"/>
      <c r="AE5" s="4923"/>
      <c r="AF5" s="136"/>
      <c r="AG5" s="1210" t="s">
        <v>1774</v>
      </c>
      <c r="AH5" s="1251"/>
      <c r="AI5" s="1251"/>
      <c r="AJ5" s="1251"/>
      <c r="AK5" s="1251"/>
      <c r="AL5" s="1251"/>
      <c r="AM5" s="1251"/>
      <c r="AN5" s="1251"/>
      <c r="AO5" s="1251"/>
      <c r="AP5" s="1251"/>
      <c r="AQ5" s="1251"/>
      <c r="AR5" s="1251"/>
      <c r="AS5" s="1419"/>
      <c r="AT5" s="145"/>
      <c r="AU5" s="146"/>
      <c r="AX5" s="4924" t="s">
        <v>1691</v>
      </c>
      <c r="AY5" s="4925"/>
      <c r="AZ5" s="4925"/>
      <c r="BA5" s="4925"/>
      <c r="BB5" s="4925"/>
      <c r="BC5" s="4925"/>
      <c r="BD5" s="4925"/>
      <c r="BE5" s="4925"/>
      <c r="BF5" s="4925"/>
      <c r="BG5" s="4925"/>
      <c r="BH5" s="4925"/>
      <c r="BI5" s="4925"/>
      <c r="BJ5" s="4925"/>
      <c r="BK5" s="4925"/>
      <c r="BL5" s="4925"/>
      <c r="BM5" s="4926"/>
      <c r="BO5" s="1613"/>
      <c r="BP5" s="1613"/>
      <c r="BQ5" s="1613"/>
      <c r="BR5" s="1613"/>
      <c r="BS5" s="1613"/>
      <c r="BT5" s="1613"/>
      <c r="BU5" s="1613"/>
      <c r="BV5" s="1613"/>
      <c r="BW5" s="1613"/>
      <c r="BX5" s="1613"/>
      <c r="BY5" s="1613"/>
      <c r="BZ5" s="1613"/>
      <c r="CA5" s="1613"/>
      <c r="CB5" s="1613"/>
      <c r="CC5" s="1613"/>
      <c r="CD5" s="1613"/>
      <c r="CE5" s="1613"/>
      <c r="CF5" s="1613"/>
      <c r="CG5" s="1613"/>
      <c r="CH5" s="1613"/>
    </row>
    <row r="6" spans="2:87" ht="14.15" customHeight="1">
      <c r="B6" s="68"/>
      <c r="D6" s="6" t="s">
        <v>1016</v>
      </c>
      <c r="F6" s="1"/>
      <c r="G6" s="1"/>
      <c r="H6" s="1"/>
      <c r="I6" s="1"/>
      <c r="J6" s="1"/>
      <c r="K6" s="1"/>
      <c r="L6" s="1"/>
      <c r="M6" s="1"/>
      <c r="N6" s="1"/>
      <c r="O6" s="1"/>
      <c r="P6" s="1"/>
      <c r="Q6" s="1"/>
      <c r="S6" s="1"/>
      <c r="T6" s="1"/>
      <c r="U6" s="1"/>
      <c r="V6" s="6"/>
      <c r="W6" s="1"/>
      <c r="X6" s="1"/>
      <c r="Z6" s="1"/>
      <c r="AA6" s="1"/>
      <c r="AB6" s="1"/>
      <c r="AC6" s="1"/>
      <c r="AD6" s="1"/>
      <c r="AE6" s="1"/>
      <c r="AF6" s="1614" t="s">
        <v>165</v>
      </c>
      <c r="AG6" s="1850" t="s">
        <v>1773</v>
      </c>
      <c r="AH6" s="1850"/>
      <c r="AI6" s="1850"/>
      <c r="AJ6" s="1850"/>
      <c r="AK6" s="1850"/>
      <c r="AL6" s="1850"/>
      <c r="AM6" s="1850"/>
      <c r="AN6" s="1850"/>
      <c r="AO6" s="1850"/>
      <c r="AP6" s="1850"/>
      <c r="AQ6" s="1850"/>
      <c r="AR6" s="1850"/>
      <c r="AS6" s="3346"/>
      <c r="AT6" s="145"/>
      <c r="AU6" s="146"/>
      <c r="AX6" s="4927"/>
      <c r="AY6" s="4928"/>
      <c r="AZ6" s="4928"/>
      <c r="BA6" s="4928"/>
      <c r="BB6" s="4928"/>
      <c r="BC6" s="4928"/>
      <c r="BD6" s="4928"/>
      <c r="BE6" s="4928"/>
      <c r="BF6" s="4928"/>
      <c r="BG6" s="4928"/>
      <c r="BH6" s="4928"/>
      <c r="BI6" s="4928"/>
      <c r="BJ6" s="4928"/>
      <c r="BK6" s="4928"/>
      <c r="BL6" s="4928"/>
      <c r="BM6" s="4929"/>
      <c r="BO6" s="1613"/>
      <c r="BP6" s="1613"/>
      <c r="BQ6" s="1613"/>
      <c r="BR6" s="1613"/>
      <c r="BS6" s="1613"/>
      <c r="BT6" s="1613"/>
      <c r="BU6" s="1613"/>
      <c r="BV6" s="1613"/>
      <c r="BW6" s="1613"/>
      <c r="BX6" s="1613"/>
      <c r="BY6" s="1613"/>
      <c r="BZ6" s="1613"/>
      <c r="CA6" s="1613"/>
      <c r="CB6" s="1613"/>
      <c r="CC6" s="1613"/>
      <c r="CD6" s="1613"/>
      <c r="CE6" s="1613"/>
      <c r="CF6" s="1613"/>
      <c r="CG6" s="1613"/>
      <c r="CH6" s="1613"/>
    </row>
    <row r="7" spans="2:87" ht="14.15" customHeight="1">
      <c r="B7" s="68"/>
      <c r="D7" s="121" t="s">
        <v>1766</v>
      </c>
      <c r="F7" s="1"/>
      <c r="G7" s="1"/>
      <c r="H7" s="1"/>
      <c r="I7" s="1"/>
      <c r="J7" s="1"/>
      <c r="K7" s="1"/>
      <c r="L7" s="1"/>
      <c r="M7" s="1"/>
      <c r="N7" s="1"/>
      <c r="O7" s="1"/>
      <c r="P7" s="1"/>
      <c r="Q7" s="1"/>
      <c r="S7" s="1"/>
      <c r="T7" s="1"/>
      <c r="U7" s="1"/>
      <c r="V7" s="6"/>
      <c r="W7" s="1"/>
      <c r="X7" s="1"/>
      <c r="Z7" s="1"/>
      <c r="AA7" s="1"/>
      <c r="AB7" s="1"/>
      <c r="AC7" s="1"/>
      <c r="AD7" s="1"/>
      <c r="AE7" s="1322"/>
      <c r="AF7" s="1324"/>
      <c r="AG7" s="1850"/>
      <c r="AH7" s="1850"/>
      <c r="AI7" s="1850"/>
      <c r="AJ7" s="1850"/>
      <c r="AK7" s="1850"/>
      <c r="AL7" s="1850"/>
      <c r="AM7" s="1850"/>
      <c r="AN7" s="1850"/>
      <c r="AO7" s="1850"/>
      <c r="AP7" s="1850"/>
      <c r="AQ7" s="1850"/>
      <c r="AR7" s="1850"/>
      <c r="AS7" s="3346"/>
      <c r="AT7" s="145"/>
      <c r="AU7" s="146"/>
      <c r="AX7" s="4927"/>
      <c r="AY7" s="4928"/>
      <c r="AZ7" s="4928"/>
      <c r="BA7" s="4928"/>
      <c r="BB7" s="4928"/>
      <c r="BC7" s="4928"/>
      <c r="BD7" s="4928"/>
      <c r="BE7" s="4928"/>
      <c r="BF7" s="4928"/>
      <c r="BG7" s="4928"/>
      <c r="BH7" s="4928"/>
      <c r="BI7" s="4928"/>
      <c r="BJ7" s="4928"/>
      <c r="BK7" s="4928"/>
      <c r="BL7" s="4928"/>
      <c r="BM7" s="4929"/>
      <c r="BO7" s="1615"/>
      <c r="BP7" s="1616"/>
      <c r="BQ7" s="1616"/>
      <c r="BR7" s="1616"/>
      <c r="BS7" s="1616"/>
      <c r="BT7" s="1616"/>
      <c r="BU7" s="1616"/>
      <c r="BV7" s="1616"/>
      <c r="BW7" s="1616"/>
      <c r="BX7" s="1616"/>
      <c r="BY7" s="1616"/>
      <c r="BZ7" s="1616"/>
      <c r="CA7" s="1616"/>
      <c r="CB7" s="1616"/>
      <c r="CC7" s="1616"/>
      <c r="CD7" s="1616"/>
      <c r="CE7" s="1616"/>
      <c r="CF7" s="1616"/>
      <c r="CG7" s="1616"/>
      <c r="CH7" s="1616"/>
      <c r="CI7" s="1616"/>
    </row>
    <row r="8" spans="2:87" s="121" customFormat="1" ht="14.15" customHeight="1">
      <c r="B8" s="162"/>
      <c r="C8" s="499"/>
      <c r="AD8" s="100"/>
      <c r="AE8" s="1424"/>
      <c r="AF8" s="1324"/>
      <c r="AG8" s="1850"/>
      <c r="AH8" s="1850"/>
      <c r="AI8" s="1850"/>
      <c r="AJ8" s="1850"/>
      <c r="AK8" s="1850"/>
      <c r="AL8" s="1850"/>
      <c r="AM8" s="1850"/>
      <c r="AN8" s="1850"/>
      <c r="AO8" s="1850"/>
      <c r="AP8" s="1850"/>
      <c r="AQ8" s="1850"/>
      <c r="AR8" s="1850"/>
      <c r="AS8" s="3346"/>
      <c r="AT8" s="651"/>
      <c r="AU8" s="809"/>
      <c r="AX8" s="4927"/>
      <c r="AY8" s="4928"/>
      <c r="AZ8" s="4928"/>
      <c r="BA8" s="4928"/>
      <c r="BB8" s="4928"/>
      <c r="BC8" s="4928"/>
      <c r="BD8" s="4928"/>
      <c r="BE8" s="4928"/>
      <c r="BF8" s="4928"/>
      <c r="BG8" s="4928"/>
      <c r="BH8" s="4928"/>
      <c r="BI8" s="4928"/>
      <c r="BJ8" s="4928"/>
      <c r="BK8" s="4928"/>
      <c r="BL8" s="4928"/>
      <c r="BM8" s="4929"/>
      <c r="BO8" s="1616"/>
      <c r="BP8" s="1616"/>
      <c r="BQ8" s="1616"/>
      <c r="BR8" s="1616"/>
      <c r="BS8" s="1616"/>
      <c r="BT8" s="1616"/>
      <c r="BU8" s="1616"/>
      <c r="BV8" s="1616"/>
      <c r="BW8" s="1616"/>
      <c r="BX8" s="1616"/>
      <c r="BY8" s="1616"/>
      <c r="BZ8" s="1616"/>
      <c r="CA8" s="1616"/>
      <c r="CB8" s="1616"/>
      <c r="CC8" s="1616"/>
      <c r="CD8" s="1616"/>
      <c r="CE8" s="1616"/>
      <c r="CF8" s="1616"/>
      <c r="CG8" s="1616"/>
      <c r="CH8" s="1616"/>
      <c r="CI8" s="1616"/>
    </row>
    <row r="9" spans="2:87" s="121" customFormat="1" ht="14.15" customHeight="1">
      <c r="B9" s="162"/>
      <c r="C9" s="499"/>
      <c r="D9" s="829"/>
      <c r="E9" s="829"/>
      <c r="F9" s="829"/>
      <c r="G9" s="829"/>
      <c r="H9" s="829"/>
      <c r="I9" s="829"/>
      <c r="J9" s="829"/>
      <c r="K9" s="829"/>
      <c r="L9" s="829"/>
      <c r="M9" s="829"/>
      <c r="N9" s="829"/>
      <c r="O9" s="829"/>
      <c r="P9" s="829"/>
      <c r="Q9" s="829"/>
      <c r="R9" s="829"/>
      <c r="S9" s="829"/>
      <c r="T9" s="829"/>
      <c r="U9" s="829"/>
      <c r="V9" s="829"/>
      <c r="W9" s="829"/>
      <c r="X9" s="829"/>
      <c r="Y9" s="829"/>
      <c r="Z9" s="829"/>
      <c r="AA9" s="829"/>
      <c r="AB9" s="829"/>
      <c r="AC9" s="829"/>
      <c r="AD9" s="100"/>
      <c r="AE9" s="1425"/>
      <c r="AF9" s="1228" t="s">
        <v>40</v>
      </c>
      <c r="AG9" s="4940" t="s">
        <v>2305</v>
      </c>
      <c r="AH9" s="4940"/>
      <c r="AI9" s="4940"/>
      <c r="AJ9" s="4940"/>
      <c r="AK9" s="4940"/>
      <c r="AL9" s="4940"/>
      <c r="AM9" s="4940"/>
      <c r="AN9" s="4940"/>
      <c r="AO9" s="4940"/>
      <c r="AP9" s="4940"/>
      <c r="AQ9" s="4940"/>
      <c r="AR9" s="4940"/>
      <c r="AS9" s="4941"/>
      <c r="AT9" s="651"/>
      <c r="AU9" s="809"/>
      <c r="AX9" s="4930"/>
      <c r="AY9" s="4931"/>
      <c r="AZ9" s="4931"/>
      <c r="BA9" s="4931"/>
      <c r="BB9" s="4931"/>
      <c r="BC9" s="4931"/>
      <c r="BD9" s="4931"/>
      <c r="BE9" s="4931"/>
      <c r="BF9" s="4931"/>
      <c r="BG9" s="4931"/>
      <c r="BH9" s="4931"/>
      <c r="BI9" s="4931"/>
      <c r="BJ9" s="4931"/>
      <c r="BK9" s="4931"/>
      <c r="BL9" s="4931"/>
      <c r="BM9" s="4932"/>
      <c r="BO9" s="1616"/>
      <c r="BP9" s="1616"/>
      <c r="BQ9" s="1616"/>
      <c r="BR9" s="1616"/>
      <c r="BS9" s="1616"/>
      <c r="BT9" s="1616"/>
      <c r="BU9" s="1616"/>
      <c r="BV9" s="1616"/>
      <c r="BW9" s="1616"/>
      <c r="BX9" s="1616"/>
      <c r="BY9" s="1616"/>
      <c r="BZ9" s="1616"/>
      <c r="CA9" s="1616"/>
      <c r="CB9" s="1616"/>
      <c r="CC9" s="1616"/>
      <c r="CD9" s="1616"/>
      <c r="CE9" s="1616"/>
      <c r="CF9" s="1616"/>
      <c r="CG9" s="1616"/>
      <c r="CH9" s="1616"/>
      <c r="CI9" s="1616"/>
    </row>
    <row r="10" spans="2:87" s="121" customFormat="1" ht="14.15" customHeight="1">
      <c r="B10" s="162"/>
      <c r="C10" s="49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100"/>
      <c r="AE10" s="1425"/>
      <c r="AG10" s="4940"/>
      <c r="AH10" s="4940"/>
      <c r="AI10" s="4940"/>
      <c r="AJ10" s="4940"/>
      <c r="AK10" s="4940"/>
      <c r="AL10" s="4940"/>
      <c r="AM10" s="4940"/>
      <c r="AN10" s="4940"/>
      <c r="AO10" s="4940"/>
      <c r="AP10" s="4940"/>
      <c r="AQ10" s="4940"/>
      <c r="AR10" s="4940"/>
      <c r="AS10" s="4941"/>
      <c r="AT10" s="651"/>
      <c r="AU10" s="809"/>
      <c r="AX10" s="1582"/>
      <c r="AY10" s="1582"/>
      <c r="AZ10" s="1582"/>
      <c r="BA10" s="1582"/>
      <c r="BB10" s="1582"/>
      <c r="BC10" s="1582"/>
      <c r="BD10" s="1582"/>
      <c r="BE10" s="1582"/>
      <c r="BF10" s="1582"/>
      <c r="BG10" s="1582"/>
      <c r="BH10" s="1582"/>
      <c r="BI10" s="1582"/>
      <c r="BJ10" s="1582"/>
      <c r="BK10" s="1582"/>
      <c r="BL10" s="1582"/>
      <c r="BM10" s="1582"/>
      <c r="BO10" s="1616"/>
      <c r="BP10" s="1616"/>
      <c r="BQ10" s="1616"/>
      <c r="BR10" s="1616"/>
      <c r="BS10" s="1616"/>
      <c r="BT10" s="1616"/>
      <c r="BU10" s="1616"/>
      <c r="BV10" s="1616"/>
      <c r="BW10" s="1616"/>
      <c r="BX10" s="1616"/>
      <c r="BY10" s="1616"/>
      <c r="BZ10" s="1616"/>
      <c r="CA10" s="1616"/>
      <c r="CB10" s="1616"/>
      <c r="CC10" s="1616"/>
      <c r="CD10" s="1616"/>
      <c r="CE10" s="1616"/>
      <c r="CF10" s="1616"/>
      <c r="CG10" s="1616"/>
      <c r="CH10" s="1616"/>
      <c r="CI10" s="1616"/>
    </row>
    <row r="11" spans="2:87" ht="14.15" customHeight="1">
      <c r="B11" s="68"/>
      <c r="C11" s="6"/>
      <c r="D11" s="121" t="s">
        <v>1767</v>
      </c>
      <c r="E11" s="96"/>
      <c r="F11" s="96"/>
      <c r="G11" s="96"/>
      <c r="H11" s="96"/>
      <c r="I11" s="96"/>
      <c r="J11" s="1"/>
      <c r="K11" s="745"/>
      <c r="L11" s="745"/>
      <c r="M11" s="745"/>
      <c r="N11" s="745"/>
      <c r="O11" s="745"/>
      <c r="P11" s="1"/>
      <c r="Q11" s="121"/>
      <c r="S11" s="121"/>
      <c r="T11" s="121"/>
      <c r="U11" s="121"/>
      <c r="V11" s="121"/>
      <c r="W11" s="82"/>
      <c r="X11" s="82"/>
      <c r="Y11" s="100"/>
      <c r="Z11" s="82"/>
      <c r="AA11" s="82"/>
      <c r="AB11" s="82"/>
      <c r="AC11" s="82"/>
      <c r="AD11" s="82"/>
      <c r="AE11" s="1425"/>
      <c r="AG11" s="4940"/>
      <c r="AH11" s="4940"/>
      <c r="AI11" s="4940"/>
      <c r="AJ11" s="4940"/>
      <c r="AK11" s="4940"/>
      <c r="AL11" s="4940"/>
      <c r="AM11" s="4940"/>
      <c r="AN11" s="4940"/>
      <c r="AO11" s="4940"/>
      <c r="AP11" s="4940"/>
      <c r="AQ11" s="4940"/>
      <c r="AR11" s="4940"/>
      <c r="AS11" s="4941"/>
      <c r="AT11" s="145"/>
      <c r="AU11" s="146"/>
      <c r="AX11" s="1632"/>
      <c r="AY11" s="1632"/>
      <c r="AZ11" s="1632"/>
      <c r="BA11" s="1632"/>
      <c r="BB11" s="1632"/>
      <c r="BC11" s="1632"/>
      <c r="BD11" s="1632"/>
      <c r="BE11" s="1632"/>
      <c r="BF11" s="1632"/>
      <c r="BG11" s="1632"/>
      <c r="BH11" s="1632"/>
      <c r="BI11" s="1632"/>
      <c r="BJ11" s="1632"/>
      <c r="BK11" s="1632"/>
      <c r="BL11" s="1632"/>
      <c r="BM11" s="1632"/>
      <c r="BO11" s="1616"/>
      <c r="BP11" s="1616"/>
      <c r="BQ11" s="1616"/>
      <c r="BR11" s="1616"/>
      <c r="BS11" s="1616"/>
      <c r="BT11" s="1616"/>
      <c r="BU11" s="1616"/>
      <c r="BV11" s="1616"/>
      <c r="BW11" s="1616"/>
      <c r="BX11" s="1616"/>
      <c r="BY11" s="1616"/>
      <c r="BZ11" s="1616"/>
      <c r="CA11" s="1616"/>
      <c r="CB11" s="1616"/>
      <c r="CC11" s="1616"/>
      <c r="CD11" s="1616"/>
      <c r="CE11" s="1616"/>
      <c r="CF11" s="1616"/>
      <c r="CG11" s="1616"/>
      <c r="CH11" s="1616"/>
      <c r="CI11" s="1616"/>
    </row>
    <row r="12" spans="2:87" s="121" customFormat="1" ht="14.15" customHeight="1">
      <c r="B12" s="162"/>
      <c r="C12" s="96"/>
      <c r="D12" s="1891"/>
      <c r="E12" s="1891"/>
      <c r="F12" s="1891"/>
      <c r="G12" s="1891"/>
      <c r="H12" s="1891"/>
      <c r="I12" s="1891"/>
      <c r="J12" s="499"/>
      <c r="K12" s="1891"/>
      <c r="L12" s="1891"/>
      <c r="M12" s="1891"/>
      <c r="N12" s="1891"/>
      <c r="O12" s="1891"/>
      <c r="P12" s="745"/>
      <c r="Q12" s="1891"/>
      <c r="R12" s="1891"/>
      <c r="S12" s="1891"/>
      <c r="T12" s="1891"/>
      <c r="U12" s="1891"/>
      <c r="V12" s="1891"/>
      <c r="W12" s="100"/>
      <c r="X12" s="100"/>
      <c r="Y12" s="100"/>
      <c r="Z12" s="100"/>
      <c r="AA12" s="100"/>
      <c r="AB12" s="100"/>
      <c r="AC12" s="100"/>
      <c r="AD12" s="100"/>
      <c r="AE12" s="96"/>
      <c r="AF12" s="1614"/>
      <c r="AG12" s="4940"/>
      <c r="AH12" s="4940"/>
      <c r="AI12" s="4940"/>
      <c r="AJ12" s="4940"/>
      <c r="AK12" s="4940"/>
      <c r="AL12" s="4940"/>
      <c r="AM12" s="4940"/>
      <c r="AN12" s="4940"/>
      <c r="AO12" s="4940"/>
      <c r="AP12" s="4940"/>
      <c r="AQ12" s="4940"/>
      <c r="AR12" s="4940"/>
      <c r="AS12" s="4941"/>
      <c r="AT12" s="651"/>
      <c r="AU12" s="809"/>
      <c r="AW12" s="169"/>
      <c r="AX12" s="1633"/>
      <c r="AY12" s="1633"/>
      <c r="AZ12" s="1633"/>
      <c r="BA12" s="1633"/>
      <c r="BB12" s="1633"/>
      <c r="BC12" s="1633"/>
      <c r="BD12" s="1633"/>
      <c r="BE12" s="1633"/>
      <c r="BF12" s="1633"/>
      <c r="BG12" s="1633"/>
      <c r="BH12" s="1633"/>
      <c r="BI12" s="1633"/>
      <c r="BJ12" s="1633"/>
      <c r="BK12" s="1633"/>
      <c r="BL12" s="1633"/>
      <c r="BM12" s="1633"/>
      <c r="BN12" s="169"/>
      <c r="BO12" s="1616"/>
      <c r="BP12" s="1616"/>
      <c r="BQ12" s="1616"/>
      <c r="BR12" s="1616"/>
      <c r="BS12" s="1616"/>
      <c r="BT12" s="1616"/>
      <c r="BU12" s="1616"/>
      <c r="BV12" s="1616"/>
      <c r="BW12" s="1616"/>
      <c r="BX12" s="1616"/>
      <c r="BY12" s="1616"/>
      <c r="BZ12" s="1616"/>
      <c r="CA12" s="1616"/>
      <c r="CB12" s="1616"/>
      <c r="CC12" s="1616"/>
      <c r="CD12" s="1616"/>
      <c r="CE12" s="1616"/>
      <c r="CF12" s="1616"/>
      <c r="CG12" s="1616"/>
      <c r="CH12" s="1616"/>
      <c r="CI12" s="1616"/>
    </row>
    <row r="13" spans="2:87" s="121" customFormat="1" ht="14" customHeight="1">
      <c r="B13" s="162"/>
      <c r="AE13" s="96"/>
      <c r="AF13" s="1614"/>
      <c r="AG13" s="747" t="s">
        <v>1770</v>
      </c>
      <c r="AH13" s="1251"/>
      <c r="AI13" s="1251"/>
      <c r="AJ13" s="1251"/>
      <c r="AK13" s="1251"/>
      <c r="AL13" s="1251"/>
      <c r="AM13" s="1251"/>
      <c r="AN13" s="1251"/>
      <c r="AO13" s="1251"/>
      <c r="AP13" s="1251"/>
      <c r="AQ13" s="1251"/>
      <c r="AR13" s="1251"/>
      <c r="AS13" s="1419"/>
      <c r="AT13" s="651"/>
      <c r="AU13" s="809"/>
      <c r="AV13" s="187" t="s">
        <v>2107</v>
      </c>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1617"/>
      <c r="BT13" s="1617"/>
      <c r="BU13" s="1618"/>
      <c r="BV13" s="1434"/>
      <c r="BW13" s="1434"/>
      <c r="BX13" s="1434"/>
      <c r="BY13" s="1434"/>
      <c r="BZ13" s="1434"/>
      <c r="CA13" s="1434"/>
      <c r="CB13" s="1434"/>
      <c r="CC13" s="1434"/>
      <c r="CD13" s="1434"/>
      <c r="CE13" s="1434"/>
      <c r="CF13" s="1434"/>
      <c r="CG13" s="1434"/>
      <c r="CH13" s="1434"/>
    </row>
    <row r="14" spans="2:87" ht="14.15" customHeight="1">
      <c r="B14" s="68"/>
      <c r="N14" s="1"/>
      <c r="O14" s="1"/>
      <c r="P14" s="609"/>
      <c r="Q14" s="609"/>
      <c r="AE14" s="96"/>
      <c r="AF14" s="1614" t="s">
        <v>165</v>
      </c>
      <c r="AG14" s="1850" t="s">
        <v>1772</v>
      </c>
      <c r="AH14" s="1850"/>
      <c r="AI14" s="1850"/>
      <c r="AJ14" s="1850"/>
      <c r="AK14" s="1850"/>
      <c r="AL14" s="1850"/>
      <c r="AM14" s="1850"/>
      <c r="AN14" s="1850"/>
      <c r="AO14" s="1850"/>
      <c r="AP14" s="1850"/>
      <c r="AQ14" s="1850"/>
      <c r="AR14" s="1850"/>
      <c r="AS14" s="3346"/>
      <c r="AT14" s="145"/>
      <c r="AU14" s="146"/>
      <c r="AV14" s="189" t="s">
        <v>2108</v>
      </c>
      <c r="BS14" s="1619"/>
      <c r="BT14" s="1619"/>
      <c r="BU14" s="1620"/>
      <c r="BV14" s="1619"/>
      <c r="BW14" s="1619"/>
      <c r="BX14" s="1619"/>
      <c r="BY14" s="1619"/>
      <c r="BZ14" s="1619"/>
      <c r="CA14" s="1619"/>
      <c r="CB14" s="1619"/>
      <c r="CC14" s="1619"/>
      <c r="CD14" s="1619"/>
      <c r="CE14" s="1619"/>
      <c r="CF14" s="1619"/>
      <c r="CG14" s="1619"/>
      <c r="CH14" s="1619"/>
    </row>
    <row r="15" spans="2:87" ht="16.5" customHeight="1">
      <c r="B15" s="68"/>
      <c r="C15" s="5" t="s">
        <v>1017</v>
      </c>
      <c r="O15" s="4" t="s">
        <v>37</v>
      </c>
      <c r="P15" s="4"/>
      <c r="Q15" s="4884"/>
      <c r="R15" s="4884"/>
      <c r="S15" s="4" t="s">
        <v>103</v>
      </c>
      <c r="U15" s="65" t="s">
        <v>1922</v>
      </c>
      <c r="AE15" s="177"/>
      <c r="AF15" s="1614"/>
      <c r="AG15" s="1850"/>
      <c r="AH15" s="1850"/>
      <c r="AI15" s="1850"/>
      <c r="AJ15" s="1850"/>
      <c r="AK15" s="1850"/>
      <c r="AL15" s="1850"/>
      <c r="AM15" s="1850"/>
      <c r="AN15" s="1850"/>
      <c r="AO15" s="1850"/>
      <c r="AP15" s="1850"/>
      <c r="AQ15" s="1850"/>
      <c r="AR15" s="1850"/>
      <c r="AS15" s="3346"/>
      <c r="AT15" s="145"/>
      <c r="AU15" s="146"/>
      <c r="AV15" s="190" t="s">
        <v>1783</v>
      </c>
      <c r="AW15" s="2"/>
      <c r="AX15" s="2"/>
      <c r="AY15" s="2"/>
      <c r="AZ15" s="2"/>
      <c r="BA15" s="2"/>
      <c r="BB15" s="2"/>
      <c r="BC15" s="2"/>
      <c r="BD15" s="2"/>
      <c r="BE15" s="2"/>
      <c r="BF15" s="2"/>
      <c r="BG15" s="2"/>
      <c r="BH15" s="2"/>
      <c r="BI15" s="2"/>
      <c r="BJ15" s="2"/>
      <c r="BK15" s="2"/>
      <c r="BL15" s="2"/>
      <c r="BM15" s="2"/>
      <c r="BN15" s="2"/>
      <c r="BO15" s="2"/>
      <c r="BP15" s="2"/>
      <c r="BQ15" s="2"/>
      <c r="BR15" s="2"/>
      <c r="BS15" s="1344"/>
      <c r="BT15" s="1344"/>
      <c r="BU15" s="1345"/>
      <c r="BV15" s="849"/>
      <c r="BW15" s="849"/>
      <c r="BX15" s="849"/>
      <c r="BY15" s="849"/>
      <c r="BZ15" s="849"/>
      <c r="CA15" s="849"/>
      <c r="CB15" s="849"/>
      <c r="CC15" s="849"/>
      <c r="CD15" s="849"/>
      <c r="CE15" s="849"/>
      <c r="CF15" s="849"/>
      <c r="CG15" s="849"/>
      <c r="CH15" s="849"/>
    </row>
    <row r="16" spans="2:87" ht="16.5" customHeight="1">
      <c r="B16" s="68"/>
      <c r="O16" s="1"/>
      <c r="P16" s="1"/>
      <c r="Q16" s="280"/>
      <c r="R16" s="280"/>
      <c r="S16" s="1"/>
      <c r="U16" s="65"/>
      <c r="AE16" s="177"/>
      <c r="AF16" s="171"/>
      <c r="AG16" s="1850"/>
      <c r="AH16" s="1850"/>
      <c r="AI16" s="1850"/>
      <c r="AJ16" s="1850"/>
      <c r="AK16" s="1850"/>
      <c r="AL16" s="1850"/>
      <c r="AM16" s="1850"/>
      <c r="AN16" s="1850"/>
      <c r="AO16" s="1850"/>
      <c r="AP16" s="1850"/>
      <c r="AQ16" s="1850"/>
      <c r="AR16" s="1850"/>
      <c r="AS16" s="3346"/>
      <c r="AT16" s="145"/>
      <c r="AU16" s="146"/>
      <c r="BS16" s="849"/>
      <c r="BT16" s="849"/>
      <c r="BU16" s="849"/>
      <c r="BV16" s="849"/>
      <c r="BW16" s="849"/>
      <c r="BX16" s="849"/>
      <c r="BY16" s="849"/>
      <c r="BZ16" s="849"/>
      <c r="CA16" s="849"/>
      <c r="CB16" s="849"/>
      <c r="CC16" s="849"/>
      <c r="CD16" s="849"/>
      <c r="CE16" s="849"/>
      <c r="CF16" s="849"/>
      <c r="CG16" s="849"/>
      <c r="CH16" s="849"/>
    </row>
    <row r="17" spans="1:88" ht="16.5" customHeight="1">
      <c r="B17" s="68"/>
      <c r="C17" s="1198"/>
      <c r="O17" s="1"/>
      <c r="P17" s="1"/>
      <c r="Q17" s="280"/>
      <c r="R17" s="280"/>
      <c r="S17" s="1"/>
      <c r="U17" s="65"/>
      <c r="AE17" s="177"/>
      <c r="AF17" s="171"/>
      <c r="AG17" s="1850"/>
      <c r="AH17" s="1850"/>
      <c r="AI17" s="1850"/>
      <c r="AJ17" s="1850"/>
      <c r="AK17" s="1850"/>
      <c r="AL17" s="1850"/>
      <c r="AM17" s="1850"/>
      <c r="AN17" s="1850"/>
      <c r="AO17" s="1850"/>
      <c r="AP17" s="1850"/>
      <c r="AQ17" s="1850"/>
      <c r="AR17" s="1850"/>
      <c r="AS17" s="3346"/>
      <c r="AT17" s="145"/>
      <c r="AU17" s="146"/>
      <c r="AV17" s="196" t="s">
        <v>2306</v>
      </c>
      <c r="AW17" s="589"/>
      <c r="AX17" s="589"/>
      <c r="AY17" s="589"/>
      <c r="AZ17" s="589"/>
      <c r="BA17" s="589"/>
      <c r="BB17" s="589"/>
      <c r="BC17" s="589"/>
      <c r="BD17" s="589"/>
      <c r="BE17" s="589"/>
      <c r="BF17" s="589"/>
      <c r="BG17" s="589"/>
      <c r="BH17" s="589"/>
      <c r="BI17" s="589"/>
      <c r="BJ17" s="589"/>
      <c r="BK17" s="589"/>
      <c r="BL17" s="589"/>
      <c r="BM17" s="589"/>
      <c r="BN17" s="589"/>
      <c r="BO17" s="589"/>
      <c r="BP17" s="589"/>
      <c r="BQ17" s="589"/>
      <c r="BR17" s="589"/>
      <c r="BS17" s="589"/>
      <c r="BT17" s="589"/>
      <c r="BU17" s="589"/>
      <c r="BV17" s="589"/>
      <c r="BW17" s="589"/>
      <c r="BX17" s="589"/>
      <c r="BY17" s="589"/>
      <c r="BZ17" s="589"/>
      <c r="CA17" s="589"/>
      <c r="CB17" s="849"/>
      <c r="CC17" s="849"/>
      <c r="CD17" s="849"/>
      <c r="CE17" s="849"/>
      <c r="CF17" s="849"/>
      <c r="CG17" s="849"/>
      <c r="CH17" s="849"/>
    </row>
    <row r="18" spans="1:88" ht="16.5" customHeight="1">
      <c r="B18" s="68"/>
      <c r="AE18" s="177"/>
      <c r="AF18" s="171"/>
      <c r="AG18" s="747" t="s">
        <v>1775</v>
      </c>
      <c r="AH18" s="739"/>
      <c r="AI18" s="739"/>
      <c r="AJ18" s="739"/>
      <c r="AK18" s="739"/>
      <c r="AL18" s="739"/>
      <c r="AM18" s="739"/>
      <c r="AN18" s="739"/>
      <c r="AO18" s="739"/>
      <c r="AP18" s="739"/>
      <c r="AQ18" s="739"/>
      <c r="AR18" s="739"/>
      <c r="AS18" s="1446"/>
      <c r="AT18" s="145"/>
      <c r="AU18" s="146"/>
      <c r="AV18" s="1680" t="s">
        <v>2307</v>
      </c>
      <c r="AW18" s="1681"/>
      <c r="AX18" s="1681"/>
      <c r="AY18" s="1681"/>
      <c r="AZ18" s="1681"/>
      <c r="BA18" s="1681"/>
      <c r="BB18" s="1681"/>
      <c r="BC18" s="1681"/>
      <c r="BD18" s="1681"/>
      <c r="BE18" s="1681"/>
      <c r="BF18" s="1681"/>
      <c r="BG18" s="1681"/>
      <c r="BH18" s="1681"/>
      <c r="BI18" s="1681"/>
      <c r="BJ18" s="1681"/>
      <c r="BK18" s="1681"/>
      <c r="BL18" s="1681"/>
      <c r="BM18" s="1681"/>
      <c r="BN18" s="1681"/>
      <c r="BO18" s="1681"/>
      <c r="BP18" s="1681"/>
      <c r="BQ18" s="1681"/>
      <c r="BR18" s="1681"/>
      <c r="BS18" s="1681"/>
      <c r="BT18" s="1681"/>
      <c r="BU18" s="1681"/>
      <c r="BV18" s="1681"/>
      <c r="BW18" s="1681"/>
      <c r="BX18" s="1681"/>
      <c r="BY18" s="1681"/>
      <c r="BZ18" s="1682"/>
      <c r="CA18" s="589"/>
      <c r="CB18" s="849"/>
      <c r="CC18" s="849"/>
      <c r="CD18" s="849"/>
      <c r="CE18" s="849"/>
      <c r="CF18" s="849"/>
      <c r="CG18" s="849"/>
      <c r="CH18" s="849"/>
    </row>
    <row r="19" spans="1:88" ht="16.5" customHeight="1">
      <c r="B19" s="145"/>
      <c r="C19" s="1" t="s">
        <v>2186</v>
      </c>
      <c r="AE19" s="177"/>
      <c r="AG19" s="503" t="s">
        <v>1771</v>
      </c>
      <c r="AH19" s="1251"/>
      <c r="AI19" s="1251"/>
      <c r="AJ19" s="1251"/>
      <c r="AK19" s="1251"/>
      <c r="AL19" s="1251"/>
      <c r="AM19" s="1251"/>
      <c r="AN19" s="1251"/>
      <c r="AO19" s="1251"/>
      <c r="AP19" s="1251"/>
      <c r="AQ19" s="1251"/>
      <c r="AR19" s="1251"/>
      <c r="AS19" s="1419"/>
      <c r="AT19" s="1165"/>
      <c r="AU19" s="800"/>
      <c r="AV19" s="1683"/>
      <c r="AW19" s="196" t="s">
        <v>2308</v>
      </c>
      <c r="AX19" s="196"/>
      <c r="AY19" s="196"/>
      <c r="AZ19" s="589"/>
      <c r="BA19" s="589"/>
      <c r="BB19" s="589"/>
      <c r="BC19" s="589"/>
      <c r="BD19" s="589"/>
      <c r="BE19" s="589"/>
      <c r="BF19" s="589"/>
      <c r="BG19" s="589"/>
      <c r="BH19" s="589"/>
      <c r="BI19" s="589"/>
      <c r="BJ19" s="589"/>
      <c r="BK19" s="589"/>
      <c r="BL19" s="589"/>
      <c r="BM19" s="589"/>
      <c r="BN19" s="589"/>
      <c r="BO19" s="589"/>
      <c r="BP19" s="589"/>
      <c r="BQ19" s="589"/>
      <c r="BR19" s="589"/>
      <c r="BS19" s="589"/>
      <c r="BT19" s="589"/>
      <c r="BU19" s="589"/>
      <c r="BV19" s="589"/>
      <c r="BW19" s="589"/>
      <c r="BX19" s="589"/>
      <c r="BY19" s="589"/>
      <c r="BZ19" s="1684"/>
      <c r="CA19" s="589"/>
      <c r="CB19" s="849"/>
      <c r="CC19" s="849"/>
      <c r="CD19" s="849"/>
      <c r="CE19" s="849"/>
      <c r="CF19" s="849"/>
      <c r="CG19" s="849"/>
      <c r="CH19" s="849"/>
    </row>
    <row r="20" spans="1:88" s="121" customFormat="1" ht="14.15" customHeight="1">
      <c r="A20" s="499"/>
      <c r="B20" s="162"/>
      <c r="D20" s="750"/>
      <c r="E20" s="750"/>
      <c r="F20" s="750"/>
      <c r="G20" s="750"/>
      <c r="H20" s="750"/>
      <c r="I20" s="750"/>
      <c r="J20" s="750"/>
      <c r="K20" s="750"/>
      <c r="L20" s="750"/>
      <c r="M20" s="750"/>
      <c r="N20" s="750"/>
      <c r="T20" s="750"/>
      <c r="U20" s="750"/>
      <c r="V20" s="750"/>
      <c r="W20" s="750"/>
      <c r="X20" s="750"/>
      <c r="Y20" s="750"/>
      <c r="Z20" s="750"/>
      <c r="AA20" s="750"/>
      <c r="AB20" s="750"/>
      <c r="AC20" s="750"/>
      <c r="AD20" s="750"/>
      <c r="AE20" s="1621"/>
      <c r="AF20" s="138" t="s">
        <v>165</v>
      </c>
      <c r="AG20" s="1850" t="s">
        <v>1776</v>
      </c>
      <c r="AH20" s="1850"/>
      <c r="AI20" s="1850"/>
      <c r="AJ20" s="1850"/>
      <c r="AK20" s="1850"/>
      <c r="AL20" s="1850"/>
      <c r="AM20" s="1850"/>
      <c r="AN20" s="1850"/>
      <c r="AO20" s="1850"/>
      <c r="AP20" s="1850"/>
      <c r="AQ20" s="1850"/>
      <c r="AR20" s="1850"/>
      <c r="AS20" s="3346"/>
      <c r="AT20" s="653"/>
      <c r="AU20" s="1219"/>
      <c r="AV20" s="1685"/>
      <c r="AW20" s="196" t="s">
        <v>2309</v>
      </c>
      <c r="AX20" s="196"/>
      <c r="AY20" s="196"/>
      <c r="AZ20" s="589"/>
      <c r="BA20" s="589"/>
      <c r="BB20" s="589"/>
      <c r="BC20" s="589"/>
      <c r="BD20" s="589"/>
      <c r="BE20" s="589"/>
      <c r="BF20" s="589"/>
      <c r="BG20" s="589"/>
      <c r="BH20" s="589"/>
      <c r="BI20" s="1686"/>
      <c r="BJ20" s="1686"/>
      <c r="BK20" s="1686"/>
      <c r="BL20" s="589"/>
      <c r="BM20" s="589"/>
      <c r="BN20" s="589"/>
      <c r="BO20" s="589"/>
      <c r="BP20" s="589"/>
      <c r="BQ20" s="589"/>
      <c r="BR20" s="589"/>
      <c r="BS20" s="589"/>
      <c r="BT20" s="589"/>
      <c r="BU20" s="589"/>
      <c r="BV20" s="589"/>
      <c r="BW20" s="589"/>
      <c r="BX20" s="589"/>
      <c r="BY20" s="589"/>
      <c r="BZ20" s="1684"/>
      <c r="CA20" s="589"/>
      <c r="CB20" s="849"/>
      <c r="CC20" s="849"/>
      <c r="CD20" s="849"/>
      <c r="CE20" s="849"/>
      <c r="CF20" s="849"/>
      <c r="CG20" s="849"/>
      <c r="CH20" s="849"/>
    </row>
    <row r="21" spans="1:88" s="121" customFormat="1" ht="14.15" customHeight="1">
      <c r="A21" s="499"/>
      <c r="B21" s="162"/>
      <c r="D21" s="750"/>
      <c r="E21" s="750"/>
      <c r="F21" s="750"/>
      <c r="G21" s="750"/>
      <c r="H21" s="750"/>
      <c r="I21" s="750"/>
      <c r="J21" s="750"/>
      <c r="K21" s="750"/>
      <c r="L21" s="750"/>
      <c r="M21" s="750"/>
      <c r="N21" s="750"/>
      <c r="T21" s="750"/>
      <c r="U21" s="750"/>
      <c r="V21" s="750"/>
      <c r="W21" s="750"/>
      <c r="X21" s="750"/>
      <c r="Y21" s="750"/>
      <c r="Z21" s="750"/>
      <c r="AA21" s="750"/>
      <c r="AB21" s="750"/>
      <c r="AC21" s="750"/>
      <c r="AD21" s="750"/>
      <c r="AE21" s="750"/>
      <c r="AF21" s="171"/>
      <c r="AG21" s="1850"/>
      <c r="AH21" s="1850"/>
      <c r="AI21" s="1850"/>
      <c r="AJ21" s="1850"/>
      <c r="AK21" s="1850"/>
      <c r="AL21" s="1850"/>
      <c r="AM21" s="1850"/>
      <c r="AN21" s="1850"/>
      <c r="AO21" s="1850"/>
      <c r="AP21" s="1850"/>
      <c r="AQ21" s="1850"/>
      <c r="AR21" s="1850"/>
      <c r="AS21" s="3346"/>
      <c r="AT21" s="653"/>
      <c r="AU21" s="1219"/>
      <c r="AV21" s="1685"/>
      <c r="AW21" s="1677" t="s">
        <v>2310</v>
      </c>
      <c r="AX21" s="1677"/>
      <c r="AY21" s="1677"/>
      <c r="AZ21" s="1686"/>
      <c r="BA21" s="1686"/>
      <c r="BB21" s="1686"/>
      <c r="BC21" s="1686"/>
      <c r="BD21" s="1686"/>
      <c r="BE21" s="1686"/>
      <c r="BF21" s="1686"/>
      <c r="BG21" s="1686"/>
      <c r="BH21" s="1686"/>
      <c r="BI21" s="1686"/>
      <c r="BJ21" s="1686"/>
      <c r="BK21" s="1686"/>
      <c r="BL21" s="589"/>
      <c r="BM21" s="589"/>
      <c r="BN21" s="589"/>
      <c r="BO21" s="589"/>
      <c r="BP21" s="589"/>
      <c r="BQ21" s="589"/>
      <c r="BR21" s="589"/>
      <c r="BS21" s="589"/>
      <c r="BT21" s="589"/>
      <c r="BU21" s="589"/>
      <c r="BV21" s="589"/>
      <c r="BW21" s="589"/>
      <c r="BX21" s="589"/>
      <c r="BY21" s="589"/>
      <c r="BZ21" s="1684"/>
      <c r="CA21" s="589"/>
      <c r="CB21" s="849"/>
      <c r="CC21" s="849"/>
      <c r="CD21" s="849"/>
      <c r="CE21" s="849"/>
      <c r="CF21" s="849"/>
      <c r="CG21" s="849"/>
      <c r="CH21" s="849"/>
    </row>
    <row r="22" spans="1:88" ht="14.15" customHeight="1">
      <c r="A22" s="6"/>
      <c r="B22" s="68"/>
      <c r="C22" s="5" t="s">
        <v>1920</v>
      </c>
      <c r="D22" s="691"/>
      <c r="E22" s="750"/>
      <c r="F22" s="691"/>
      <c r="G22" s="691"/>
      <c r="H22" s="691"/>
      <c r="I22" s="691"/>
      <c r="J22" s="691"/>
      <c r="K22" s="691"/>
      <c r="L22" s="1318"/>
      <c r="M22" s="1318"/>
      <c r="N22" s="1318"/>
      <c r="O22" s="1318"/>
      <c r="P22" s="3" t="s">
        <v>958</v>
      </c>
      <c r="Q22" s="6" t="s">
        <v>959</v>
      </c>
      <c r="R22" s="499"/>
      <c r="S22" s="8"/>
      <c r="T22" s="99"/>
      <c r="U22" s="6"/>
      <c r="V22" s="6"/>
      <c r="X22" s="1318"/>
      <c r="Y22" s="1423"/>
      <c r="Z22" s="1318"/>
      <c r="AA22" s="1318"/>
      <c r="AB22" s="1318"/>
      <c r="AC22" s="3" t="s">
        <v>958</v>
      </c>
      <c r="AD22" s="691"/>
      <c r="AE22" s="691"/>
      <c r="AF22" s="1321"/>
      <c r="AG22" s="1850"/>
      <c r="AH22" s="1850"/>
      <c r="AI22" s="1850"/>
      <c r="AJ22" s="1850"/>
      <c r="AK22" s="1850"/>
      <c r="AL22" s="1850"/>
      <c r="AM22" s="1850"/>
      <c r="AN22" s="1850"/>
      <c r="AO22" s="1850"/>
      <c r="AP22" s="1850"/>
      <c r="AQ22" s="1850"/>
      <c r="AR22" s="1850"/>
      <c r="AS22" s="3346"/>
      <c r="AT22" s="668"/>
      <c r="AU22" s="1211"/>
      <c r="AV22" s="1685"/>
      <c r="AW22" s="1677" t="s">
        <v>2311</v>
      </c>
      <c r="AX22" s="1677"/>
      <c r="AY22" s="1677"/>
      <c r="AZ22" s="1686"/>
      <c r="BA22" s="1686"/>
      <c r="BB22" s="1686"/>
      <c r="BC22" s="1686"/>
      <c r="BD22" s="1686"/>
      <c r="BE22" s="1686"/>
      <c r="BF22" s="1686"/>
      <c r="BG22" s="1686"/>
      <c r="BH22" s="1686"/>
      <c r="BI22" s="1687"/>
      <c r="BJ22" s="1687"/>
      <c r="BK22" s="1687"/>
      <c r="BL22" s="1687"/>
      <c r="BM22" s="1687"/>
      <c r="BN22" s="589"/>
      <c r="BO22" s="589"/>
      <c r="BP22" s="589"/>
      <c r="BQ22" s="589"/>
      <c r="BR22" s="589"/>
      <c r="BS22" s="589"/>
      <c r="BT22" s="589"/>
      <c r="BU22" s="589"/>
      <c r="BV22" s="589"/>
      <c r="BW22" s="589"/>
      <c r="BX22" s="589"/>
      <c r="BY22" s="589"/>
      <c r="BZ22" s="1684"/>
      <c r="CA22" s="589"/>
      <c r="CB22" s="849"/>
      <c r="CC22" s="849"/>
      <c r="CD22" s="849"/>
      <c r="CE22" s="849"/>
      <c r="CF22" s="849"/>
      <c r="CG22" s="849"/>
      <c r="CH22" s="849"/>
    </row>
    <row r="23" spans="1:88" ht="14.15" customHeight="1">
      <c r="A23" s="6"/>
      <c r="B23" s="68"/>
      <c r="C23" s="6"/>
      <c r="E23" s="499"/>
      <c r="F23" s="6"/>
      <c r="G23" s="6"/>
      <c r="H23" s="499" t="s">
        <v>957</v>
      </c>
      <c r="I23" s="499" t="s">
        <v>957</v>
      </c>
      <c r="J23" s="499" t="s">
        <v>957</v>
      </c>
      <c r="K23" s="499"/>
      <c r="L23" s="6"/>
      <c r="M23" s="499"/>
      <c r="N23" s="499"/>
      <c r="O23" s="499"/>
      <c r="P23" s="499"/>
      <c r="Q23" s="6"/>
      <c r="R23" s="499"/>
      <c r="S23" s="499"/>
      <c r="T23" s="121"/>
      <c r="U23" s="6"/>
      <c r="V23" s="121"/>
      <c r="W23" s="121"/>
      <c r="X23" s="121"/>
      <c r="Z23" s="121"/>
      <c r="AA23" s="121"/>
      <c r="AB23" s="121"/>
      <c r="AC23" s="121"/>
      <c r="AD23" s="121"/>
      <c r="AE23" s="125"/>
      <c r="AF23" s="1166"/>
      <c r="AG23" s="747" t="s">
        <v>1778</v>
      </c>
      <c r="AH23" s="739"/>
      <c r="AI23" s="739"/>
      <c r="AJ23" s="739"/>
      <c r="AK23" s="739"/>
      <c r="AL23" s="739"/>
      <c r="AM23" s="739"/>
      <c r="AN23" s="739"/>
      <c r="AO23" s="739"/>
      <c r="AP23" s="739"/>
      <c r="AQ23" s="739"/>
      <c r="AR23" s="739"/>
      <c r="AS23" s="1446"/>
      <c r="AT23" s="668"/>
      <c r="AU23" s="1211"/>
      <c r="AV23" s="1685"/>
      <c r="AW23" s="1677" t="s">
        <v>2312</v>
      </c>
      <c r="AX23" s="1677"/>
      <c r="AY23" s="1677"/>
      <c r="AZ23" s="1686"/>
      <c r="BA23" s="1687"/>
      <c r="BB23" s="1687"/>
      <c r="BC23" s="1687"/>
      <c r="BD23" s="1687"/>
      <c r="BE23" s="1687"/>
      <c r="BF23" s="1687"/>
      <c r="BG23" s="1687"/>
      <c r="BH23" s="1687"/>
      <c r="BI23" s="1687"/>
      <c r="BJ23" s="1687"/>
      <c r="BK23" s="1687"/>
      <c r="BL23" s="1687"/>
      <c r="BM23" s="1687"/>
      <c r="BN23" s="589"/>
      <c r="BO23" s="589"/>
      <c r="BP23" s="589"/>
      <c r="BQ23" s="589"/>
      <c r="BR23" s="589"/>
      <c r="BS23" s="589"/>
      <c r="BT23" s="589"/>
      <c r="BU23" s="589"/>
      <c r="BV23" s="589"/>
      <c r="BW23" s="589"/>
      <c r="BX23" s="589"/>
      <c r="BY23" s="589"/>
      <c r="BZ23" s="1684"/>
      <c r="CA23" s="589"/>
      <c r="CB23" s="849"/>
      <c r="CC23" s="849"/>
      <c r="CD23" s="849"/>
      <c r="CE23" s="849"/>
      <c r="CF23" s="849"/>
      <c r="CG23" s="849"/>
      <c r="CH23" s="849"/>
    </row>
    <row r="24" spans="1:88" s="121" customFormat="1" ht="14.15" customHeight="1">
      <c r="A24" s="499"/>
      <c r="B24" s="162"/>
      <c r="C24" s="499" t="s">
        <v>2187</v>
      </c>
      <c r="E24" s="499"/>
      <c r="F24" s="499"/>
      <c r="G24" s="499"/>
      <c r="H24" s="499"/>
      <c r="I24" s="499"/>
      <c r="J24" s="499"/>
      <c r="K24" s="499"/>
      <c r="L24" s="499"/>
      <c r="M24" s="499"/>
      <c r="N24" s="499"/>
      <c r="O24" s="499"/>
      <c r="P24" s="499"/>
      <c r="Q24" s="499"/>
      <c r="R24" s="499"/>
      <c r="S24" s="499"/>
      <c r="U24" s="499"/>
      <c r="AE24" s="260"/>
      <c r="AF24" s="1426"/>
      <c r="AG24" s="1850" t="s">
        <v>1777</v>
      </c>
      <c r="AH24" s="4944"/>
      <c r="AI24" s="4944"/>
      <c r="AJ24" s="4944"/>
      <c r="AK24" s="4944"/>
      <c r="AL24" s="4944"/>
      <c r="AM24" s="4944"/>
      <c r="AN24" s="4944"/>
      <c r="AO24" s="4944"/>
      <c r="AP24" s="4944"/>
      <c r="AQ24" s="4944"/>
      <c r="AR24" s="4944"/>
      <c r="AS24" s="4945"/>
      <c r="AT24" s="653"/>
      <c r="AU24" s="1219"/>
      <c r="AV24" s="1685"/>
      <c r="AW24" s="1677" t="s">
        <v>2313</v>
      </c>
      <c r="AX24" s="1677"/>
      <c r="AY24" s="1677"/>
      <c r="AZ24" s="1686"/>
      <c r="BA24" s="1687"/>
      <c r="BB24" s="1687"/>
      <c r="BC24" s="1687"/>
      <c r="BD24" s="1687"/>
      <c r="BE24" s="1687"/>
      <c r="BF24" s="1687"/>
      <c r="BG24" s="1687"/>
      <c r="BH24" s="1687"/>
      <c r="BI24" s="1687"/>
      <c r="BJ24" s="1687"/>
      <c r="BK24" s="1687"/>
      <c r="BL24" s="1687"/>
      <c r="BM24" s="1687"/>
      <c r="BN24" s="589"/>
      <c r="BO24" s="589"/>
      <c r="BP24" s="589"/>
      <c r="BQ24" s="589"/>
      <c r="BR24" s="589"/>
      <c r="BS24" s="589"/>
      <c r="BT24" s="589"/>
      <c r="BU24" s="589"/>
      <c r="BV24" s="589"/>
      <c r="BW24" s="589"/>
      <c r="BX24" s="589"/>
      <c r="BY24" s="589"/>
      <c r="BZ24" s="1684"/>
      <c r="CA24" s="589"/>
      <c r="CB24" s="849"/>
      <c r="CC24" s="849"/>
      <c r="CD24" s="849"/>
      <c r="CE24" s="849"/>
      <c r="CF24" s="849"/>
      <c r="CG24" s="849"/>
      <c r="CH24" s="849"/>
    </row>
    <row r="25" spans="1:88" ht="14.15" customHeight="1">
      <c r="A25" s="6"/>
      <c r="B25" s="68"/>
      <c r="S25" s="691"/>
      <c r="T25" s="691"/>
      <c r="U25" s="691"/>
      <c r="V25" s="691"/>
      <c r="W25" s="691"/>
      <c r="X25" s="691"/>
      <c r="Y25" s="750"/>
      <c r="Z25" s="691"/>
      <c r="AA25" s="691"/>
      <c r="AB25" s="691"/>
      <c r="AC25" s="691"/>
      <c r="AD25" s="691"/>
      <c r="AE25" s="1216"/>
      <c r="AF25" s="155"/>
      <c r="AG25" s="4944"/>
      <c r="AH25" s="4944"/>
      <c r="AI25" s="4944"/>
      <c r="AJ25" s="4944"/>
      <c r="AK25" s="4944"/>
      <c r="AL25" s="4944"/>
      <c r="AM25" s="4944"/>
      <c r="AN25" s="4944"/>
      <c r="AO25" s="4944"/>
      <c r="AP25" s="4944"/>
      <c r="AQ25" s="4944"/>
      <c r="AR25" s="4944"/>
      <c r="AS25" s="4945"/>
      <c r="AT25" s="668"/>
      <c r="AU25" s="1211"/>
      <c r="AV25" s="1688"/>
      <c r="AW25" s="1689" t="s">
        <v>2314</v>
      </c>
      <c r="AX25" s="1689"/>
      <c r="AY25" s="1689"/>
      <c r="AZ25" s="1690"/>
      <c r="BA25" s="1691"/>
      <c r="BB25" s="1691"/>
      <c r="BC25" s="1691"/>
      <c r="BD25" s="1691"/>
      <c r="BE25" s="1691"/>
      <c r="BF25" s="1691"/>
      <c r="BG25" s="1691"/>
      <c r="BH25" s="1691"/>
      <c r="BI25" s="1691"/>
      <c r="BJ25" s="1691"/>
      <c r="BK25" s="1691"/>
      <c r="BL25" s="1691"/>
      <c r="BM25" s="1691"/>
      <c r="BN25" s="1692"/>
      <c r="BO25" s="1692"/>
      <c r="BP25" s="1692"/>
      <c r="BQ25" s="1692"/>
      <c r="BR25" s="1692"/>
      <c r="BS25" s="1692"/>
      <c r="BT25" s="1692"/>
      <c r="BU25" s="1692"/>
      <c r="BV25" s="1692"/>
      <c r="BW25" s="1692"/>
      <c r="BX25" s="1692"/>
      <c r="BY25" s="1692"/>
      <c r="BZ25" s="1693"/>
      <c r="CA25" s="589"/>
      <c r="CB25" s="849"/>
      <c r="CC25" s="849"/>
      <c r="CD25" s="849"/>
      <c r="CE25" s="849"/>
      <c r="CF25" s="849"/>
      <c r="CG25" s="849"/>
      <c r="CH25" s="849"/>
    </row>
    <row r="26" spans="1:88" ht="14.25" customHeight="1">
      <c r="A26" s="6"/>
      <c r="B26" s="68"/>
      <c r="C26" s="6"/>
      <c r="D26" s="6" t="s">
        <v>554</v>
      </c>
      <c r="F26" s="6"/>
      <c r="G26" s="6"/>
      <c r="H26" s="499"/>
      <c r="I26" s="499"/>
      <c r="J26" s="499"/>
      <c r="K26" s="499"/>
      <c r="L26" s="6"/>
      <c r="M26" s="499"/>
      <c r="N26" s="887"/>
      <c r="O26" s="887"/>
      <c r="P26" s="887"/>
      <c r="Q26" s="9"/>
      <c r="R26" s="887"/>
      <c r="S26" s="887"/>
      <c r="T26" s="234"/>
      <c r="U26" s="9"/>
      <c r="V26" s="234"/>
      <c r="W26" s="121"/>
      <c r="X26" s="121"/>
      <c r="Z26" s="121"/>
      <c r="AA26" s="121"/>
      <c r="AB26" s="121"/>
      <c r="AC26" s="121"/>
      <c r="AD26" s="121"/>
      <c r="AE26" s="6"/>
      <c r="AF26" s="126" t="s">
        <v>40</v>
      </c>
      <c r="AG26" s="2290" t="s">
        <v>960</v>
      </c>
      <c r="AH26" s="2290"/>
      <c r="AI26" s="2290"/>
      <c r="AJ26" s="2290"/>
      <c r="AK26" s="2290"/>
      <c r="AL26" s="2290"/>
      <c r="AM26" s="2290"/>
      <c r="AN26" s="2290"/>
      <c r="AO26" s="2290"/>
      <c r="AP26" s="2290"/>
      <c r="AQ26" s="2290"/>
      <c r="AR26" s="2290"/>
      <c r="AS26" s="2291"/>
      <c r="AT26" s="670"/>
      <c r="AU26" s="574"/>
      <c r="AV26" s="589"/>
      <c r="AW26" s="589"/>
      <c r="AX26" s="589"/>
      <c r="AY26" s="589"/>
      <c r="AZ26" s="589"/>
      <c r="BA26" s="589"/>
      <c r="BB26" s="589"/>
      <c r="BC26" s="589"/>
      <c r="BD26" s="589"/>
      <c r="BE26" s="589"/>
      <c r="BF26" s="589"/>
      <c r="BG26" s="589"/>
      <c r="BH26" s="589"/>
      <c r="BI26" s="589"/>
      <c r="BJ26" s="589"/>
      <c r="BK26" s="589"/>
      <c r="BL26" s="589"/>
      <c r="BM26" s="589"/>
      <c r="BN26" s="589"/>
      <c r="BO26" s="589"/>
      <c r="BP26" s="589"/>
      <c r="BQ26" s="589"/>
      <c r="BR26" s="589"/>
      <c r="BS26" s="589"/>
      <c r="BT26" s="589"/>
      <c r="BU26" s="589"/>
      <c r="BV26" s="589"/>
      <c r="BW26" s="589"/>
      <c r="BX26" s="589"/>
      <c r="BY26" s="589"/>
      <c r="BZ26" s="589"/>
      <c r="CA26" s="589"/>
      <c r="CB26" s="849"/>
      <c r="CC26" s="849"/>
      <c r="CD26" s="849"/>
      <c r="CE26" s="849"/>
      <c r="CF26" s="849"/>
      <c r="CG26" s="849"/>
      <c r="CH26" s="849"/>
    </row>
    <row r="27" spans="1:88" ht="14.15" customHeight="1">
      <c r="A27" s="6"/>
      <c r="B27" s="68"/>
      <c r="D27" s="5" t="s">
        <v>1769</v>
      </c>
      <c r="F27" s="6"/>
      <c r="G27" s="6"/>
      <c r="H27" s="6"/>
      <c r="I27" s="1"/>
      <c r="J27" s="1"/>
      <c r="K27" s="1"/>
      <c r="AE27" s="1167"/>
      <c r="AF27" s="105"/>
      <c r="AG27" s="2290"/>
      <c r="AH27" s="2290"/>
      <c r="AI27" s="2290"/>
      <c r="AJ27" s="2290"/>
      <c r="AK27" s="2290"/>
      <c r="AL27" s="2290"/>
      <c r="AM27" s="2290"/>
      <c r="AN27" s="2290"/>
      <c r="AO27" s="2290"/>
      <c r="AP27" s="2290"/>
      <c r="AQ27" s="2290"/>
      <c r="AR27" s="2290"/>
      <c r="AS27" s="2291"/>
      <c r="AT27" s="670"/>
      <c r="AU27" s="574"/>
      <c r="AV27" s="849"/>
      <c r="AW27" s="849"/>
      <c r="AX27" s="849"/>
      <c r="AY27" s="849"/>
      <c r="AZ27" s="849"/>
      <c r="BA27" s="849"/>
      <c r="BB27" s="849"/>
      <c r="BC27" s="849"/>
      <c r="BD27" s="849"/>
      <c r="BE27" s="849"/>
      <c r="BF27" s="849"/>
      <c r="BG27" s="849"/>
      <c r="BH27" s="849"/>
      <c r="BI27" s="849"/>
      <c r="BJ27" s="849"/>
      <c r="BK27" s="849"/>
      <c r="BL27" s="849"/>
      <c r="BM27" s="849"/>
      <c r="BN27" s="849"/>
      <c r="BO27" s="849"/>
      <c r="BP27" s="849"/>
      <c r="BQ27" s="849"/>
      <c r="BR27" s="849"/>
      <c r="BS27" s="849"/>
      <c r="BT27" s="849"/>
      <c r="BU27" s="849"/>
      <c r="BV27" s="849"/>
      <c r="BW27" s="849"/>
      <c r="BX27" s="849"/>
      <c r="BY27" s="849"/>
      <c r="BZ27" s="849"/>
      <c r="CA27" s="849"/>
      <c r="CB27" s="849"/>
      <c r="CC27" s="849"/>
      <c r="CD27" s="849"/>
      <c r="CE27" s="849"/>
      <c r="CF27" s="849"/>
      <c r="CG27" s="849"/>
      <c r="CH27" s="849"/>
    </row>
    <row r="28" spans="1:88" ht="22" customHeight="1">
      <c r="A28" s="6"/>
      <c r="B28" s="68"/>
      <c r="C28" s="6"/>
      <c r="D28" s="4919"/>
      <c r="E28" s="4919"/>
      <c r="F28" s="4919"/>
      <c r="G28" s="4919"/>
      <c r="H28" s="4919"/>
      <c r="I28" s="4921" t="s">
        <v>99</v>
      </c>
      <c r="J28" s="4921"/>
      <c r="K28" s="4921"/>
      <c r="L28" s="4921"/>
      <c r="M28" s="4921"/>
      <c r="N28" s="3176" t="s">
        <v>1558</v>
      </c>
      <c r="O28" s="3176"/>
      <c r="P28" s="3176"/>
      <c r="Q28" s="3176"/>
      <c r="R28" s="3176"/>
      <c r="S28" s="2423" t="s">
        <v>1709</v>
      </c>
      <c r="T28" s="2424"/>
      <c r="U28" s="2424"/>
      <c r="V28" s="2424"/>
      <c r="W28" s="2424"/>
      <c r="X28" s="2424"/>
      <c r="Y28" s="2424"/>
      <c r="Z28" s="2424"/>
      <c r="AA28" s="2424"/>
      <c r="AB28" s="2424"/>
      <c r="AC28" s="2423" t="s">
        <v>1710</v>
      </c>
      <c r="AD28" s="2424"/>
      <c r="AE28" s="2424"/>
      <c r="AF28" s="2424"/>
      <c r="AG28" s="2424"/>
      <c r="AH28" s="2424"/>
      <c r="AI28" s="2424"/>
      <c r="AJ28" s="2424"/>
      <c r="AK28" s="2424"/>
      <c r="AL28" s="2424"/>
      <c r="AM28" s="2424"/>
      <c r="AN28" s="2425"/>
      <c r="AO28" s="4934" t="s">
        <v>1768</v>
      </c>
      <c r="AP28" s="4935"/>
      <c r="AQ28" s="4936"/>
      <c r="AR28" s="1585"/>
      <c r="AT28" s="656"/>
      <c r="AU28" s="843"/>
      <c r="AV28" s="849"/>
      <c r="AW28" s="849"/>
      <c r="AX28" s="849"/>
      <c r="AY28" s="849"/>
      <c r="AZ28" s="849"/>
      <c r="BA28" s="849"/>
      <c r="BB28" s="849"/>
      <c r="BC28" s="849"/>
      <c r="BD28" s="849"/>
      <c r="BE28" s="849"/>
      <c r="BF28" s="849"/>
      <c r="BG28" s="849"/>
      <c r="BH28" s="849"/>
      <c r="BI28" s="849"/>
      <c r="BJ28" s="849"/>
      <c r="BK28" s="849"/>
      <c r="BL28" s="849"/>
      <c r="BM28" s="849"/>
      <c r="BN28" s="849"/>
      <c r="BO28" s="849"/>
      <c r="BP28" s="849"/>
      <c r="BQ28" s="849"/>
      <c r="BR28" s="849"/>
      <c r="BS28" s="849"/>
      <c r="BT28" s="849"/>
      <c r="BU28" s="849"/>
      <c r="BV28" s="849"/>
      <c r="BW28" s="849"/>
      <c r="BX28" s="849"/>
      <c r="BY28" s="849"/>
      <c r="BZ28" s="849"/>
      <c r="CA28" s="849"/>
      <c r="CB28" s="849"/>
      <c r="CC28" s="849"/>
      <c r="CD28" s="849"/>
      <c r="CE28" s="849"/>
      <c r="CF28" s="849"/>
      <c r="CG28" s="849"/>
      <c r="CH28" s="849"/>
      <c r="CI28" s="849"/>
      <c r="CJ28" s="849"/>
    </row>
    <row r="29" spans="1:88" ht="18" customHeight="1">
      <c r="A29" s="6"/>
      <c r="B29" s="68"/>
      <c r="C29" s="1239"/>
      <c r="D29" s="2600" t="s">
        <v>1504</v>
      </c>
      <c r="E29" s="2600"/>
      <c r="F29" s="2600"/>
      <c r="G29" s="2600"/>
      <c r="H29" s="2600"/>
      <c r="I29" s="2600"/>
      <c r="J29" s="2600"/>
      <c r="K29" s="2600"/>
      <c r="L29" s="2600"/>
      <c r="M29" s="2600"/>
      <c r="N29" s="4933"/>
      <c r="O29" s="4933"/>
      <c r="P29" s="4933"/>
      <c r="Q29" s="4933"/>
      <c r="R29" s="4933"/>
      <c r="S29" s="2321"/>
      <c r="T29" s="2322"/>
      <c r="U29" s="2322"/>
      <c r="V29" s="2322"/>
      <c r="W29" s="2322"/>
      <c r="X29" s="2322"/>
      <c r="Y29" s="2322"/>
      <c r="Z29" s="2322"/>
      <c r="AA29" s="2322"/>
      <c r="AB29" s="2323"/>
      <c r="AC29" s="2321"/>
      <c r="AD29" s="2322"/>
      <c r="AE29" s="2322"/>
      <c r="AF29" s="2322"/>
      <c r="AG29" s="2322"/>
      <c r="AH29" s="2322"/>
      <c r="AI29" s="2322"/>
      <c r="AJ29" s="2322"/>
      <c r="AK29" s="2322"/>
      <c r="AL29" s="2322"/>
      <c r="AM29" s="2322"/>
      <c r="AN29" s="2323"/>
      <c r="AO29" s="4937"/>
      <c r="AP29" s="4938"/>
      <c r="AQ29" s="4939"/>
      <c r="AR29" s="96"/>
      <c r="AS29" s="606"/>
      <c r="AT29" s="656"/>
      <c r="AU29" s="843"/>
      <c r="AV29" s="159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c r="CB29" s="1251"/>
      <c r="CC29" s="1251"/>
      <c r="CD29" s="1251"/>
      <c r="CE29" s="1251"/>
      <c r="CF29" s="1251"/>
      <c r="CG29" s="1251"/>
      <c r="CH29" s="849"/>
      <c r="CI29" s="849"/>
      <c r="CJ29" s="849"/>
    </row>
    <row r="30" spans="1:88" ht="18" customHeight="1">
      <c r="A30" s="6"/>
      <c r="B30" s="68"/>
      <c r="C30" s="1240"/>
      <c r="D30" s="2600" t="s">
        <v>1527</v>
      </c>
      <c r="E30" s="2600"/>
      <c r="F30" s="2600"/>
      <c r="G30" s="2600"/>
      <c r="H30" s="2600"/>
      <c r="I30" s="2600"/>
      <c r="J30" s="2600"/>
      <c r="K30" s="2600"/>
      <c r="L30" s="2600"/>
      <c r="M30" s="2600"/>
      <c r="N30" s="4933"/>
      <c r="O30" s="4933"/>
      <c r="P30" s="4933"/>
      <c r="Q30" s="4933"/>
      <c r="R30" s="4933"/>
      <c r="S30" s="2321"/>
      <c r="T30" s="2322"/>
      <c r="U30" s="2322"/>
      <c r="V30" s="2322"/>
      <c r="W30" s="2322"/>
      <c r="X30" s="2322"/>
      <c r="Y30" s="2322"/>
      <c r="Z30" s="2322"/>
      <c r="AA30" s="2322"/>
      <c r="AB30" s="2323"/>
      <c r="AC30" s="2321"/>
      <c r="AD30" s="2322"/>
      <c r="AE30" s="2322"/>
      <c r="AF30" s="2322"/>
      <c r="AG30" s="2322"/>
      <c r="AH30" s="2322"/>
      <c r="AI30" s="2322"/>
      <c r="AJ30" s="2322"/>
      <c r="AK30" s="2322"/>
      <c r="AL30" s="2322"/>
      <c r="AM30" s="2322"/>
      <c r="AN30" s="2323"/>
      <c r="AO30" s="4937"/>
      <c r="AP30" s="4938"/>
      <c r="AQ30" s="4939"/>
      <c r="AR30" s="96"/>
      <c r="AS30" s="14"/>
      <c r="AT30" s="355"/>
      <c r="AU30" s="192"/>
    </row>
    <row r="31" spans="1:88" ht="18" customHeight="1">
      <c r="A31" s="6"/>
      <c r="B31" s="68"/>
      <c r="D31" s="2600" t="s">
        <v>1504</v>
      </c>
      <c r="E31" s="2600"/>
      <c r="F31" s="2600"/>
      <c r="G31" s="2600"/>
      <c r="H31" s="2600"/>
      <c r="I31" s="2600"/>
      <c r="J31" s="2600"/>
      <c r="K31" s="2600"/>
      <c r="L31" s="2600"/>
      <c r="M31" s="2600"/>
      <c r="N31" s="4933"/>
      <c r="O31" s="4933"/>
      <c r="P31" s="4933"/>
      <c r="Q31" s="4933"/>
      <c r="R31" s="4933"/>
      <c r="S31" s="2321"/>
      <c r="T31" s="2322"/>
      <c r="U31" s="2322"/>
      <c r="V31" s="2322"/>
      <c r="W31" s="2322"/>
      <c r="X31" s="2322"/>
      <c r="Y31" s="2322"/>
      <c r="Z31" s="2322"/>
      <c r="AA31" s="2322"/>
      <c r="AB31" s="2323"/>
      <c r="AC31" s="2321"/>
      <c r="AD31" s="2322"/>
      <c r="AE31" s="2322"/>
      <c r="AF31" s="2322"/>
      <c r="AG31" s="2322"/>
      <c r="AH31" s="2322"/>
      <c r="AI31" s="2322"/>
      <c r="AJ31" s="2322"/>
      <c r="AK31" s="2322"/>
      <c r="AL31" s="2322"/>
      <c r="AM31" s="2322"/>
      <c r="AN31" s="2323"/>
      <c r="AO31" s="4937"/>
      <c r="AP31" s="4938"/>
      <c r="AQ31" s="4939"/>
      <c r="AR31" s="96"/>
      <c r="AS31" s="218"/>
      <c r="AT31" s="1168"/>
      <c r="AU31" s="217"/>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row>
    <row r="32" spans="1:88" ht="14.15" customHeight="1">
      <c r="A32" s="6"/>
      <c r="B32" s="68"/>
      <c r="C32" s="6"/>
      <c r="E32" s="499"/>
      <c r="F32" s="6"/>
      <c r="G32" s="6"/>
      <c r="H32" s="6"/>
      <c r="I32" s="72"/>
      <c r="J32" s="72"/>
      <c r="K32" s="1"/>
      <c r="L32" s="99"/>
      <c r="M32" s="6"/>
      <c r="N32" s="6"/>
      <c r="O32" s="6"/>
      <c r="P32" s="6"/>
      <c r="Q32" s="6"/>
      <c r="R32" s="96"/>
      <c r="S32" s="96"/>
      <c r="T32" s="97"/>
      <c r="U32" s="98"/>
      <c r="V32" s="98"/>
      <c r="W32" s="6"/>
      <c r="X32" s="6"/>
      <c r="Y32" s="499"/>
      <c r="Z32" s="6"/>
      <c r="AA32" s="6"/>
      <c r="AB32" s="6"/>
      <c r="AC32" s="6"/>
      <c r="AD32" s="6"/>
      <c r="AE32" s="70"/>
      <c r="AF32" s="1422" t="s">
        <v>40</v>
      </c>
      <c r="AG32" s="3590" t="s">
        <v>2188</v>
      </c>
      <c r="AH32" s="3590"/>
      <c r="AI32" s="3590"/>
      <c r="AJ32" s="3590"/>
      <c r="AK32" s="3590"/>
      <c r="AL32" s="3590"/>
      <c r="AM32" s="3590"/>
      <c r="AN32" s="3590"/>
      <c r="AO32" s="3590"/>
      <c r="AP32" s="3590"/>
      <c r="AQ32" s="3590"/>
      <c r="AR32" s="3590"/>
      <c r="AS32" s="3591"/>
      <c r="AT32" s="264"/>
      <c r="AU32" s="115"/>
      <c r="AW32" s="913"/>
      <c r="AX32" s="913"/>
      <c r="AY32" s="913"/>
      <c r="AZ32" s="913"/>
      <c r="BA32" s="913"/>
      <c r="BB32" s="913"/>
      <c r="BC32" s="913"/>
      <c r="BD32" s="913"/>
      <c r="BE32" s="913"/>
      <c r="BF32" s="913"/>
      <c r="BG32" s="913"/>
      <c r="BH32" s="913"/>
      <c r="BI32" s="913"/>
      <c r="BJ32" s="913"/>
      <c r="BK32" s="913"/>
      <c r="BL32" s="913"/>
      <c r="BM32" s="913"/>
      <c r="BN32" s="913"/>
      <c r="BO32" s="913"/>
      <c r="BP32" s="913"/>
      <c r="BQ32" s="913"/>
      <c r="BR32" s="913"/>
      <c r="BS32" s="913"/>
      <c r="BT32" s="913"/>
      <c r="BU32" s="913"/>
      <c r="BV32" s="913"/>
      <c r="BW32" s="913"/>
      <c r="BX32" s="913"/>
      <c r="BY32" s="913"/>
      <c r="BZ32" s="913"/>
      <c r="CA32" s="913"/>
      <c r="CB32" s="913"/>
      <c r="CC32" s="913"/>
      <c r="CD32" s="913"/>
      <c r="CE32" s="913"/>
      <c r="CF32" s="913"/>
    </row>
    <row r="33" spans="1:87" ht="14.15" customHeight="1">
      <c r="A33" s="6"/>
      <c r="B33" s="68"/>
      <c r="C33" s="1" t="s">
        <v>1921</v>
      </c>
      <c r="AE33" s="70"/>
      <c r="AG33" s="3590"/>
      <c r="AH33" s="3590"/>
      <c r="AI33" s="3590"/>
      <c r="AJ33" s="3590"/>
      <c r="AK33" s="3590"/>
      <c r="AL33" s="3590"/>
      <c r="AM33" s="3590"/>
      <c r="AN33" s="3590"/>
      <c r="AO33" s="3590"/>
      <c r="AP33" s="3590"/>
      <c r="AQ33" s="3590"/>
      <c r="AR33" s="3590"/>
      <c r="AS33" s="3591"/>
      <c r="AT33" s="62"/>
      <c r="AV33" s="1622"/>
      <c r="AW33" s="1622"/>
      <c r="AX33" s="1622"/>
      <c r="AY33" s="1622"/>
      <c r="AZ33" s="1622"/>
      <c r="BA33" s="1622"/>
      <c r="BB33" s="1622"/>
      <c r="BC33" s="1622"/>
      <c r="BD33" s="1622"/>
      <c r="BE33" s="1622"/>
      <c r="BF33" s="1622"/>
      <c r="BG33" s="1622"/>
      <c r="BH33" s="1622"/>
      <c r="BI33" s="1622"/>
      <c r="BJ33" s="1622"/>
      <c r="BK33" s="1622"/>
      <c r="BL33" s="1622"/>
      <c r="BM33" s="1622"/>
      <c r="BN33" s="1622"/>
      <c r="BO33" s="1622"/>
      <c r="BP33" s="1622"/>
      <c r="BQ33" s="1622"/>
      <c r="BR33" s="1622"/>
      <c r="BS33" s="1622"/>
      <c r="BT33" s="1622"/>
      <c r="BU33" s="1622"/>
      <c r="BV33" s="1622"/>
      <c r="BW33" s="1622"/>
      <c r="BX33" s="1622"/>
      <c r="BY33" s="1622"/>
      <c r="BZ33" s="1622"/>
      <c r="CA33" s="1622"/>
      <c r="CB33" s="1622"/>
      <c r="CC33" s="1622"/>
      <c r="CD33" s="1622"/>
    </row>
    <row r="34" spans="1:87" ht="14.15" customHeight="1">
      <c r="A34" s="6"/>
      <c r="B34" s="68"/>
      <c r="E34" s="581"/>
      <c r="F34" s="81"/>
      <c r="G34" s="81"/>
      <c r="H34" s="81"/>
      <c r="I34" s="81"/>
      <c r="J34" s="81"/>
      <c r="K34" s="81"/>
      <c r="L34" s="81"/>
      <c r="M34" s="81"/>
      <c r="N34" s="81"/>
      <c r="O34" s="1"/>
      <c r="P34" s="1"/>
      <c r="Q34" s="1"/>
      <c r="T34" s="1"/>
      <c r="AE34" s="177"/>
      <c r="AF34" s="152"/>
      <c r="AG34" s="3590"/>
      <c r="AH34" s="3590"/>
      <c r="AI34" s="3590"/>
      <c r="AJ34" s="3590"/>
      <c r="AK34" s="3590"/>
      <c r="AL34" s="3590"/>
      <c r="AM34" s="3590"/>
      <c r="AN34" s="3590"/>
      <c r="AO34" s="3590"/>
      <c r="AP34" s="3590"/>
      <c r="AQ34" s="3590"/>
      <c r="AR34" s="3590"/>
      <c r="AS34" s="3591"/>
      <c r="AT34" s="657"/>
      <c r="AU34" s="630"/>
    </row>
    <row r="35" spans="1:87" ht="14.25" customHeight="1">
      <c r="A35" s="6"/>
      <c r="B35" s="68"/>
      <c r="C35" s="6" t="s">
        <v>2189</v>
      </c>
      <c r="AE35" s="177"/>
      <c r="AG35" s="1210" t="s">
        <v>1779</v>
      </c>
      <c r="AT35" s="657"/>
      <c r="AU35" s="630"/>
      <c r="AV35" s="216"/>
    </row>
    <row r="36" spans="1:87" ht="14.15" customHeight="1">
      <c r="A36" s="6"/>
      <c r="B36" s="68"/>
      <c r="C36" s="6" t="s">
        <v>1584</v>
      </c>
      <c r="AE36" s="177"/>
      <c r="AF36" s="5" t="s">
        <v>165</v>
      </c>
      <c r="AG36" s="1850" t="s">
        <v>1780</v>
      </c>
      <c r="AH36" s="1850"/>
      <c r="AI36" s="1850"/>
      <c r="AJ36" s="1850"/>
      <c r="AK36" s="1850"/>
      <c r="AL36" s="1850"/>
      <c r="AM36" s="1850"/>
      <c r="AN36" s="1850"/>
      <c r="AO36" s="1850"/>
      <c r="AP36" s="1850"/>
      <c r="AQ36" s="1850"/>
      <c r="AR36" s="1850"/>
      <c r="AS36" s="3346"/>
      <c r="AT36" s="264"/>
      <c r="AU36" s="115"/>
    </row>
    <row r="37" spans="1:87" ht="14.15" customHeight="1">
      <c r="A37" s="6"/>
      <c r="B37" s="68"/>
      <c r="C37" s="1"/>
      <c r="AE37" s="177"/>
      <c r="AG37" s="1850"/>
      <c r="AH37" s="1850"/>
      <c r="AI37" s="1850"/>
      <c r="AJ37" s="1850"/>
      <c r="AK37" s="1850"/>
      <c r="AL37" s="1850"/>
      <c r="AM37" s="1850"/>
      <c r="AN37" s="1850"/>
      <c r="AO37" s="1850"/>
      <c r="AP37" s="1850"/>
      <c r="AQ37" s="1850"/>
      <c r="AR37" s="1850"/>
      <c r="AS37" s="3346"/>
      <c r="AT37" s="62"/>
      <c r="AV37" s="1623"/>
      <c r="AW37" s="849"/>
      <c r="AX37" s="849"/>
      <c r="AY37" s="849"/>
      <c r="AZ37" s="849"/>
      <c r="BA37" s="849"/>
      <c r="BB37" s="849"/>
      <c r="BC37" s="849"/>
      <c r="BD37" s="849"/>
      <c r="BE37" s="849"/>
      <c r="BF37" s="849"/>
      <c r="BG37" s="849"/>
      <c r="BH37" s="849"/>
      <c r="BI37" s="849"/>
      <c r="BJ37" s="849"/>
      <c r="BK37" s="849"/>
      <c r="BL37" s="849"/>
      <c r="BM37" s="849"/>
      <c r="BN37" s="849"/>
      <c r="BO37" s="849"/>
      <c r="BP37" s="849"/>
      <c r="BQ37" s="849"/>
      <c r="BR37" s="849"/>
      <c r="BS37" s="849"/>
      <c r="BT37" s="849"/>
      <c r="BU37" s="849"/>
      <c r="BV37" s="849"/>
      <c r="BW37" s="849"/>
      <c r="BX37" s="849"/>
      <c r="BY37" s="849"/>
      <c r="BZ37" s="849"/>
      <c r="CA37" s="849"/>
      <c r="CB37" s="849"/>
      <c r="CC37" s="849"/>
      <c r="CD37" s="849"/>
      <c r="CE37" s="849"/>
      <c r="CF37" s="849"/>
      <c r="CG37" s="849"/>
      <c r="CH37" s="849"/>
      <c r="CI37" s="849"/>
    </row>
    <row r="38" spans="1:87" ht="14.15" customHeight="1">
      <c r="A38" s="6"/>
      <c r="B38" s="68"/>
      <c r="C38" s="6" t="s">
        <v>1923</v>
      </c>
      <c r="AE38" s="177"/>
      <c r="AG38" s="1850"/>
      <c r="AH38" s="1850"/>
      <c r="AI38" s="1850"/>
      <c r="AJ38" s="1850"/>
      <c r="AK38" s="1850"/>
      <c r="AL38" s="1850"/>
      <c r="AM38" s="1850"/>
      <c r="AN38" s="1850"/>
      <c r="AO38" s="1850"/>
      <c r="AP38" s="1850"/>
      <c r="AQ38" s="1850"/>
      <c r="AR38" s="1850"/>
      <c r="AS38" s="3346"/>
      <c r="AT38" s="62"/>
    </row>
    <row r="39" spans="1:87" ht="14.15" customHeight="1">
      <c r="A39" s="6"/>
      <c r="B39" s="68"/>
      <c r="C39" s="6"/>
      <c r="D39" s="1"/>
      <c r="F39" s="1"/>
      <c r="G39" s="1"/>
      <c r="H39" s="1"/>
      <c r="J39" s="1"/>
      <c r="L39" s="6"/>
      <c r="M39" s="6"/>
      <c r="N39" s="6"/>
      <c r="O39" s="6"/>
      <c r="P39" s="6"/>
      <c r="Q39" s="1"/>
      <c r="R39" s="2412"/>
      <c r="S39" s="2412"/>
      <c r="T39" s="2412"/>
      <c r="U39" s="2412"/>
      <c r="V39" s="2412"/>
      <c r="W39" s="2412"/>
      <c r="X39" s="2412"/>
      <c r="Y39" s="2412"/>
      <c r="Z39" s="2412"/>
      <c r="AA39" s="2412"/>
      <c r="AB39" s="2412"/>
      <c r="AC39" s="2412"/>
      <c r="AD39" s="2412"/>
      <c r="AE39" s="4892"/>
      <c r="AF39" s="105"/>
      <c r="AG39" s="1850"/>
      <c r="AH39" s="1850"/>
      <c r="AI39" s="1850"/>
      <c r="AJ39" s="1850"/>
      <c r="AK39" s="1850"/>
      <c r="AL39" s="1850"/>
      <c r="AM39" s="1850"/>
      <c r="AN39" s="1850"/>
      <c r="AO39" s="1850"/>
      <c r="AP39" s="1850"/>
      <c r="AQ39" s="1850"/>
      <c r="AR39" s="1850"/>
      <c r="AS39" s="3346"/>
      <c r="AT39" s="264"/>
      <c r="AU39" s="115"/>
      <c r="AV39" s="1624"/>
    </row>
    <row r="40" spans="1:87" ht="14.15" customHeight="1">
      <c r="A40" s="6"/>
      <c r="B40" s="68"/>
      <c r="C40" s="1" t="s">
        <v>1585</v>
      </c>
      <c r="D40" s="1"/>
      <c r="F40" s="1"/>
      <c r="G40" s="1"/>
      <c r="H40" s="1"/>
      <c r="I40" s="1"/>
      <c r="J40" s="1"/>
      <c r="K40" s="1"/>
      <c r="L40" s="1"/>
      <c r="M40" s="1"/>
      <c r="N40" s="1"/>
      <c r="O40" s="1"/>
      <c r="P40" s="1"/>
      <c r="Q40" s="6"/>
      <c r="R40" s="96"/>
      <c r="S40" s="96"/>
      <c r="T40" s="97"/>
      <c r="U40" s="98"/>
      <c r="V40" s="98"/>
      <c r="W40" s="6"/>
      <c r="X40" s="6"/>
      <c r="Y40" s="499"/>
      <c r="Z40" s="6"/>
      <c r="AA40" s="6"/>
      <c r="AB40" s="6"/>
      <c r="AC40" s="6"/>
      <c r="AD40" s="6"/>
      <c r="AE40" s="70"/>
      <c r="AF40" s="5" t="s">
        <v>165</v>
      </c>
      <c r="AG40" s="1850" t="s">
        <v>1781</v>
      </c>
      <c r="AH40" s="1850"/>
      <c r="AI40" s="1850"/>
      <c r="AJ40" s="1850"/>
      <c r="AK40" s="1850"/>
      <c r="AL40" s="1850"/>
      <c r="AM40" s="1850"/>
      <c r="AN40" s="1850"/>
      <c r="AO40" s="1850"/>
      <c r="AP40" s="1850"/>
      <c r="AQ40" s="1850"/>
      <c r="AR40" s="1850"/>
      <c r="AS40" s="3346"/>
      <c r="AT40" s="264"/>
      <c r="AU40" s="115"/>
      <c r="AV40" s="79"/>
    </row>
    <row r="41" spans="1:87" ht="14.15" customHeight="1">
      <c r="A41" s="6"/>
      <c r="B41" s="68"/>
      <c r="C41" s="6"/>
      <c r="D41" s="779" t="s">
        <v>1586</v>
      </c>
      <c r="F41" s="6"/>
      <c r="G41" s="6"/>
      <c r="H41" s="6"/>
      <c r="I41" s="6"/>
      <c r="J41" s="6"/>
      <c r="K41" s="1"/>
      <c r="L41" s="1"/>
      <c r="M41" s="6"/>
      <c r="N41" s="6"/>
      <c r="O41" s="6"/>
      <c r="P41" s="6"/>
      <c r="Q41" s="6"/>
      <c r="R41" s="499"/>
      <c r="S41" s="6"/>
      <c r="T41" s="6"/>
      <c r="U41" s="1"/>
      <c r="V41" s="1"/>
      <c r="W41" s="1"/>
      <c r="X41" s="1"/>
      <c r="Z41" s="1"/>
      <c r="AA41" s="1"/>
      <c r="AB41" s="1"/>
      <c r="AC41" s="1"/>
      <c r="AD41" s="6"/>
      <c r="AE41" s="6"/>
      <c r="AF41" s="152"/>
      <c r="AG41" s="1850"/>
      <c r="AH41" s="1850"/>
      <c r="AI41" s="1850"/>
      <c r="AJ41" s="1850"/>
      <c r="AK41" s="1850"/>
      <c r="AL41" s="1850"/>
      <c r="AM41" s="1850"/>
      <c r="AN41" s="1850"/>
      <c r="AO41" s="1850"/>
      <c r="AP41" s="1850"/>
      <c r="AQ41" s="1850"/>
      <c r="AR41" s="1850"/>
      <c r="AS41" s="3346"/>
      <c r="AT41" s="264"/>
      <c r="AU41" s="115"/>
      <c r="AV41" s="1590"/>
    </row>
    <row r="42" spans="1:87" ht="14.15" customHeight="1">
      <c r="A42" s="6"/>
      <c r="B42" s="68"/>
      <c r="C42" s="1"/>
      <c r="D42" s="779" t="s">
        <v>1587</v>
      </c>
      <c r="F42" s="6"/>
      <c r="G42" s="6"/>
      <c r="H42" s="6"/>
      <c r="I42" s="499"/>
      <c r="J42" s="6"/>
      <c r="K42" s="1"/>
      <c r="L42" s="499"/>
      <c r="AD42" s="121"/>
      <c r="AE42" s="121"/>
      <c r="AF42" s="642"/>
      <c r="AG42" s="1850"/>
      <c r="AH42" s="1850"/>
      <c r="AI42" s="1850"/>
      <c r="AJ42" s="1850"/>
      <c r="AK42" s="1850"/>
      <c r="AL42" s="1850"/>
      <c r="AM42" s="1850"/>
      <c r="AN42" s="1850"/>
      <c r="AO42" s="1850"/>
      <c r="AP42" s="1850"/>
      <c r="AQ42" s="1850"/>
      <c r="AR42" s="1850"/>
      <c r="AS42" s="3346"/>
      <c r="AT42" s="674"/>
      <c r="AU42" s="1311"/>
    </row>
    <row r="43" spans="1:87" ht="14.25" customHeight="1">
      <c r="A43" s="6"/>
      <c r="B43" s="68"/>
      <c r="C43" s="6"/>
      <c r="D43" s="779" t="s">
        <v>1588</v>
      </c>
      <c r="E43" s="499"/>
      <c r="F43" s="6"/>
      <c r="G43" s="6"/>
      <c r="H43" s="6"/>
      <c r="I43" s="6"/>
      <c r="J43" s="6"/>
      <c r="K43" s="1"/>
      <c r="L43" s="1"/>
      <c r="M43" s="121"/>
      <c r="N43" s="121"/>
      <c r="O43" s="121"/>
      <c r="P43" s="121"/>
      <c r="Q43" s="121"/>
      <c r="S43" s="121"/>
      <c r="T43" s="121"/>
      <c r="U43" s="121"/>
      <c r="V43" s="121"/>
      <c r="W43" s="121"/>
      <c r="X43" s="121"/>
      <c r="Z43" s="121"/>
      <c r="AA43" s="121"/>
      <c r="AB43" s="121"/>
      <c r="AC43" s="121"/>
      <c r="AD43" s="121"/>
      <c r="AE43" s="1322"/>
      <c r="AG43" s="1850"/>
      <c r="AH43" s="1850"/>
      <c r="AI43" s="1850"/>
      <c r="AJ43" s="1850"/>
      <c r="AK43" s="1850"/>
      <c r="AL43" s="1850"/>
      <c r="AM43" s="1850"/>
      <c r="AN43" s="1850"/>
      <c r="AO43" s="1850"/>
      <c r="AP43" s="1850"/>
      <c r="AQ43" s="1850"/>
      <c r="AR43" s="1850"/>
      <c r="AS43" s="3346"/>
      <c r="AT43" s="674"/>
      <c r="AU43" s="1311"/>
      <c r="AV43" s="185"/>
      <c r="AZ43" s="216"/>
    </row>
    <row r="44" spans="1:87" ht="14.15" customHeight="1">
      <c r="A44" s="6"/>
      <c r="B44" s="68"/>
      <c r="D44" s="1"/>
      <c r="F44" s="6"/>
      <c r="G44" s="6"/>
      <c r="H44" s="6"/>
      <c r="I44" s="6"/>
      <c r="J44" s="6"/>
      <c r="K44" s="1"/>
      <c r="L44" s="96"/>
      <c r="M44" s="96"/>
      <c r="N44" s="96"/>
      <c r="O44" s="96"/>
      <c r="P44" s="96"/>
      <c r="Q44" s="96"/>
      <c r="R44" s="96"/>
      <c r="S44" s="96"/>
      <c r="T44" s="96"/>
      <c r="U44" s="96"/>
      <c r="V44" s="96"/>
      <c r="W44" s="96"/>
      <c r="X44" s="96"/>
      <c r="Y44" s="96"/>
      <c r="Z44" s="96"/>
      <c r="AA44" s="96"/>
      <c r="AB44" s="96"/>
      <c r="AC44" s="96"/>
      <c r="AD44" s="96"/>
      <c r="AE44" s="745"/>
      <c r="AF44" s="126" t="s">
        <v>165</v>
      </c>
      <c r="AG44" s="4942" t="s">
        <v>1782</v>
      </c>
      <c r="AH44" s="4942"/>
      <c r="AI44" s="4942"/>
      <c r="AJ44" s="4942"/>
      <c r="AK44" s="4942"/>
      <c r="AL44" s="4942"/>
      <c r="AM44" s="4942"/>
      <c r="AN44" s="4942"/>
      <c r="AO44" s="4942"/>
      <c r="AP44" s="4942"/>
      <c r="AQ44" s="4942"/>
      <c r="AR44" s="4942"/>
      <c r="AS44" s="4943"/>
      <c r="AT44" s="656"/>
      <c r="AU44" s="843"/>
      <c r="AV44" s="1625"/>
      <c r="AW44" s="216"/>
      <c r="AX44" s="216"/>
      <c r="AY44" s="216"/>
      <c r="AZ44" s="216"/>
      <c r="BA44" s="216"/>
      <c r="BB44" s="185"/>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row>
    <row r="45" spans="1:87" ht="14.15" customHeight="1">
      <c r="A45" s="6"/>
      <c r="B45" s="68"/>
      <c r="C45" s="6" t="s">
        <v>1652</v>
      </c>
      <c r="D45" s="1170"/>
      <c r="E45" s="1170"/>
      <c r="F45" s="1170"/>
      <c r="G45" s="1"/>
      <c r="H45" s="1"/>
      <c r="I45" s="1"/>
      <c r="J45" s="1"/>
      <c r="K45" s="1"/>
      <c r="L45" s="1"/>
      <c r="M45" s="1"/>
      <c r="N45" s="1"/>
      <c r="O45" s="1"/>
      <c r="P45" s="1"/>
      <c r="Q45" s="6"/>
      <c r="R45" s="96"/>
      <c r="S45" s="96"/>
      <c r="T45" s="97"/>
      <c r="U45" s="98"/>
      <c r="V45" s="98"/>
      <c r="W45" s="6"/>
      <c r="X45" s="6"/>
      <c r="Y45" s="499"/>
      <c r="Z45" s="6"/>
      <c r="AA45" s="6"/>
      <c r="AB45" s="6"/>
      <c r="AC45" s="6"/>
      <c r="AD45" s="6"/>
      <c r="AE45" s="888"/>
      <c r="AF45" s="126"/>
      <c r="AG45" s="4942"/>
      <c r="AH45" s="4942"/>
      <c r="AI45" s="4942"/>
      <c r="AJ45" s="4942"/>
      <c r="AK45" s="4942"/>
      <c r="AL45" s="4942"/>
      <c r="AM45" s="4942"/>
      <c r="AN45" s="4942"/>
      <c r="AO45" s="4942"/>
      <c r="AP45" s="4942"/>
      <c r="AQ45" s="4942"/>
      <c r="AR45" s="4942"/>
      <c r="AS45" s="4943"/>
      <c r="AT45" s="656"/>
      <c r="AU45" s="843"/>
      <c r="AV45" s="1204"/>
      <c r="AW45" s="1204"/>
      <c r="AX45" s="1204"/>
      <c r="AY45" s="1204"/>
      <c r="AZ45" s="1204"/>
      <c r="BA45" s="1204"/>
      <c r="BB45" s="1204"/>
      <c r="BC45" s="1204"/>
      <c r="BD45" s="1204"/>
      <c r="BE45" s="1204"/>
      <c r="BF45" s="1204"/>
      <c r="BG45" s="1204"/>
      <c r="BH45" s="1204"/>
      <c r="BI45" s="1204"/>
      <c r="BJ45" s="1204"/>
      <c r="BK45" s="1204"/>
      <c r="BL45" s="1204"/>
      <c r="BM45" s="1204"/>
      <c r="BN45" s="1204"/>
      <c r="BO45" s="1204"/>
      <c r="BP45" s="1204"/>
      <c r="BQ45" s="1204"/>
      <c r="BR45" s="1204"/>
      <c r="BS45" s="1204"/>
      <c r="BT45" s="1204"/>
      <c r="BU45" s="1204"/>
      <c r="BV45" s="1204"/>
      <c r="BW45" s="1204"/>
      <c r="BX45" s="1204"/>
      <c r="BY45" s="1204"/>
      <c r="BZ45" s="1204"/>
      <c r="CA45" s="1204"/>
      <c r="CB45" s="1204"/>
      <c r="CC45" s="1204"/>
      <c r="CD45" s="1204"/>
      <c r="CE45" s="1204"/>
      <c r="CF45" s="1204"/>
      <c r="CG45" s="1204"/>
      <c r="CH45" s="1204"/>
      <c r="CI45" s="1204"/>
    </row>
    <row r="46" spans="1:87" ht="14.25" customHeight="1">
      <c r="A46" s="6"/>
      <c r="B46" s="68"/>
      <c r="C46" s="1"/>
      <c r="D46" s="5" t="s">
        <v>1589</v>
      </c>
      <c r="E46" s="86"/>
      <c r="F46" s="83"/>
      <c r="G46" s="6"/>
      <c r="H46" s="6"/>
      <c r="I46" s="6"/>
      <c r="J46" s="6"/>
      <c r="K46" s="6"/>
      <c r="L46" s="6"/>
      <c r="M46" s="6"/>
      <c r="N46" s="6"/>
      <c r="O46" s="6"/>
      <c r="P46" s="6"/>
      <c r="Q46" s="1"/>
      <c r="U46" s="1"/>
      <c r="AE46" s="1"/>
      <c r="AF46" s="103"/>
      <c r="AG46" s="4942"/>
      <c r="AH46" s="4942"/>
      <c r="AI46" s="4942"/>
      <c r="AJ46" s="4942"/>
      <c r="AK46" s="4942"/>
      <c r="AL46" s="4942"/>
      <c r="AM46" s="4942"/>
      <c r="AN46" s="4942"/>
      <c r="AO46" s="4942"/>
      <c r="AP46" s="4942"/>
      <c r="AQ46" s="4942"/>
      <c r="AR46" s="4942"/>
      <c r="AS46" s="4943"/>
      <c r="AT46" s="656"/>
      <c r="AU46" s="843"/>
      <c r="AV46" s="1626"/>
      <c r="AW46" s="1626"/>
      <c r="AX46" s="1626"/>
      <c r="AY46" s="1626"/>
      <c r="AZ46" s="1626"/>
      <c r="BA46" s="1626"/>
      <c r="BB46" s="1626"/>
      <c r="BC46" s="1626"/>
      <c r="BD46" s="1626"/>
      <c r="BE46" s="1626"/>
      <c r="BF46" s="1626"/>
      <c r="BG46" s="1626"/>
      <c r="BH46" s="1626"/>
      <c r="BI46" s="1626"/>
      <c r="BJ46" s="1626"/>
      <c r="BK46" s="1626"/>
      <c r="BL46" s="1626"/>
      <c r="BM46" s="1626"/>
      <c r="BN46" s="1626"/>
      <c r="BO46" s="1626"/>
      <c r="BP46" s="1626"/>
      <c r="BQ46" s="1626"/>
      <c r="BR46" s="1626"/>
      <c r="BS46" s="1626"/>
      <c r="BT46" s="1626"/>
      <c r="BU46" s="1626"/>
      <c r="BV46" s="1626"/>
      <c r="BW46" s="1626"/>
      <c r="BX46" s="1626"/>
      <c r="BY46" s="1626"/>
      <c r="BZ46" s="1626"/>
    </row>
    <row r="47" spans="1:87" ht="14.25" customHeight="1">
      <c r="A47" s="6"/>
      <c r="B47" s="68"/>
      <c r="C47" s="1"/>
      <c r="D47" s="5" t="s">
        <v>1590</v>
      </c>
      <c r="F47" s="6"/>
      <c r="G47" s="6"/>
      <c r="H47" s="1"/>
      <c r="I47" s="1"/>
      <c r="J47" s="1"/>
      <c r="K47" s="1"/>
      <c r="L47" s="1"/>
      <c r="M47" s="1"/>
      <c r="N47" s="1"/>
      <c r="P47" s="1"/>
      <c r="Q47" s="1"/>
      <c r="S47" s="1"/>
      <c r="T47" s="1"/>
      <c r="U47" s="1"/>
      <c r="W47" s="1"/>
      <c r="X47" s="1"/>
      <c r="Z47" s="1"/>
      <c r="AA47" s="1"/>
      <c r="AB47" s="1"/>
      <c r="AC47" s="1"/>
      <c r="AD47" s="1"/>
      <c r="AE47" s="1"/>
      <c r="AF47" s="103"/>
      <c r="AG47" s="4942"/>
      <c r="AH47" s="4942"/>
      <c r="AI47" s="4942"/>
      <c r="AJ47" s="4942"/>
      <c r="AK47" s="4942"/>
      <c r="AL47" s="4942"/>
      <c r="AM47" s="4942"/>
      <c r="AN47" s="4942"/>
      <c r="AO47" s="4942"/>
      <c r="AP47" s="4942"/>
      <c r="AQ47" s="4942"/>
      <c r="AR47" s="4942"/>
      <c r="AS47" s="4943"/>
      <c r="AT47" s="656"/>
      <c r="AU47" s="843"/>
      <c r="AV47" s="1590"/>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1204"/>
    </row>
    <row r="48" spans="1:87" ht="14.15" customHeight="1">
      <c r="A48" s="6"/>
      <c r="B48" s="68"/>
      <c r="D48" s="1"/>
      <c r="F48" s="1"/>
      <c r="G48" s="1"/>
      <c r="H48" s="1"/>
      <c r="I48" s="1"/>
      <c r="J48" s="1"/>
      <c r="K48" s="1"/>
      <c r="L48" s="1"/>
      <c r="M48" s="1"/>
      <c r="N48" s="1"/>
      <c r="O48" s="1"/>
      <c r="P48" s="1"/>
      <c r="Q48" s="1"/>
      <c r="S48" s="1"/>
      <c r="T48" s="1"/>
      <c r="U48" s="1"/>
      <c r="V48" s="1"/>
      <c r="W48" s="1"/>
      <c r="X48" s="1"/>
      <c r="Z48" s="1"/>
      <c r="AA48" s="1"/>
      <c r="AB48" s="1"/>
      <c r="AC48" s="1"/>
      <c r="AD48" s="1"/>
      <c r="AE48" s="121"/>
      <c r="AF48" s="152"/>
      <c r="AG48" s="1323"/>
      <c r="AH48" s="1323"/>
      <c r="AI48" s="1323"/>
      <c r="AJ48" s="1323"/>
      <c r="AK48" s="1323"/>
      <c r="AL48" s="1323"/>
      <c r="AM48" s="1323"/>
      <c r="AN48" s="1323"/>
      <c r="AO48" s="1323"/>
      <c r="AP48" s="1323"/>
      <c r="AQ48" s="1323"/>
      <c r="AR48" s="1323"/>
      <c r="AS48" s="606"/>
      <c r="AT48" s="656"/>
      <c r="AU48" s="843"/>
      <c r="AV48" s="121"/>
      <c r="CB48" s="1204"/>
    </row>
    <row r="49" spans="1:88" ht="14.15" customHeight="1">
      <c r="A49" s="6"/>
      <c r="B49" s="68"/>
      <c r="C49" s="5" t="s">
        <v>1653</v>
      </c>
      <c r="E49" s="1"/>
      <c r="F49" s="1"/>
      <c r="G49" s="6"/>
      <c r="H49" s="6"/>
      <c r="I49" s="6"/>
      <c r="J49" s="6"/>
      <c r="K49" s="1"/>
      <c r="L49" s="1"/>
      <c r="M49" s="1"/>
      <c r="N49" s="6"/>
      <c r="O49" s="1"/>
      <c r="P49" s="1"/>
      <c r="Q49" s="1"/>
      <c r="S49" s="1"/>
      <c r="T49" s="1"/>
      <c r="U49" s="1"/>
      <c r="V49" s="1"/>
      <c r="W49" s="1"/>
      <c r="X49" s="1"/>
      <c r="Z49" s="6"/>
      <c r="AA49" s="6"/>
      <c r="AB49" s="6"/>
      <c r="AC49" s="6"/>
      <c r="AD49" s="6"/>
      <c r="AE49" s="1295"/>
      <c r="AF49" s="105" t="s">
        <v>1273</v>
      </c>
      <c r="AG49" s="115"/>
      <c r="AH49" s="1323"/>
      <c r="AI49" s="1323"/>
      <c r="AJ49" s="1323"/>
      <c r="AK49" s="1323"/>
      <c r="AL49" s="1323"/>
      <c r="AM49" s="1323"/>
      <c r="AN49" s="1323"/>
      <c r="AO49" s="1323"/>
      <c r="AP49" s="1323"/>
      <c r="AQ49" s="1323"/>
      <c r="AR49" s="1323"/>
      <c r="AS49" s="867"/>
      <c r="AT49" s="657"/>
      <c r="AU49" s="630"/>
      <c r="AV49" s="1434"/>
      <c r="AW49" s="1434"/>
      <c r="AX49" s="1434"/>
      <c r="AY49" s="1434"/>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B49" s="1627"/>
    </row>
    <row r="50" spans="1:88" ht="14.15" customHeight="1">
      <c r="A50" s="6"/>
      <c r="B50" s="68"/>
      <c r="C50" s="1" t="s">
        <v>1654</v>
      </c>
      <c r="D50" s="1"/>
      <c r="E50" s="1"/>
      <c r="F50" s="1"/>
      <c r="G50" s="1"/>
      <c r="H50" s="1"/>
      <c r="I50" s="1"/>
      <c r="J50" s="1"/>
      <c r="K50" s="1"/>
      <c r="L50" s="1"/>
      <c r="M50" s="1"/>
      <c r="N50" s="1"/>
      <c r="O50" s="1"/>
      <c r="P50" s="1"/>
      <c r="Q50" s="1"/>
      <c r="S50" s="1"/>
      <c r="T50" s="1"/>
      <c r="U50" s="1"/>
      <c r="V50" s="1"/>
      <c r="W50" s="1"/>
      <c r="X50" s="1"/>
      <c r="Y50" s="167"/>
      <c r="AE50" s="6"/>
      <c r="AF50" s="212" t="s">
        <v>966</v>
      </c>
      <c r="AG50" s="115" t="s">
        <v>974</v>
      </c>
      <c r="AT50" s="1169"/>
      <c r="AU50" s="1320"/>
      <c r="AV50" s="1628"/>
      <c r="AW50" s="121"/>
      <c r="AX50" s="121"/>
      <c r="AY50" s="121"/>
      <c r="CB50" s="79"/>
      <c r="CC50" s="79"/>
      <c r="CD50" s="79"/>
      <c r="CE50" s="79"/>
      <c r="CF50" s="79"/>
      <c r="CG50" s="79"/>
      <c r="CH50" s="79"/>
      <c r="CI50" s="79"/>
    </row>
    <row r="51" spans="1:88" ht="14.15" customHeight="1">
      <c r="A51" s="6"/>
      <c r="B51" s="68"/>
      <c r="C51" s="6"/>
      <c r="D51" s="6"/>
      <c r="E51" s="499"/>
      <c r="F51" s="6"/>
      <c r="H51" s="1"/>
      <c r="I51" s="1"/>
      <c r="J51" s="1"/>
      <c r="K51" s="1"/>
      <c r="L51" s="1"/>
      <c r="M51" s="1"/>
      <c r="N51" s="1"/>
      <c r="O51" s="1"/>
      <c r="P51" s="1"/>
      <c r="Q51" s="1"/>
      <c r="U51" s="1"/>
      <c r="AE51" s="6"/>
      <c r="AF51" s="212" t="s">
        <v>966</v>
      </c>
      <c r="AG51" s="115" t="s">
        <v>1711</v>
      </c>
      <c r="AT51" s="1169"/>
      <c r="AU51" s="1320"/>
      <c r="AV51" s="121"/>
      <c r="AW51" s="583"/>
      <c r="AX51" s="583"/>
      <c r="AY51" s="583"/>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183"/>
      <c r="CC51" s="183"/>
      <c r="CD51" s="183"/>
      <c r="CE51" s="183"/>
      <c r="CF51" s="183"/>
      <c r="CG51" s="183"/>
      <c r="CH51" s="183"/>
      <c r="CI51" s="183"/>
    </row>
    <row r="52" spans="1:88" ht="14.15" customHeight="1">
      <c r="A52" s="6"/>
      <c r="B52" s="68"/>
      <c r="D52" s="121" t="s">
        <v>1591</v>
      </c>
      <c r="E52" s="499"/>
      <c r="F52" s="6"/>
      <c r="G52" s="6"/>
      <c r="I52" s="6"/>
      <c r="J52" s="6"/>
      <c r="K52" s="6"/>
      <c r="M52" s="6"/>
      <c r="N52" s="6"/>
      <c r="O52" s="6"/>
      <c r="P52" s="6"/>
      <c r="Q52" s="6"/>
      <c r="R52" s="499"/>
      <c r="S52" s="6"/>
      <c r="T52" s="121"/>
      <c r="U52" s="121"/>
      <c r="V52" s="8"/>
      <c r="W52" s="121"/>
      <c r="X52" s="121"/>
      <c r="Z52" s="121"/>
      <c r="AA52" s="121"/>
      <c r="AB52" s="121"/>
      <c r="AC52" s="121"/>
      <c r="AD52" s="121"/>
      <c r="AE52" s="70"/>
      <c r="AF52" s="126"/>
      <c r="AT52" s="1169"/>
      <c r="AU52" s="1320"/>
      <c r="AV52" s="1434"/>
      <c r="AW52" s="260"/>
      <c r="AX52" s="260"/>
      <c r="AY52" s="26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row>
    <row r="53" spans="1:88" ht="14.15" customHeight="1">
      <c r="A53" s="6"/>
      <c r="B53" s="68"/>
      <c r="C53" s="6"/>
      <c r="D53" s="2515"/>
      <c r="E53" s="2515"/>
      <c r="F53" s="2515"/>
      <c r="G53" s="2515"/>
      <c r="H53" s="2515"/>
      <c r="I53" s="2515"/>
      <c r="J53" s="2515"/>
      <c r="K53" s="2515"/>
      <c r="L53" s="2515"/>
      <c r="M53" s="2515"/>
      <c r="N53" s="2515"/>
      <c r="O53" s="2515"/>
      <c r="P53" s="2515"/>
      <c r="Q53" s="2515"/>
      <c r="R53" s="2515"/>
      <c r="S53" s="2515"/>
      <c r="T53" s="2515"/>
      <c r="U53" s="2515"/>
      <c r="V53" s="2515"/>
      <c r="W53" s="2515"/>
      <c r="X53" s="2515"/>
      <c r="Y53" s="2515"/>
      <c r="Z53" s="2515"/>
      <c r="AA53" s="2515"/>
      <c r="AB53" s="2515"/>
      <c r="AC53" s="2515"/>
      <c r="AD53" s="2515"/>
      <c r="AE53" s="78"/>
      <c r="AF53" s="152"/>
      <c r="AT53" s="1169"/>
      <c r="AU53" s="1320"/>
      <c r="AV53" s="583"/>
      <c r="AW53" s="583"/>
      <c r="AX53" s="583"/>
      <c r="AY53" s="121"/>
      <c r="BD53" s="1629"/>
      <c r="BE53" s="1629"/>
      <c r="BF53" s="1629"/>
      <c r="BG53" s="1629"/>
      <c r="BH53" s="1629"/>
      <c r="BI53" s="1629"/>
      <c r="BJ53" s="1629"/>
      <c r="BK53" s="1629"/>
      <c r="BL53" s="1629"/>
      <c r="BM53" s="1629"/>
      <c r="BN53" s="1629"/>
      <c r="BO53" s="1629"/>
      <c r="BP53" s="1629"/>
      <c r="BQ53" s="1629"/>
      <c r="BR53" s="1629"/>
      <c r="BS53" s="1629"/>
      <c r="BT53" s="1629"/>
      <c r="BU53" s="1629"/>
      <c r="BV53" s="1629"/>
      <c r="BW53" s="1629"/>
      <c r="BX53" s="1629"/>
      <c r="BY53" s="1629"/>
      <c r="BZ53" s="1629"/>
      <c r="CA53" s="1629"/>
      <c r="CB53" s="1629"/>
      <c r="CC53" s="1629"/>
      <c r="CD53" s="1629"/>
      <c r="CE53" s="1629"/>
      <c r="CF53" s="1629"/>
      <c r="CG53" s="1629"/>
      <c r="CH53" s="1629"/>
      <c r="CI53" s="1629"/>
    </row>
    <row r="54" spans="1:88" ht="14.15" customHeight="1">
      <c r="A54" s="6"/>
      <c r="B54" s="68"/>
      <c r="C54" s="6"/>
      <c r="D54" s="2515"/>
      <c r="E54" s="2515"/>
      <c r="F54" s="2515"/>
      <c r="G54" s="2515"/>
      <c r="H54" s="2515"/>
      <c r="I54" s="2515"/>
      <c r="J54" s="2515"/>
      <c r="K54" s="2515"/>
      <c r="L54" s="2515"/>
      <c r="M54" s="2515"/>
      <c r="N54" s="2515"/>
      <c r="O54" s="2515"/>
      <c r="P54" s="2515"/>
      <c r="Q54" s="2515"/>
      <c r="R54" s="2515"/>
      <c r="S54" s="2515"/>
      <c r="T54" s="2515"/>
      <c r="U54" s="2515"/>
      <c r="V54" s="2515"/>
      <c r="W54" s="2515"/>
      <c r="X54" s="2515"/>
      <c r="Y54" s="2515"/>
      <c r="Z54" s="2515"/>
      <c r="AA54" s="2515"/>
      <c r="AB54" s="2515"/>
      <c r="AC54" s="2515"/>
      <c r="AD54" s="2515"/>
      <c r="AE54" s="1"/>
      <c r="AF54" s="126"/>
      <c r="AT54" s="656"/>
      <c r="AU54" s="843"/>
      <c r="AV54" s="1630"/>
      <c r="AW54" s="1630"/>
      <c r="AX54" s="1630"/>
      <c r="AY54" s="1630"/>
      <c r="AZ54" s="1629"/>
      <c r="BA54" s="1629"/>
      <c r="BB54" s="1629"/>
      <c r="BC54" s="1629"/>
      <c r="BD54" s="1629"/>
      <c r="BE54" s="1629"/>
      <c r="BF54" s="1629"/>
      <c r="BG54" s="1629"/>
      <c r="BH54" s="1629"/>
      <c r="BI54" s="1629"/>
      <c r="BJ54" s="1629"/>
      <c r="BK54" s="1629"/>
      <c r="BL54" s="1629"/>
      <c r="BM54" s="1629"/>
      <c r="BN54" s="1629"/>
      <c r="BO54" s="1629"/>
      <c r="BP54" s="1629"/>
      <c r="BQ54" s="1629"/>
      <c r="BR54" s="1629"/>
      <c r="BS54" s="1629"/>
      <c r="BT54" s="1629"/>
      <c r="BU54" s="1629"/>
      <c r="BV54" s="1629"/>
      <c r="BW54" s="1629"/>
      <c r="BX54" s="1629"/>
      <c r="BY54" s="1629"/>
      <c r="BZ54" s="1629"/>
      <c r="CA54" s="1629"/>
      <c r="CB54" s="1629"/>
      <c r="CC54" s="1629"/>
      <c r="CD54" s="1629"/>
      <c r="CE54" s="1629"/>
      <c r="CF54" s="1629"/>
      <c r="CG54" s="1629"/>
      <c r="CH54" s="1629"/>
      <c r="CI54" s="1629"/>
    </row>
    <row r="55" spans="1:88" ht="14.15" customHeight="1">
      <c r="A55" s="6"/>
      <c r="B55" s="68"/>
      <c r="C55" s="6"/>
      <c r="E55" s="1170"/>
      <c r="F55" s="1170"/>
      <c r="G55" s="1170"/>
      <c r="H55" s="1170"/>
      <c r="I55" s="1170"/>
      <c r="J55" s="1170"/>
      <c r="K55" s="1170"/>
      <c r="L55" s="1170"/>
      <c r="M55" s="1170"/>
      <c r="N55" s="1170"/>
      <c r="O55" s="1170"/>
      <c r="P55" s="1170"/>
      <c r="Q55" s="1170"/>
      <c r="R55" s="1170"/>
      <c r="S55" s="1170"/>
      <c r="T55" s="1170"/>
      <c r="U55" s="1170"/>
      <c r="V55" s="1170"/>
      <c r="W55" s="1170"/>
      <c r="X55" s="1170"/>
      <c r="Y55" s="1170"/>
      <c r="Z55" s="1170"/>
      <c r="AA55" s="1170"/>
      <c r="AB55" s="1170"/>
      <c r="AC55" s="1170"/>
      <c r="AD55" s="1170"/>
      <c r="AE55" s="1167"/>
      <c r="AF55" s="105"/>
      <c r="AT55" s="656"/>
      <c r="AU55" s="843"/>
      <c r="AV55" s="1630"/>
      <c r="AW55" s="1630"/>
      <c r="AX55" s="1630"/>
      <c r="AY55" s="1630"/>
      <c r="AZ55" s="1629"/>
      <c r="BA55" s="1629"/>
      <c r="BB55" s="1629"/>
      <c r="BC55" s="1629"/>
      <c r="BD55" s="1629"/>
      <c r="BE55" s="1629"/>
      <c r="BF55" s="1629"/>
      <c r="BG55" s="1629"/>
      <c r="BH55" s="1629"/>
      <c r="BI55" s="1629"/>
      <c r="BJ55" s="1629"/>
      <c r="BK55" s="1629"/>
      <c r="BL55" s="1629"/>
      <c r="BM55" s="1629"/>
      <c r="BN55" s="1629"/>
      <c r="BO55" s="1629"/>
      <c r="BP55" s="1629"/>
      <c r="BQ55" s="1629"/>
      <c r="BR55" s="1629"/>
      <c r="BS55" s="1629"/>
      <c r="BT55" s="1629"/>
      <c r="BU55" s="1629"/>
      <c r="BV55" s="1629"/>
      <c r="BW55" s="1629"/>
      <c r="BX55" s="1629"/>
      <c r="BY55" s="1629"/>
      <c r="BZ55" s="1629"/>
      <c r="CA55" s="1629"/>
      <c r="CB55" s="1629"/>
      <c r="CC55" s="1629"/>
      <c r="CD55" s="1629"/>
      <c r="CE55" s="1629"/>
      <c r="CF55" s="1629"/>
      <c r="CG55" s="1629"/>
      <c r="CH55" s="1629"/>
      <c r="CI55" s="1629"/>
      <c r="CJ55" s="1625"/>
    </row>
    <row r="56" spans="1:88" ht="14.15" customHeight="1">
      <c r="A56" s="6"/>
      <c r="B56" s="68"/>
      <c r="C56" s="6" t="s">
        <v>1924</v>
      </c>
      <c r="D56" s="609"/>
      <c r="E56" s="609"/>
      <c r="F56" s="609"/>
      <c r="G56" s="609"/>
      <c r="H56" s="609"/>
      <c r="I56" s="609"/>
      <c r="J56" s="609"/>
      <c r="K56" s="609"/>
      <c r="L56" s="609"/>
      <c r="M56" s="609"/>
      <c r="N56" s="609"/>
      <c r="O56" s="609"/>
      <c r="P56" s="609"/>
      <c r="Q56" s="609"/>
      <c r="R56" s="234"/>
      <c r="S56" s="609"/>
      <c r="T56" s="609"/>
      <c r="U56" s="609"/>
      <c r="V56" s="609"/>
      <c r="W56" s="609"/>
      <c r="X56" s="609"/>
      <c r="Y56" s="234"/>
      <c r="Z56" s="1170"/>
      <c r="AA56" s="1170"/>
      <c r="AB56" s="1170"/>
      <c r="AC56" s="1170"/>
      <c r="AD56" s="1170"/>
      <c r="AE56" s="70"/>
      <c r="AF56" s="105"/>
      <c r="AT56" s="656"/>
      <c r="AU56" s="843"/>
      <c r="AV56" s="1630"/>
      <c r="AW56" s="1630"/>
      <c r="AX56" s="1630"/>
      <c r="AY56" s="1630"/>
      <c r="AZ56" s="1629"/>
      <c r="BA56" s="1629"/>
      <c r="BB56" s="1629"/>
      <c r="BC56" s="1629"/>
      <c r="BD56" s="1629"/>
      <c r="BE56" s="1629"/>
      <c r="BF56" s="1629"/>
      <c r="BG56" s="1629"/>
      <c r="BH56" s="1629"/>
      <c r="BI56" s="1629"/>
      <c r="BJ56" s="1629"/>
      <c r="BK56" s="1629"/>
      <c r="BL56" s="1629"/>
      <c r="BM56" s="1629"/>
      <c r="BN56" s="1629"/>
      <c r="BO56" s="1629"/>
      <c r="BP56" s="1629"/>
      <c r="BQ56" s="1629"/>
      <c r="BR56" s="1629"/>
      <c r="BS56" s="1629"/>
      <c r="BT56" s="1629"/>
      <c r="BU56" s="1629"/>
      <c r="BV56" s="1629"/>
      <c r="BW56" s="1629"/>
      <c r="BX56" s="1629"/>
      <c r="BY56" s="1629"/>
      <c r="BZ56" s="1629"/>
      <c r="CA56" s="1629"/>
      <c r="CB56" s="1629"/>
      <c r="CC56" s="1629"/>
      <c r="CD56" s="1629"/>
      <c r="CE56" s="1629"/>
      <c r="CF56" s="1629"/>
      <c r="CG56" s="1629"/>
      <c r="CH56" s="1629"/>
      <c r="CI56" s="1629"/>
    </row>
    <row r="57" spans="1:88" ht="14.15" customHeight="1">
      <c r="A57" s="6"/>
      <c r="B57" s="68"/>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70"/>
      <c r="AF57" s="105"/>
      <c r="AT57" s="656"/>
      <c r="AU57" s="843"/>
      <c r="AV57" s="1630"/>
      <c r="AW57" s="1630"/>
      <c r="AX57" s="1630"/>
      <c r="AY57" s="1630"/>
      <c r="AZ57" s="1629"/>
      <c r="BA57" s="1629"/>
      <c r="BB57" s="1629"/>
      <c r="BC57" s="1629"/>
      <c r="BD57" s="1629"/>
      <c r="BE57" s="1629"/>
      <c r="BF57" s="1629"/>
      <c r="BG57" s="1629"/>
      <c r="BH57" s="1629"/>
      <c r="BI57" s="1629"/>
      <c r="BJ57" s="1629"/>
      <c r="BK57" s="1629"/>
      <c r="BL57" s="1629"/>
      <c r="BM57" s="1629"/>
      <c r="BN57" s="1629"/>
      <c r="BO57" s="1629"/>
      <c r="BP57" s="1629"/>
      <c r="BQ57" s="1629"/>
      <c r="BR57" s="1629"/>
      <c r="BS57" s="1629"/>
      <c r="BT57" s="1629"/>
      <c r="BU57" s="1629"/>
      <c r="BV57" s="1629"/>
      <c r="BW57" s="1629"/>
      <c r="BX57" s="1629"/>
      <c r="BY57" s="1629"/>
      <c r="BZ57" s="1629"/>
      <c r="CA57" s="1629"/>
      <c r="CB57" s="1629"/>
      <c r="CC57" s="1629"/>
      <c r="CD57" s="1629"/>
      <c r="CE57" s="1629"/>
      <c r="CF57" s="1629"/>
      <c r="CG57" s="1629"/>
      <c r="CH57" s="1629"/>
      <c r="CI57" s="1629"/>
    </row>
    <row r="58" spans="1:88" ht="14.15" customHeight="1">
      <c r="A58" s="6"/>
      <c r="B58" s="68"/>
      <c r="D58" s="121" t="s">
        <v>1592</v>
      </c>
      <c r="G58" s="83"/>
      <c r="H58" s="83"/>
      <c r="I58" s="83"/>
      <c r="J58" s="83"/>
      <c r="K58" s="83"/>
      <c r="L58" s="83"/>
      <c r="M58" s="83"/>
      <c r="N58" s="83"/>
      <c r="O58" s="83"/>
      <c r="P58" s="83"/>
      <c r="Q58" s="83"/>
      <c r="R58" s="86"/>
      <c r="S58" s="83"/>
      <c r="T58" s="83"/>
      <c r="U58" s="83"/>
      <c r="V58" s="83"/>
      <c r="W58" s="83"/>
      <c r="X58" s="83"/>
      <c r="Y58" s="86"/>
      <c r="Z58" s="83"/>
      <c r="AA58" s="83"/>
      <c r="AB58" s="83"/>
      <c r="AC58" s="83"/>
      <c r="AD58" s="83"/>
      <c r="AE58" s="6"/>
      <c r="AF58" s="105"/>
      <c r="AG58" s="115"/>
      <c r="AH58" s="82"/>
      <c r="AI58" s="82"/>
      <c r="AJ58" s="82"/>
      <c r="AK58" s="82"/>
      <c r="AL58" s="82"/>
      <c r="AM58" s="82"/>
      <c r="AN58" s="82"/>
      <c r="AO58" s="82"/>
      <c r="AP58" s="82"/>
      <c r="AQ58" s="82"/>
      <c r="AR58" s="82"/>
      <c r="AS58" s="116"/>
      <c r="AT58" s="264"/>
      <c r="AU58" s="115"/>
      <c r="AV58" s="1630"/>
      <c r="AW58" s="1630"/>
      <c r="AX58" s="1630"/>
      <c r="AY58" s="1630"/>
      <c r="AZ58" s="1629"/>
      <c r="BA58" s="1629"/>
      <c r="BB58" s="1629"/>
      <c r="BC58" s="1629"/>
      <c r="BD58" s="1629"/>
      <c r="BE58" s="1629"/>
      <c r="BF58" s="1629"/>
      <c r="BG58" s="1629"/>
      <c r="BH58" s="1629"/>
      <c r="BI58" s="1629"/>
      <c r="BJ58" s="1629"/>
      <c r="BK58" s="1629"/>
      <c r="BL58" s="1629"/>
      <c r="BM58" s="1629"/>
      <c r="BN58" s="1629"/>
      <c r="BO58" s="1629"/>
      <c r="BP58" s="1629"/>
      <c r="BQ58" s="1629"/>
      <c r="BR58" s="1629"/>
      <c r="BS58" s="1629"/>
      <c r="BT58" s="1629"/>
      <c r="BU58" s="1629"/>
      <c r="BV58" s="1629"/>
      <c r="BW58" s="1629"/>
      <c r="BX58" s="1629"/>
      <c r="BY58" s="1629"/>
      <c r="BZ58" s="1629"/>
      <c r="CA58" s="1629"/>
      <c r="CB58" s="1629"/>
      <c r="CC58" s="1629"/>
      <c r="CD58" s="1629"/>
      <c r="CE58" s="1629"/>
      <c r="CF58" s="1629"/>
      <c r="CG58" s="1629"/>
      <c r="CH58" s="1629"/>
      <c r="CI58" s="1629"/>
    </row>
    <row r="59" spans="1:88" ht="14.15" customHeight="1">
      <c r="A59" s="6"/>
      <c r="B59" s="68"/>
      <c r="D59" s="2515"/>
      <c r="E59" s="2515"/>
      <c r="F59" s="2515"/>
      <c r="G59" s="2515"/>
      <c r="H59" s="2515"/>
      <c r="I59" s="2515"/>
      <c r="J59" s="2515"/>
      <c r="K59" s="2515"/>
      <c r="L59" s="2515"/>
      <c r="M59" s="2515"/>
      <c r="N59" s="2515"/>
      <c r="O59" s="2515"/>
      <c r="P59" s="2515"/>
      <c r="Q59" s="2515"/>
      <c r="R59" s="2515"/>
      <c r="S59" s="2515"/>
      <c r="T59" s="2515"/>
      <c r="U59" s="2515"/>
      <c r="V59" s="2515"/>
      <c r="W59" s="2515"/>
      <c r="X59" s="2515"/>
      <c r="Y59" s="2515"/>
      <c r="Z59" s="2515"/>
      <c r="AA59" s="2515"/>
      <c r="AB59" s="2515"/>
      <c r="AC59" s="2515"/>
      <c r="AD59" s="2515"/>
      <c r="AE59" s="1"/>
      <c r="AF59" s="105"/>
      <c r="AG59" s="115"/>
      <c r="AH59" s="82"/>
      <c r="AI59" s="82"/>
      <c r="AJ59" s="82"/>
      <c r="AK59" s="82"/>
      <c r="AL59" s="82"/>
      <c r="AM59" s="82"/>
      <c r="AN59" s="82"/>
      <c r="AO59" s="82"/>
      <c r="AP59" s="82"/>
      <c r="AQ59" s="82"/>
      <c r="AR59" s="82"/>
      <c r="AS59" s="116"/>
      <c r="AT59" s="264"/>
      <c r="AU59" s="115"/>
      <c r="AV59" s="1630"/>
      <c r="AW59" s="1630"/>
      <c r="AX59" s="1630"/>
      <c r="AY59" s="1630"/>
      <c r="AZ59" s="1629"/>
      <c r="BA59" s="1629"/>
      <c r="BB59" s="1629"/>
      <c r="BC59" s="1629"/>
      <c r="BD59" s="1629"/>
      <c r="BE59" s="1629"/>
      <c r="BF59" s="1629"/>
      <c r="BG59" s="1629"/>
      <c r="BH59" s="1629"/>
      <c r="BI59" s="1629"/>
      <c r="BJ59" s="1629"/>
      <c r="BK59" s="1629"/>
      <c r="BL59" s="1629"/>
      <c r="BM59" s="1629"/>
      <c r="BN59" s="1629"/>
      <c r="BO59" s="1629"/>
      <c r="BP59" s="1629"/>
      <c r="BQ59" s="1629"/>
      <c r="BR59" s="1629"/>
      <c r="BS59" s="1629"/>
      <c r="BT59" s="1629"/>
      <c r="BU59" s="1629"/>
      <c r="BV59" s="1629"/>
      <c r="BW59" s="1629"/>
      <c r="BX59" s="1629"/>
      <c r="BY59" s="1629"/>
      <c r="BZ59" s="1629"/>
      <c r="CA59" s="1629"/>
      <c r="CB59" s="1629"/>
      <c r="CC59" s="1629"/>
      <c r="CD59" s="1629"/>
      <c r="CE59" s="1629"/>
      <c r="CF59" s="1629"/>
      <c r="CG59" s="1629"/>
      <c r="CH59" s="1629"/>
      <c r="CI59" s="1629"/>
    </row>
    <row r="60" spans="1:88" ht="14.15" customHeight="1">
      <c r="A60" s="6"/>
      <c r="B60" s="68"/>
      <c r="C60" s="6"/>
      <c r="D60" s="2515"/>
      <c r="E60" s="2515"/>
      <c r="F60" s="2515"/>
      <c r="G60" s="2515"/>
      <c r="H60" s="2515"/>
      <c r="I60" s="2515"/>
      <c r="J60" s="2515"/>
      <c r="K60" s="2515"/>
      <c r="L60" s="2515"/>
      <c r="M60" s="2515"/>
      <c r="N60" s="2515"/>
      <c r="O60" s="2515"/>
      <c r="P60" s="2515"/>
      <c r="Q60" s="2515"/>
      <c r="R60" s="2515"/>
      <c r="S60" s="2515"/>
      <c r="T60" s="2515"/>
      <c r="U60" s="2515"/>
      <c r="V60" s="2515"/>
      <c r="W60" s="2515"/>
      <c r="X60" s="2515"/>
      <c r="Y60" s="2515"/>
      <c r="Z60" s="2515"/>
      <c r="AA60" s="2515"/>
      <c r="AB60" s="2515"/>
      <c r="AC60" s="2515"/>
      <c r="AD60" s="2515"/>
      <c r="AE60" s="1"/>
      <c r="AF60" s="105"/>
      <c r="AG60" s="1170"/>
      <c r="AH60" s="1170"/>
      <c r="AI60" s="1170"/>
      <c r="AJ60" s="1170"/>
      <c r="AK60" s="1170"/>
      <c r="AL60" s="1170"/>
      <c r="AM60" s="1170"/>
      <c r="AN60" s="1170"/>
      <c r="AO60" s="1170"/>
      <c r="AP60" s="1170"/>
      <c r="AQ60" s="1170"/>
      <c r="AR60" s="1170"/>
      <c r="AS60" s="116"/>
      <c r="AT60" s="264"/>
      <c r="AU60" s="115"/>
      <c r="AV60" s="1630"/>
      <c r="AW60" s="1630"/>
      <c r="AX60" s="1630"/>
      <c r="AY60" s="1630"/>
      <c r="AZ60" s="1629"/>
      <c r="BA60" s="1629"/>
      <c r="BB60" s="1629"/>
      <c r="BC60" s="1629"/>
      <c r="BD60" s="1629"/>
      <c r="BE60" s="1629"/>
      <c r="BF60" s="1629"/>
      <c r="BG60" s="1629"/>
      <c r="BH60" s="1629"/>
      <c r="BI60" s="1629"/>
      <c r="BJ60" s="1629"/>
      <c r="BK60" s="1629"/>
      <c r="BL60" s="1629"/>
      <c r="BM60" s="1629"/>
      <c r="BN60" s="1629"/>
      <c r="BO60" s="1629"/>
      <c r="BP60" s="1629"/>
      <c r="BQ60" s="1629"/>
      <c r="BR60" s="1629"/>
      <c r="BS60" s="1629"/>
      <c r="BT60" s="1629"/>
      <c r="BU60" s="1629"/>
      <c r="BV60" s="1629"/>
      <c r="BW60" s="1629"/>
      <c r="BX60" s="1629"/>
      <c r="BY60" s="1629"/>
      <c r="BZ60" s="1629"/>
      <c r="CA60" s="1629"/>
      <c r="CB60" s="1629"/>
      <c r="CC60" s="1629"/>
      <c r="CD60" s="1629"/>
      <c r="CE60" s="1629"/>
      <c r="CF60" s="1629"/>
      <c r="CG60" s="1629"/>
      <c r="CH60" s="1629"/>
      <c r="CI60" s="1629"/>
    </row>
    <row r="61" spans="1:88" ht="14.15" customHeight="1">
      <c r="A61" s="6"/>
      <c r="B61" s="62"/>
      <c r="AE61" s="1"/>
      <c r="AF61" s="105"/>
      <c r="AG61" s="1170"/>
      <c r="AH61" s="1170"/>
      <c r="AI61" s="1170"/>
      <c r="AJ61" s="1170"/>
      <c r="AK61" s="1170"/>
      <c r="AL61" s="1170"/>
      <c r="AM61" s="1170"/>
      <c r="AN61" s="1170"/>
      <c r="AO61" s="1170"/>
      <c r="AP61" s="1170"/>
      <c r="AQ61" s="1170"/>
      <c r="AR61" s="1170"/>
      <c r="AS61" s="116"/>
      <c r="AT61" s="264"/>
      <c r="AU61" s="115"/>
      <c r="AV61" s="1630"/>
      <c r="AW61" s="1630"/>
      <c r="AX61" s="1630"/>
      <c r="AY61" s="1630"/>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1629"/>
      <c r="BZ61" s="1629"/>
      <c r="CA61" s="1629"/>
      <c r="CB61" s="1629"/>
      <c r="CC61" s="1629"/>
      <c r="CD61" s="1629"/>
      <c r="CE61" s="1629"/>
      <c r="CF61" s="1629"/>
      <c r="CG61" s="1629"/>
      <c r="CH61" s="1629"/>
      <c r="CI61" s="1629"/>
    </row>
    <row r="62" spans="1:88" ht="14.15" customHeight="1">
      <c r="A62" s="6"/>
      <c r="B62" s="68"/>
      <c r="C62" s="6"/>
      <c r="D62" s="1170"/>
      <c r="E62" s="1170"/>
      <c r="F62" s="1170"/>
      <c r="G62" s="1170"/>
      <c r="H62" s="1170"/>
      <c r="I62" s="1170"/>
      <c r="J62" s="1170"/>
      <c r="K62" s="1170"/>
      <c r="L62" s="1170"/>
      <c r="M62" s="1170"/>
      <c r="N62" s="1170"/>
      <c r="O62" s="1170"/>
      <c r="P62" s="1170"/>
      <c r="Q62" s="1170"/>
      <c r="R62" s="1170"/>
      <c r="S62" s="1170"/>
      <c r="T62" s="1170"/>
      <c r="U62" s="1170"/>
      <c r="V62" s="1170"/>
      <c r="W62" s="1170"/>
      <c r="X62" s="1170"/>
      <c r="Y62" s="1170"/>
      <c r="Z62" s="1170"/>
      <c r="AA62" s="1170"/>
      <c r="AB62" s="1170"/>
      <c r="AC62" s="1170"/>
      <c r="AD62" s="1170"/>
      <c r="AE62" s="1"/>
      <c r="AF62" s="105"/>
      <c r="AG62" s="1170"/>
      <c r="AH62" s="1170"/>
      <c r="AI62" s="1170"/>
      <c r="AJ62" s="1170"/>
      <c r="AK62" s="1170"/>
      <c r="AL62" s="1170"/>
      <c r="AM62" s="1170"/>
      <c r="AN62" s="1170"/>
      <c r="AO62" s="1170"/>
      <c r="AP62" s="1170"/>
      <c r="AQ62" s="1170"/>
      <c r="AR62" s="1170"/>
      <c r="AS62" s="116"/>
      <c r="AT62" s="264"/>
      <c r="AU62" s="115"/>
      <c r="AV62" s="1630"/>
      <c r="AW62" s="1630"/>
      <c r="AX62" s="1630"/>
      <c r="AY62" s="1630"/>
      <c r="AZ62" s="1629"/>
      <c r="BA62" s="1629"/>
      <c r="BB62" s="1629"/>
      <c r="BC62" s="1629"/>
      <c r="BD62" s="1629"/>
      <c r="BE62" s="1629"/>
      <c r="BF62" s="1629"/>
      <c r="BG62" s="1629"/>
      <c r="BH62" s="1629"/>
      <c r="BI62" s="1629"/>
      <c r="BJ62" s="1629"/>
      <c r="BK62" s="1629"/>
      <c r="BL62" s="1629"/>
      <c r="BM62" s="1629"/>
      <c r="BN62" s="1629"/>
      <c r="BO62" s="1629"/>
      <c r="BP62" s="1629"/>
      <c r="BQ62" s="1629"/>
      <c r="BR62" s="1629"/>
      <c r="BS62" s="1629"/>
      <c r="BT62" s="1629"/>
      <c r="BU62" s="1629"/>
      <c r="BV62" s="1629"/>
      <c r="BW62" s="1629"/>
      <c r="BX62" s="1629"/>
      <c r="BY62" s="1629"/>
      <c r="BZ62" s="1629"/>
      <c r="CA62" s="1629"/>
      <c r="CB62" s="1629"/>
      <c r="CC62" s="1629"/>
      <c r="CD62" s="1629"/>
      <c r="CE62" s="1629"/>
      <c r="CF62" s="1629"/>
      <c r="CG62" s="1629"/>
      <c r="CH62" s="1629"/>
      <c r="CI62" s="1629"/>
    </row>
    <row r="63" spans="1:88" ht="14.15" customHeight="1" thickBot="1">
      <c r="A63" s="6"/>
      <c r="B63" s="106"/>
      <c r="C63" s="107"/>
      <c r="D63" s="219"/>
      <c r="E63" s="1421"/>
      <c r="F63" s="219"/>
      <c r="G63" s="219"/>
      <c r="H63" s="219"/>
      <c r="I63" s="219"/>
      <c r="J63" s="219"/>
      <c r="K63" s="219"/>
      <c r="L63" s="219"/>
      <c r="M63" s="219"/>
      <c r="N63" s="219"/>
      <c r="O63" s="219"/>
      <c r="P63" s="219"/>
      <c r="Q63" s="219"/>
      <c r="R63" s="1421"/>
      <c r="S63" s="219"/>
      <c r="T63" s="219"/>
      <c r="U63" s="219"/>
      <c r="V63" s="219"/>
      <c r="W63" s="219"/>
      <c r="X63" s="219"/>
      <c r="Y63" s="1421"/>
      <c r="Z63" s="219"/>
      <c r="AA63" s="219"/>
      <c r="AB63" s="219"/>
      <c r="AC63" s="219"/>
      <c r="AD63" s="219"/>
      <c r="AE63" s="220"/>
      <c r="AF63" s="214"/>
      <c r="AG63" s="194"/>
      <c r="AH63" s="194"/>
      <c r="AI63" s="194"/>
      <c r="AJ63" s="194"/>
      <c r="AK63" s="194"/>
      <c r="AL63" s="194"/>
      <c r="AM63" s="194"/>
      <c r="AN63" s="194"/>
      <c r="AO63" s="194"/>
      <c r="AP63" s="194"/>
      <c r="AQ63" s="194"/>
      <c r="AR63" s="194"/>
      <c r="AS63" s="195"/>
      <c r="AT63" s="264"/>
      <c r="AU63" s="115"/>
      <c r="AV63" s="1630"/>
      <c r="AW63" s="1630"/>
      <c r="AX63" s="1630"/>
      <c r="AY63" s="1630"/>
      <c r="AZ63" s="1629"/>
      <c r="BA63" s="1629"/>
      <c r="BB63" s="1629"/>
      <c r="BC63" s="1629"/>
      <c r="BD63" s="1629"/>
      <c r="BE63" s="1629"/>
      <c r="BF63" s="1629"/>
      <c r="BG63" s="1629"/>
      <c r="BH63" s="1629"/>
      <c r="BI63" s="1629"/>
      <c r="BJ63" s="1629"/>
      <c r="BK63" s="1629"/>
      <c r="BL63" s="1629"/>
      <c r="BM63" s="1629"/>
      <c r="BN63" s="1629"/>
      <c r="BO63" s="1629"/>
      <c r="BP63" s="1629"/>
      <c r="BQ63" s="1629"/>
      <c r="BR63" s="1629"/>
      <c r="BS63" s="1629"/>
      <c r="BT63" s="1629"/>
      <c r="BU63" s="1629"/>
      <c r="BV63" s="1629"/>
      <c r="BW63" s="1629"/>
      <c r="BX63" s="1629"/>
      <c r="BY63" s="1629"/>
      <c r="BZ63" s="1629"/>
      <c r="CA63" s="1629"/>
      <c r="CB63" s="1629"/>
      <c r="CC63" s="1629"/>
      <c r="CD63" s="1629"/>
      <c r="CE63" s="1629"/>
      <c r="CF63" s="1629"/>
      <c r="CG63" s="1629"/>
      <c r="CH63" s="1629"/>
      <c r="CI63" s="1629"/>
      <c r="CJ63" s="1204"/>
    </row>
    <row r="64" spans="1:88" ht="14.15" customHeight="1">
      <c r="A64" s="6"/>
      <c r="B64" s="6"/>
      <c r="C64" s="6"/>
      <c r="D64" s="83"/>
      <c r="E64" s="86"/>
      <c r="F64" s="83"/>
      <c r="G64" s="83"/>
      <c r="H64" s="83"/>
      <c r="I64" s="83"/>
      <c r="J64" s="83"/>
      <c r="K64" s="83"/>
      <c r="L64" s="83"/>
      <c r="M64" s="83"/>
      <c r="N64" s="83"/>
      <c r="O64" s="83"/>
      <c r="P64" s="83"/>
      <c r="Q64" s="83"/>
      <c r="R64" s="86"/>
      <c r="S64" s="83"/>
      <c r="T64" s="83"/>
      <c r="U64" s="83"/>
      <c r="V64" s="83"/>
      <c r="W64" s="83"/>
      <c r="X64" s="83"/>
      <c r="Y64" s="86"/>
      <c r="Z64" s="83"/>
      <c r="AA64" s="83"/>
      <c r="AB64" s="83"/>
      <c r="AC64" s="83"/>
      <c r="AD64" s="83"/>
      <c r="AE64" s="99"/>
      <c r="AF64" s="115"/>
      <c r="AG64" s="115"/>
      <c r="AH64" s="115"/>
      <c r="AI64" s="115"/>
      <c r="AJ64" s="115"/>
      <c r="AK64" s="115"/>
      <c r="AL64" s="115"/>
      <c r="AM64" s="115"/>
      <c r="AN64" s="115"/>
      <c r="AO64" s="115"/>
      <c r="AP64" s="115"/>
      <c r="AQ64" s="115"/>
      <c r="AR64" s="115"/>
      <c r="AS64" s="115"/>
      <c r="AT64" s="115"/>
      <c r="AU64" s="115"/>
      <c r="AV64" s="1605"/>
      <c r="AW64" s="100"/>
      <c r="AX64" s="100"/>
      <c r="AY64" s="100"/>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1204"/>
    </row>
    <row r="65" spans="1:88" ht="14.15" customHeight="1">
      <c r="A65" s="6"/>
      <c r="B65" s="6"/>
      <c r="C65" s="6"/>
      <c r="D65" s="83"/>
      <c r="E65" s="86"/>
      <c r="F65" s="83"/>
      <c r="G65" s="83"/>
      <c r="H65" s="83"/>
      <c r="I65" s="83"/>
      <c r="J65" s="83"/>
      <c r="K65" s="83"/>
      <c r="L65" s="83"/>
      <c r="M65" s="83"/>
      <c r="N65" s="83"/>
      <c r="O65" s="83"/>
      <c r="P65" s="83"/>
      <c r="Q65" s="83"/>
      <c r="R65" s="86"/>
      <c r="S65" s="83"/>
      <c r="T65" s="83"/>
      <c r="U65" s="83"/>
      <c r="V65" s="83"/>
      <c r="W65" s="83"/>
      <c r="X65" s="83"/>
      <c r="Y65" s="86"/>
      <c r="Z65" s="83"/>
      <c r="AA65" s="83"/>
      <c r="AB65" s="83"/>
      <c r="AC65" s="83"/>
      <c r="AD65" s="83"/>
      <c r="AE65" s="99"/>
      <c r="AF65" s="115"/>
      <c r="AG65" s="115"/>
      <c r="AH65" s="115"/>
      <c r="AI65" s="115"/>
      <c r="AJ65" s="115"/>
      <c r="AK65" s="115"/>
      <c r="AL65" s="115"/>
      <c r="AM65" s="115"/>
      <c r="AN65" s="115"/>
      <c r="AO65" s="115"/>
      <c r="AP65" s="115"/>
      <c r="AQ65" s="115"/>
      <c r="AR65" s="115"/>
      <c r="AS65" s="115"/>
      <c r="AT65" s="115"/>
      <c r="AU65" s="115"/>
      <c r="AV65" s="121"/>
      <c r="AW65" s="121"/>
      <c r="AX65" s="121"/>
      <c r="AY65" s="121"/>
      <c r="CI65" s="1204"/>
      <c r="CJ65" s="1204"/>
    </row>
    <row r="66" spans="1:88" ht="14.15" customHeight="1">
      <c r="A66" s="6"/>
      <c r="B66" s="6"/>
      <c r="C66" s="6"/>
      <c r="D66" s="83"/>
      <c r="E66" s="86"/>
      <c r="F66" s="83"/>
      <c r="G66" s="83"/>
      <c r="H66" s="83"/>
      <c r="I66" s="83"/>
      <c r="J66" s="83"/>
      <c r="K66" s="83"/>
      <c r="L66" s="83"/>
      <c r="M66" s="83"/>
      <c r="N66" s="83"/>
      <c r="O66" s="83"/>
      <c r="P66" s="83"/>
      <c r="Q66" s="83"/>
      <c r="R66" s="86"/>
      <c r="S66" s="83"/>
      <c r="T66" s="83"/>
      <c r="U66" s="83"/>
      <c r="V66" s="83"/>
      <c r="W66" s="83"/>
      <c r="X66" s="83"/>
      <c r="Y66" s="86"/>
      <c r="Z66" s="83"/>
      <c r="AA66" s="83"/>
      <c r="AB66" s="83"/>
      <c r="AC66" s="83"/>
      <c r="AD66" s="83"/>
      <c r="AE66" s="99"/>
      <c r="AF66" s="115"/>
      <c r="AG66" s="115"/>
      <c r="AH66" s="115"/>
      <c r="AI66" s="115"/>
      <c r="AJ66" s="115"/>
      <c r="AK66" s="115"/>
      <c r="AL66" s="115"/>
      <c r="AM66" s="115"/>
      <c r="AN66" s="115"/>
      <c r="AO66" s="115"/>
      <c r="AP66" s="115"/>
      <c r="AQ66" s="115"/>
      <c r="AR66" s="115"/>
      <c r="AS66" s="115"/>
      <c r="AT66" s="115"/>
      <c r="AU66" s="115"/>
      <c r="AV66" s="121"/>
      <c r="AW66" s="121"/>
      <c r="AX66" s="121"/>
      <c r="AY66" s="121"/>
      <c r="CI66" s="1204"/>
      <c r="CJ66" s="1204"/>
    </row>
    <row r="67" spans="1:88" ht="12" customHeight="1">
      <c r="AV67" s="121"/>
      <c r="AW67" s="121"/>
      <c r="AX67" s="121"/>
      <c r="AY67" s="121"/>
      <c r="AZ67" s="121"/>
      <c r="BA67" s="121"/>
    </row>
    <row r="68" spans="1:88" ht="12" customHeight="1">
      <c r="AV68" s="121"/>
      <c r="AW68" s="121"/>
      <c r="AX68" s="121"/>
      <c r="AY68" s="121"/>
      <c r="AZ68" s="121"/>
      <c r="BA68" s="121"/>
    </row>
    <row r="69" spans="1:88">
      <c r="AV69" s="1434"/>
      <c r="AW69" s="1434"/>
      <c r="AX69" s="1434"/>
      <c r="AY69" s="1434"/>
      <c r="AZ69" s="1434"/>
      <c r="BA69" s="1434"/>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row>
    <row r="70" spans="1:88">
      <c r="AV70" s="121"/>
      <c r="AW70" s="121"/>
      <c r="AX70" s="121"/>
      <c r="AY70" s="121"/>
      <c r="AZ70" s="121"/>
      <c r="BA70" s="121"/>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row>
    <row r="71" spans="1:88">
      <c r="AV71" s="121"/>
      <c r="AW71" s="100"/>
      <c r="AX71" s="100"/>
      <c r="AY71" s="100"/>
      <c r="AZ71" s="884"/>
      <c r="BA71" s="884"/>
      <c r="BB71" s="595"/>
      <c r="BC71" s="595"/>
      <c r="BD71" s="595"/>
      <c r="BE71" s="595"/>
      <c r="BF71" s="595"/>
      <c r="BG71" s="595"/>
      <c r="BH71" s="595"/>
      <c r="BI71" s="595"/>
      <c r="BJ71" s="595"/>
      <c r="BK71" s="595"/>
      <c r="BL71" s="595"/>
      <c r="BM71" s="595"/>
      <c r="BN71" s="595"/>
      <c r="BO71" s="595"/>
      <c r="BP71" s="595"/>
      <c r="BQ71" s="595"/>
      <c r="BR71" s="595"/>
      <c r="BS71" s="595"/>
      <c r="BT71" s="595"/>
      <c r="BU71" s="595"/>
      <c r="BV71" s="595"/>
      <c r="BW71" s="595"/>
      <c r="BX71" s="595"/>
      <c r="BY71" s="595"/>
      <c r="BZ71" s="595"/>
      <c r="CA71" s="595"/>
      <c r="CB71" s="595"/>
      <c r="CC71" s="595"/>
      <c r="CD71" s="595"/>
      <c r="CE71" s="595"/>
      <c r="CF71" s="595"/>
      <c r="CG71" s="595"/>
      <c r="CH71" s="595"/>
      <c r="CI71" s="183"/>
      <c r="CJ71" s="183"/>
    </row>
    <row r="72" spans="1:88" ht="12" customHeight="1">
      <c r="AV72" s="121"/>
      <c r="AW72" s="100"/>
      <c r="AX72" s="1251"/>
      <c r="AY72" s="1251"/>
      <c r="AZ72" s="1251"/>
      <c r="BA72" s="1251"/>
      <c r="BB72" s="849"/>
      <c r="BC72" s="849"/>
      <c r="BD72" s="849"/>
      <c r="BE72" s="849"/>
      <c r="BF72" s="849"/>
      <c r="BG72" s="849"/>
      <c r="BH72" s="849"/>
      <c r="BI72" s="849"/>
      <c r="BJ72" s="849"/>
      <c r="BK72" s="849"/>
      <c r="BL72" s="849"/>
      <c r="BM72" s="849"/>
      <c r="BN72" s="849"/>
      <c r="BO72" s="849"/>
      <c r="BP72" s="849"/>
      <c r="BQ72" s="849"/>
      <c r="BR72" s="849"/>
      <c r="BS72" s="849"/>
      <c r="BT72" s="849"/>
      <c r="BU72" s="849"/>
      <c r="BV72" s="849"/>
      <c r="BW72" s="849"/>
      <c r="BX72" s="849"/>
      <c r="BY72" s="849"/>
      <c r="BZ72" s="849"/>
      <c r="CA72" s="849"/>
      <c r="CB72" s="849"/>
      <c r="CC72" s="849"/>
      <c r="CD72" s="849"/>
      <c r="CE72" s="849"/>
      <c r="CF72" s="849"/>
      <c r="CG72" s="849"/>
      <c r="CH72" s="849"/>
    </row>
    <row r="73" spans="1:88">
      <c r="AV73" s="121"/>
      <c r="AW73" s="100"/>
      <c r="AX73" s="1251"/>
      <c r="AY73" s="1251"/>
      <c r="AZ73" s="1251"/>
      <c r="BA73" s="1251"/>
      <c r="BB73" s="849"/>
      <c r="BC73" s="849"/>
      <c r="BD73" s="849"/>
      <c r="BE73" s="849"/>
      <c r="BF73" s="849"/>
      <c r="BG73" s="849"/>
      <c r="BH73" s="849"/>
      <c r="BI73" s="849"/>
      <c r="BJ73" s="849"/>
      <c r="BK73" s="849"/>
      <c r="BL73" s="849"/>
      <c r="BM73" s="849"/>
      <c r="BN73" s="849"/>
      <c r="BO73" s="849"/>
      <c r="BP73" s="849"/>
      <c r="BQ73" s="849"/>
      <c r="BR73" s="849"/>
      <c r="BS73" s="849"/>
      <c r="BT73" s="849"/>
      <c r="BU73" s="849"/>
      <c r="BV73" s="849"/>
      <c r="BW73" s="849"/>
      <c r="BX73" s="849"/>
      <c r="BY73" s="849"/>
      <c r="BZ73" s="849"/>
      <c r="CA73" s="849"/>
      <c r="CB73" s="849"/>
      <c r="CC73" s="849"/>
      <c r="CD73" s="849"/>
      <c r="CE73" s="849"/>
      <c r="CF73" s="849"/>
      <c r="CG73" s="849"/>
      <c r="CH73" s="849"/>
    </row>
    <row r="74" spans="1:88">
      <c r="AV74" s="121"/>
      <c r="AW74" s="100"/>
      <c r="AX74" s="1251"/>
      <c r="AY74" s="1251"/>
      <c r="AZ74" s="1251"/>
      <c r="BA74" s="1251"/>
      <c r="BB74" s="849"/>
      <c r="BC74" s="849"/>
      <c r="BD74" s="849"/>
      <c r="BE74" s="849"/>
      <c r="BF74" s="849"/>
      <c r="BG74" s="849"/>
      <c r="BH74" s="849"/>
      <c r="BI74" s="849"/>
      <c r="BJ74" s="849"/>
      <c r="BK74" s="849"/>
      <c r="BL74" s="849"/>
      <c r="BM74" s="849"/>
      <c r="BN74" s="849"/>
      <c r="BO74" s="849"/>
      <c r="BP74" s="849"/>
      <c r="BQ74" s="849"/>
      <c r="BR74" s="849"/>
      <c r="BS74" s="849"/>
      <c r="BT74" s="849"/>
      <c r="BU74" s="849"/>
      <c r="BV74" s="849"/>
      <c r="BW74" s="849"/>
      <c r="BX74" s="849"/>
      <c r="BY74" s="849"/>
      <c r="BZ74" s="849"/>
      <c r="CA74" s="849"/>
      <c r="CB74" s="849"/>
      <c r="CC74" s="849"/>
      <c r="CD74" s="849"/>
      <c r="CE74" s="849"/>
      <c r="CF74" s="849"/>
      <c r="CG74" s="849"/>
      <c r="CH74" s="849"/>
    </row>
    <row r="75" spans="1:88" ht="12" customHeight="1">
      <c r="AV75" s="121"/>
      <c r="AW75" s="100"/>
      <c r="AX75" s="1251"/>
      <c r="AY75" s="1251"/>
      <c r="AZ75" s="1251"/>
      <c r="BA75" s="1251"/>
      <c r="BB75" s="849"/>
      <c r="BC75" s="849"/>
      <c r="BD75" s="849"/>
      <c r="BE75" s="849"/>
      <c r="BF75" s="849"/>
      <c r="BG75" s="849"/>
      <c r="BH75" s="849"/>
      <c r="BI75" s="849"/>
      <c r="BJ75" s="849"/>
      <c r="BK75" s="849"/>
      <c r="BL75" s="849"/>
      <c r="BM75" s="849"/>
      <c r="BN75" s="849"/>
      <c r="BO75" s="849"/>
      <c r="BP75" s="849"/>
      <c r="BQ75" s="849"/>
      <c r="BR75" s="849"/>
      <c r="BS75" s="849"/>
      <c r="BT75" s="849"/>
      <c r="BU75" s="849"/>
      <c r="BV75" s="849"/>
      <c r="BW75" s="849"/>
      <c r="BX75" s="849"/>
      <c r="BY75" s="849"/>
      <c r="BZ75" s="849"/>
      <c r="CA75" s="849"/>
      <c r="CB75" s="849"/>
      <c r="CC75" s="849"/>
      <c r="CD75" s="849"/>
      <c r="CE75" s="849"/>
      <c r="CF75" s="849"/>
      <c r="CG75" s="849"/>
      <c r="CH75" s="849"/>
    </row>
    <row r="76" spans="1:88">
      <c r="AV76" s="121"/>
      <c r="AW76" s="100"/>
      <c r="AX76" s="1251"/>
      <c r="AY76" s="1251"/>
      <c r="AZ76" s="849"/>
      <c r="BA76" s="849"/>
      <c r="BB76" s="849"/>
      <c r="BC76" s="849"/>
      <c r="BD76" s="849"/>
      <c r="BE76" s="849"/>
      <c r="BF76" s="849"/>
      <c r="BG76" s="849"/>
      <c r="BH76" s="849"/>
      <c r="BI76" s="849"/>
      <c r="BJ76" s="849"/>
      <c r="BK76" s="849"/>
      <c r="BL76" s="849"/>
      <c r="BM76" s="849"/>
      <c r="BN76" s="849"/>
      <c r="BO76" s="849"/>
      <c r="BP76" s="849"/>
      <c r="BQ76" s="849"/>
      <c r="BR76" s="849"/>
      <c r="BS76" s="849"/>
      <c r="BT76" s="849"/>
      <c r="BU76" s="849"/>
      <c r="BV76" s="849"/>
      <c r="BW76" s="849"/>
      <c r="BX76" s="849"/>
      <c r="BY76" s="849"/>
      <c r="BZ76" s="849"/>
      <c r="CA76" s="849"/>
      <c r="CB76" s="849"/>
      <c r="CC76" s="849"/>
      <c r="CD76" s="849"/>
      <c r="CE76" s="849"/>
      <c r="CF76" s="849"/>
      <c r="CG76" s="849"/>
      <c r="CH76" s="849"/>
    </row>
    <row r="77" spans="1:88">
      <c r="AV77" s="121"/>
      <c r="AW77" s="100"/>
      <c r="AX77" s="1251"/>
      <c r="AY77" s="1251"/>
      <c r="AZ77" s="849"/>
      <c r="BA77" s="849"/>
      <c r="BB77" s="849"/>
      <c r="BC77" s="849"/>
      <c r="BD77" s="849"/>
      <c r="BE77" s="849"/>
      <c r="BF77" s="849"/>
      <c r="BG77" s="849"/>
      <c r="BH77" s="849"/>
      <c r="BI77" s="849"/>
      <c r="BJ77" s="849"/>
      <c r="BK77" s="849"/>
      <c r="BL77" s="849"/>
      <c r="BM77" s="849"/>
      <c r="BN77" s="849"/>
      <c r="BO77" s="849"/>
      <c r="BP77" s="849"/>
      <c r="BQ77" s="849"/>
      <c r="BR77" s="849"/>
      <c r="BS77" s="849"/>
      <c r="BT77" s="849"/>
      <c r="BU77" s="849"/>
      <c r="BV77" s="849"/>
      <c r="BW77" s="849"/>
      <c r="BX77" s="849"/>
      <c r="BY77" s="849"/>
      <c r="BZ77" s="849"/>
      <c r="CA77" s="849"/>
      <c r="CB77" s="849"/>
      <c r="CC77" s="849"/>
      <c r="CD77" s="849"/>
      <c r="CE77" s="849"/>
      <c r="CF77" s="849"/>
      <c r="CG77" s="849"/>
      <c r="CH77" s="849"/>
    </row>
    <row r="78" spans="1:88" ht="12" customHeight="1">
      <c r="AV78" s="121"/>
      <c r="AW78" s="100"/>
      <c r="AX78" s="1251"/>
      <c r="AY78" s="1251"/>
      <c r="AZ78" s="849"/>
      <c r="BA78" s="849"/>
      <c r="BB78" s="849"/>
      <c r="BC78" s="849"/>
      <c r="BD78" s="849"/>
      <c r="BE78" s="849"/>
      <c r="BF78" s="849"/>
      <c r="BG78" s="849"/>
      <c r="BH78" s="849"/>
      <c r="BI78" s="849"/>
      <c r="BJ78" s="849"/>
      <c r="BK78" s="849"/>
      <c r="BL78" s="849"/>
      <c r="BM78" s="849"/>
      <c r="BN78" s="849"/>
      <c r="BO78" s="849"/>
      <c r="BP78" s="849"/>
      <c r="BQ78" s="849"/>
      <c r="BR78" s="849"/>
      <c r="BS78" s="849"/>
      <c r="BT78" s="849"/>
      <c r="BU78" s="849"/>
      <c r="BV78" s="849"/>
      <c r="BW78" s="849"/>
      <c r="BX78" s="849"/>
      <c r="BY78" s="849"/>
      <c r="BZ78" s="849"/>
      <c r="CA78" s="849"/>
      <c r="CB78" s="849"/>
      <c r="CC78" s="849"/>
      <c r="CD78" s="849"/>
      <c r="CE78" s="849"/>
      <c r="CF78" s="849"/>
      <c r="CG78" s="849"/>
      <c r="CH78" s="849"/>
    </row>
    <row r="79" spans="1:88">
      <c r="AV79" s="121"/>
      <c r="AW79" s="747"/>
      <c r="AX79" s="747"/>
      <c r="AY79" s="747"/>
      <c r="AZ79" s="1631"/>
      <c r="BA79" s="849"/>
      <c r="BB79" s="849"/>
      <c r="BC79" s="849"/>
      <c r="BD79" s="849"/>
      <c r="BE79" s="849"/>
      <c r="BF79" s="849"/>
      <c r="BG79" s="849"/>
      <c r="BH79" s="849"/>
      <c r="BI79" s="849"/>
      <c r="BJ79" s="849"/>
      <c r="BK79" s="849"/>
      <c r="BL79" s="849"/>
      <c r="BM79" s="849"/>
      <c r="BN79" s="849"/>
      <c r="BO79" s="849"/>
      <c r="BP79" s="849"/>
      <c r="BQ79" s="849"/>
      <c r="BR79" s="849"/>
      <c r="BS79" s="849"/>
      <c r="BT79" s="849"/>
      <c r="BU79" s="849"/>
      <c r="BV79" s="849"/>
      <c r="BW79" s="849"/>
      <c r="BX79" s="849"/>
      <c r="BY79" s="849"/>
      <c r="BZ79" s="849"/>
      <c r="CA79" s="849"/>
      <c r="CB79" s="849"/>
      <c r="CC79" s="849"/>
      <c r="CD79" s="849"/>
      <c r="CE79" s="849"/>
      <c r="CF79" s="849"/>
      <c r="CG79" s="849"/>
      <c r="CH79" s="849"/>
    </row>
    <row r="80" spans="1:88" ht="12" customHeight="1">
      <c r="AV80" s="121"/>
      <c r="AW80" s="100"/>
      <c r="AX80" s="739"/>
      <c r="AY80" s="739"/>
      <c r="AZ80" s="800"/>
      <c r="BA80" s="800"/>
      <c r="BB80" s="800"/>
      <c r="BC80" s="800"/>
      <c r="BD80" s="800"/>
      <c r="BE80" s="800"/>
      <c r="BF80" s="800"/>
      <c r="BG80" s="800"/>
      <c r="BH80" s="800"/>
      <c r="BI80" s="800"/>
      <c r="BJ80" s="800"/>
      <c r="BK80" s="800"/>
      <c r="BL80" s="800"/>
      <c r="BM80" s="800"/>
      <c r="BN80" s="800"/>
      <c r="BO80" s="800"/>
      <c r="BP80" s="800"/>
      <c r="BQ80" s="800"/>
      <c r="BR80" s="800"/>
      <c r="BS80" s="800"/>
      <c r="BT80" s="800"/>
      <c r="BU80" s="800"/>
      <c r="BV80" s="800"/>
      <c r="BW80" s="800"/>
      <c r="BX80" s="800"/>
      <c r="BY80" s="800"/>
      <c r="BZ80" s="800"/>
      <c r="CA80" s="800"/>
      <c r="CB80" s="800"/>
      <c r="CC80" s="800"/>
      <c r="CD80" s="800"/>
      <c r="CE80" s="800"/>
      <c r="CF80" s="800"/>
      <c r="CG80" s="800"/>
      <c r="CH80" s="800"/>
    </row>
    <row r="81" spans="49:86">
      <c r="AW81" s="65"/>
      <c r="AX81" s="800"/>
      <c r="AY81" s="800"/>
      <c r="AZ81" s="800"/>
      <c r="BA81" s="800"/>
      <c r="BB81" s="800"/>
      <c r="BC81" s="800"/>
      <c r="BD81" s="800"/>
      <c r="BE81" s="800"/>
      <c r="BF81" s="800"/>
      <c r="BG81" s="800"/>
      <c r="BH81" s="800"/>
      <c r="BI81" s="800"/>
      <c r="BJ81" s="800"/>
      <c r="BK81" s="800"/>
      <c r="BL81" s="800"/>
      <c r="BM81" s="800"/>
      <c r="BN81" s="800"/>
      <c r="BO81" s="800"/>
      <c r="BP81" s="800"/>
      <c r="BQ81" s="800"/>
      <c r="BR81" s="800"/>
      <c r="BS81" s="800"/>
      <c r="BT81" s="800"/>
      <c r="BU81" s="800"/>
      <c r="BV81" s="800"/>
      <c r="BW81" s="800"/>
      <c r="BX81" s="800"/>
      <c r="BY81" s="800"/>
      <c r="BZ81" s="800"/>
      <c r="CA81" s="800"/>
      <c r="CB81" s="800"/>
      <c r="CC81" s="800"/>
      <c r="CD81" s="800"/>
      <c r="CE81" s="800"/>
      <c r="CF81" s="800"/>
      <c r="CG81" s="800"/>
      <c r="CH81" s="800"/>
    </row>
    <row r="82" spans="49:86">
      <c r="AW82" s="65"/>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row>
    <row r="83" spans="49:86" ht="12" customHeight="1">
      <c r="AW83" s="65"/>
      <c r="AX83" s="849"/>
      <c r="AY83" s="849"/>
      <c r="AZ83" s="849"/>
      <c r="BA83" s="849"/>
      <c r="BB83" s="849"/>
      <c r="BC83" s="849"/>
      <c r="BD83" s="849"/>
      <c r="BE83" s="849"/>
      <c r="BF83" s="849"/>
      <c r="BG83" s="849"/>
      <c r="BH83" s="849"/>
      <c r="BI83" s="849"/>
      <c r="BJ83" s="849"/>
      <c r="BK83" s="849"/>
      <c r="BL83" s="849"/>
      <c r="BM83" s="849"/>
      <c r="BN83" s="849"/>
      <c r="BO83" s="849"/>
      <c r="BP83" s="849"/>
      <c r="BQ83" s="849"/>
      <c r="BR83" s="849"/>
      <c r="BS83" s="849"/>
      <c r="BT83" s="849"/>
      <c r="BU83" s="849"/>
      <c r="BV83" s="849"/>
      <c r="BW83" s="849"/>
      <c r="BX83" s="849"/>
      <c r="BY83" s="849"/>
      <c r="BZ83" s="849"/>
      <c r="CA83" s="849"/>
      <c r="CB83" s="849"/>
      <c r="CC83" s="849"/>
      <c r="CD83" s="849"/>
      <c r="CE83" s="849"/>
      <c r="CF83" s="849"/>
      <c r="CG83" s="849"/>
      <c r="CH83" s="849"/>
    </row>
    <row r="84" spans="49:86">
      <c r="AX84" s="849"/>
      <c r="AY84" s="849"/>
      <c r="AZ84" s="849"/>
      <c r="BA84" s="849"/>
      <c r="BB84" s="849"/>
      <c r="BC84" s="849"/>
      <c r="BD84" s="849"/>
      <c r="BE84" s="849"/>
      <c r="BF84" s="849"/>
      <c r="BG84" s="849"/>
      <c r="BH84" s="849"/>
      <c r="BI84" s="849"/>
      <c r="BJ84" s="849"/>
      <c r="BK84" s="849"/>
      <c r="BL84" s="849"/>
      <c r="BM84" s="849"/>
      <c r="BN84" s="849"/>
      <c r="BO84" s="849"/>
      <c r="BP84" s="849"/>
      <c r="BQ84" s="849"/>
      <c r="BR84" s="849"/>
      <c r="BS84" s="849"/>
      <c r="BT84" s="849"/>
      <c r="BU84" s="849"/>
      <c r="BV84" s="849"/>
      <c r="BW84" s="849"/>
      <c r="BX84" s="849"/>
      <c r="BY84" s="849"/>
      <c r="BZ84" s="849"/>
      <c r="CA84" s="849"/>
      <c r="CB84" s="849"/>
      <c r="CC84" s="849"/>
      <c r="CD84" s="849"/>
      <c r="CE84" s="849"/>
      <c r="CF84" s="849"/>
      <c r="CG84" s="849"/>
      <c r="CH84" s="849"/>
    </row>
    <row r="85" spans="49:86" ht="12" customHeight="1">
      <c r="AW85" s="65"/>
      <c r="AX85" s="800"/>
      <c r="AY85" s="800"/>
      <c r="AZ85" s="800"/>
      <c r="BA85" s="800"/>
      <c r="BB85" s="800"/>
      <c r="BC85" s="800"/>
      <c r="BD85" s="800"/>
      <c r="BE85" s="800"/>
      <c r="BF85" s="800"/>
      <c r="BG85" s="800"/>
      <c r="BH85" s="800"/>
      <c r="BI85" s="800"/>
      <c r="BJ85" s="800"/>
      <c r="BK85" s="800"/>
      <c r="BL85" s="800"/>
      <c r="BM85" s="800"/>
      <c r="BN85" s="800"/>
      <c r="BO85" s="800"/>
      <c r="BP85" s="800"/>
      <c r="BQ85" s="800"/>
      <c r="BR85" s="800"/>
      <c r="BS85" s="800"/>
      <c r="BT85" s="800"/>
      <c r="BU85" s="800"/>
      <c r="BV85" s="800"/>
      <c r="BW85" s="800"/>
      <c r="BX85" s="800"/>
      <c r="BY85" s="800"/>
      <c r="BZ85" s="800"/>
      <c r="CA85" s="800"/>
      <c r="CB85" s="800"/>
      <c r="CC85" s="800"/>
      <c r="CD85" s="800"/>
      <c r="CE85" s="800"/>
      <c r="CF85" s="800"/>
      <c r="CG85" s="800"/>
      <c r="CH85" s="800"/>
    </row>
    <row r="86" spans="49:86">
      <c r="AW86" s="1622"/>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row>
  </sheetData>
  <mergeCells count="47">
    <mergeCell ref="AG20:AS22"/>
    <mergeCell ref="AG14:AS17"/>
    <mergeCell ref="AG9:AS12"/>
    <mergeCell ref="AG32:AS34"/>
    <mergeCell ref="AG44:AS47"/>
    <mergeCell ref="AO31:AQ31"/>
    <mergeCell ref="AC28:AN28"/>
    <mergeCell ref="R39:AE39"/>
    <mergeCell ref="Q15:R15"/>
    <mergeCell ref="AG24:AS25"/>
    <mergeCell ref="AG40:AS43"/>
    <mergeCell ref="S30:AB30"/>
    <mergeCell ref="S31:AB31"/>
    <mergeCell ref="AC29:AN29"/>
    <mergeCell ref="AC30:AN30"/>
    <mergeCell ref="AC31:AN31"/>
    <mergeCell ref="AG36:AS39"/>
    <mergeCell ref="D31:H31"/>
    <mergeCell ref="AG26:AS27"/>
    <mergeCell ref="S29:AB29"/>
    <mergeCell ref="I29:M29"/>
    <mergeCell ref="N29:R29"/>
    <mergeCell ref="N30:R30"/>
    <mergeCell ref="I31:M31"/>
    <mergeCell ref="N31:R31"/>
    <mergeCell ref="I30:M30"/>
    <mergeCell ref="AO28:AQ28"/>
    <mergeCell ref="AO29:AQ29"/>
    <mergeCell ref="AO30:AQ30"/>
    <mergeCell ref="D29:H29"/>
    <mergeCell ref="D30:H30"/>
    <mergeCell ref="AG6:AS8"/>
    <mergeCell ref="D53:AD54"/>
    <mergeCell ref="D59:AD60"/>
    <mergeCell ref="AV1:AZ1"/>
    <mergeCell ref="N28:R28"/>
    <mergeCell ref="B1:AS1"/>
    <mergeCell ref="B3:AE3"/>
    <mergeCell ref="D28:H28"/>
    <mergeCell ref="AF3:AS3"/>
    <mergeCell ref="I28:M28"/>
    <mergeCell ref="C5:AE5"/>
    <mergeCell ref="S28:AB28"/>
    <mergeCell ref="D12:I12"/>
    <mergeCell ref="K12:O12"/>
    <mergeCell ref="Q12:V12"/>
    <mergeCell ref="AX5:BM9"/>
  </mergeCells>
  <phoneticPr fontId="2"/>
  <dataValidations count="1">
    <dataValidation type="list" allowBlank="1" showInputMessage="1" showErrorMessage="1" sqref="AO29:AO31" xr:uid="{00000000-0002-0000-1E00-000000000000}">
      <formula1>"有,無"</formula1>
    </dataValidation>
  </dataValidations>
  <hyperlinks>
    <hyperlink ref="AV1" location="目次!A1" display="目次に戻る" xr:uid="{00000000-0004-0000-1E00-000000000000}"/>
  </hyperlinks>
  <printOptions horizontalCentered="1"/>
  <pageMargins left="0.70866141732283472" right="0.31496062992125984" top="0.39370078740157483" bottom="0.39370078740157483" header="0.31496062992125984" footer="0.31496062992125984"/>
  <pageSetup paperSize="9" scale="85" fitToWidth="2" fitToHeight="2" orientation="portrait" r:id="rId1"/>
  <headerFooter alignWithMargins="0"/>
  <colBreaks count="1" manualBreakCount="1">
    <brk id="46"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44787" r:id="rId4" name="Check Box 51">
              <controlPr defaultSize="0" autoFill="0" autoLine="0" autoPict="0">
                <anchor moveWithCells="1">
                  <from>
                    <xdr:col>4</xdr:col>
                    <xdr:colOff>6350</xdr:colOff>
                    <xdr:row>11</xdr:row>
                    <xdr:rowOff>76200</xdr:rowOff>
                  </from>
                  <to>
                    <xdr:col>12</xdr:col>
                    <xdr:colOff>69850</xdr:colOff>
                    <xdr:row>13</xdr:row>
                    <xdr:rowOff>57150</xdr:rowOff>
                  </to>
                </anchor>
              </controlPr>
            </control>
          </mc:Choice>
        </mc:AlternateContent>
        <mc:AlternateContent xmlns:mc="http://schemas.openxmlformats.org/markup-compatibility/2006">
          <mc:Choice Requires="x14">
            <control shapeId="244788" r:id="rId5" name="Check Box 52">
              <controlPr defaultSize="0" autoFill="0" autoLine="0" autoPict="0">
                <anchor moveWithCells="1">
                  <from>
                    <xdr:col>11</xdr:col>
                    <xdr:colOff>101600</xdr:colOff>
                    <xdr:row>11</xdr:row>
                    <xdr:rowOff>57150</xdr:rowOff>
                  </from>
                  <to>
                    <xdr:col>17</xdr:col>
                    <xdr:colOff>95250</xdr:colOff>
                    <xdr:row>13</xdr:row>
                    <xdr:rowOff>38100</xdr:rowOff>
                  </to>
                </anchor>
              </controlPr>
            </control>
          </mc:Choice>
        </mc:AlternateContent>
        <mc:AlternateContent xmlns:mc="http://schemas.openxmlformats.org/markup-compatibility/2006">
          <mc:Choice Requires="x14">
            <control shapeId="244794" r:id="rId6" name="Check Box 58">
              <controlPr defaultSize="0" autoFill="0" autoLine="0" autoPict="0">
                <anchor moveWithCells="1">
                  <from>
                    <xdr:col>17</xdr:col>
                    <xdr:colOff>12700</xdr:colOff>
                    <xdr:row>23</xdr:row>
                    <xdr:rowOff>12700</xdr:rowOff>
                  </from>
                  <to>
                    <xdr:col>23</xdr:col>
                    <xdr:colOff>44450</xdr:colOff>
                    <xdr:row>24</xdr:row>
                    <xdr:rowOff>19050</xdr:rowOff>
                  </to>
                </anchor>
              </controlPr>
            </control>
          </mc:Choice>
        </mc:AlternateContent>
        <mc:AlternateContent xmlns:mc="http://schemas.openxmlformats.org/markup-compatibility/2006">
          <mc:Choice Requires="x14">
            <control shapeId="244795" r:id="rId7" name="Check Box 59">
              <controlPr defaultSize="0" autoFill="0" autoLine="0" autoPict="0">
                <anchor moveWithCells="1">
                  <from>
                    <xdr:col>24</xdr:col>
                    <xdr:colOff>44450</xdr:colOff>
                    <xdr:row>23</xdr:row>
                    <xdr:rowOff>12700</xdr:rowOff>
                  </from>
                  <to>
                    <xdr:col>31</xdr:col>
                    <xdr:colOff>0</xdr:colOff>
                    <xdr:row>24</xdr:row>
                    <xdr:rowOff>19050</xdr:rowOff>
                  </to>
                </anchor>
              </controlPr>
            </control>
          </mc:Choice>
        </mc:AlternateContent>
        <mc:AlternateContent xmlns:mc="http://schemas.openxmlformats.org/markup-compatibility/2006">
          <mc:Choice Requires="x14">
            <control shapeId="244805" r:id="rId8" name="Check Box 69">
              <controlPr defaultSize="0" autoFill="0" autoLine="0" autoPict="0">
                <anchor moveWithCells="1">
                  <from>
                    <xdr:col>17</xdr:col>
                    <xdr:colOff>12700</xdr:colOff>
                    <xdr:row>33</xdr:row>
                    <xdr:rowOff>19050</xdr:rowOff>
                  </from>
                  <to>
                    <xdr:col>23</xdr:col>
                    <xdr:colOff>50800</xdr:colOff>
                    <xdr:row>34</xdr:row>
                    <xdr:rowOff>44450</xdr:rowOff>
                  </to>
                </anchor>
              </controlPr>
            </control>
          </mc:Choice>
        </mc:AlternateContent>
        <mc:AlternateContent xmlns:mc="http://schemas.openxmlformats.org/markup-compatibility/2006">
          <mc:Choice Requires="x14">
            <control shapeId="244806" r:id="rId9" name="Check Box 70">
              <controlPr defaultSize="0" autoFill="0" autoLine="0" autoPict="0">
                <anchor moveWithCells="1">
                  <from>
                    <xdr:col>24</xdr:col>
                    <xdr:colOff>44450</xdr:colOff>
                    <xdr:row>33</xdr:row>
                    <xdr:rowOff>19050</xdr:rowOff>
                  </from>
                  <to>
                    <xdr:col>31</xdr:col>
                    <xdr:colOff>12700</xdr:colOff>
                    <xdr:row>34</xdr:row>
                    <xdr:rowOff>44450</xdr:rowOff>
                  </to>
                </anchor>
              </controlPr>
            </control>
          </mc:Choice>
        </mc:AlternateContent>
        <mc:AlternateContent xmlns:mc="http://schemas.openxmlformats.org/markup-compatibility/2006">
          <mc:Choice Requires="x14">
            <control shapeId="244812" r:id="rId10" name="Check Box 76">
              <controlPr defaultSize="0" autoFill="0" autoLine="0" autoPict="0">
                <anchor moveWithCells="1">
                  <from>
                    <xdr:col>18</xdr:col>
                    <xdr:colOff>69850</xdr:colOff>
                    <xdr:row>10</xdr:row>
                    <xdr:rowOff>165100</xdr:rowOff>
                  </from>
                  <to>
                    <xdr:col>26</xdr:col>
                    <xdr:colOff>127000</xdr:colOff>
                    <xdr:row>13</xdr:row>
                    <xdr:rowOff>133350</xdr:rowOff>
                  </to>
                </anchor>
              </controlPr>
            </control>
          </mc:Choice>
        </mc:AlternateContent>
        <mc:AlternateContent xmlns:mc="http://schemas.openxmlformats.org/markup-compatibility/2006">
          <mc:Choice Requires="x14">
            <control shapeId="244814" r:id="rId11" name="Check Box 78">
              <controlPr defaultSize="0" autoFill="0" autoLine="0" autoPict="0">
                <anchor moveWithCells="1">
                  <from>
                    <xdr:col>17</xdr:col>
                    <xdr:colOff>0</xdr:colOff>
                    <xdr:row>36</xdr:row>
                    <xdr:rowOff>19050</xdr:rowOff>
                  </from>
                  <to>
                    <xdr:col>21</xdr:col>
                    <xdr:colOff>31750</xdr:colOff>
                    <xdr:row>37</xdr:row>
                    <xdr:rowOff>50800</xdr:rowOff>
                  </to>
                </anchor>
              </controlPr>
            </control>
          </mc:Choice>
        </mc:AlternateContent>
        <mc:AlternateContent xmlns:mc="http://schemas.openxmlformats.org/markup-compatibility/2006">
          <mc:Choice Requires="x14">
            <control shapeId="244815" r:id="rId12" name="Check Box 79">
              <controlPr defaultSize="0" autoFill="0" autoLine="0" autoPict="0">
                <anchor moveWithCells="1">
                  <from>
                    <xdr:col>24</xdr:col>
                    <xdr:colOff>6350</xdr:colOff>
                    <xdr:row>36</xdr:row>
                    <xdr:rowOff>19050</xdr:rowOff>
                  </from>
                  <to>
                    <xdr:col>28</xdr:col>
                    <xdr:colOff>31750</xdr:colOff>
                    <xdr:row>37</xdr:row>
                    <xdr:rowOff>63500</xdr:rowOff>
                  </to>
                </anchor>
              </controlPr>
            </control>
          </mc:Choice>
        </mc:AlternateContent>
        <mc:AlternateContent xmlns:mc="http://schemas.openxmlformats.org/markup-compatibility/2006">
          <mc:Choice Requires="x14">
            <control shapeId="244816" r:id="rId13" name="Check Box 80">
              <controlPr defaultSize="0" autoFill="0" autoLine="0" autoPict="0">
                <anchor moveWithCells="1">
                  <from>
                    <xdr:col>17</xdr:col>
                    <xdr:colOff>0</xdr:colOff>
                    <xdr:row>41</xdr:row>
                    <xdr:rowOff>139700</xdr:rowOff>
                  </from>
                  <to>
                    <xdr:col>21</xdr:col>
                    <xdr:colOff>82550</xdr:colOff>
                    <xdr:row>43</xdr:row>
                    <xdr:rowOff>19050</xdr:rowOff>
                  </to>
                </anchor>
              </controlPr>
            </control>
          </mc:Choice>
        </mc:AlternateContent>
        <mc:AlternateContent xmlns:mc="http://schemas.openxmlformats.org/markup-compatibility/2006">
          <mc:Choice Requires="x14">
            <control shapeId="244817" r:id="rId14" name="Check Box 81">
              <controlPr defaultSize="0" autoFill="0" autoLine="0" autoPict="0">
                <anchor moveWithCells="1">
                  <from>
                    <xdr:col>23</xdr:col>
                    <xdr:colOff>158750</xdr:colOff>
                    <xdr:row>41</xdr:row>
                    <xdr:rowOff>139700</xdr:rowOff>
                  </from>
                  <to>
                    <xdr:col>28</xdr:col>
                    <xdr:colOff>114300</xdr:colOff>
                    <xdr:row>43</xdr:row>
                    <xdr:rowOff>19050</xdr:rowOff>
                  </to>
                </anchor>
              </controlPr>
            </control>
          </mc:Choice>
        </mc:AlternateContent>
        <mc:AlternateContent xmlns:mc="http://schemas.openxmlformats.org/markup-compatibility/2006">
          <mc:Choice Requires="x14">
            <control shapeId="244818" r:id="rId15" name="Check Box 82">
              <controlPr defaultSize="0" autoFill="0" autoLine="0" autoPict="0">
                <anchor moveWithCells="1">
                  <from>
                    <xdr:col>17</xdr:col>
                    <xdr:colOff>0</xdr:colOff>
                    <xdr:row>46</xdr:row>
                    <xdr:rowOff>88900</xdr:rowOff>
                  </from>
                  <to>
                    <xdr:col>20</xdr:col>
                    <xdr:colOff>31750</xdr:colOff>
                    <xdr:row>47</xdr:row>
                    <xdr:rowOff>107950</xdr:rowOff>
                  </to>
                </anchor>
              </controlPr>
            </control>
          </mc:Choice>
        </mc:AlternateContent>
        <mc:AlternateContent xmlns:mc="http://schemas.openxmlformats.org/markup-compatibility/2006">
          <mc:Choice Requires="x14">
            <control shapeId="244819" r:id="rId16" name="Check Box 83">
              <controlPr defaultSize="0" autoFill="0" autoLine="0" autoPict="0">
                <anchor moveWithCells="1">
                  <from>
                    <xdr:col>23</xdr:col>
                    <xdr:colOff>152400</xdr:colOff>
                    <xdr:row>46</xdr:row>
                    <xdr:rowOff>88900</xdr:rowOff>
                  </from>
                  <to>
                    <xdr:col>28</xdr:col>
                    <xdr:colOff>50800</xdr:colOff>
                    <xdr:row>47</xdr:row>
                    <xdr:rowOff>171450</xdr:rowOff>
                  </to>
                </anchor>
              </controlPr>
            </control>
          </mc:Choice>
        </mc:AlternateContent>
        <mc:AlternateContent xmlns:mc="http://schemas.openxmlformats.org/markup-compatibility/2006">
          <mc:Choice Requires="x14">
            <control shapeId="244820" r:id="rId17" name="Check Box 84">
              <controlPr defaultSize="0" autoFill="0" autoLine="0" autoPict="0">
                <anchor moveWithCells="1">
                  <from>
                    <xdr:col>17</xdr:col>
                    <xdr:colOff>0</xdr:colOff>
                    <xdr:row>37</xdr:row>
                    <xdr:rowOff>57150</xdr:rowOff>
                  </from>
                  <to>
                    <xdr:col>23</xdr:col>
                    <xdr:colOff>57150</xdr:colOff>
                    <xdr:row>39</xdr:row>
                    <xdr:rowOff>12700</xdr:rowOff>
                  </to>
                </anchor>
              </controlPr>
            </control>
          </mc:Choice>
        </mc:AlternateContent>
        <mc:AlternateContent xmlns:mc="http://schemas.openxmlformats.org/markup-compatibility/2006">
          <mc:Choice Requires="x14">
            <control shapeId="244821" r:id="rId18" name="Check Box 85">
              <controlPr defaultSize="0" autoFill="0" autoLine="0" autoPict="0">
                <anchor moveWithCells="1">
                  <from>
                    <xdr:col>24</xdr:col>
                    <xdr:colOff>25400</xdr:colOff>
                    <xdr:row>37</xdr:row>
                    <xdr:rowOff>50800</xdr:rowOff>
                  </from>
                  <to>
                    <xdr:col>31</xdr:col>
                    <xdr:colOff>12700</xdr:colOff>
                    <xdr:row>39</xdr:row>
                    <xdr:rowOff>6350</xdr:rowOff>
                  </to>
                </anchor>
              </controlPr>
            </control>
          </mc:Choice>
        </mc:AlternateContent>
        <mc:AlternateContent xmlns:mc="http://schemas.openxmlformats.org/markup-compatibility/2006">
          <mc:Choice Requires="x14">
            <control shapeId="244827" r:id="rId19" name="Check Box 91">
              <controlPr defaultSize="0" autoFill="0" autoLine="0" autoPict="0">
                <anchor moveWithCells="1">
                  <from>
                    <xdr:col>17</xdr:col>
                    <xdr:colOff>0</xdr:colOff>
                    <xdr:row>18</xdr:row>
                    <xdr:rowOff>184150</xdr:rowOff>
                  </from>
                  <to>
                    <xdr:col>21</xdr:col>
                    <xdr:colOff>76200</xdr:colOff>
                    <xdr:row>20</xdr:row>
                    <xdr:rowOff>165100</xdr:rowOff>
                  </to>
                </anchor>
              </controlPr>
            </control>
          </mc:Choice>
        </mc:AlternateContent>
        <mc:AlternateContent xmlns:mc="http://schemas.openxmlformats.org/markup-compatibility/2006">
          <mc:Choice Requires="x14">
            <control shapeId="244828" r:id="rId20" name="Check Box 92">
              <controlPr defaultSize="0" autoFill="0" autoLine="0" autoPict="0">
                <anchor moveWithCells="1">
                  <from>
                    <xdr:col>24</xdr:col>
                    <xdr:colOff>38100</xdr:colOff>
                    <xdr:row>18</xdr:row>
                    <xdr:rowOff>133350</xdr:rowOff>
                  </from>
                  <to>
                    <xdr:col>29</xdr:col>
                    <xdr:colOff>19050</xdr:colOff>
                    <xdr:row>21</xdr:row>
                    <xdr:rowOff>50800</xdr:rowOff>
                  </to>
                </anchor>
              </controlPr>
            </control>
          </mc:Choice>
        </mc:AlternateContent>
        <mc:AlternateContent xmlns:mc="http://schemas.openxmlformats.org/markup-compatibility/2006">
          <mc:Choice Requires="x14">
            <control shapeId="244829" r:id="rId21" name="Check Box 93">
              <controlPr defaultSize="0" autoFill="0" autoLine="0" autoPict="0">
                <anchor moveWithCells="1">
                  <from>
                    <xdr:col>3</xdr:col>
                    <xdr:colOff>120650</xdr:colOff>
                    <xdr:row>8</xdr:row>
                    <xdr:rowOff>6350</xdr:rowOff>
                  </from>
                  <to>
                    <xdr:col>10</xdr:col>
                    <xdr:colOff>76200</xdr:colOff>
                    <xdr:row>9</xdr:row>
                    <xdr:rowOff>19050</xdr:rowOff>
                  </to>
                </anchor>
              </controlPr>
            </control>
          </mc:Choice>
        </mc:AlternateContent>
        <mc:AlternateContent xmlns:mc="http://schemas.openxmlformats.org/markup-compatibility/2006">
          <mc:Choice Requires="x14">
            <control shapeId="244830" r:id="rId22" name="Check Box 94">
              <controlPr defaultSize="0" autoFill="0" autoLine="0" autoPict="0">
                <anchor moveWithCells="1">
                  <from>
                    <xdr:col>12</xdr:col>
                    <xdr:colOff>6350</xdr:colOff>
                    <xdr:row>8</xdr:row>
                    <xdr:rowOff>25400</xdr:rowOff>
                  </from>
                  <to>
                    <xdr:col>18</xdr:col>
                    <xdr:colOff>95250</xdr:colOff>
                    <xdr:row>9</xdr:row>
                    <xdr:rowOff>63500</xdr:rowOff>
                  </to>
                </anchor>
              </controlPr>
            </control>
          </mc:Choice>
        </mc:AlternateContent>
        <mc:AlternateContent xmlns:mc="http://schemas.openxmlformats.org/markup-compatibility/2006">
          <mc:Choice Requires="x14">
            <control shapeId="244831" r:id="rId23" name="Check Box 95">
              <controlPr defaultSize="0" autoFill="0" autoLine="0" autoPict="0">
                <anchor moveWithCells="1">
                  <from>
                    <xdr:col>19</xdr:col>
                    <xdr:colOff>101600</xdr:colOff>
                    <xdr:row>8</xdr:row>
                    <xdr:rowOff>31750</xdr:rowOff>
                  </from>
                  <to>
                    <xdr:col>29</xdr:col>
                    <xdr:colOff>95250</xdr:colOff>
                    <xdr:row>9</xdr:row>
                    <xdr:rowOff>63500</xdr:rowOff>
                  </to>
                </anchor>
              </controlPr>
            </control>
          </mc:Choice>
        </mc:AlternateContent>
        <mc:AlternateContent xmlns:mc="http://schemas.openxmlformats.org/markup-compatibility/2006">
          <mc:Choice Requires="x14">
            <control shapeId="244832" r:id="rId24" name="Check Box 96">
              <controlPr defaultSize="0" autoFill="0" autoLine="0" autoPict="0">
                <anchor moveWithCells="1">
                  <from>
                    <xdr:col>19</xdr:col>
                    <xdr:colOff>101600</xdr:colOff>
                    <xdr:row>7</xdr:row>
                    <xdr:rowOff>31750</xdr:rowOff>
                  </from>
                  <to>
                    <xdr:col>29</xdr:col>
                    <xdr:colOff>114300</xdr:colOff>
                    <xdr:row>8</xdr:row>
                    <xdr:rowOff>31750</xdr:rowOff>
                  </to>
                </anchor>
              </controlPr>
            </control>
          </mc:Choice>
        </mc:AlternateContent>
        <mc:AlternateContent xmlns:mc="http://schemas.openxmlformats.org/markup-compatibility/2006">
          <mc:Choice Requires="x14">
            <control shapeId="244833" r:id="rId25" name="Check Box 97">
              <controlPr defaultSize="0" autoFill="0" autoLine="0" autoPict="0">
                <anchor moveWithCells="1">
                  <from>
                    <xdr:col>3</xdr:col>
                    <xdr:colOff>114300</xdr:colOff>
                    <xdr:row>7</xdr:row>
                    <xdr:rowOff>12700</xdr:rowOff>
                  </from>
                  <to>
                    <xdr:col>10</xdr:col>
                    <xdr:colOff>158750</xdr:colOff>
                    <xdr:row>8</xdr:row>
                    <xdr:rowOff>44450</xdr:rowOff>
                  </to>
                </anchor>
              </controlPr>
            </control>
          </mc:Choice>
        </mc:AlternateContent>
        <mc:AlternateContent xmlns:mc="http://schemas.openxmlformats.org/markup-compatibility/2006">
          <mc:Choice Requires="x14">
            <control shapeId="244834" r:id="rId26" name="Check Box 98">
              <controlPr defaultSize="0" autoFill="0" autoLine="0" autoPict="0">
                <anchor moveWithCells="1">
                  <from>
                    <xdr:col>12</xdr:col>
                    <xdr:colOff>12700</xdr:colOff>
                    <xdr:row>7</xdr:row>
                    <xdr:rowOff>12700</xdr:rowOff>
                  </from>
                  <to>
                    <xdr:col>18</xdr:col>
                    <xdr:colOff>31750</xdr:colOff>
                    <xdr:row>8</xdr:row>
                    <xdr:rowOff>19050</xdr:rowOff>
                  </to>
                </anchor>
              </controlPr>
            </control>
          </mc:Choice>
        </mc:AlternateContent>
        <mc:AlternateContent xmlns:mc="http://schemas.openxmlformats.org/markup-compatibility/2006">
          <mc:Choice Requires="x14">
            <control shapeId="244835" r:id="rId27" name="Check Box 99">
              <controlPr defaultSize="0" autoFill="0" autoLine="0" autoPict="0">
                <anchor moveWithCells="1">
                  <from>
                    <xdr:col>3</xdr:col>
                    <xdr:colOff>146050</xdr:colOff>
                    <xdr:row>12</xdr:row>
                    <xdr:rowOff>139700</xdr:rowOff>
                  </from>
                  <to>
                    <xdr:col>15</xdr:col>
                    <xdr:colOff>12700</xdr:colOff>
                    <xdr:row>13</xdr:row>
                    <xdr:rowOff>171450</xdr:rowOff>
                  </to>
                </anchor>
              </controlPr>
            </control>
          </mc:Choice>
        </mc:AlternateContent>
        <mc:AlternateContent xmlns:mc="http://schemas.openxmlformats.org/markup-compatibility/2006">
          <mc:Choice Requires="x14">
            <control shapeId="244836" r:id="rId28" name="Check Box 100">
              <controlPr defaultSize="0" autoFill="0" autoLine="0" autoPict="0">
                <anchor moveWithCells="1">
                  <from>
                    <xdr:col>17</xdr:col>
                    <xdr:colOff>0</xdr:colOff>
                    <xdr:row>50</xdr:row>
                    <xdr:rowOff>0</xdr:rowOff>
                  </from>
                  <to>
                    <xdr:col>23</xdr:col>
                    <xdr:colOff>25400</xdr:colOff>
                    <xdr:row>51</xdr:row>
                    <xdr:rowOff>44450</xdr:rowOff>
                  </to>
                </anchor>
              </controlPr>
            </control>
          </mc:Choice>
        </mc:AlternateContent>
        <mc:AlternateContent xmlns:mc="http://schemas.openxmlformats.org/markup-compatibility/2006">
          <mc:Choice Requires="x14">
            <control shapeId="244837" r:id="rId29" name="Check Box 101">
              <controlPr defaultSize="0" autoFill="0" autoLine="0" autoPict="0">
                <anchor moveWithCells="1">
                  <from>
                    <xdr:col>23</xdr:col>
                    <xdr:colOff>146050</xdr:colOff>
                    <xdr:row>50</xdr:row>
                    <xdr:rowOff>0</xdr:rowOff>
                  </from>
                  <to>
                    <xdr:col>30</xdr:col>
                    <xdr:colOff>82550</xdr:colOff>
                    <xdr:row>51</xdr:row>
                    <xdr:rowOff>44450</xdr:rowOff>
                  </to>
                </anchor>
              </controlPr>
            </control>
          </mc:Choice>
        </mc:AlternateContent>
        <mc:AlternateContent xmlns:mc="http://schemas.openxmlformats.org/markup-compatibility/2006">
          <mc:Choice Requires="x14">
            <control shapeId="244838" r:id="rId30" name="Check Box 102">
              <controlPr defaultSize="0" autoFill="0" autoLine="0" autoPict="0">
                <anchor moveWithCells="1">
                  <from>
                    <xdr:col>17</xdr:col>
                    <xdr:colOff>6350</xdr:colOff>
                    <xdr:row>56</xdr:row>
                    <xdr:rowOff>0</xdr:rowOff>
                  </from>
                  <to>
                    <xdr:col>23</xdr:col>
                    <xdr:colOff>19050</xdr:colOff>
                    <xdr:row>57</xdr:row>
                    <xdr:rowOff>44450</xdr:rowOff>
                  </to>
                </anchor>
              </controlPr>
            </control>
          </mc:Choice>
        </mc:AlternateContent>
        <mc:AlternateContent xmlns:mc="http://schemas.openxmlformats.org/markup-compatibility/2006">
          <mc:Choice Requires="x14">
            <control shapeId="244839" r:id="rId31" name="Check Box 103">
              <controlPr defaultSize="0" autoFill="0" autoLine="0" autoPict="0">
                <anchor moveWithCells="1">
                  <from>
                    <xdr:col>24</xdr:col>
                    <xdr:colOff>19050</xdr:colOff>
                    <xdr:row>56</xdr:row>
                    <xdr:rowOff>0</xdr:rowOff>
                  </from>
                  <to>
                    <xdr:col>30</xdr:col>
                    <xdr:colOff>101600</xdr:colOff>
                    <xdr:row>57</xdr:row>
                    <xdr:rowOff>44450</xdr:rowOff>
                  </to>
                </anchor>
              </controlPr>
            </control>
          </mc:Choice>
        </mc:AlternateContent>
        <mc:AlternateContent xmlns:mc="http://schemas.openxmlformats.org/markup-compatibility/2006">
          <mc:Choice Requires="x14">
            <control shapeId="244842" r:id="rId32" name="Check Box 106">
              <controlPr defaultSize="0" autoFill="0" autoLine="0" autoPict="0">
                <anchor moveWithCells="1">
                  <from>
                    <xdr:col>17</xdr:col>
                    <xdr:colOff>0</xdr:colOff>
                    <xdr:row>16</xdr:row>
                    <xdr:rowOff>133350</xdr:rowOff>
                  </from>
                  <to>
                    <xdr:col>21</xdr:col>
                    <xdr:colOff>76200</xdr:colOff>
                    <xdr:row>18</xdr:row>
                    <xdr:rowOff>38100</xdr:rowOff>
                  </to>
                </anchor>
              </controlPr>
            </control>
          </mc:Choice>
        </mc:AlternateContent>
        <mc:AlternateContent xmlns:mc="http://schemas.openxmlformats.org/markup-compatibility/2006">
          <mc:Choice Requires="x14">
            <control shapeId="244843" r:id="rId33" name="Check Box 107">
              <controlPr defaultSize="0" autoFill="0" autoLine="0" autoPict="0">
                <anchor moveWithCells="1">
                  <from>
                    <xdr:col>24</xdr:col>
                    <xdr:colOff>38100</xdr:colOff>
                    <xdr:row>16</xdr:row>
                    <xdr:rowOff>95250</xdr:rowOff>
                  </from>
                  <to>
                    <xdr:col>29</xdr:col>
                    <xdr:colOff>19050</xdr:colOff>
                    <xdr:row>18</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sheetPr>
  <dimension ref="A1:BU64"/>
  <sheetViews>
    <sheetView showGridLines="0" view="pageBreakPreview" zoomScale="80" zoomScaleNormal="100" zoomScaleSheetLayoutView="80" workbookViewId="0">
      <selection activeCell="BN57" sqref="BN57"/>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1" width="2.36328125" style="5" customWidth="1"/>
    <col min="22" max="22" width="2.36328125" style="121" customWidth="1"/>
    <col min="23" max="24" width="2.36328125" style="5" customWidth="1"/>
    <col min="25" max="25" width="9.7265625" style="5" customWidth="1"/>
    <col min="26" max="41" width="2.36328125" style="5" customWidth="1"/>
    <col min="42" max="42" width="2.36328125" style="121" customWidth="1"/>
    <col min="43" max="72" width="2.36328125" style="5" customWidth="1"/>
    <col min="73" max="16384" width="8" style="5"/>
  </cols>
  <sheetData>
    <row r="1" spans="1:73" ht="14.15" customHeight="1">
      <c r="B1" s="2394" t="s">
        <v>984</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row>
    <row r="2" spans="1:73" ht="5.15" customHeight="1" thickBot="1"/>
    <row r="3" spans="1:73" ht="14.15" customHeight="1">
      <c r="B3" s="2395" t="s">
        <v>624</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4967" t="s">
        <v>155</v>
      </c>
      <c r="AA3" s="4968"/>
      <c r="AB3" s="4968"/>
      <c r="AC3" s="4968"/>
      <c r="AD3" s="4968"/>
      <c r="AE3" s="4968"/>
      <c r="AF3" s="4968"/>
      <c r="AG3" s="4968"/>
      <c r="AH3" s="4968"/>
      <c r="AI3" s="4968"/>
      <c r="AJ3" s="4968"/>
      <c r="AK3" s="4968"/>
      <c r="AL3" s="4969"/>
      <c r="AM3" s="204"/>
      <c r="AN3" s="62"/>
      <c r="AP3" s="1362"/>
      <c r="AQ3" s="1362"/>
      <c r="AR3" s="1362"/>
      <c r="AS3" s="1362"/>
      <c r="AT3" s="1362"/>
      <c r="AU3" s="1362"/>
      <c r="AV3" s="1362"/>
      <c r="AW3" s="1362"/>
      <c r="AX3" s="1362"/>
      <c r="AY3" s="1362"/>
      <c r="AZ3" s="1362"/>
      <c r="BA3" s="1362"/>
      <c r="BB3" s="1362"/>
      <c r="BC3" s="1362"/>
      <c r="BD3" s="1362"/>
      <c r="BE3" s="1362"/>
      <c r="BF3" s="1362"/>
      <c r="BG3" s="1362"/>
      <c r="BH3" s="1362"/>
      <c r="BI3" s="1362"/>
      <c r="BJ3" s="1362"/>
    </row>
    <row r="4" spans="1:73" ht="7" customHeight="1">
      <c r="B4" s="210"/>
      <c r="C4" s="119"/>
      <c r="D4" s="119"/>
      <c r="E4" s="119"/>
      <c r="F4" s="119"/>
      <c r="G4" s="119"/>
      <c r="H4" s="119"/>
      <c r="I4" s="119"/>
      <c r="J4" s="119"/>
      <c r="K4" s="119"/>
      <c r="L4" s="119"/>
      <c r="M4" s="119"/>
      <c r="N4" s="119"/>
      <c r="O4" s="119"/>
      <c r="P4" s="119"/>
      <c r="Q4" s="119"/>
      <c r="R4" s="469"/>
      <c r="S4" s="119"/>
      <c r="T4" s="119"/>
      <c r="U4" s="119"/>
      <c r="V4" s="469"/>
      <c r="W4" s="119"/>
      <c r="X4" s="119"/>
      <c r="Y4" s="146"/>
      <c r="Z4" s="209"/>
      <c r="AA4" s="114"/>
      <c r="AB4" s="114"/>
      <c r="AC4" s="114"/>
      <c r="AD4" s="114"/>
      <c r="AE4" s="114"/>
      <c r="AF4" s="114"/>
      <c r="AG4" s="114"/>
      <c r="AH4" s="114"/>
      <c r="AI4" s="114"/>
      <c r="AJ4" s="114"/>
      <c r="AK4" s="114"/>
      <c r="AL4" s="211"/>
      <c r="AM4" s="215"/>
      <c r="AN4" s="62"/>
    </row>
    <row r="5" spans="1:73" ht="14.15" customHeight="1">
      <c r="A5" s="6"/>
      <c r="B5" s="68"/>
      <c r="C5" s="1" t="s">
        <v>1655</v>
      </c>
      <c r="D5" s="81"/>
      <c r="E5" s="81"/>
      <c r="F5" s="81"/>
      <c r="G5" s="81"/>
      <c r="H5" s="81"/>
      <c r="I5" s="81"/>
      <c r="J5" s="81"/>
      <c r="K5" s="81"/>
      <c r="L5" s="81"/>
      <c r="M5" s="81"/>
      <c r="N5" s="81"/>
      <c r="O5" s="81"/>
      <c r="P5" s="81"/>
      <c r="Q5" s="81"/>
      <c r="R5" s="581"/>
      <c r="S5" s="81"/>
      <c r="T5" s="81"/>
      <c r="U5" s="81"/>
      <c r="V5" s="581"/>
      <c r="W5" s="81"/>
      <c r="X5" s="81"/>
      <c r="Y5" s="1167"/>
      <c r="AB5" s="115"/>
      <c r="AC5" s="115"/>
      <c r="AD5" s="115"/>
      <c r="AE5" s="115"/>
      <c r="AF5" s="115"/>
      <c r="AG5" s="115"/>
      <c r="AH5" s="115"/>
      <c r="AI5" s="115"/>
      <c r="AJ5" s="115"/>
      <c r="AK5" s="115"/>
      <c r="AL5" s="116"/>
      <c r="AM5" s="115"/>
      <c r="AN5" s="62"/>
    </row>
    <row r="6" spans="1:73" ht="14.15" customHeight="1">
      <c r="A6" s="6"/>
      <c r="B6" s="201" t="s">
        <v>25</v>
      </c>
      <c r="C6" s="5" t="s">
        <v>625</v>
      </c>
      <c r="D6" s="1"/>
      <c r="Q6" s="151"/>
      <c r="R6" s="156"/>
      <c r="S6" s="151"/>
      <c r="T6" s="151"/>
      <c r="U6" s="6"/>
      <c r="V6" s="499"/>
      <c r="W6" s="6"/>
      <c r="X6" s="6"/>
      <c r="Y6" s="70"/>
      <c r="AB6" s="115"/>
      <c r="AC6" s="115"/>
      <c r="AD6" s="115"/>
      <c r="AE6" s="115"/>
      <c r="AF6" s="115"/>
      <c r="AG6" s="115"/>
      <c r="AH6" s="115"/>
      <c r="AI6" s="115"/>
      <c r="AJ6" s="115"/>
      <c r="AK6" s="115"/>
      <c r="AL6" s="116"/>
      <c r="AM6" s="115"/>
      <c r="AN6" s="62"/>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row>
    <row r="7" spans="1:73" ht="14.15" customHeight="1">
      <c r="A7" s="6"/>
      <c r="B7" s="68"/>
      <c r="C7" s="69"/>
      <c r="E7" s="65" t="s">
        <v>167</v>
      </c>
      <c r="Q7" s="6"/>
      <c r="R7" s="499"/>
      <c r="S7" s="6"/>
      <c r="T7" s="6"/>
      <c r="U7" s="6"/>
      <c r="V7" s="499"/>
      <c r="W7" s="6"/>
      <c r="X7" s="6"/>
      <c r="Y7" s="70"/>
      <c r="AB7" s="115"/>
      <c r="AC7" s="115"/>
      <c r="AD7" s="115"/>
      <c r="AE7" s="115"/>
      <c r="AF7" s="115"/>
      <c r="AG7" s="115"/>
      <c r="AH7" s="115"/>
      <c r="AI7" s="115"/>
      <c r="AJ7" s="115"/>
      <c r="AK7" s="115"/>
      <c r="AL7" s="116"/>
      <c r="AM7" s="115"/>
      <c r="AN7" s="62"/>
      <c r="AP7" s="1282"/>
      <c r="AQ7" s="1282"/>
      <c r="AR7" s="1282"/>
    </row>
    <row r="8" spans="1:73" ht="14.15" customHeight="1">
      <c r="A8" s="6"/>
      <c r="B8" s="68"/>
      <c r="E8" s="115" t="s">
        <v>168</v>
      </c>
      <c r="F8" s="6"/>
      <c r="G8" s="6"/>
      <c r="I8" s="6"/>
      <c r="J8" s="6"/>
      <c r="K8" s="6"/>
      <c r="L8" s="6"/>
      <c r="M8" s="6"/>
      <c r="N8" s="6"/>
      <c r="O8" s="6"/>
      <c r="P8" s="6"/>
      <c r="Q8" s="6"/>
      <c r="R8" s="499"/>
      <c r="S8" s="6"/>
      <c r="T8" s="1"/>
      <c r="U8" s="1"/>
      <c r="V8" s="97"/>
      <c r="W8" s="1"/>
      <c r="X8" s="1"/>
      <c r="Y8" s="70"/>
      <c r="Z8" s="829"/>
      <c r="AA8" s="829"/>
      <c r="AB8" s="829"/>
      <c r="AC8" s="829"/>
      <c r="AD8" s="829"/>
      <c r="AE8" s="829"/>
      <c r="AF8" s="829"/>
      <c r="AG8" s="829"/>
      <c r="AH8" s="829"/>
      <c r="AI8" s="829"/>
      <c r="AJ8" s="100"/>
      <c r="AK8" s="739"/>
      <c r="AL8" s="116"/>
      <c r="AM8" s="115"/>
      <c r="AN8" s="62"/>
      <c r="AP8" s="849"/>
      <c r="AQ8" s="849"/>
      <c r="AR8" s="849"/>
      <c r="AS8" s="849"/>
      <c r="AT8" s="849"/>
      <c r="AU8" s="849"/>
      <c r="AV8" s="849"/>
      <c r="AW8" s="849"/>
      <c r="AX8" s="849"/>
      <c r="AY8" s="849"/>
      <c r="AZ8" s="849"/>
      <c r="BA8" s="849"/>
      <c r="BB8" s="849"/>
      <c r="BC8" s="849"/>
      <c r="BD8" s="849"/>
      <c r="BE8" s="849"/>
      <c r="BF8" s="849"/>
      <c r="BG8" s="849"/>
      <c r="BH8" s="849"/>
      <c r="BI8" s="849"/>
      <c r="BJ8" s="849"/>
      <c r="BK8" s="849"/>
      <c r="BL8" s="849"/>
      <c r="BM8" s="849"/>
      <c r="BN8" s="849"/>
      <c r="BO8" s="849"/>
      <c r="BP8" s="849"/>
      <c r="BQ8" s="849"/>
      <c r="BR8" s="849"/>
      <c r="BS8" s="849"/>
      <c r="BT8" s="849"/>
    </row>
    <row r="9" spans="1:73" ht="14.15" customHeight="1">
      <c r="A9" s="6"/>
      <c r="B9" s="68"/>
      <c r="C9" s="1"/>
      <c r="D9" s="601" t="s">
        <v>1481</v>
      </c>
      <c r="E9" s="794"/>
      <c r="F9" s="794"/>
      <c r="G9" s="794"/>
      <c r="H9" s="794"/>
      <c r="I9" s="794"/>
      <c r="J9" s="794"/>
      <c r="K9" s="794"/>
      <c r="L9" s="794"/>
      <c r="M9" s="794"/>
      <c r="N9" s="794"/>
      <c r="O9" s="794"/>
      <c r="P9" s="794"/>
      <c r="Q9" s="794"/>
      <c r="R9" s="98"/>
      <c r="S9" s="794"/>
      <c r="T9" s="794"/>
      <c r="U9" s="794"/>
      <c r="V9" s="98"/>
      <c r="W9" s="794"/>
      <c r="X9" s="794"/>
      <c r="Y9" s="1406"/>
      <c r="Z9" s="142"/>
      <c r="AA9" s="499"/>
      <c r="AB9" s="499"/>
      <c r="AC9" s="499"/>
      <c r="AD9" s="499"/>
      <c r="AE9" s="499"/>
      <c r="AF9" s="499"/>
      <c r="AG9" s="499"/>
      <c r="AH9" s="499"/>
      <c r="AI9" s="499"/>
      <c r="AJ9" s="499"/>
      <c r="AK9" s="499"/>
      <c r="AL9" s="116"/>
      <c r="AM9" s="115"/>
      <c r="AN9" s="62"/>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49"/>
    </row>
    <row r="10" spans="1:73" ht="14.15" customHeight="1">
      <c r="A10" s="6"/>
      <c r="B10" s="68"/>
      <c r="C10" s="6"/>
      <c r="D10" s="6"/>
      <c r="E10" s="2324" t="s">
        <v>101</v>
      </c>
      <c r="F10" s="2325"/>
      <c r="G10" s="2325"/>
      <c r="H10" s="2325"/>
      <c r="I10" s="2325"/>
      <c r="J10" s="2325"/>
      <c r="K10" s="2325"/>
      <c r="L10" s="2326"/>
      <c r="M10" s="2324" t="s">
        <v>76</v>
      </c>
      <c r="N10" s="2325"/>
      <c r="O10" s="2325"/>
      <c r="P10" s="2326"/>
      <c r="Q10" s="2324" t="s">
        <v>102</v>
      </c>
      <c r="R10" s="2325"/>
      <c r="S10" s="2325"/>
      <c r="T10" s="2325"/>
      <c r="U10" s="2325"/>
      <c r="V10" s="2325"/>
      <c r="W10" s="2325"/>
      <c r="X10" s="2326"/>
      <c r="Y10" s="6"/>
      <c r="Z10" s="142"/>
      <c r="AA10" s="499"/>
      <c r="AB10" s="499"/>
      <c r="AC10" s="499"/>
      <c r="AD10" s="499"/>
      <c r="AE10" s="499"/>
      <c r="AF10" s="499"/>
      <c r="AG10" s="499"/>
      <c r="AH10" s="499"/>
      <c r="AI10" s="499"/>
      <c r="AJ10" s="499"/>
      <c r="AK10" s="499"/>
      <c r="AL10" s="116"/>
      <c r="AM10" s="115"/>
      <c r="AN10" s="62"/>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49"/>
    </row>
    <row r="11" spans="1:73" ht="14.15" customHeight="1">
      <c r="A11" s="6"/>
      <c r="B11" s="68"/>
      <c r="C11" s="6"/>
      <c r="D11" s="6"/>
      <c r="E11" s="4822"/>
      <c r="F11" s="4860"/>
      <c r="G11" s="4860"/>
      <c r="H11" s="4860"/>
      <c r="I11" s="4860"/>
      <c r="J11" s="4860"/>
      <c r="K11" s="4860"/>
      <c r="L11" s="4879"/>
      <c r="M11" s="4822"/>
      <c r="N11" s="4860"/>
      <c r="O11" s="4860"/>
      <c r="P11" s="4879"/>
      <c r="Q11" s="4822"/>
      <c r="R11" s="4860"/>
      <c r="S11" s="4860"/>
      <c r="T11" s="4860"/>
      <c r="U11" s="4860"/>
      <c r="V11" s="4860"/>
      <c r="W11" s="4860"/>
      <c r="X11" s="4879"/>
      <c r="Y11" s="6"/>
      <c r="Z11" s="142"/>
      <c r="AA11" s="499"/>
      <c r="AB11" s="499"/>
      <c r="AC11" s="499"/>
      <c r="AD11" s="499"/>
      <c r="AE11" s="499"/>
      <c r="AF11" s="499"/>
      <c r="AG11" s="499"/>
      <c r="AH11" s="499"/>
      <c r="AI11" s="499"/>
      <c r="AJ11" s="499"/>
      <c r="AK11" s="499"/>
      <c r="AL11" s="116"/>
      <c r="AM11" s="115"/>
      <c r="AN11" s="62"/>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49"/>
    </row>
    <row r="12" spans="1:73" ht="14.15" customHeight="1">
      <c r="A12" s="6"/>
      <c r="B12" s="68"/>
      <c r="C12" s="6"/>
      <c r="D12" s="6"/>
      <c r="E12" s="4880"/>
      <c r="F12" s="4881"/>
      <c r="G12" s="4881"/>
      <c r="H12" s="4881"/>
      <c r="I12" s="4881"/>
      <c r="J12" s="4881"/>
      <c r="K12" s="4881"/>
      <c r="L12" s="4882"/>
      <c r="M12" s="4880"/>
      <c r="N12" s="4881"/>
      <c r="O12" s="4881"/>
      <c r="P12" s="4882"/>
      <c r="Q12" s="4880"/>
      <c r="R12" s="4881"/>
      <c r="S12" s="4881"/>
      <c r="T12" s="4881"/>
      <c r="U12" s="4881"/>
      <c r="V12" s="4881"/>
      <c r="W12" s="4881"/>
      <c r="X12" s="4882"/>
      <c r="Y12" s="6"/>
      <c r="Z12" s="142"/>
      <c r="AA12" s="499"/>
      <c r="AB12" s="499"/>
      <c r="AC12" s="499"/>
      <c r="AD12" s="499"/>
      <c r="AE12" s="499"/>
      <c r="AF12" s="499"/>
      <c r="AG12" s="499"/>
      <c r="AH12" s="499"/>
      <c r="AI12" s="499"/>
      <c r="AJ12" s="499"/>
      <c r="AK12" s="499"/>
      <c r="AL12" s="116"/>
      <c r="AM12" s="115"/>
      <c r="AN12" s="62"/>
      <c r="AP12" s="1282"/>
      <c r="AQ12" s="1282"/>
      <c r="AR12" s="1282"/>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row>
    <row r="13" spans="1:73" ht="14.15" customHeight="1">
      <c r="A13" s="6"/>
      <c r="B13" s="68"/>
      <c r="C13" s="6"/>
      <c r="D13" s="6"/>
      <c r="E13" s="6"/>
      <c r="F13" s="6"/>
      <c r="G13" s="6"/>
      <c r="H13" s="6"/>
      <c r="I13" s="6"/>
      <c r="J13" s="6"/>
      <c r="K13" s="6"/>
      <c r="L13" s="6"/>
      <c r="M13" s="6"/>
      <c r="N13" s="6"/>
      <c r="O13" s="6"/>
      <c r="P13" s="6"/>
      <c r="Q13" s="6"/>
      <c r="R13" s="499"/>
      <c r="S13" s="8"/>
      <c r="T13" s="170"/>
      <c r="U13" s="499"/>
      <c r="V13" s="499"/>
      <c r="W13" s="499"/>
      <c r="X13" s="499"/>
      <c r="Y13" s="6"/>
      <c r="Z13" s="142"/>
      <c r="AA13" s="499"/>
      <c r="AB13" s="499"/>
      <c r="AC13" s="499"/>
      <c r="AD13" s="499"/>
      <c r="AE13" s="499"/>
      <c r="AF13" s="499"/>
      <c r="AG13" s="499"/>
      <c r="AH13" s="499"/>
      <c r="AI13" s="499"/>
      <c r="AJ13" s="499"/>
      <c r="AK13" s="499"/>
      <c r="AL13" s="116"/>
      <c r="AM13" s="115"/>
      <c r="AN13" s="62"/>
      <c r="AP13" s="849"/>
      <c r="AQ13" s="849"/>
      <c r="AR13" s="849"/>
      <c r="AS13" s="849"/>
      <c r="AT13" s="849"/>
      <c r="AU13" s="849"/>
      <c r="AV13" s="849"/>
      <c r="AW13" s="849"/>
      <c r="AX13" s="849"/>
      <c r="AY13" s="849"/>
      <c r="AZ13" s="849"/>
      <c r="BA13" s="849"/>
      <c r="BB13" s="849"/>
      <c r="BC13" s="849"/>
      <c r="BD13" s="849"/>
      <c r="BE13" s="849"/>
      <c r="BF13" s="849"/>
      <c r="BG13" s="849"/>
      <c r="BH13" s="849"/>
      <c r="BI13" s="849"/>
      <c r="BJ13" s="849"/>
      <c r="BK13" s="849"/>
      <c r="BL13" s="849"/>
      <c r="BM13" s="849"/>
      <c r="BN13" s="849"/>
      <c r="BO13" s="849"/>
      <c r="BP13" s="849"/>
      <c r="BQ13" s="849"/>
      <c r="BR13" s="849"/>
      <c r="BS13" s="849"/>
      <c r="BT13" s="849"/>
    </row>
    <row r="14" spans="1:73" ht="14.15" customHeight="1">
      <c r="B14" s="68" t="s">
        <v>17</v>
      </c>
      <c r="C14" s="5" t="s">
        <v>626</v>
      </c>
      <c r="D14" s="6"/>
      <c r="F14" s="6"/>
      <c r="G14" s="6"/>
      <c r="H14" s="1"/>
      <c r="I14" s="1"/>
      <c r="J14" s="6"/>
      <c r="K14" s="6"/>
      <c r="L14" s="1"/>
      <c r="M14" s="1"/>
      <c r="N14" s="6"/>
      <c r="O14" s="6"/>
      <c r="P14" s="72"/>
      <c r="Q14" s="6"/>
      <c r="R14" s="96"/>
      <c r="S14" s="96"/>
      <c r="T14" s="97"/>
      <c r="U14" s="98"/>
      <c r="V14" s="98"/>
      <c r="W14" s="6"/>
      <c r="X14" s="6"/>
      <c r="Y14" s="70"/>
      <c r="Z14" s="171"/>
      <c r="AA14" s="829"/>
      <c r="AB14" s="829"/>
      <c r="AC14" s="829"/>
      <c r="AD14" s="829"/>
      <c r="AE14" s="829"/>
      <c r="AF14" s="829"/>
      <c r="AG14" s="829"/>
      <c r="AH14" s="829"/>
      <c r="AI14" s="829"/>
      <c r="AJ14" s="829"/>
      <c r="AK14" s="829"/>
      <c r="AL14" s="211"/>
      <c r="AM14" s="215"/>
      <c r="AN14" s="62"/>
      <c r="AP14" s="849"/>
      <c r="AQ14" s="849"/>
      <c r="AR14" s="849"/>
      <c r="AS14" s="849"/>
      <c r="AT14" s="849"/>
      <c r="AU14" s="849"/>
      <c r="AV14" s="849"/>
      <c r="AW14" s="849"/>
      <c r="AX14" s="849"/>
      <c r="AY14" s="849"/>
      <c r="AZ14" s="849"/>
      <c r="BA14" s="849"/>
      <c r="BB14" s="849"/>
      <c r="BC14" s="849"/>
      <c r="BD14" s="849"/>
      <c r="BE14" s="849"/>
      <c r="BF14" s="849"/>
      <c r="BG14" s="849"/>
      <c r="BH14" s="849"/>
      <c r="BI14" s="849"/>
      <c r="BJ14" s="849"/>
      <c r="BK14" s="849"/>
      <c r="BL14" s="849"/>
      <c r="BM14" s="849"/>
      <c r="BN14" s="849"/>
      <c r="BO14" s="849"/>
      <c r="BP14" s="849"/>
      <c r="BQ14" s="849"/>
      <c r="BR14" s="849"/>
      <c r="BS14" s="849"/>
      <c r="BT14" s="849"/>
    </row>
    <row r="15" spans="1:73" ht="14.15" customHeight="1">
      <c r="A15" s="6"/>
      <c r="B15" s="68"/>
      <c r="C15" s="6"/>
      <c r="E15" s="6"/>
      <c r="F15" s="6"/>
      <c r="G15" s="6"/>
      <c r="H15" s="6"/>
      <c r="I15" s="6"/>
      <c r="J15" s="6"/>
      <c r="K15" s="6"/>
      <c r="L15" s="6"/>
      <c r="M15" s="6"/>
      <c r="N15" s="6"/>
      <c r="O15" s="6"/>
      <c r="P15" s="6"/>
      <c r="Q15" s="1"/>
      <c r="U15" s="1"/>
      <c r="Y15" s="70"/>
      <c r="Z15" s="171"/>
      <c r="AA15" s="829"/>
      <c r="AB15" s="829"/>
      <c r="AC15" s="829"/>
      <c r="AD15" s="829"/>
      <c r="AE15" s="829"/>
      <c r="AF15" s="829"/>
      <c r="AG15" s="829"/>
      <c r="AH15" s="829"/>
      <c r="AI15" s="829"/>
      <c r="AJ15" s="829"/>
      <c r="AK15" s="829"/>
      <c r="AL15" s="116"/>
      <c r="AM15" s="115"/>
      <c r="AN15" s="62"/>
      <c r="AP15" s="849"/>
      <c r="AQ15" s="849"/>
      <c r="AR15" s="849"/>
      <c r="AS15" s="849"/>
      <c r="AT15" s="849"/>
      <c r="AU15" s="849"/>
      <c r="AV15" s="849"/>
      <c r="AW15" s="849"/>
      <c r="AX15" s="849"/>
      <c r="AY15" s="849"/>
      <c r="AZ15" s="849"/>
      <c r="BA15" s="849"/>
      <c r="BB15" s="849"/>
      <c r="BC15" s="849"/>
      <c r="BD15" s="849"/>
      <c r="BE15" s="849"/>
      <c r="BF15" s="849"/>
      <c r="BG15" s="849"/>
      <c r="BH15" s="849"/>
      <c r="BI15" s="849"/>
      <c r="BJ15" s="849"/>
      <c r="BK15" s="849"/>
      <c r="BL15" s="849"/>
      <c r="BM15" s="849"/>
      <c r="BN15" s="849"/>
      <c r="BO15" s="849"/>
      <c r="BP15" s="849"/>
      <c r="BQ15" s="849"/>
      <c r="BR15" s="849"/>
      <c r="BS15" s="849"/>
      <c r="BT15" s="849"/>
    </row>
    <row r="16" spans="1:73" ht="14.15" customHeight="1">
      <c r="A16" s="6"/>
      <c r="B16" s="68" t="s">
        <v>17</v>
      </c>
      <c r="C16" s="5" t="s">
        <v>627</v>
      </c>
      <c r="D16" s="1"/>
      <c r="E16" s="6"/>
      <c r="F16" s="6"/>
      <c r="G16" s="6"/>
      <c r="H16" s="1"/>
      <c r="I16" s="1"/>
      <c r="J16" s="1"/>
      <c r="K16" s="1"/>
      <c r="L16" s="1"/>
      <c r="M16" s="1"/>
      <c r="N16" s="1"/>
      <c r="O16" s="1"/>
      <c r="P16" s="1"/>
      <c r="Q16" s="6"/>
      <c r="R16" s="96"/>
      <c r="S16" s="96"/>
      <c r="T16" s="97"/>
      <c r="U16" s="98"/>
      <c r="V16" s="98"/>
      <c r="W16" s="6"/>
      <c r="X16" s="6"/>
      <c r="Y16" s="70"/>
      <c r="Z16" s="171"/>
      <c r="AA16" s="829"/>
      <c r="AB16" s="829"/>
      <c r="AC16" s="829"/>
      <c r="AD16" s="829"/>
      <c r="AE16" s="829"/>
      <c r="AF16" s="829"/>
      <c r="AG16" s="829"/>
      <c r="AH16" s="829"/>
      <c r="AI16" s="829"/>
      <c r="AJ16" s="829"/>
      <c r="AK16" s="829"/>
      <c r="AL16" s="116"/>
      <c r="AM16" s="115"/>
      <c r="AN16" s="62"/>
      <c r="AP16" s="849"/>
      <c r="AQ16" s="849"/>
      <c r="AR16" s="849"/>
      <c r="AS16" s="849"/>
      <c r="AT16" s="849"/>
      <c r="AU16" s="849"/>
      <c r="AV16" s="849"/>
      <c r="AW16" s="849"/>
      <c r="AX16" s="849"/>
      <c r="AY16" s="849"/>
      <c r="AZ16" s="849"/>
      <c r="BA16" s="849"/>
      <c r="BB16" s="849"/>
      <c r="BC16" s="849"/>
      <c r="BD16" s="849"/>
      <c r="BE16" s="849"/>
      <c r="BF16" s="849"/>
      <c r="BG16" s="849"/>
      <c r="BH16" s="849"/>
      <c r="BI16" s="849"/>
      <c r="BJ16" s="849"/>
      <c r="BK16" s="849"/>
      <c r="BL16" s="849"/>
      <c r="BM16" s="849"/>
      <c r="BN16" s="849"/>
      <c r="BO16" s="849"/>
      <c r="BP16" s="849"/>
      <c r="BQ16" s="849"/>
      <c r="BR16" s="849"/>
      <c r="BS16" s="849"/>
      <c r="BT16" s="849"/>
    </row>
    <row r="17" spans="1:73" ht="14.15" customHeight="1">
      <c r="A17" s="6"/>
      <c r="B17" s="68"/>
      <c r="C17" s="6"/>
      <c r="D17" s="1"/>
      <c r="E17" s="6"/>
      <c r="F17" s="6"/>
      <c r="G17" s="6"/>
      <c r="H17" s="6"/>
      <c r="I17" s="72"/>
      <c r="J17" s="72"/>
      <c r="K17" s="1"/>
      <c r="L17" s="99"/>
      <c r="M17" s="6"/>
      <c r="N17" s="6"/>
      <c r="O17" s="6"/>
      <c r="P17" s="6"/>
      <c r="Q17" s="1"/>
      <c r="U17" s="1"/>
      <c r="Y17" s="70"/>
      <c r="Z17" s="171"/>
      <c r="AA17" s="829"/>
      <c r="AB17" s="829"/>
      <c r="AC17" s="829"/>
      <c r="AD17" s="829"/>
      <c r="AE17" s="829"/>
      <c r="AF17" s="829"/>
      <c r="AG17" s="829"/>
      <c r="AH17" s="829"/>
      <c r="AI17" s="829"/>
      <c r="AJ17" s="100"/>
      <c r="AK17" s="739"/>
      <c r="AL17" s="116"/>
      <c r="AM17" s="115"/>
      <c r="AN17" s="62"/>
      <c r="AP17" s="1634"/>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row>
    <row r="18" spans="1:73" ht="14.15" customHeight="1">
      <c r="A18" s="6"/>
      <c r="B18" s="68"/>
      <c r="C18" s="6" t="s">
        <v>2315</v>
      </c>
      <c r="D18" s="1"/>
      <c r="E18" s="6"/>
      <c r="F18" s="6"/>
      <c r="G18" s="6"/>
      <c r="H18" s="6"/>
      <c r="I18" s="72"/>
      <c r="J18" s="72"/>
      <c r="K18" s="1"/>
      <c r="L18" s="99"/>
      <c r="M18" s="6"/>
      <c r="N18" s="6"/>
      <c r="O18" s="6"/>
      <c r="P18" s="6"/>
      <c r="Q18" s="1"/>
      <c r="U18" s="1"/>
      <c r="Y18" s="70"/>
      <c r="Z18" s="142"/>
      <c r="AA18" s="499"/>
      <c r="AB18" s="499"/>
      <c r="AC18" s="499"/>
      <c r="AD18" s="499"/>
      <c r="AE18" s="499"/>
      <c r="AF18" s="499"/>
      <c r="AG18" s="499"/>
      <c r="AH18" s="499"/>
      <c r="AI18" s="499"/>
      <c r="AJ18" s="499"/>
      <c r="AK18" s="499"/>
      <c r="AL18" s="116"/>
      <c r="AM18" s="115"/>
      <c r="AN18" s="62"/>
      <c r="AP18" s="849"/>
      <c r="AQ18" s="849"/>
      <c r="AR18" s="849"/>
      <c r="AS18" s="849"/>
      <c r="AT18" s="849"/>
      <c r="AU18" s="849"/>
      <c r="AV18" s="849"/>
      <c r="AW18" s="849"/>
      <c r="AX18" s="849"/>
      <c r="AY18" s="849"/>
      <c r="AZ18" s="849"/>
      <c r="BA18" s="849"/>
      <c r="BB18" s="849"/>
      <c r="BC18" s="849"/>
      <c r="BD18" s="849"/>
      <c r="BE18" s="849"/>
      <c r="BF18" s="849"/>
      <c r="BG18" s="849"/>
      <c r="BH18" s="849"/>
      <c r="BI18" s="849"/>
      <c r="BJ18" s="849"/>
      <c r="BK18" s="849"/>
      <c r="BL18" s="849"/>
      <c r="BM18" s="849"/>
      <c r="BN18" s="849"/>
      <c r="BO18" s="849"/>
      <c r="BP18" s="849"/>
      <c r="BQ18" s="849"/>
      <c r="BR18" s="849"/>
      <c r="BS18" s="849"/>
      <c r="BT18" s="849"/>
    </row>
    <row r="19" spans="1:73" ht="14.15" customHeight="1">
      <c r="A19" s="6"/>
      <c r="B19" s="68"/>
      <c r="C19" s="6"/>
      <c r="D19" s="1"/>
      <c r="E19" s="6"/>
      <c r="F19" s="6"/>
      <c r="G19" s="6"/>
      <c r="H19" s="6"/>
      <c r="I19" s="72"/>
      <c r="J19" s="72"/>
      <c r="K19" s="1"/>
      <c r="L19" s="99"/>
      <c r="M19" s="6"/>
      <c r="N19" s="6"/>
      <c r="O19" s="6"/>
      <c r="P19" s="6"/>
      <c r="Q19" s="1"/>
      <c r="U19" s="1"/>
      <c r="Y19" s="70"/>
      <c r="Z19" s="142"/>
      <c r="AA19" s="499"/>
      <c r="AB19" s="499"/>
      <c r="AC19" s="499"/>
      <c r="AD19" s="499"/>
      <c r="AE19" s="499"/>
      <c r="AF19" s="499"/>
      <c r="AG19" s="499"/>
      <c r="AH19" s="499"/>
      <c r="AI19" s="499"/>
      <c r="AJ19" s="499"/>
      <c r="AK19" s="499"/>
      <c r="AL19" s="116"/>
      <c r="AM19" s="115"/>
      <c r="AN19" s="62"/>
      <c r="AP19" s="849"/>
      <c r="AQ19" s="849"/>
      <c r="AR19" s="849"/>
      <c r="AS19" s="849"/>
      <c r="AT19" s="849"/>
      <c r="AU19" s="849"/>
      <c r="AV19" s="849"/>
      <c r="AW19" s="849"/>
      <c r="AX19" s="849"/>
      <c r="AY19" s="849"/>
      <c r="AZ19" s="849"/>
      <c r="BA19" s="849"/>
      <c r="BB19" s="849"/>
      <c r="BC19" s="849"/>
      <c r="BD19" s="849"/>
      <c r="BE19" s="849"/>
      <c r="BF19" s="849"/>
      <c r="BG19" s="849"/>
      <c r="BH19" s="849"/>
      <c r="BI19" s="849"/>
      <c r="BJ19" s="849"/>
      <c r="BK19" s="849"/>
      <c r="BL19" s="849"/>
      <c r="BM19" s="849"/>
      <c r="BN19" s="849"/>
      <c r="BO19" s="849"/>
      <c r="BP19" s="849"/>
      <c r="BQ19" s="849"/>
      <c r="BR19" s="849"/>
      <c r="BS19" s="849"/>
      <c r="BT19" s="849"/>
    </row>
    <row r="20" spans="1:73" ht="14.15" customHeight="1">
      <c r="A20" s="6"/>
      <c r="B20" s="68"/>
      <c r="C20" s="6"/>
      <c r="D20" s="1"/>
      <c r="E20" s="6"/>
      <c r="F20" s="6"/>
      <c r="G20" s="6"/>
      <c r="H20" s="6"/>
      <c r="I20" s="72"/>
      <c r="J20" s="72"/>
      <c r="K20" s="1"/>
      <c r="L20" s="99"/>
      <c r="M20" s="6"/>
      <c r="N20" s="6"/>
      <c r="O20" s="6"/>
      <c r="P20" s="6"/>
      <c r="Q20" s="1"/>
      <c r="U20" s="1"/>
      <c r="Y20" s="70"/>
      <c r="Z20" s="142"/>
      <c r="AA20" s="499"/>
      <c r="AB20" s="499"/>
      <c r="AC20" s="499"/>
      <c r="AD20" s="499"/>
      <c r="AE20" s="499"/>
      <c r="AF20" s="499"/>
      <c r="AG20" s="499"/>
      <c r="AH20" s="499"/>
      <c r="AI20" s="499"/>
      <c r="AJ20" s="499"/>
      <c r="AK20" s="499"/>
      <c r="AL20" s="116"/>
      <c r="AM20" s="115"/>
      <c r="AN20" s="62"/>
      <c r="AP20" s="849"/>
      <c r="AQ20" s="849"/>
      <c r="AR20" s="849"/>
      <c r="AS20" s="849"/>
      <c r="AT20" s="849"/>
      <c r="AU20" s="849"/>
      <c r="AV20" s="849"/>
      <c r="AW20" s="849"/>
      <c r="AX20" s="849"/>
      <c r="AY20" s="849"/>
      <c r="AZ20" s="849"/>
      <c r="BA20" s="849"/>
      <c r="BB20" s="849"/>
      <c r="BC20" s="849"/>
      <c r="BD20" s="849"/>
      <c r="BE20" s="849"/>
      <c r="BF20" s="849"/>
      <c r="BG20" s="849"/>
      <c r="BH20" s="849"/>
      <c r="BI20" s="849"/>
      <c r="BJ20" s="849"/>
      <c r="BK20" s="849"/>
      <c r="BL20" s="849"/>
      <c r="BM20" s="849"/>
      <c r="BN20" s="849"/>
      <c r="BO20" s="849"/>
      <c r="BP20" s="849"/>
      <c r="BQ20" s="849"/>
      <c r="BR20" s="849"/>
      <c r="BS20" s="849"/>
      <c r="BT20" s="849"/>
    </row>
    <row r="21" spans="1:73" ht="14.15" customHeight="1">
      <c r="A21" s="6"/>
      <c r="B21" s="68"/>
      <c r="C21" s="6" t="s">
        <v>2316</v>
      </c>
      <c r="D21" s="1"/>
      <c r="E21" s="6"/>
      <c r="F21" s="6"/>
      <c r="G21" s="6"/>
      <c r="H21" s="6"/>
      <c r="I21" s="72"/>
      <c r="J21" s="72"/>
      <c r="K21" s="1"/>
      <c r="L21" s="99"/>
      <c r="M21" s="6"/>
      <c r="N21" s="6"/>
      <c r="O21" s="6"/>
      <c r="P21" s="6"/>
      <c r="Q21" s="1"/>
      <c r="U21" s="1"/>
      <c r="Y21" s="70"/>
      <c r="Z21" s="142"/>
      <c r="AA21" s="499"/>
      <c r="AB21" s="499"/>
      <c r="AC21" s="499"/>
      <c r="AD21" s="499"/>
      <c r="AE21" s="499"/>
      <c r="AF21" s="499"/>
      <c r="AG21" s="499"/>
      <c r="AH21" s="499"/>
      <c r="AI21" s="499"/>
      <c r="AJ21" s="499"/>
      <c r="AK21" s="499"/>
      <c r="AL21" s="116"/>
      <c r="AM21" s="115"/>
      <c r="AN21" s="62"/>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row>
    <row r="22" spans="1:73" ht="14.15" customHeight="1">
      <c r="A22" s="6"/>
      <c r="B22" s="68"/>
      <c r="C22" s="6"/>
      <c r="D22" s="1"/>
      <c r="E22" s="6"/>
      <c r="F22" s="6"/>
      <c r="G22" s="6"/>
      <c r="H22" s="6"/>
      <c r="I22" s="72"/>
      <c r="J22" s="72"/>
      <c r="K22" s="1"/>
      <c r="L22" s="99"/>
      <c r="M22" s="6"/>
      <c r="N22" s="6"/>
      <c r="O22" s="6"/>
      <c r="P22" s="6"/>
      <c r="Q22" s="1"/>
      <c r="U22" s="1"/>
      <c r="Y22" s="70"/>
      <c r="Z22" s="142"/>
      <c r="AA22" s="499"/>
      <c r="AB22" s="499"/>
      <c r="AC22" s="499"/>
      <c r="AD22" s="499"/>
      <c r="AE22" s="499"/>
      <c r="AF22" s="499"/>
      <c r="AG22" s="499"/>
      <c r="AH22" s="499"/>
      <c r="AI22" s="499"/>
      <c r="AJ22" s="499"/>
      <c r="AK22" s="499"/>
      <c r="AL22" s="116"/>
      <c r="AM22" s="115"/>
      <c r="AN22" s="62"/>
      <c r="AP22" s="849"/>
      <c r="AQ22" s="849"/>
      <c r="AR22" s="849"/>
      <c r="AS22" s="849"/>
      <c r="AT22" s="849"/>
      <c r="AU22" s="849"/>
      <c r="AV22" s="849"/>
      <c r="AW22" s="849"/>
      <c r="AX22" s="849"/>
      <c r="AY22" s="849"/>
      <c r="AZ22" s="849"/>
      <c r="BA22" s="849"/>
      <c r="BB22" s="849"/>
      <c r="BC22" s="849"/>
      <c r="BD22" s="849"/>
      <c r="BE22" s="849"/>
      <c r="BF22" s="849"/>
      <c r="BG22" s="849"/>
      <c r="BH22" s="849"/>
      <c r="BI22" s="849"/>
      <c r="BJ22" s="849"/>
      <c r="BK22" s="849"/>
      <c r="BL22" s="849"/>
      <c r="BM22" s="849"/>
      <c r="BN22" s="849"/>
      <c r="BO22" s="849"/>
      <c r="BP22" s="849"/>
      <c r="BQ22" s="849"/>
      <c r="BR22" s="849"/>
      <c r="BS22" s="849"/>
      <c r="BT22" s="849"/>
    </row>
    <row r="23" spans="1:73" ht="14.15" customHeight="1">
      <c r="A23" s="6"/>
      <c r="B23" s="68"/>
      <c r="C23" s="6"/>
      <c r="D23" s="1"/>
      <c r="E23" s="6"/>
      <c r="F23" s="6"/>
      <c r="G23" s="6"/>
      <c r="H23" s="6"/>
      <c r="I23" s="72"/>
      <c r="J23" s="72"/>
      <c r="K23" s="1"/>
      <c r="L23" s="99"/>
      <c r="M23" s="6"/>
      <c r="N23" s="6"/>
      <c r="O23" s="6"/>
      <c r="P23" s="6"/>
      <c r="Q23" s="1"/>
      <c r="U23" s="1"/>
      <c r="Y23" s="70"/>
      <c r="Z23" s="105"/>
      <c r="AA23" s="115"/>
      <c r="AB23" s="115"/>
      <c r="AC23" s="115"/>
      <c r="AD23" s="115"/>
      <c r="AE23" s="115"/>
      <c r="AF23" s="115"/>
      <c r="AG23" s="115"/>
      <c r="AH23" s="115"/>
      <c r="AI23" s="115"/>
      <c r="AJ23" s="115"/>
      <c r="AK23" s="115"/>
      <c r="AL23" s="116"/>
      <c r="AM23" s="115"/>
      <c r="AN23" s="62"/>
      <c r="AP23" s="849"/>
      <c r="AQ23" s="849"/>
      <c r="AR23" s="849"/>
      <c r="AS23" s="849"/>
      <c r="AT23" s="849"/>
      <c r="AU23" s="849"/>
      <c r="AV23" s="849"/>
      <c r="AW23" s="849"/>
      <c r="AX23" s="849"/>
      <c r="AY23" s="849"/>
      <c r="AZ23" s="849"/>
      <c r="BA23" s="849"/>
      <c r="BB23" s="849"/>
      <c r="BC23" s="849"/>
      <c r="BD23" s="849"/>
      <c r="BE23" s="849"/>
      <c r="BF23" s="849"/>
      <c r="BG23" s="849"/>
      <c r="BH23" s="849"/>
      <c r="BI23" s="849"/>
      <c r="BJ23" s="849"/>
      <c r="BK23" s="849"/>
      <c r="BL23" s="849"/>
      <c r="BM23" s="849"/>
      <c r="BN23" s="849"/>
      <c r="BO23" s="849"/>
      <c r="BP23" s="849"/>
      <c r="BQ23" s="849"/>
      <c r="BR23" s="849"/>
      <c r="BS23" s="849"/>
      <c r="BT23" s="849"/>
    </row>
    <row r="24" spans="1:73" ht="14.15" customHeight="1">
      <c r="A24" s="6"/>
      <c r="B24" s="68" t="s">
        <v>17</v>
      </c>
      <c r="C24" s="6" t="s">
        <v>1928</v>
      </c>
      <c r="D24" s="6"/>
      <c r="E24" s="6"/>
      <c r="F24" s="6"/>
      <c r="G24" s="6"/>
      <c r="H24" s="6"/>
      <c r="I24" s="6"/>
      <c r="J24" s="6"/>
      <c r="K24" s="6"/>
      <c r="L24" s="6"/>
      <c r="M24" s="6"/>
      <c r="N24" s="6"/>
      <c r="O24" s="6"/>
      <c r="P24" s="6"/>
      <c r="Q24" s="6"/>
      <c r="R24" s="499"/>
      <c r="S24" s="6"/>
      <c r="T24" s="6"/>
      <c r="U24" s="6"/>
      <c r="V24" s="499"/>
      <c r="W24" s="6"/>
      <c r="X24" s="6"/>
      <c r="Y24" s="70"/>
      <c r="Z24" s="103" t="s">
        <v>1274</v>
      </c>
      <c r="AA24" s="115"/>
      <c r="AB24" s="115"/>
      <c r="AC24" s="115"/>
      <c r="AD24" s="115"/>
      <c r="AE24" s="115"/>
      <c r="AF24" s="115"/>
      <c r="AG24" s="115"/>
      <c r="AH24" s="115"/>
      <c r="AI24" s="115"/>
      <c r="AJ24" s="115"/>
      <c r="AK24" s="115"/>
      <c r="AL24" s="116"/>
      <c r="AM24" s="115"/>
      <c r="AN24" s="62"/>
    </row>
    <row r="25" spans="1:73" ht="14.15" customHeight="1">
      <c r="A25" s="6"/>
      <c r="B25" s="68"/>
      <c r="C25" s="6"/>
      <c r="E25" s="6"/>
      <c r="F25" s="6"/>
      <c r="G25" s="6"/>
      <c r="H25" s="6"/>
      <c r="I25" s="72"/>
      <c r="J25" s="72"/>
      <c r="K25" s="1"/>
      <c r="L25" s="99"/>
      <c r="M25" s="6"/>
      <c r="N25" s="6"/>
      <c r="O25" s="6"/>
      <c r="P25" s="6"/>
      <c r="Q25" s="6"/>
      <c r="R25" s="96"/>
      <c r="S25" s="96"/>
      <c r="T25" s="97"/>
      <c r="U25" s="98"/>
      <c r="V25" s="98"/>
      <c r="W25" s="6"/>
      <c r="X25" s="6"/>
      <c r="Y25" s="70"/>
      <c r="Z25" s="212" t="s">
        <v>966</v>
      </c>
      <c r="AA25" s="82" t="s">
        <v>1440</v>
      </c>
      <c r="AB25" s="115"/>
      <c r="AC25" s="115"/>
      <c r="AD25" s="115"/>
      <c r="AE25" s="115"/>
      <c r="AF25" s="115"/>
      <c r="AG25" s="115"/>
      <c r="AH25" s="115"/>
      <c r="AI25" s="115"/>
      <c r="AJ25" s="115"/>
      <c r="AK25" s="65"/>
      <c r="AL25" s="116"/>
      <c r="AM25" s="115"/>
      <c r="AN25" s="62"/>
      <c r="AP25" s="1622"/>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row>
    <row r="26" spans="1:73" ht="14.15" customHeight="1">
      <c r="A26" s="6"/>
      <c r="B26" s="68"/>
      <c r="C26" s="6"/>
      <c r="E26" s="6"/>
      <c r="F26" s="6"/>
      <c r="G26" s="6"/>
      <c r="H26" s="6"/>
      <c r="I26" s="72"/>
      <c r="J26" s="72"/>
      <c r="K26" s="1"/>
      <c r="L26" s="99"/>
      <c r="M26" s="6"/>
      <c r="N26" s="6"/>
      <c r="O26" s="6"/>
      <c r="P26" s="6"/>
      <c r="Q26" s="6"/>
      <c r="R26" s="96"/>
      <c r="S26" s="96"/>
      <c r="T26" s="97"/>
      <c r="U26" s="98"/>
      <c r="V26" s="98"/>
      <c r="W26" s="6"/>
      <c r="X26" s="6"/>
      <c r="Y26" s="70"/>
      <c r="Z26" s="212"/>
      <c r="AA26" s="82"/>
      <c r="AB26" s="115"/>
      <c r="AC26" s="115"/>
      <c r="AD26" s="115"/>
      <c r="AE26" s="115"/>
      <c r="AF26" s="115"/>
      <c r="AG26" s="115"/>
      <c r="AH26" s="115"/>
      <c r="AI26" s="115"/>
      <c r="AJ26" s="115"/>
      <c r="AK26" s="65"/>
      <c r="AL26" s="116"/>
      <c r="AM26" s="115"/>
      <c r="AN26" s="62"/>
      <c r="AP26" s="1622"/>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row>
    <row r="27" spans="1:73" ht="14.15" customHeight="1">
      <c r="A27" s="6"/>
      <c r="B27" s="68"/>
      <c r="C27" s="5" t="s">
        <v>904</v>
      </c>
      <c r="E27" s="1"/>
      <c r="F27" s="81"/>
      <c r="G27" s="81"/>
      <c r="H27" s="81"/>
      <c r="I27" s="81"/>
      <c r="J27" s="81"/>
      <c r="K27" s="81"/>
      <c r="L27" s="81"/>
      <c r="M27" s="81"/>
      <c r="N27" s="81"/>
      <c r="O27" s="81"/>
      <c r="P27" s="1"/>
      <c r="Q27" s="81"/>
      <c r="R27" s="581"/>
      <c r="S27" s="1"/>
      <c r="U27" s="96"/>
      <c r="Y27" s="70"/>
      <c r="Z27" s="105"/>
      <c r="AA27" s="115"/>
      <c r="AB27" s="115"/>
      <c r="AC27" s="115"/>
      <c r="AD27" s="115"/>
      <c r="AE27" s="115"/>
      <c r="AF27" s="115"/>
      <c r="AG27" s="115"/>
      <c r="AH27" s="115"/>
      <c r="AI27" s="115"/>
      <c r="AJ27" s="115"/>
      <c r="AK27" s="115"/>
      <c r="AL27" s="116"/>
      <c r="AM27" s="115"/>
      <c r="AN27" s="62"/>
    </row>
    <row r="28" spans="1:73" ht="14.15" customHeight="1">
      <c r="A28" s="6"/>
      <c r="B28" s="68"/>
      <c r="C28" s="6"/>
      <c r="D28" s="2082"/>
      <c r="E28" s="2082"/>
      <c r="F28" s="2082"/>
      <c r="G28" s="2082"/>
      <c r="H28" s="2082"/>
      <c r="I28" s="2082"/>
      <c r="J28" s="2082"/>
      <c r="K28" s="2082"/>
      <c r="L28" s="2082"/>
      <c r="M28" s="2082"/>
      <c r="N28" s="2082"/>
      <c r="O28" s="2082"/>
      <c r="P28" s="2082"/>
      <c r="Q28" s="2082"/>
      <c r="R28" s="2082"/>
      <c r="S28" s="2082"/>
      <c r="T28" s="2082"/>
      <c r="U28" s="2082"/>
      <c r="V28" s="2082"/>
      <c r="W28" s="2082"/>
      <c r="X28" s="2082"/>
      <c r="Y28" s="888"/>
      <c r="Z28" s="155"/>
      <c r="AA28" s="115"/>
      <c r="AB28" s="115"/>
      <c r="AC28" s="115"/>
      <c r="AD28" s="115"/>
      <c r="AE28" s="115"/>
      <c r="AF28" s="115"/>
      <c r="AG28" s="115"/>
      <c r="AH28" s="115"/>
      <c r="AI28" s="115"/>
      <c r="AJ28" s="82"/>
      <c r="AK28" s="574"/>
      <c r="AL28" s="116"/>
      <c r="AM28" s="115"/>
      <c r="AN28" s="62"/>
    </row>
    <row r="29" spans="1:73" ht="14.15" customHeight="1">
      <c r="A29" s="6"/>
      <c r="B29" s="68"/>
      <c r="C29" s="6"/>
      <c r="D29" s="2082"/>
      <c r="E29" s="2082"/>
      <c r="F29" s="2082"/>
      <c r="G29" s="2082"/>
      <c r="H29" s="2082"/>
      <c r="I29" s="2082"/>
      <c r="J29" s="2082"/>
      <c r="K29" s="2082"/>
      <c r="L29" s="2082"/>
      <c r="M29" s="2082"/>
      <c r="N29" s="2082"/>
      <c r="O29" s="2082"/>
      <c r="P29" s="2082"/>
      <c r="Q29" s="2082"/>
      <c r="R29" s="2082"/>
      <c r="S29" s="2082"/>
      <c r="T29" s="2082"/>
      <c r="U29" s="2082"/>
      <c r="V29" s="2082"/>
      <c r="W29" s="2082"/>
      <c r="X29" s="2082"/>
      <c r="Y29" s="888"/>
      <c r="Z29" s="105"/>
      <c r="AA29" s="82"/>
      <c r="AB29" s="115"/>
      <c r="AC29" s="82"/>
      <c r="AD29" s="82"/>
      <c r="AE29" s="82"/>
      <c r="AF29" s="82"/>
      <c r="AG29" s="82"/>
      <c r="AH29" s="82"/>
      <c r="AI29" s="82"/>
      <c r="AJ29" s="82"/>
      <c r="AK29" s="82"/>
      <c r="AL29" s="116"/>
      <c r="AM29" s="115"/>
      <c r="AN29" s="62"/>
    </row>
    <row r="30" spans="1:73" ht="14.15" customHeight="1">
      <c r="A30" s="6"/>
      <c r="B30" s="68"/>
      <c r="C30" s="6"/>
      <c r="D30" s="2082"/>
      <c r="E30" s="2082"/>
      <c r="F30" s="2082"/>
      <c r="G30" s="2082"/>
      <c r="H30" s="2082"/>
      <c r="I30" s="2082"/>
      <c r="J30" s="2082"/>
      <c r="K30" s="2082"/>
      <c r="L30" s="2082"/>
      <c r="M30" s="2082"/>
      <c r="N30" s="2082"/>
      <c r="O30" s="2082"/>
      <c r="P30" s="2082"/>
      <c r="Q30" s="2082"/>
      <c r="R30" s="2082"/>
      <c r="S30" s="2082"/>
      <c r="T30" s="2082"/>
      <c r="U30" s="2082"/>
      <c r="V30" s="2082"/>
      <c r="W30" s="2082"/>
      <c r="X30" s="2082"/>
      <c r="Y30" s="888"/>
      <c r="Z30" s="105"/>
      <c r="AA30" s="82"/>
      <c r="AB30" s="115"/>
      <c r="AC30" s="82"/>
      <c r="AD30" s="82"/>
      <c r="AE30" s="82"/>
      <c r="AF30" s="82"/>
      <c r="AG30" s="82"/>
      <c r="AH30" s="82"/>
      <c r="AI30" s="82"/>
      <c r="AJ30" s="82"/>
      <c r="AK30" s="82"/>
      <c r="AL30" s="116"/>
      <c r="AM30" s="115"/>
      <c r="AN30" s="62"/>
    </row>
    <row r="31" spans="1:73" ht="14.15" customHeight="1">
      <c r="A31" s="6"/>
      <c r="B31" s="68"/>
      <c r="C31" s="6"/>
      <c r="D31" s="903"/>
      <c r="E31" s="903"/>
      <c r="F31" s="903"/>
      <c r="G31" s="903"/>
      <c r="H31" s="903"/>
      <c r="I31" s="903"/>
      <c r="J31" s="903"/>
      <c r="K31" s="903"/>
      <c r="L31" s="903"/>
      <c r="M31" s="903"/>
      <c r="N31" s="903"/>
      <c r="O31" s="903"/>
      <c r="P31" s="903"/>
      <c r="Q31" s="903"/>
      <c r="R31" s="903"/>
      <c r="S31" s="903"/>
      <c r="T31" s="903"/>
      <c r="U31" s="903"/>
      <c r="V31" s="903"/>
      <c r="W31" s="903"/>
      <c r="X31" s="903"/>
      <c r="Y31" s="888"/>
      <c r="Z31" s="105"/>
      <c r="AA31" s="115"/>
      <c r="AB31" s="115"/>
      <c r="AC31" s="115"/>
      <c r="AD31" s="115"/>
      <c r="AE31" s="115"/>
      <c r="AF31" s="115"/>
      <c r="AG31" s="115"/>
      <c r="AH31" s="115"/>
      <c r="AI31" s="115"/>
      <c r="AJ31" s="82"/>
      <c r="AK31" s="574"/>
      <c r="AL31" s="116"/>
      <c r="AM31" s="115"/>
      <c r="AN31" s="62"/>
    </row>
    <row r="32" spans="1:73" ht="14.15" customHeight="1">
      <c r="A32" s="6"/>
      <c r="B32" s="68"/>
      <c r="C32" s="5" t="s">
        <v>458</v>
      </c>
      <c r="D32" s="903"/>
      <c r="E32" s="903"/>
      <c r="F32" s="903"/>
      <c r="G32" s="903"/>
      <c r="H32" s="903"/>
      <c r="I32" s="903"/>
      <c r="J32" s="903"/>
      <c r="K32" s="903"/>
      <c r="L32" s="903"/>
      <c r="M32" s="903"/>
      <c r="N32" s="903"/>
      <c r="O32" s="903"/>
      <c r="P32" s="903"/>
      <c r="Q32" s="903"/>
      <c r="R32" s="903"/>
      <c r="S32" s="903"/>
      <c r="T32" s="903"/>
      <c r="U32" s="903"/>
      <c r="V32" s="903"/>
      <c r="W32" s="903"/>
      <c r="X32" s="903"/>
      <c r="Y32" s="888"/>
      <c r="Z32" s="103" t="s">
        <v>165</v>
      </c>
      <c r="AA32" s="2287" t="s">
        <v>2190</v>
      </c>
      <c r="AB32" s="2287"/>
      <c r="AC32" s="2287"/>
      <c r="AD32" s="2287"/>
      <c r="AE32" s="2287"/>
      <c r="AF32" s="2287"/>
      <c r="AG32" s="2287"/>
      <c r="AH32" s="2287"/>
      <c r="AI32" s="2287"/>
      <c r="AJ32" s="2287"/>
      <c r="AK32" s="2287"/>
      <c r="AL32" s="2403"/>
      <c r="AM32" s="82"/>
      <c r="AN32" s="62"/>
    </row>
    <row r="33" spans="1:73" ht="14.15" customHeight="1">
      <c r="A33" s="6"/>
      <c r="B33" s="68"/>
      <c r="C33" s="6"/>
      <c r="D33" s="1172" t="s">
        <v>459</v>
      </c>
      <c r="E33" s="696"/>
      <c r="F33" s="696"/>
      <c r="G33" s="696"/>
      <c r="H33" s="696"/>
      <c r="I33" s="696"/>
      <c r="J33" s="696"/>
      <c r="K33" s="696"/>
      <c r="L33" s="696"/>
      <c r="M33" s="696"/>
      <c r="N33" s="696"/>
      <c r="O33" s="696"/>
      <c r="P33" s="696"/>
      <c r="Q33" s="696"/>
      <c r="R33" s="696"/>
      <c r="S33" s="696"/>
      <c r="T33" s="696"/>
      <c r="U33" s="696"/>
      <c r="V33" s="696"/>
      <c r="W33" s="696"/>
      <c r="X33" s="696"/>
      <c r="Y33" s="554"/>
      <c r="Z33" s="103"/>
      <c r="AA33" s="2287"/>
      <c r="AB33" s="2287"/>
      <c r="AC33" s="2287"/>
      <c r="AD33" s="2287"/>
      <c r="AE33" s="2287"/>
      <c r="AF33" s="2287"/>
      <c r="AG33" s="2287"/>
      <c r="AH33" s="2287"/>
      <c r="AI33" s="2287"/>
      <c r="AJ33" s="2287"/>
      <c r="AK33" s="2287"/>
      <c r="AL33" s="2403"/>
      <c r="AM33" s="115"/>
      <c r="AN33" s="62"/>
    </row>
    <row r="34" spans="1:73" ht="6.75" customHeight="1">
      <c r="A34" s="6"/>
      <c r="B34" s="68"/>
      <c r="D34" s="1171"/>
      <c r="E34" s="696"/>
      <c r="F34" s="696"/>
      <c r="G34" s="696"/>
      <c r="H34" s="696"/>
      <c r="I34" s="696"/>
      <c r="J34" s="696"/>
      <c r="K34" s="696"/>
      <c r="L34" s="696"/>
      <c r="M34" s="696"/>
      <c r="N34" s="696"/>
      <c r="O34" s="696"/>
      <c r="P34" s="696"/>
      <c r="Q34" s="696"/>
      <c r="R34" s="696"/>
      <c r="S34" s="696"/>
      <c r="T34" s="696"/>
      <c r="U34" s="696"/>
      <c r="V34" s="696"/>
      <c r="W34" s="696"/>
      <c r="X34" s="696"/>
      <c r="Y34" s="554"/>
      <c r="Z34" s="105"/>
      <c r="AA34" s="2287"/>
      <c r="AB34" s="2287"/>
      <c r="AC34" s="2287"/>
      <c r="AD34" s="2287"/>
      <c r="AE34" s="2287"/>
      <c r="AF34" s="2287"/>
      <c r="AG34" s="2287"/>
      <c r="AH34" s="2287"/>
      <c r="AI34" s="2287"/>
      <c r="AJ34" s="2287"/>
      <c r="AK34" s="2287"/>
      <c r="AL34" s="2403"/>
      <c r="AM34" s="115"/>
      <c r="AN34" s="62"/>
    </row>
    <row r="35" spans="1:73" ht="14.15" customHeight="1">
      <c r="A35" s="6"/>
      <c r="B35" s="68"/>
      <c r="C35" s="6"/>
      <c r="E35" s="696"/>
      <c r="F35" s="696"/>
      <c r="G35" s="696"/>
      <c r="H35" s="696"/>
      <c r="I35" s="696"/>
      <c r="J35" s="696"/>
      <c r="K35" s="696"/>
      <c r="L35" s="696"/>
      <c r="M35" s="696"/>
      <c r="N35" s="696"/>
      <c r="O35" s="696"/>
      <c r="P35" s="696"/>
      <c r="Q35" s="696"/>
      <c r="R35" s="696"/>
      <c r="S35" s="696"/>
      <c r="T35" s="696"/>
      <c r="U35" s="696"/>
      <c r="V35" s="696"/>
      <c r="W35" s="696"/>
      <c r="X35" s="696"/>
      <c r="Y35" s="554"/>
      <c r="Z35" s="65" t="s">
        <v>1275</v>
      </c>
      <c r="AB35" s="86"/>
      <c r="AC35" s="86"/>
      <c r="AD35" s="86"/>
      <c r="AE35" s="86"/>
      <c r="AF35" s="86"/>
      <c r="AG35" s="557"/>
      <c r="AH35" s="557"/>
      <c r="AI35" s="557"/>
      <c r="AJ35" s="557"/>
      <c r="AK35" s="557"/>
      <c r="AL35" s="606"/>
      <c r="AM35" s="115"/>
      <c r="AN35" s="62"/>
    </row>
    <row r="36" spans="1:73" ht="14.25" customHeight="1">
      <c r="A36" s="6"/>
      <c r="B36" s="68"/>
      <c r="C36" s="6"/>
      <c r="D36" s="1172"/>
      <c r="E36" s="696"/>
      <c r="F36" s="696"/>
      <c r="G36" s="696"/>
      <c r="H36" s="696"/>
      <c r="I36" s="696"/>
      <c r="J36" s="696"/>
      <c r="K36" s="696"/>
      <c r="L36" s="696"/>
      <c r="M36" s="696"/>
      <c r="N36" s="696"/>
      <c r="O36" s="696"/>
      <c r="P36" s="696"/>
      <c r="Q36" s="696"/>
      <c r="R36" s="354"/>
      <c r="S36" s="696"/>
      <c r="T36" s="696"/>
      <c r="U36" s="696"/>
      <c r="V36" s="696"/>
      <c r="W36" s="696"/>
      <c r="X36" s="696"/>
      <c r="Y36" s="554"/>
      <c r="Z36" s="212" t="s">
        <v>966</v>
      </c>
      <c r="AA36" s="503" t="s">
        <v>967</v>
      </c>
      <c r="AB36" s="86"/>
      <c r="AC36" s="86"/>
      <c r="AD36" s="86"/>
      <c r="AE36" s="86"/>
      <c r="AF36" s="86"/>
      <c r="AG36" s="115"/>
      <c r="AH36" s="115"/>
      <c r="AI36" s="115"/>
      <c r="AJ36" s="115"/>
      <c r="AK36" s="115"/>
      <c r="AL36" s="116"/>
      <c r="AM36" s="115"/>
      <c r="AN36" s="62"/>
    </row>
    <row r="37" spans="1:73" s="121" customFormat="1" ht="14.25" customHeight="1">
      <c r="A37" s="499"/>
      <c r="B37" s="162"/>
      <c r="C37" s="499"/>
      <c r="D37" s="1172"/>
      <c r="E37" s="696"/>
      <c r="F37" s="696"/>
      <c r="G37" s="696"/>
      <c r="H37" s="4970"/>
      <c r="I37" s="4970"/>
      <c r="J37" s="4970"/>
      <c r="K37" s="4970"/>
      <c r="L37" s="4970"/>
      <c r="M37" s="4970"/>
      <c r="N37" s="4970"/>
      <c r="O37" s="4970"/>
      <c r="P37" s="4970"/>
      <c r="Q37" s="4970"/>
      <c r="R37" s="4970"/>
      <c r="S37" s="4970"/>
      <c r="T37" s="4970"/>
      <c r="U37" s="4970"/>
      <c r="V37" s="4970"/>
      <c r="W37" s="4970"/>
      <c r="X37" s="4970"/>
      <c r="Y37" s="955" t="s">
        <v>18</v>
      </c>
      <c r="Z37" s="155"/>
      <c r="AA37" s="829"/>
      <c r="AB37" s="829"/>
      <c r="AC37" s="829"/>
      <c r="AD37" s="829"/>
      <c r="AE37" s="829"/>
      <c r="AF37" s="829"/>
      <c r="AG37" s="829"/>
      <c r="AH37" s="829"/>
      <c r="AI37" s="829"/>
      <c r="AJ37" s="829"/>
      <c r="AK37" s="829"/>
      <c r="AL37" s="614"/>
      <c r="AM37" s="829"/>
      <c r="AN37" s="164"/>
      <c r="AP37" s="1434"/>
      <c r="AQ37" s="1434"/>
      <c r="AR37" s="1434"/>
      <c r="AS37" s="1434"/>
      <c r="AT37" s="1434"/>
      <c r="AU37" s="1434"/>
      <c r="AV37" s="1434"/>
      <c r="AW37" s="1434"/>
      <c r="AX37" s="1434"/>
      <c r="AY37" s="1434"/>
      <c r="AZ37" s="1434"/>
      <c r="BA37" s="1434"/>
      <c r="BB37" s="1434"/>
      <c r="BC37" s="1434"/>
      <c r="BD37" s="1434"/>
      <c r="BE37" s="1434"/>
      <c r="BF37" s="1434"/>
      <c r="BG37" s="1434"/>
      <c r="BH37" s="1434"/>
      <c r="BI37" s="1434"/>
      <c r="BJ37" s="1434"/>
      <c r="BK37" s="1434"/>
      <c r="BL37" s="1434"/>
      <c r="BM37" s="1434"/>
      <c r="BN37" s="1434"/>
      <c r="BO37" s="1434"/>
      <c r="BP37" s="1434"/>
      <c r="BQ37" s="1434"/>
      <c r="BR37" s="1434"/>
      <c r="BS37" s="1434"/>
      <c r="BT37" s="1434"/>
    </row>
    <row r="38" spans="1:73" ht="14.25" customHeight="1">
      <c r="A38" s="6"/>
      <c r="B38" s="68"/>
      <c r="C38" s="6"/>
      <c r="D38" s="1172"/>
      <c r="E38" s="696"/>
      <c r="F38" s="696"/>
      <c r="G38" s="696"/>
      <c r="H38" s="4965"/>
      <c r="I38" s="4965"/>
      <c r="J38" s="4965"/>
      <c r="K38" s="4965"/>
      <c r="L38" s="4965"/>
      <c r="M38" s="4965"/>
      <c r="N38" s="4965"/>
      <c r="O38" s="4965"/>
      <c r="P38" s="4965"/>
      <c r="Q38" s="4965"/>
      <c r="R38" s="4965"/>
      <c r="S38" s="4965"/>
      <c r="T38" s="4965"/>
      <c r="U38" s="4965"/>
      <c r="V38" s="4965"/>
      <c r="W38" s="4965"/>
      <c r="X38" s="4965"/>
      <c r="Y38" s="955"/>
      <c r="Z38" s="103"/>
      <c r="AA38" s="115"/>
      <c r="AB38" s="115"/>
      <c r="AC38" s="115"/>
      <c r="AD38" s="115"/>
      <c r="AE38" s="115"/>
      <c r="AF38" s="115"/>
      <c r="AG38" s="115"/>
      <c r="AH38" s="115"/>
      <c r="AI38" s="115"/>
      <c r="AJ38" s="115"/>
      <c r="AK38" s="115"/>
      <c r="AL38" s="116"/>
      <c r="AM38" s="115"/>
      <c r="AN38" s="62"/>
      <c r="AP38" s="1635"/>
      <c r="AQ38" s="1635"/>
      <c r="AR38" s="1635"/>
      <c r="AS38" s="1635"/>
      <c r="AT38" s="1635"/>
      <c r="AU38" s="1635"/>
      <c r="AV38" s="1635"/>
      <c r="AW38" s="1635"/>
      <c r="AX38" s="1635"/>
      <c r="AY38" s="1635"/>
      <c r="AZ38" s="1635"/>
      <c r="BA38" s="1635"/>
      <c r="BB38" s="1635"/>
      <c r="BC38" s="1635"/>
      <c r="BD38" s="1635"/>
      <c r="BE38" s="1635"/>
      <c r="BF38" s="1635"/>
      <c r="BG38" s="1635"/>
      <c r="BH38" s="1635"/>
      <c r="BI38" s="1635"/>
      <c r="BJ38" s="1635"/>
      <c r="BK38" s="1635"/>
      <c r="BL38" s="1635"/>
      <c r="BM38" s="1635"/>
      <c r="BN38" s="1635"/>
      <c r="BO38" s="1635"/>
      <c r="BP38" s="1635"/>
      <c r="BQ38" s="1635"/>
      <c r="BR38" s="1635"/>
      <c r="BS38" s="1635"/>
      <c r="BT38" s="1635"/>
    </row>
    <row r="39" spans="1:73" ht="14.25" customHeight="1">
      <c r="A39" s="6"/>
      <c r="B39" s="68"/>
      <c r="C39" s="6" t="s">
        <v>1927</v>
      </c>
      <c r="D39" s="81"/>
      <c r="E39" s="81"/>
      <c r="F39" s="81"/>
      <c r="G39" s="81"/>
      <c r="H39" s="81"/>
      <c r="I39" s="81"/>
      <c r="J39" s="81"/>
      <c r="K39" s="81"/>
      <c r="L39" s="81"/>
      <c r="M39" s="81"/>
      <c r="N39" s="81"/>
      <c r="O39" s="81"/>
      <c r="P39" s="81"/>
      <c r="Q39" s="81"/>
      <c r="R39" s="581"/>
      <c r="S39" s="81"/>
      <c r="T39" s="81"/>
      <c r="U39" s="81"/>
      <c r="V39" s="581"/>
      <c r="W39" s="81"/>
      <c r="X39" s="81"/>
      <c r="Y39" s="1167"/>
      <c r="Z39" s="103" t="s">
        <v>218</v>
      </c>
      <c r="AA39" s="2287" t="s">
        <v>460</v>
      </c>
      <c r="AB39" s="2287"/>
      <c r="AC39" s="2287"/>
      <c r="AD39" s="2287"/>
      <c r="AE39" s="2287"/>
      <c r="AF39" s="2287"/>
      <c r="AG39" s="2287"/>
      <c r="AH39" s="2287"/>
      <c r="AI39" s="2287"/>
      <c r="AJ39" s="2287"/>
      <c r="AK39" s="2287"/>
      <c r="AL39" s="2403"/>
      <c r="AM39" s="115"/>
      <c r="AN39" s="62"/>
      <c r="AP39" s="1635"/>
      <c r="AQ39" s="1635"/>
      <c r="AR39" s="1635"/>
      <c r="AS39" s="1635"/>
      <c r="AT39" s="1635"/>
      <c r="AU39" s="1635"/>
      <c r="AV39" s="1635"/>
      <c r="AW39" s="1635"/>
      <c r="AX39" s="1635"/>
      <c r="AY39" s="1635"/>
      <c r="AZ39" s="1635"/>
      <c r="BA39" s="1635"/>
      <c r="BB39" s="1635"/>
      <c r="BC39" s="1635"/>
      <c r="BD39" s="1635"/>
      <c r="BE39" s="1635"/>
      <c r="BF39" s="1635"/>
      <c r="BG39" s="1635"/>
      <c r="BH39" s="1635"/>
      <c r="BI39" s="1635"/>
      <c r="BJ39" s="1635"/>
      <c r="BK39" s="1635"/>
      <c r="BL39" s="1635"/>
      <c r="BM39" s="1635"/>
      <c r="BN39" s="1635"/>
      <c r="BO39" s="1635"/>
      <c r="BP39" s="1635"/>
      <c r="BQ39" s="1635"/>
      <c r="BR39" s="1635"/>
      <c r="BS39" s="1635"/>
      <c r="BT39" s="1635"/>
    </row>
    <row r="40" spans="1:73" ht="14.25" customHeight="1">
      <c r="A40" s="6"/>
      <c r="B40" s="68" t="s">
        <v>17</v>
      </c>
      <c r="C40" s="609"/>
      <c r="D40" s="609"/>
      <c r="E40" s="609"/>
      <c r="F40" s="609"/>
      <c r="G40" s="609"/>
      <c r="H40" s="609"/>
      <c r="I40" s="609"/>
      <c r="J40" s="609"/>
      <c r="K40" s="609"/>
      <c r="L40" s="609"/>
      <c r="M40" s="609"/>
      <c r="N40" s="609"/>
      <c r="O40" s="609"/>
      <c r="P40" s="609"/>
      <c r="Q40" s="609"/>
      <c r="R40" s="234"/>
      <c r="S40" s="609"/>
      <c r="T40" s="609"/>
      <c r="U40" s="609"/>
      <c r="V40" s="234"/>
      <c r="W40" s="609"/>
      <c r="X40" s="609"/>
      <c r="Y40" s="610"/>
      <c r="Z40" s="103"/>
      <c r="AA40" s="2287"/>
      <c r="AB40" s="2287"/>
      <c r="AC40" s="2287"/>
      <c r="AD40" s="2287"/>
      <c r="AE40" s="2287"/>
      <c r="AF40" s="2287"/>
      <c r="AG40" s="2287"/>
      <c r="AH40" s="2287"/>
      <c r="AI40" s="2287"/>
      <c r="AJ40" s="2287"/>
      <c r="AK40" s="2287"/>
      <c r="AL40" s="2403"/>
      <c r="AM40" s="115"/>
      <c r="AN40" s="62"/>
    </row>
    <row r="41" spans="1:73" ht="14.25" customHeight="1">
      <c r="A41" s="6"/>
      <c r="B41" s="68"/>
      <c r="C41" s="6"/>
      <c r="D41" s="1"/>
      <c r="E41" s="1"/>
      <c r="F41" s="1"/>
      <c r="G41" s="1"/>
      <c r="H41" s="1"/>
      <c r="I41" s="1"/>
      <c r="J41" s="1"/>
      <c r="K41" s="1"/>
      <c r="L41" s="1"/>
      <c r="M41" s="1"/>
      <c r="N41" s="1"/>
      <c r="O41" s="1"/>
      <c r="P41" s="1"/>
      <c r="Q41" s="6"/>
      <c r="R41" s="96"/>
      <c r="S41" s="121"/>
      <c r="T41" s="121"/>
      <c r="U41" s="121"/>
      <c r="W41" s="121"/>
      <c r="X41" s="121"/>
      <c r="Y41" s="167"/>
      <c r="Z41" s="103"/>
      <c r="AA41" s="2287"/>
      <c r="AB41" s="2287"/>
      <c r="AC41" s="2287"/>
      <c r="AD41" s="2287"/>
      <c r="AE41" s="2287"/>
      <c r="AF41" s="2287"/>
      <c r="AG41" s="2287"/>
      <c r="AH41" s="2287"/>
      <c r="AI41" s="2287"/>
      <c r="AJ41" s="2287"/>
      <c r="AK41" s="2287"/>
      <c r="AL41" s="2403"/>
      <c r="AM41" s="115"/>
      <c r="AN41" s="62"/>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row>
    <row r="42" spans="1:73" ht="14.25" customHeight="1">
      <c r="A42" s="6"/>
      <c r="B42" s="68"/>
      <c r="D42" s="1" t="s">
        <v>569</v>
      </c>
      <c r="E42" s="1"/>
      <c r="F42" s="1"/>
      <c r="G42" s="1"/>
      <c r="H42" s="1"/>
      <c r="I42" s="1"/>
      <c r="J42" s="1"/>
      <c r="K42" s="1"/>
      <c r="L42" s="1"/>
      <c r="M42" s="1"/>
      <c r="N42" s="1"/>
      <c r="O42" s="1"/>
      <c r="P42" s="1"/>
      <c r="Q42" s="1"/>
      <c r="S42" s="121"/>
      <c r="T42" s="121"/>
      <c r="U42" s="121"/>
      <c r="W42" s="121"/>
      <c r="X42" s="121"/>
      <c r="Y42" s="167"/>
      <c r="AA42" s="2287"/>
      <c r="AB42" s="2287"/>
      <c r="AC42" s="2287"/>
      <c r="AD42" s="2287"/>
      <c r="AE42" s="2287"/>
      <c r="AF42" s="2287"/>
      <c r="AG42" s="2287"/>
      <c r="AH42" s="2287"/>
      <c r="AI42" s="2287"/>
      <c r="AJ42" s="2287"/>
      <c r="AK42" s="2287"/>
      <c r="AL42" s="2403"/>
      <c r="AM42" s="115"/>
      <c r="AN42" s="62"/>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row>
    <row r="43" spans="1:73" ht="14.25" customHeight="1">
      <c r="A43" s="6"/>
      <c r="B43" s="68"/>
      <c r="C43" s="6"/>
      <c r="D43" s="1"/>
      <c r="F43" s="1"/>
      <c r="G43" s="1"/>
      <c r="H43" s="1"/>
      <c r="J43" s="1"/>
      <c r="L43" s="6"/>
      <c r="M43" s="6"/>
      <c r="N43" s="6"/>
      <c r="O43" s="6"/>
      <c r="P43" s="6"/>
      <c r="Q43" s="6"/>
      <c r="R43" s="96"/>
      <c r="S43" s="96"/>
      <c r="T43" s="97"/>
      <c r="U43" s="98"/>
      <c r="V43" s="98"/>
      <c r="W43" s="6"/>
      <c r="X43" s="6"/>
      <c r="Y43" s="70"/>
      <c r="AA43" s="2287"/>
      <c r="AB43" s="2287"/>
      <c r="AC43" s="2287"/>
      <c r="AD43" s="2287"/>
      <c r="AE43" s="2287"/>
      <c r="AF43" s="2287"/>
      <c r="AG43" s="2287"/>
      <c r="AH43" s="2287"/>
      <c r="AI43" s="2287"/>
      <c r="AJ43" s="2287"/>
      <c r="AK43" s="2287"/>
      <c r="AL43" s="2403"/>
      <c r="AM43" s="115"/>
      <c r="AN43" s="62"/>
      <c r="AP43" s="1635"/>
      <c r="AQ43" s="1635"/>
      <c r="AR43" s="1635"/>
      <c r="AS43" s="1635"/>
      <c r="AT43" s="1635"/>
      <c r="AU43" s="1635"/>
      <c r="AV43" s="1635"/>
      <c r="AW43" s="1635"/>
      <c r="AX43" s="1635"/>
      <c r="AY43" s="1635"/>
      <c r="AZ43" s="1635"/>
      <c r="BA43" s="1635"/>
      <c r="BB43" s="1635"/>
      <c r="BC43" s="1635"/>
      <c r="BD43" s="1635"/>
      <c r="BE43" s="1635"/>
      <c r="BF43" s="1635"/>
      <c r="BG43" s="1635"/>
      <c r="BH43" s="1635"/>
      <c r="BI43" s="1635"/>
      <c r="BJ43" s="1635"/>
      <c r="BK43" s="1635"/>
      <c r="BL43" s="1635"/>
      <c r="BM43" s="1635"/>
      <c r="BN43" s="1635"/>
      <c r="BO43" s="1635"/>
      <c r="BP43" s="1635"/>
      <c r="BQ43" s="1635"/>
      <c r="BR43" s="1635"/>
      <c r="BS43" s="1635"/>
      <c r="BT43" s="1635"/>
      <c r="BU43" s="1635"/>
    </row>
    <row r="44" spans="1:73" ht="14.25" customHeight="1">
      <c r="A44" s="6"/>
      <c r="B44" s="68"/>
      <c r="C44" s="1" t="s">
        <v>1926</v>
      </c>
      <c r="D44" s="1"/>
      <c r="E44" s="1"/>
      <c r="F44" s="1"/>
      <c r="G44" s="1"/>
      <c r="H44" s="1"/>
      <c r="I44" s="1"/>
      <c r="J44" s="1"/>
      <c r="K44" s="1"/>
      <c r="L44" s="1"/>
      <c r="M44" s="1"/>
      <c r="N44" s="1"/>
      <c r="O44" s="1"/>
      <c r="P44" s="1"/>
      <c r="Q44" s="1"/>
      <c r="Y44" s="177"/>
      <c r="Z44" s="103"/>
      <c r="AA44" s="65"/>
      <c r="AB44" s="115"/>
      <c r="AC44" s="115"/>
      <c r="AD44" s="115"/>
      <c r="AE44" s="115"/>
      <c r="AF44" s="115"/>
      <c r="AG44" s="115"/>
      <c r="AH44" s="115"/>
      <c r="AI44" s="115"/>
      <c r="AJ44" s="115"/>
      <c r="AK44" s="115"/>
      <c r="AL44" s="116"/>
      <c r="AM44" s="115"/>
      <c r="AN44" s="62"/>
      <c r="AP44" s="1635"/>
      <c r="AQ44" s="1635"/>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35"/>
      <c r="BM44" s="1635"/>
      <c r="BN44" s="1635"/>
      <c r="BO44" s="1635"/>
      <c r="BP44" s="1635"/>
      <c r="BQ44" s="1635"/>
      <c r="BR44" s="1635"/>
      <c r="BS44" s="1635"/>
      <c r="BT44" s="1635"/>
      <c r="BU44" s="1635"/>
    </row>
    <row r="45" spans="1:73" ht="14.25" customHeight="1">
      <c r="A45" s="6"/>
      <c r="B45" s="68" t="s">
        <v>17</v>
      </c>
      <c r="C45" s="609"/>
      <c r="D45" s="1"/>
      <c r="E45" s="1" t="s">
        <v>1925</v>
      </c>
      <c r="F45" s="609"/>
      <c r="G45" s="609"/>
      <c r="H45" s="609"/>
      <c r="I45" s="609"/>
      <c r="J45" s="609"/>
      <c r="K45" s="609"/>
      <c r="L45" s="609"/>
      <c r="M45" s="609"/>
      <c r="N45" s="609"/>
      <c r="O45" s="609"/>
      <c r="P45" s="609"/>
      <c r="Q45" s="609"/>
      <c r="R45" s="234"/>
      <c r="S45" s="609"/>
      <c r="T45" s="609"/>
      <c r="U45" s="609"/>
      <c r="V45" s="234"/>
      <c r="W45" s="609"/>
      <c r="X45" s="609"/>
      <c r="Y45" s="610"/>
      <c r="Z45" s="105"/>
      <c r="AA45" s="82"/>
      <c r="AB45" s="82"/>
      <c r="AC45" s="82"/>
      <c r="AD45" s="82"/>
      <c r="AE45" s="82"/>
      <c r="AF45" s="82"/>
      <c r="AG45" s="82"/>
      <c r="AH45" s="82"/>
      <c r="AI45" s="82"/>
      <c r="AJ45" s="82"/>
      <c r="AK45" s="82"/>
      <c r="AL45" s="140"/>
      <c r="AM45" s="82"/>
      <c r="AN45" s="62"/>
    </row>
    <row r="46" spans="1:73" ht="14.25" customHeight="1">
      <c r="A46" s="6"/>
      <c r="B46" s="68"/>
      <c r="C46" s="6"/>
      <c r="D46" s="1"/>
      <c r="F46" s="6"/>
      <c r="G46" s="6"/>
      <c r="H46" s="6"/>
      <c r="I46" s="6"/>
      <c r="J46" s="6"/>
      <c r="K46" s="6"/>
      <c r="L46" s="2412"/>
      <c r="M46" s="2412"/>
      <c r="N46" s="2412"/>
      <c r="O46" s="1"/>
      <c r="P46" s="1"/>
      <c r="Q46" s="6"/>
      <c r="R46" s="96"/>
      <c r="S46" s="1891"/>
      <c r="T46" s="1891"/>
      <c r="U46" s="1891"/>
      <c r="V46" s="1891"/>
      <c r="W46" s="1891"/>
      <c r="X46" s="1891"/>
      <c r="Y46" s="4966"/>
      <c r="Z46" s="142"/>
      <c r="AA46" s="499"/>
      <c r="AB46" s="499"/>
      <c r="AC46" s="499"/>
      <c r="AD46" s="499"/>
      <c r="AE46" s="499"/>
      <c r="AF46" s="499"/>
      <c r="AG46" s="499"/>
      <c r="AH46" s="499"/>
      <c r="AI46" s="499"/>
      <c r="AJ46" s="499"/>
      <c r="AK46" s="499"/>
      <c r="AL46" s="116"/>
      <c r="AM46" s="115"/>
      <c r="AN46" s="62"/>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row>
    <row r="47" spans="1:73" ht="14.15" customHeight="1">
      <c r="A47" s="268"/>
      <c r="Z47" s="142"/>
      <c r="AA47" s="499"/>
      <c r="AB47" s="499"/>
      <c r="AC47" s="499"/>
      <c r="AD47" s="499"/>
      <c r="AE47" s="499"/>
      <c r="AF47" s="499"/>
      <c r="AG47" s="499"/>
      <c r="AH47" s="499"/>
      <c r="AI47" s="499"/>
      <c r="AJ47" s="499"/>
      <c r="AK47" s="499"/>
      <c r="AL47" s="116"/>
      <c r="AM47" s="115"/>
      <c r="AN47" s="62"/>
      <c r="AP47" s="800"/>
      <c r="AQ47" s="800"/>
      <c r="AR47" s="800"/>
      <c r="AS47" s="800"/>
      <c r="AT47" s="800"/>
      <c r="AU47" s="800"/>
      <c r="AV47" s="800"/>
      <c r="AW47" s="800"/>
      <c r="AX47" s="800"/>
      <c r="AY47" s="800"/>
      <c r="AZ47" s="800"/>
      <c r="BA47" s="800"/>
      <c r="BB47" s="800"/>
      <c r="BC47" s="800"/>
      <c r="BD47" s="800"/>
      <c r="BE47" s="800"/>
      <c r="BF47" s="800"/>
      <c r="BG47" s="800"/>
      <c r="BH47" s="800"/>
      <c r="BI47" s="800"/>
      <c r="BJ47" s="800"/>
      <c r="BK47" s="800"/>
      <c r="BL47" s="800"/>
      <c r="BM47" s="800"/>
      <c r="BN47" s="800"/>
      <c r="BO47" s="800"/>
      <c r="BP47" s="800"/>
      <c r="BQ47" s="800"/>
      <c r="BR47" s="800"/>
      <c r="BS47" s="800"/>
      <c r="BT47" s="800"/>
    </row>
    <row r="48" spans="1:73" ht="14.15" customHeight="1">
      <c r="A48" s="268"/>
      <c r="C48" s="6" t="s">
        <v>1728</v>
      </c>
      <c r="D48" s="1"/>
      <c r="E48" s="1"/>
      <c r="F48" s="6"/>
      <c r="G48" s="1"/>
      <c r="H48" s="6"/>
      <c r="I48" s="6"/>
      <c r="J48" s="6"/>
      <c r="K48" s="6"/>
      <c r="L48" s="6"/>
      <c r="M48" s="6"/>
      <c r="N48" s="6"/>
      <c r="O48" s="6"/>
      <c r="P48" s="6"/>
      <c r="Q48" s="6"/>
      <c r="R48" s="499"/>
      <c r="S48" s="6"/>
      <c r="T48" s="6"/>
      <c r="U48" s="6"/>
      <c r="W48" s="8"/>
      <c r="X48" s="1"/>
      <c r="Y48" s="1"/>
      <c r="Z48" s="115"/>
      <c r="AA48" s="82"/>
      <c r="AB48" s="82"/>
      <c r="AC48" s="115"/>
      <c r="AD48" s="115"/>
      <c r="AE48" s="115"/>
      <c r="AF48" s="115"/>
      <c r="AG48" s="115"/>
      <c r="AH48" s="115"/>
      <c r="AI48" s="115"/>
      <c r="AJ48" s="115"/>
      <c r="AK48" s="115"/>
      <c r="AL48" s="116"/>
      <c r="AM48" s="115"/>
      <c r="AN48" s="62"/>
      <c r="AP48" s="800"/>
      <c r="AQ48" s="800"/>
      <c r="AR48" s="800"/>
      <c r="AS48" s="800"/>
      <c r="AT48" s="800"/>
      <c r="AU48" s="800"/>
      <c r="AV48" s="800"/>
      <c r="AW48" s="800"/>
      <c r="AX48" s="800"/>
      <c r="AY48" s="800"/>
      <c r="AZ48" s="800"/>
      <c r="BA48" s="800"/>
      <c r="BB48" s="800"/>
      <c r="BC48" s="800"/>
      <c r="BD48" s="800"/>
      <c r="BE48" s="800"/>
      <c r="BF48" s="800"/>
      <c r="BG48" s="800"/>
      <c r="BH48" s="800"/>
      <c r="BI48" s="800"/>
      <c r="BJ48" s="800"/>
      <c r="BK48" s="800"/>
      <c r="BL48" s="800"/>
      <c r="BM48" s="800"/>
      <c r="BN48" s="800"/>
      <c r="BO48" s="800"/>
      <c r="BP48" s="800"/>
      <c r="BQ48" s="800"/>
      <c r="BR48" s="800"/>
      <c r="BS48" s="800"/>
      <c r="BT48" s="800"/>
    </row>
    <row r="49" spans="1:73" ht="14.15" customHeight="1">
      <c r="A49" s="268"/>
      <c r="C49" s="6"/>
      <c r="D49" s="2324" t="s">
        <v>840</v>
      </c>
      <c r="E49" s="2325"/>
      <c r="F49" s="2325"/>
      <c r="G49" s="2325"/>
      <c r="H49" s="2325"/>
      <c r="I49" s="2325"/>
      <c r="J49" s="2325"/>
      <c r="K49" s="2325"/>
      <c r="L49" s="2325"/>
      <c r="M49" s="2325"/>
      <c r="N49" s="2325"/>
      <c r="O49" s="2325"/>
      <c r="P49" s="2325"/>
      <c r="Q49" s="2325"/>
      <c r="R49" s="2325"/>
      <c r="S49" s="2325"/>
      <c r="T49" s="2326"/>
      <c r="U49" s="2324" t="s">
        <v>841</v>
      </c>
      <c r="V49" s="2325"/>
      <c r="W49" s="2325"/>
      <c r="X49" s="2325"/>
      <c r="Y49" s="2325"/>
      <c r="Z49" s="2325"/>
      <c r="AA49" s="2325"/>
      <c r="AB49" s="2325"/>
      <c r="AC49" s="2325"/>
      <c r="AD49" s="2325"/>
      <c r="AE49" s="2325"/>
      <c r="AF49" s="2325"/>
      <c r="AG49" s="2325"/>
      <c r="AH49" s="2325"/>
      <c r="AI49" s="2325"/>
      <c r="AJ49" s="2325"/>
      <c r="AK49" s="2326"/>
      <c r="AL49" s="116"/>
      <c r="AM49" s="115"/>
      <c r="AN49" s="62"/>
      <c r="AP49" s="1622"/>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row>
    <row r="50" spans="1:73" ht="14.15" customHeight="1">
      <c r="A50" s="268"/>
      <c r="C50" s="6"/>
      <c r="D50" s="4957"/>
      <c r="E50" s="4958"/>
      <c r="F50" s="4958"/>
      <c r="G50" s="4958"/>
      <c r="H50" s="4958"/>
      <c r="I50" s="4958"/>
      <c r="J50" s="4958"/>
      <c r="K50" s="4958"/>
      <c r="L50" s="4958"/>
      <c r="M50" s="4958"/>
      <c r="N50" s="4958"/>
      <c r="O50" s="4958"/>
      <c r="P50" s="4958"/>
      <c r="Q50" s="4958"/>
      <c r="R50" s="4958"/>
      <c r="S50" s="4958"/>
      <c r="T50" s="4959"/>
      <c r="U50" s="4957"/>
      <c r="V50" s="4958"/>
      <c r="W50" s="4958"/>
      <c r="X50" s="4958"/>
      <c r="Y50" s="4958"/>
      <c r="Z50" s="4958"/>
      <c r="AA50" s="4958"/>
      <c r="AB50" s="4958"/>
      <c r="AC50" s="4958"/>
      <c r="AD50" s="4958"/>
      <c r="AE50" s="4958"/>
      <c r="AF50" s="4958"/>
      <c r="AG50" s="4958"/>
      <c r="AH50" s="4958"/>
      <c r="AI50" s="4958"/>
      <c r="AJ50" s="4958"/>
      <c r="AK50" s="4959"/>
      <c r="AL50" s="116"/>
      <c r="AM50" s="115"/>
      <c r="AN50" s="62"/>
    </row>
    <row r="51" spans="1:73" ht="14.15" customHeight="1">
      <c r="A51" s="268"/>
      <c r="C51" s="6"/>
      <c r="D51" s="4960"/>
      <c r="E51" s="4897"/>
      <c r="F51" s="4897"/>
      <c r="G51" s="4897"/>
      <c r="H51" s="4897"/>
      <c r="I51" s="4897"/>
      <c r="J51" s="4897"/>
      <c r="K51" s="4897"/>
      <c r="L51" s="4897"/>
      <c r="M51" s="4897"/>
      <c r="N51" s="4897"/>
      <c r="O51" s="4897"/>
      <c r="P51" s="4897"/>
      <c r="Q51" s="4897"/>
      <c r="R51" s="4897"/>
      <c r="S51" s="4897"/>
      <c r="T51" s="4961"/>
      <c r="U51" s="4960"/>
      <c r="V51" s="4897"/>
      <c r="W51" s="4897"/>
      <c r="X51" s="4897"/>
      <c r="Y51" s="4897"/>
      <c r="Z51" s="4897"/>
      <c r="AA51" s="4897"/>
      <c r="AB51" s="4897"/>
      <c r="AC51" s="4897"/>
      <c r="AD51" s="4897"/>
      <c r="AE51" s="4897"/>
      <c r="AF51" s="4897"/>
      <c r="AG51" s="4897"/>
      <c r="AH51" s="4897"/>
      <c r="AI51" s="4897"/>
      <c r="AJ51" s="4897"/>
      <c r="AK51" s="4961"/>
      <c r="AL51" s="116"/>
      <c r="AM51" s="115"/>
      <c r="AN51" s="62"/>
    </row>
    <row r="52" spans="1:73" ht="14.15" customHeight="1">
      <c r="A52" s="268"/>
      <c r="C52" s="6"/>
      <c r="D52" s="4960"/>
      <c r="E52" s="4897"/>
      <c r="F52" s="4897"/>
      <c r="G52" s="4897"/>
      <c r="H52" s="4897"/>
      <c r="I52" s="4897"/>
      <c r="J52" s="4897"/>
      <c r="K52" s="4897"/>
      <c r="L52" s="4897"/>
      <c r="M52" s="4897"/>
      <c r="N52" s="4897"/>
      <c r="O52" s="4897"/>
      <c r="P52" s="4897"/>
      <c r="Q52" s="4897"/>
      <c r="R52" s="4897"/>
      <c r="S52" s="4897"/>
      <c r="T52" s="4961"/>
      <c r="U52" s="4960"/>
      <c r="V52" s="4897"/>
      <c r="W52" s="4897"/>
      <c r="X52" s="4897"/>
      <c r="Y52" s="4897"/>
      <c r="Z52" s="4897"/>
      <c r="AA52" s="4897"/>
      <c r="AB52" s="4897"/>
      <c r="AC52" s="4897"/>
      <c r="AD52" s="4897"/>
      <c r="AE52" s="4897"/>
      <c r="AF52" s="4897"/>
      <c r="AG52" s="4897"/>
      <c r="AH52" s="4897"/>
      <c r="AI52" s="4897"/>
      <c r="AJ52" s="4897"/>
      <c r="AK52" s="4961"/>
      <c r="AL52" s="1405"/>
      <c r="AM52" s="1219"/>
      <c r="AN52" s="62"/>
    </row>
    <row r="53" spans="1:73" ht="14.15" customHeight="1">
      <c r="A53" s="268"/>
      <c r="C53" s="6"/>
      <c r="D53" s="4962"/>
      <c r="E53" s="4963"/>
      <c r="F53" s="4963"/>
      <c r="G53" s="4963"/>
      <c r="H53" s="4963"/>
      <c r="I53" s="4963"/>
      <c r="J53" s="4963"/>
      <c r="K53" s="4963"/>
      <c r="L53" s="4963"/>
      <c r="M53" s="4963"/>
      <c r="N53" s="4963"/>
      <c r="O53" s="4963"/>
      <c r="P53" s="4963"/>
      <c r="Q53" s="4963"/>
      <c r="R53" s="4963"/>
      <c r="S53" s="4963"/>
      <c r="T53" s="4964"/>
      <c r="U53" s="4962"/>
      <c r="V53" s="4963"/>
      <c r="W53" s="4963"/>
      <c r="X53" s="4963"/>
      <c r="Y53" s="4963"/>
      <c r="Z53" s="4963"/>
      <c r="AA53" s="4963"/>
      <c r="AB53" s="4963"/>
      <c r="AC53" s="4963"/>
      <c r="AD53" s="4963"/>
      <c r="AE53" s="4963"/>
      <c r="AF53" s="4963"/>
      <c r="AG53" s="4963"/>
      <c r="AH53" s="4963"/>
      <c r="AI53" s="4963"/>
      <c r="AJ53" s="4963"/>
      <c r="AK53" s="4964"/>
      <c r="AL53" s="1405"/>
      <c r="AM53" s="1219"/>
      <c r="AN53" s="62"/>
    </row>
    <row r="54" spans="1:73" ht="14.15" customHeight="1">
      <c r="A54" s="268"/>
      <c r="C54" s="6"/>
      <c r="D54" s="83"/>
      <c r="E54" s="83"/>
      <c r="F54" s="83"/>
      <c r="G54" s="83"/>
      <c r="H54" s="83"/>
      <c r="I54" s="83"/>
      <c r="J54" s="83"/>
      <c r="K54" s="83"/>
      <c r="L54" s="83"/>
      <c r="M54" s="83"/>
      <c r="N54" s="83"/>
      <c r="O54" s="83"/>
      <c r="P54" s="83"/>
      <c r="Q54" s="83"/>
      <c r="R54" s="86"/>
      <c r="S54" s="83"/>
      <c r="T54" s="83"/>
      <c r="U54" s="83"/>
      <c r="V54" s="86"/>
      <c r="W54" s="83"/>
      <c r="X54" s="83"/>
      <c r="Y54" s="1"/>
      <c r="Z54" s="851"/>
      <c r="AA54" s="82"/>
      <c r="AB54" s="82"/>
      <c r="AC54" s="2715"/>
      <c r="AD54" s="2715"/>
      <c r="AE54" s="82"/>
      <c r="AF54" s="82"/>
      <c r="AG54" s="82"/>
      <c r="AH54" s="82"/>
      <c r="AI54" s="82"/>
      <c r="AJ54" s="82"/>
      <c r="AK54" s="82"/>
      <c r="AL54" s="1405"/>
      <c r="AM54" s="115"/>
      <c r="AN54" s="62"/>
    </row>
    <row r="55" spans="1:73" ht="14.15" customHeight="1">
      <c r="A55" s="268"/>
      <c r="C55" s="2288" t="s">
        <v>1729</v>
      </c>
      <c r="D55" s="2288"/>
      <c r="E55" s="2288"/>
      <c r="F55" s="2288"/>
      <c r="G55" s="2288"/>
      <c r="H55" s="2288"/>
      <c r="I55" s="2288"/>
      <c r="J55" s="2288"/>
      <c r="K55" s="2288"/>
      <c r="L55" s="2288"/>
      <c r="M55" s="2288"/>
      <c r="N55" s="2288"/>
      <c r="O55" s="2288"/>
      <c r="P55" s="2288"/>
      <c r="Q55" s="2288"/>
      <c r="R55" s="2288"/>
      <c r="S55" s="2288"/>
      <c r="T55" s="2288"/>
      <c r="U55" s="2288"/>
      <c r="V55" s="2288"/>
      <c r="W55" s="2288"/>
      <c r="X55" s="2288"/>
      <c r="Y55" s="2289"/>
      <c r="Z55" s="141"/>
      <c r="AA55" s="115"/>
      <c r="AB55" s="82"/>
      <c r="AC55" s="82"/>
      <c r="AD55" s="82"/>
      <c r="AE55" s="82"/>
      <c r="AF55" s="82"/>
      <c r="AG55" s="82"/>
      <c r="AH55" s="82"/>
      <c r="AI55" s="82"/>
      <c r="AJ55" s="82"/>
      <c r="AK55" s="82"/>
      <c r="AL55" s="116"/>
      <c r="AM55" s="115"/>
      <c r="AN55" s="62"/>
    </row>
    <row r="56" spans="1:73" ht="14.15" customHeight="1">
      <c r="A56" s="268"/>
      <c r="C56" s="1"/>
      <c r="D56" s="1"/>
      <c r="G56" s="840" t="s">
        <v>461</v>
      </c>
      <c r="H56" s="840"/>
      <c r="I56" s="2"/>
      <c r="J56" s="2"/>
      <c r="K56" s="3629"/>
      <c r="L56" s="3629"/>
      <c r="M56" s="4"/>
      <c r="N56" s="3" t="s">
        <v>131</v>
      </c>
      <c r="O56" s="2416"/>
      <c r="P56" s="2416"/>
      <c r="Q56" s="3" t="s">
        <v>104</v>
      </c>
      <c r="R56" s="2416"/>
      <c r="S56" s="2416"/>
      <c r="T56" s="3" t="s">
        <v>169</v>
      </c>
      <c r="U56" s="121"/>
      <c r="V56" s="829"/>
      <c r="W56" s="115"/>
      <c r="X56" s="115"/>
      <c r="Z56" s="105"/>
      <c r="AA56" s="65"/>
      <c r="AB56" s="82"/>
      <c r="AC56" s="115"/>
      <c r="AD56" s="115"/>
      <c r="AE56" s="115"/>
      <c r="AF56" s="115"/>
      <c r="AG56" s="115"/>
      <c r="AH56" s="115"/>
      <c r="AI56" s="115"/>
      <c r="AJ56" s="115"/>
      <c r="AK56" s="115"/>
      <c r="AL56" s="116"/>
      <c r="AM56" s="115"/>
      <c r="AN56" s="62"/>
    </row>
    <row r="57" spans="1:73" ht="14.15" customHeight="1">
      <c r="A57" s="268"/>
      <c r="C57" s="1" t="s">
        <v>563</v>
      </c>
      <c r="I57" s="6"/>
      <c r="J57" s="6"/>
      <c r="K57" s="6"/>
      <c r="L57" s="1"/>
      <c r="M57" s="1"/>
      <c r="N57" s="1"/>
      <c r="O57" s="1"/>
      <c r="P57" s="1"/>
      <c r="T57" s="121"/>
      <c r="U57" s="121"/>
      <c r="W57" s="121"/>
      <c r="X57" s="6"/>
      <c r="Y57" s="177"/>
      <c r="Z57" s="105"/>
      <c r="AA57" s="82"/>
      <c r="AB57" s="82"/>
      <c r="AC57" s="115"/>
      <c r="AD57" s="82"/>
      <c r="AE57" s="82"/>
      <c r="AF57" s="82"/>
      <c r="AG57" s="82"/>
      <c r="AH57" s="82"/>
      <c r="AI57" s="82"/>
      <c r="AJ57" s="82"/>
      <c r="AK57" s="82"/>
      <c r="AL57" s="116"/>
      <c r="AM57" s="115"/>
      <c r="AN57" s="62"/>
    </row>
    <row r="58" spans="1:73" ht="14.15" customHeight="1">
      <c r="A58" s="268"/>
      <c r="C58" s="1" t="s">
        <v>838</v>
      </c>
      <c r="E58" s="1"/>
      <c r="F58" s="6"/>
      <c r="G58" s="6"/>
      <c r="H58" s="6"/>
      <c r="I58" s="6"/>
      <c r="J58" s="6"/>
      <c r="K58" s="6"/>
      <c r="L58" s="6"/>
      <c r="M58" s="6"/>
      <c r="N58" s="6"/>
      <c r="O58" s="6"/>
      <c r="P58" s="6"/>
      <c r="Q58" s="6"/>
      <c r="R58" s="96"/>
      <c r="S58" s="96"/>
      <c r="T58" s="97"/>
      <c r="U58" s="98"/>
      <c r="V58" s="98"/>
      <c r="W58" s="6"/>
      <c r="X58" s="6"/>
      <c r="Y58" s="70"/>
      <c r="Z58" s="105"/>
      <c r="AA58" s="115"/>
      <c r="AB58" s="6"/>
      <c r="AC58" s="96"/>
      <c r="AD58" s="96"/>
      <c r="AE58" s="97"/>
      <c r="AF58" s="98"/>
      <c r="AG58" s="98"/>
      <c r="AH58" s="6"/>
      <c r="AI58" s="6"/>
      <c r="AJ58" s="6"/>
      <c r="AK58" s="574"/>
      <c r="AL58" s="102"/>
      <c r="AM58" s="843"/>
      <c r="AN58" s="62"/>
    </row>
    <row r="59" spans="1:73" ht="14.15" customHeight="1">
      <c r="A59" s="268"/>
      <c r="C59" s="6"/>
      <c r="D59" s="4946" t="s">
        <v>836</v>
      </c>
      <c r="E59" s="4947"/>
      <c r="F59" s="4947"/>
      <c r="G59" s="4947"/>
      <c r="H59" s="4947"/>
      <c r="I59" s="4947"/>
      <c r="J59" s="4947"/>
      <c r="K59" s="4947"/>
      <c r="L59" s="4947"/>
      <c r="M59" s="4947"/>
      <c r="N59" s="4947"/>
      <c r="O59" s="4947"/>
      <c r="P59" s="4947"/>
      <c r="Q59" s="4947"/>
      <c r="R59" s="4947"/>
      <c r="S59" s="4947"/>
      <c r="T59" s="4948"/>
      <c r="U59" s="4946" t="s">
        <v>837</v>
      </c>
      <c r="V59" s="4947"/>
      <c r="W59" s="4947"/>
      <c r="X59" s="4947"/>
      <c r="Y59" s="4947"/>
      <c r="Z59" s="4947"/>
      <c r="AA59" s="4947"/>
      <c r="AB59" s="4947"/>
      <c r="AC59" s="4947"/>
      <c r="AD59" s="4947"/>
      <c r="AE59" s="4947"/>
      <c r="AF59" s="4947"/>
      <c r="AG59" s="4947"/>
      <c r="AH59" s="4947"/>
      <c r="AI59" s="4947"/>
      <c r="AJ59" s="4947"/>
      <c r="AK59" s="4948"/>
      <c r="AL59" s="102"/>
      <c r="AM59" s="843"/>
      <c r="AN59" s="62"/>
    </row>
    <row r="60" spans="1:73" ht="14.15" customHeight="1">
      <c r="A60" s="268"/>
      <c r="C60" s="1"/>
      <c r="D60" s="4949"/>
      <c r="E60" s="4950"/>
      <c r="F60" s="4950"/>
      <c r="G60" s="4950"/>
      <c r="H60" s="4950"/>
      <c r="I60" s="4950"/>
      <c r="J60" s="4950"/>
      <c r="K60" s="4950"/>
      <c r="L60" s="4950"/>
      <c r="M60" s="4950"/>
      <c r="N60" s="4950"/>
      <c r="O60" s="4950"/>
      <c r="P60" s="4950"/>
      <c r="Q60" s="4950"/>
      <c r="R60" s="4950"/>
      <c r="S60" s="4950"/>
      <c r="T60" s="4951"/>
      <c r="U60" s="4949"/>
      <c r="V60" s="4950"/>
      <c r="W60" s="4950"/>
      <c r="X60" s="4950"/>
      <c r="Y60" s="4950"/>
      <c r="Z60" s="4950"/>
      <c r="AA60" s="4950"/>
      <c r="AB60" s="4950"/>
      <c r="AC60" s="4950"/>
      <c r="AD60" s="4950"/>
      <c r="AE60" s="4950"/>
      <c r="AF60" s="4950"/>
      <c r="AG60" s="4950"/>
      <c r="AH60" s="4950"/>
      <c r="AI60" s="4950"/>
      <c r="AJ60" s="4950"/>
      <c r="AK60" s="4951"/>
      <c r="AL60" s="102"/>
      <c r="AM60" s="843"/>
      <c r="AN60" s="62"/>
    </row>
    <row r="61" spans="1:73" ht="14.15" customHeight="1">
      <c r="A61" s="268"/>
      <c r="C61" s="1"/>
      <c r="D61" s="4952"/>
      <c r="E61" s="3618"/>
      <c r="F61" s="3618"/>
      <c r="G61" s="3618"/>
      <c r="H61" s="3618"/>
      <c r="I61" s="3618"/>
      <c r="J61" s="3618"/>
      <c r="K61" s="3618"/>
      <c r="L61" s="3618"/>
      <c r="M61" s="3618"/>
      <c r="N61" s="3618"/>
      <c r="O61" s="3618"/>
      <c r="P61" s="3618"/>
      <c r="Q61" s="3618"/>
      <c r="R61" s="3618"/>
      <c r="S61" s="3618"/>
      <c r="T61" s="4953"/>
      <c r="U61" s="4952"/>
      <c r="V61" s="3618"/>
      <c r="W61" s="3618"/>
      <c r="X61" s="3618"/>
      <c r="Y61" s="3618"/>
      <c r="Z61" s="3618"/>
      <c r="AA61" s="3618"/>
      <c r="AB61" s="3618"/>
      <c r="AC61" s="3618"/>
      <c r="AD61" s="3618"/>
      <c r="AE61" s="3618"/>
      <c r="AF61" s="3618"/>
      <c r="AG61" s="3618"/>
      <c r="AH61" s="3618"/>
      <c r="AI61" s="3618"/>
      <c r="AJ61" s="3618"/>
      <c r="AK61" s="4953"/>
      <c r="AL61" s="102"/>
      <c r="AM61" s="843"/>
      <c r="AN61" s="62"/>
    </row>
    <row r="62" spans="1:73" ht="14.15" customHeight="1">
      <c r="A62" s="268"/>
      <c r="C62" s="1"/>
      <c r="D62" s="4952"/>
      <c r="E62" s="3618"/>
      <c r="F62" s="3618"/>
      <c r="G62" s="3618"/>
      <c r="H62" s="3618"/>
      <c r="I62" s="3618"/>
      <c r="J62" s="3618"/>
      <c r="K62" s="3618"/>
      <c r="L62" s="3618"/>
      <c r="M62" s="3618"/>
      <c r="N62" s="3618"/>
      <c r="O62" s="3618"/>
      <c r="P62" s="3618"/>
      <c r="Q62" s="3618"/>
      <c r="R62" s="3618"/>
      <c r="S62" s="3618"/>
      <c r="T62" s="4953"/>
      <c r="U62" s="4952"/>
      <c r="V62" s="3618"/>
      <c r="W62" s="3618"/>
      <c r="X62" s="3618"/>
      <c r="Y62" s="3618"/>
      <c r="Z62" s="3618"/>
      <c r="AA62" s="3618"/>
      <c r="AB62" s="3618"/>
      <c r="AC62" s="3618"/>
      <c r="AD62" s="3618"/>
      <c r="AE62" s="3618"/>
      <c r="AF62" s="3618"/>
      <c r="AG62" s="3618"/>
      <c r="AH62" s="3618"/>
      <c r="AI62" s="3618"/>
      <c r="AJ62" s="3618"/>
      <c r="AK62" s="4953"/>
      <c r="AL62" s="102"/>
      <c r="AM62" s="843"/>
      <c r="AN62" s="62"/>
    </row>
    <row r="63" spans="1:73" ht="14.15" customHeight="1">
      <c r="A63" s="268"/>
      <c r="C63" s="1"/>
      <c r="D63" s="4954"/>
      <c r="E63" s="4955"/>
      <c r="F63" s="4955"/>
      <c r="G63" s="4955"/>
      <c r="H63" s="4955"/>
      <c r="I63" s="4955"/>
      <c r="J63" s="4955"/>
      <c r="K63" s="4955"/>
      <c r="L63" s="4955"/>
      <c r="M63" s="4955"/>
      <c r="N63" s="4955"/>
      <c r="O63" s="4955"/>
      <c r="P63" s="4955"/>
      <c r="Q63" s="4955"/>
      <c r="R63" s="4955"/>
      <c r="S63" s="4955"/>
      <c r="T63" s="4956"/>
      <c r="U63" s="4954"/>
      <c r="V63" s="4955"/>
      <c r="W63" s="4955"/>
      <c r="X63" s="4955"/>
      <c r="Y63" s="4955"/>
      <c r="Z63" s="4955"/>
      <c r="AA63" s="4955"/>
      <c r="AB63" s="4955"/>
      <c r="AC63" s="4955"/>
      <c r="AD63" s="4955"/>
      <c r="AE63" s="4955"/>
      <c r="AF63" s="4955"/>
      <c r="AG63" s="4955"/>
      <c r="AH63" s="4955"/>
      <c r="AI63" s="4955"/>
      <c r="AJ63" s="4955"/>
      <c r="AK63" s="4956"/>
      <c r="AL63" s="140"/>
      <c r="AM63" s="82"/>
      <c r="AN63" s="62"/>
    </row>
    <row r="64" spans="1:73" ht="14.15" customHeight="1" thickBot="1">
      <c r="A64" s="6"/>
      <c r="B64" s="106"/>
      <c r="C64" s="107"/>
      <c r="D64" s="109"/>
      <c r="E64" s="107"/>
      <c r="F64" s="107"/>
      <c r="G64" s="107"/>
      <c r="H64" s="107"/>
      <c r="I64" s="107"/>
      <c r="J64" s="107"/>
      <c r="K64" s="107"/>
      <c r="L64" s="107"/>
      <c r="M64" s="109"/>
      <c r="N64" s="108"/>
      <c r="O64" s="109"/>
      <c r="P64" s="109"/>
      <c r="Q64" s="109"/>
      <c r="R64" s="176"/>
      <c r="S64" s="108"/>
      <c r="T64" s="108"/>
      <c r="U64" s="109"/>
      <c r="V64" s="176"/>
      <c r="W64" s="108"/>
      <c r="X64" s="108"/>
      <c r="Y64" s="213"/>
      <c r="Z64" s="214"/>
      <c r="AA64" s="194"/>
      <c r="AB64" s="194"/>
      <c r="AC64" s="194"/>
      <c r="AD64" s="194"/>
      <c r="AE64" s="194"/>
      <c r="AF64" s="194"/>
      <c r="AG64" s="194"/>
      <c r="AH64" s="194"/>
      <c r="AI64" s="194"/>
      <c r="AJ64" s="194"/>
      <c r="AK64" s="194"/>
      <c r="AL64" s="195"/>
      <c r="AM64" s="115"/>
      <c r="AN64" s="62"/>
    </row>
  </sheetData>
  <mergeCells count="30">
    <mergeCell ref="H38:X38"/>
    <mergeCell ref="S46:Y46"/>
    <mergeCell ref="AN1:AR1"/>
    <mergeCell ref="B1:AL1"/>
    <mergeCell ref="B3:Y3"/>
    <mergeCell ref="Z3:AL3"/>
    <mergeCell ref="D28:X30"/>
    <mergeCell ref="H37:X37"/>
    <mergeCell ref="AA32:AL34"/>
    <mergeCell ref="Q10:X10"/>
    <mergeCell ref="Q11:X12"/>
    <mergeCell ref="M10:P10"/>
    <mergeCell ref="M11:P12"/>
    <mergeCell ref="E10:L10"/>
    <mergeCell ref="E11:L12"/>
    <mergeCell ref="AA39:AL43"/>
    <mergeCell ref="L46:N46"/>
    <mergeCell ref="D59:T59"/>
    <mergeCell ref="U59:AK59"/>
    <mergeCell ref="D60:T63"/>
    <mergeCell ref="D49:T49"/>
    <mergeCell ref="U49:AK49"/>
    <mergeCell ref="D50:T53"/>
    <mergeCell ref="U50:AK53"/>
    <mergeCell ref="R56:S56"/>
    <mergeCell ref="O56:P56"/>
    <mergeCell ref="AC54:AD54"/>
    <mergeCell ref="U60:AK63"/>
    <mergeCell ref="K56:L56"/>
    <mergeCell ref="C55:Y55"/>
  </mergeCells>
  <phoneticPr fontId="2"/>
  <conditionalFormatting sqref="K56">
    <cfRule type="containsBlanks" dxfId="3" priority="3">
      <formula>LEN(TRIM(K56))=0</formula>
    </cfRule>
  </conditionalFormatting>
  <conditionalFormatting sqref="K56:L56">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K56:L56" xr:uid="{0C2F653C-54FD-45B6-A839-2799E85BE107}">
      <formula1>"　,昭和,平成,令和"</formula1>
    </dataValidation>
  </dataValidations>
  <hyperlinks>
    <hyperlink ref="AN1" location="目次!A1" display="目次に戻る" xr:uid="{00000000-0004-0000-1F00-000000000000}"/>
  </hyperlinks>
  <printOptions horizontalCentered="1"/>
  <pageMargins left="0.70866141732283472" right="0.31496062992125984" top="0.39370078740157483" bottom="0.39370078740157483" header="0.19685039370078741" footer="0.31496062992125984"/>
  <pageSetup paperSize="9" scale="8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133350</xdr:colOff>
                    <xdr:row>44</xdr:row>
                    <xdr:rowOff>69850</xdr:rowOff>
                  </from>
                  <to>
                    <xdr:col>20</xdr:col>
                    <xdr:colOff>152400</xdr:colOff>
                    <xdr:row>45</xdr:row>
                    <xdr:rowOff>107950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20</xdr:col>
                    <xdr:colOff>158750</xdr:colOff>
                    <xdr:row>44</xdr:row>
                    <xdr:rowOff>69850</xdr:rowOff>
                  </from>
                  <to>
                    <xdr:col>24</xdr:col>
                    <xdr:colOff>184150</xdr:colOff>
                    <xdr:row>45</xdr:row>
                    <xdr:rowOff>107950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133350</xdr:colOff>
                    <xdr:row>41</xdr:row>
                    <xdr:rowOff>152400</xdr:rowOff>
                  </from>
                  <to>
                    <xdr:col>20</xdr:col>
                    <xdr:colOff>152400</xdr:colOff>
                    <xdr:row>43</xdr:row>
                    <xdr:rowOff>19050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20</xdr:col>
                    <xdr:colOff>158750</xdr:colOff>
                    <xdr:row>41</xdr:row>
                    <xdr:rowOff>152400</xdr:rowOff>
                  </from>
                  <to>
                    <xdr:col>24</xdr:col>
                    <xdr:colOff>184150</xdr:colOff>
                    <xdr:row>43</xdr:row>
                    <xdr:rowOff>19050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133350</xdr:colOff>
                    <xdr:row>39</xdr:row>
                    <xdr:rowOff>38100</xdr:rowOff>
                  </from>
                  <to>
                    <xdr:col>20</xdr:col>
                    <xdr:colOff>152400</xdr:colOff>
                    <xdr:row>40</xdr:row>
                    <xdr:rowOff>82550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20</xdr:col>
                    <xdr:colOff>152400</xdr:colOff>
                    <xdr:row>39</xdr:row>
                    <xdr:rowOff>38100</xdr:rowOff>
                  </from>
                  <to>
                    <xdr:col>24</xdr:col>
                    <xdr:colOff>184150</xdr:colOff>
                    <xdr:row>40</xdr:row>
                    <xdr:rowOff>82550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13</xdr:col>
                    <xdr:colOff>158750</xdr:colOff>
                    <xdr:row>27</xdr:row>
                    <xdr:rowOff>25400</xdr:rowOff>
                  </from>
                  <to>
                    <xdr:col>17</xdr:col>
                    <xdr:colOff>101600</xdr:colOff>
                    <xdr:row>28</xdr:row>
                    <xdr:rowOff>57150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17</xdr:col>
                    <xdr:colOff>57150</xdr:colOff>
                    <xdr:row>27</xdr:row>
                    <xdr:rowOff>12700</xdr:rowOff>
                  </from>
                  <to>
                    <xdr:col>24</xdr:col>
                    <xdr:colOff>95250</xdr:colOff>
                    <xdr:row>28</xdr:row>
                    <xdr:rowOff>69850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18</xdr:col>
                    <xdr:colOff>95250</xdr:colOff>
                    <xdr:row>13</xdr:row>
                    <xdr:rowOff>50800</xdr:rowOff>
                  </from>
                  <to>
                    <xdr:col>22</xdr:col>
                    <xdr:colOff>44450</xdr:colOff>
                    <xdr:row>17</xdr:row>
                    <xdr:rowOff>107950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22</xdr:col>
                    <xdr:colOff>139700</xdr:colOff>
                    <xdr:row>13</xdr:row>
                    <xdr:rowOff>50800</xdr:rowOff>
                  </from>
                  <to>
                    <xdr:col>24</xdr:col>
                    <xdr:colOff>431800</xdr:colOff>
                    <xdr:row>17</xdr:row>
                    <xdr:rowOff>107950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18</xdr:col>
                    <xdr:colOff>107950</xdr:colOff>
                    <xdr:row>13</xdr:row>
                    <xdr:rowOff>0</xdr:rowOff>
                  </from>
                  <to>
                    <xdr:col>22</xdr:col>
                    <xdr:colOff>50800</xdr:colOff>
                    <xdr:row>14</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22</xdr:col>
                    <xdr:colOff>146050</xdr:colOff>
                    <xdr:row>13</xdr:row>
                    <xdr:rowOff>0</xdr:rowOff>
                  </from>
                  <to>
                    <xdr:col>24</xdr:col>
                    <xdr:colOff>431800</xdr:colOff>
                    <xdr:row>14</xdr:row>
                    <xdr:rowOff>38100</xdr:rowOff>
                  </to>
                </anchor>
              </controlPr>
            </control>
          </mc:Choice>
        </mc:AlternateContent>
        <mc:AlternateContent xmlns:mc="http://schemas.openxmlformats.org/markup-compatibility/2006">
          <mc:Choice Requires="x14">
            <control shapeId="245775" r:id="rId16" name="Check Box 15">
              <controlPr defaultSize="0" autoFill="0" autoLine="0" autoPict="0">
                <anchor moveWithCells="1">
                  <from>
                    <xdr:col>2</xdr:col>
                    <xdr:colOff>95250</xdr:colOff>
                    <xdr:row>5</xdr:row>
                    <xdr:rowOff>152400</xdr:rowOff>
                  </from>
                  <to>
                    <xdr:col>4</xdr:col>
                    <xdr:colOff>31750</xdr:colOff>
                    <xdr:row>7</xdr:row>
                    <xdr:rowOff>12700</xdr:rowOff>
                  </to>
                </anchor>
              </controlPr>
            </control>
          </mc:Choice>
        </mc:AlternateContent>
        <mc:AlternateContent xmlns:mc="http://schemas.openxmlformats.org/markup-compatibility/2006">
          <mc:Choice Requires="x14">
            <control shapeId="245776" r:id="rId17" name="Check Box 16">
              <controlPr defaultSize="0" autoFill="0" autoLine="0" autoPict="0">
                <anchor moveWithCells="1">
                  <from>
                    <xdr:col>2</xdr:col>
                    <xdr:colOff>95250</xdr:colOff>
                    <xdr:row>7</xdr:row>
                    <xdr:rowOff>139700</xdr:rowOff>
                  </from>
                  <to>
                    <xdr:col>4</xdr:col>
                    <xdr:colOff>31750</xdr:colOff>
                    <xdr:row>9</xdr:row>
                    <xdr:rowOff>0</xdr:rowOff>
                  </to>
                </anchor>
              </controlPr>
            </control>
          </mc:Choice>
        </mc:AlternateContent>
        <mc:AlternateContent xmlns:mc="http://schemas.openxmlformats.org/markup-compatibility/2006">
          <mc:Choice Requires="x14">
            <control shapeId="245777" r:id="rId18" name="Check Box 17">
              <controlPr defaultSize="0" autoFill="0" autoLine="0" autoPict="0">
                <anchor moveWithCells="1">
                  <from>
                    <xdr:col>2</xdr:col>
                    <xdr:colOff>95250</xdr:colOff>
                    <xdr:row>6</xdr:row>
                    <xdr:rowOff>158750</xdr:rowOff>
                  </from>
                  <to>
                    <xdr:col>4</xdr:col>
                    <xdr:colOff>31750</xdr:colOff>
                    <xdr:row>8</xdr:row>
                    <xdr:rowOff>12700</xdr:rowOff>
                  </to>
                </anchor>
              </controlPr>
            </control>
          </mc:Choice>
        </mc:AlternateContent>
        <mc:AlternateContent xmlns:mc="http://schemas.openxmlformats.org/markup-compatibility/2006">
          <mc:Choice Requires="x14">
            <control shapeId="245780" r:id="rId19" name="Check Box 20">
              <controlPr defaultSize="0" autoFill="0" autoLine="0" autoPict="0">
                <anchor moveWithCells="1">
                  <from>
                    <xdr:col>2</xdr:col>
                    <xdr:colOff>101600</xdr:colOff>
                    <xdr:row>32</xdr:row>
                    <xdr:rowOff>171450</xdr:rowOff>
                  </from>
                  <to>
                    <xdr:col>15</xdr:col>
                    <xdr:colOff>101600</xdr:colOff>
                    <xdr:row>34</xdr:row>
                    <xdr:rowOff>158750</xdr:rowOff>
                  </to>
                </anchor>
              </controlPr>
            </control>
          </mc:Choice>
        </mc:AlternateContent>
        <mc:AlternateContent xmlns:mc="http://schemas.openxmlformats.org/markup-compatibility/2006">
          <mc:Choice Requires="x14">
            <control shapeId="245781" r:id="rId20" name="Check Box 21">
              <controlPr defaultSize="0" autoFill="0" autoLine="0" autoPict="0">
                <anchor moveWithCells="1">
                  <from>
                    <xdr:col>2</xdr:col>
                    <xdr:colOff>101600</xdr:colOff>
                    <xdr:row>34</xdr:row>
                    <xdr:rowOff>107950</xdr:rowOff>
                  </from>
                  <to>
                    <xdr:col>15</xdr:col>
                    <xdr:colOff>101600</xdr:colOff>
                    <xdr:row>35</xdr:row>
                    <xdr:rowOff>171450</xdr:rowOff>
                  </to>
                </anchor>
              </controlPr>
            </control>
          </mc:Choice>
        </mc:AlternateContent>
        <mc:AlternateContent xmlns:mc="http://schemas.openxmlformats.org/markup-compatibility/2006">
          <mc:Choice Requires="x14">
            <control shapeId="245782" r:id="rId21" name="Check Box 22">
              <controlPr defaultSize="0" autoFill="0" autoLine="0" autoPict="0">
                <anchor moveWithCells="1">
                  <from>
                    <xdr:col>2</xdr:col>
                    <xdr:colOff>101600</xdr:colOff>
                    <xdr:row>35</xdr:row>
                    <xdr:rowOff>114300</xdr:rowOff>
                  </from>
                  <to>
                    <xdr:col>6</xdr:col>
                    <xdr:colOff>107950</xdr:colOff>
                    <xdr:row>37</xdr:row>
                    <xdr:rowOff>6350</xdr:rowOff>
                  </to>
                </anchor>
              </controlPr>
            </control>
          </mc:Choice>
        </mc:AlternateContent>
        <mc:AlternateContent xmlns:mc="http://schemas.openxmlformats.org/markup-compatibility/2006">
          <mc:Choice Requires="x14">
            <control shapeId="245783" r:id="rId22" name="Check Box 23">
              <controlPr defaultSize="0" autoFill="0" autoLine="0" autoPict="0">
                <anchor moveWithCells="1">
                  <from>
                    <xdr:col>21</xdr:col>
                    <xdr:colOff>69850</xdr:colOff>
                    <xdr:row>27</xdr:row>
                    <xdr:rowOff>31750</xdr:rowOff>
                  </from>
                  <to>
                    <xdr:col>24</xdr:col>
                    <xdr:colOff>241300</xdr:colOff>
                    <xdr:row>28</xdr:row>
                    <xdr:rowOff>63500</xdr:rowOff>
                  </to>
                </anchor>
              </controlPr>
            </control>
          </mc:Choice>
        </mc:AlternateContent>
        <mc:AlternateContent xmlns:mc="http://schemas.openxmlformats.org/markup-compatibility/2006">
          <mc:Choice Requires="x14">
            <control shapeId="245788" r:id="rId23" name="Check Box 28">
              <controlPr defaultSize="0" autoFill="0" autoLine="0" autoPict="0">
                <anchor moveWithCells="1">
                  <from>
                    <xdr:col>13</xdr:col>
                    <xdr:colOff>114300</xdr:colOff>
                    <xdr:row>17</xdr:row>
                    <xdr:rowOff>63500</xdr:rowOff>
                  </from>
                  <to>
                    <xdr:col>17</xdr:col>
                    <xdr:colOff>82550</xdr:colOff>
                    <xdr:row>20</xdr:row>
                    <xdr:rowOff>38100</xdr:rowOff>
                  </to>
                </anchor>
              </controlPr>
            </control>
          </mc:Choice>
        </mc:AlternateContent>
        <mc:AlternateContent xmlns:mc="http://schemas.openxmlformats.org/markup-compatibility/2006">
          <mc:Choice Requires="x14">
            <control shapeId="245789" r:id="rId24" name="Check Box 29">
              <controlPr defaultSize="0" autoFill="0" autoLine="0" autoPict="0">
                <anchor moveWithCells="1">
                  <from>
                    <xdr:col>16</xdr:col>
                    <xdr:colOff>158750</xdr:colOff>
                    <xdr:row>17</xdr:row>
                    <xdr:rowOff>63500</xdr:rowOff>
                  </from>
                  <to>
                    <xdr:col>20</xdr:col>
                    <xdr:colOff>133350</xdr:colOff>
                    <xdr:row>20</xdr:row>
                    <xdr:rowOff>44450</xdr:rowOff>
                  </to>
                </anchor>
              </controlPr>
            </control>
          </mc:Choice>
        </mc:AlternateContent>
        <mc:AlternateContent xmlns:mc="http://schemas.openxmlformats.org/markup-compatibility/2006">
          <mc:Choice Requires="x14">
            <control shapeId="245790" r:id="rId25" name="Check Box 30">
              <controlPr defaultSize="0" autoFill="0" autoLine="0" autoPict="0">
                <anchor moveWithCells="1">
                  <from>
                    <xdr:col>21</xdr:col>
                    <xdr:colOff>12700</xdr:colOff>
                    <xdr:row>17</xdr:row>
                    <xdr:rowOff>63500</xdr:rowOff>
                  </from>
                  <to>
                    <xdr:col>24</xdr:col>
                    <xdr:colOff>152400</xdr:colOff>
                    <xdr:row>20</xdr:row>
                    <xdr:rowOff>44450</xdr:rowOff>
                  </to>
                </anchor>
              </controlPr>
            </control>
          </mc:Choice>
        </mc:AlternateContent>
        <mc:AlternateContent xmlns:mc="http://schemas.openxmlformats.org/markup-compatibility/2006">
          <mc:Choice Requires="x14">
            <control shapeId="245791" r:id="rId26" name="Check Box 31">
              <controlPr defaultSize="0" autoFill="0" autoLine="0" autoPict="0">
                <anchor moveWithCells="1">
                  <from>
                    <xdr:col>16</xdr:col>
                    <xdr:colOff>152400</xdr:colOff>
                    <xdr:row>20</xdr:row>
                    <xdr:rowOff>139700</xdr:rowOff>
                  </from>
                  <to>
                    <xdr:col>20</xdr:col>
                    <xdr:colOff>120650</xdr:colOff>
                    <xdr:row>22</xdr:row>
                    <xdr:rowOff>165100</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21</xdr:col>
                    <xdr:colOff>25400</xdr:colOff>
                    <xdr:row>20</xdr:row>
                    <xdr:rowOff>139700</xdr:rowOff>
                  </from>
                  <to>
                    <xdr:col>24</xdr:col>
                    <xdr:colOff>165100</xdr:colOff>
                    <xdr:row>22</xdr:row>
                    <xdr:rowOff>158750</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17</xdr:col>
                    <xdr:colOff>0</xdr:colOff>
                    <xdr:row>57</xdr:row>
                    <xdr:rowOff>6350</xdr:rowOff>
                  </from>
                  <to>
                    <xdr:col>20</xdr:col>
                    <xdr:colOff>133350</xdr:colOff>
                    <xdr:row>58</xdr:row>
                    <xdr:rowOff>0</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20</xdr:col>
                    <xdr:colOff>165100</xdr:colOff>
                    <xdr:row>57</xdr:row>
                    <xdr:rowOff>6350</xdr:rowOff>
                  </from>
                  <to>
                    <xdr:col>23</xdr:col>
                    <xdr:colOff>95250</xdr:colOff>
                    <xdr:row>57</xdr:row>
                    <xdr:rowOff>171450</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21</xdr:col>
                    <xdr:colOff>12700</xdr:colOff>
                    <xdr:row>55</xdr:row>
                    <xdr:rowOff>0</xdr:rowOff>
                  </from>
                  <to>
                    <xdr:col>24</xdr:col>
                    <xdr:colOff>63500</xdr:colOff>
                    <xdr:row>56</xdr:row>
                    <xdr:rowOff>25400</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3</xdr:col>
                    <xdr:colOff>38100</xdr:colOff>
                    <xdr:row>55</xdr:row>
                    <xdr:rowOff>0</xdr:rowOff>
                  </from>
                  <to>
                    <xdr:col>6</xdr:col>
                    <xdr:colOff>76200</xdr:colOff>
                    <xdr:row>56</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50"/>
  </sheetPr>
  <dimension ref="B1:CN123"/>
  <sheetViews>
    <sheetView showGridLines="0" view="pageBreakPreview" topLeftCell="A19" zoomScaleNormal="100" zoomScaleSheetLayoutView="100" workbookViewId="0">
      <selection activeCell="BA1" sqref="BA1:BE1"/>
    </sheetView>
  </sheetViews>
  <sheetFormatPr defaultColWidth="8" defaultRowHeight="12"/>
  <cols>
    <col min="1" max="2" width="1.453125" style="121" customWidth="1"/>
    <col min="3" max="36" width="2.08984375" style="121" customWidth="1"/>
    <col min="37" max="39" width="2.36328125" style="121" customWidth="1"/>
    <col min="40" max="45" width="2.08984375" style="121" customWidth="1"/>
    <col min="46" max="46" width="3.36328125" style="121" customWidth="1"/>
    <col min="47" max="52" width="2.08984375" style="121" customWidth="1"/>
    <col min="53" max="53" width="1.453125" style="121" customWidth="1"/>
    <col min="54" max="95" width="2.36328125" style="121" customWidth="1"/>
    <col min="96" max="16384" width="8" style="121"/>
  </cols>
  <sheetData>
    <row r="1" spans="2:92" ht="14.15" customHeight="1">
      <c r="B1" s="1886" t="s">
        <v>706</v>
      </c>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815"/>
      <c r="BA1" s="2071" t="s">
        <v>1428</v>
      </c>
      <c r="BB1" s="2071"/>
      <c r="BC1" s="2071"/>
      <c r="BD1" s="2071"/>
      <c r="BE1" s="2071"/>
    </row>
    <row r="2" spans="2:92" ht="5.15" customHeight="1" thickBot="1"/>
    <row r="3" spans="2:92" ht="14.15" customHeight="1">
      <c r="B3" s="2083" t="s">
        <v>191</v>
      </c>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5"/>
      <c r="AL3" s="1888" t="s">
        <v>6</v>
      </c>
      <c r="AM3" s="1889"/>
      <c r="AN3" s="1889"/>
      <c r="AO3" s="1889"/>
      <c r="AP3" s="1889"/>
      <c r="AQ3" s="1889"/>
      <c r="AR3" s="1889"/>
      <c r="AS3" s="1889"/>
      <c r="AT3" s="1889"/>
      <c r="AU3" s="1889"/>
      <c r="AV3" s="1889"/>
      <c r="AW3" s="1889"/>
      <c r="AX3" s="1889"/>
      <c r="AY3" s="1890"/>
      <c r="AZ3" s="651"/>
      <c r="BC3" s="589" t="s">
        <v>1703</v>
      </c>
    </row>
    <row r="4" spans="2:92" ht="14.15" customHeight="1">
      <c r="B4" s="500" t="s">
        <v>192</v>
      </c>
      <c r="C4" s="257"/>
      <c r="D4" s="499"/>
      <c r="F4" s="499"/>
      <c r="G4" s="499"/>
      <c r="H4" s="499"/>
      <c r="I4" s="499"/>
      <c r="J4" s="499"/>
      <c r="K4" s="499"/>
      <c r="L4" s="499"/>
      <c r="M4" s="499"/>
      <c r="N4" s="499"/>
      <c r="O4" s="499"/>
      <c r="P4" s="499"/>
      <c r="Q4" s="499"/>
      <c r="R4" s="499"/>
      <c r="S4" s="499"/>
      <c r="T4" s="499"/>
      <c r="U4" s="499"/>
      <c r="V4" s="499"/>
      <c r="W4" s="499"/>
      <c r="X4" s="499"/>
      <c r="Y4" s="499"/>
      <c r="Z4" s="499"/>
      <c r="AA4" s="97"/>
      <c r="AB4" s="97"/>
      <c r="AC4" s="499"/>
      <c r="AD4" s="499"/>
      <c r="AE4" s="499"/>
      <c r="AF4" s="499"/>
      <c r="AG4" s="97"/>
      <c r="AH4" s="499"/>
      <c r="AI4" s="499"/>
      <c r="AJ4" s="499"/>
      <c r="AK4" s="499"/>
      <c r="AL4" s="501"/>
      <c r="AM4" s="499"/>
      <c r="AN4" s="499"/>
      <c r="AO4" s="499"/>
      <c r="AP4" s="499"/>
      <c r="AQ4" s="499"/>
      <c r="AR4" s="499"/>
      <c r="AS4" s="499"/>
      <c r="AT4" s="499"/>
      <c r="AU4" s="499"/>
      <c r="AV4" s="499"/>
      <c r="AW4" s="499"/>
      <c r="AX4" s="499"/>
      <c r="AY4" s="168"/>
      <c r="AZ4" s="652"/>
    </row>
    <row r="5" spans="2:92" ht="7" customHeight="1">
      <c r="B5" s="162"/>
      <c r="C5" s="499"/>
      <c r="D5" s="499"/>
      <c r="E5" s="499"/>
      <c r="F5" s="499"/>
      <c r="G5" s="499"/>
      <c r="H5" s="499"/>
      <c r="I5" s="499"/>
      <c r="J5" s="499"/>
      <c r="K5" s="499"/>
      <c r="L5" s="499"/>
      <c r="M5" s="499"/>
      <c r="N5" s="499"/>
      <c r="O5" s="499"/>
      <c r="P5" s="499"/>
      <c r="Q5" s="499"/>
      <c r="R5" s="499"/>
      <c r="S5" s="499"/>
      <c r="T5" s="499"/>
      <c r="U5" s="499"/>
      <c r="V5" s="499"/>
      <c r="W5" s="499"/>
      <c r="X5" s="499"/>
      <c r="Y5" s="499"/>
      <c r="Z5" s="499"/>
      <c r="AA5" s="97"/>
      <c r="AB5" s="97"/>
      <c r="AC5" s="499"/>
      <c r="AD5" s="499"/>
      <c r="AE5" s="499"/>
      <c r="AF5" s="499"/>
      <c r="AG5" s="97"/>
      <c r="AL5" s="138"/>
      <c r="AY5" s="168"/>
      <c r="AZ5" s="652"/>
    </row>
    <row r="6" spans="2:92" ht="14.15" customHeight="1">
      <c r="B6" s="162"/>
      <c r="C6" s="499" t="s">
        <v>737</v>
      </c>
      <c r="E6" s="499"/>
      <c r="F6" s="499"/>
      <c r="G6" s="96"/>
      <c r="H6" s="96"/>
      <c r="I6" s="96"/>
      <c r="J6" s="96"/>
      <c r="K6" s="96"/>
      <c r="L6" s="96"/>
      <c r="M6" s="96"/>
      <c r="N6" s="96"/>
      <c r="O6" s="96"/>
      <c r="P6" s="96"/>
      <c r="Q6" s="96"/>
      <c r="R6" s="96"/>
      <c r="S6" s="96"/>
      <c r="T6" s="96"/>
      <c r="U6" s="96"/>
      <c r="V6" s="96"/>
      <c r="W6" s="96"/>
      <c r="X6" s="96"/>
      <c r="Y6" s="96"/>
      <c r="Z6" s="96"/>
      <c r="AA6" s="96"/>
      <c r="AB6" s="96"/>
      <c r="AC6" s="96"/>
      <c r="AH6" s="499"/>
      <c r="AI6" s="170" t="s">
        <v>1235</v>
      </c>
      <c r="AJ6" s="170"/>
      <c r="AK6" s="1914"/>
      <c r="AL6" s="1914"/>
      <c r="AM6" s="121" t="s">
        <v>33</v>
      </c>
      <c r="AN6" s="1891"/>
      <c r="AO6" s="1891"/>
      <c r="AP6" s="96" t="s">
        <v>37</v>
      </c>
      <c r="AQ6" s="1891">
        <v>1</v>
      </c>
      <c r="AR6" s="1891"/>
      <c r="AS6" s="499" t="s">
        <v>177</v>
      </c>
      <c r="AT6" s="499"/>
      <c r="AU6" s="499"/>
      <c r="AY6" s="168"/>
      <c r="AZ6" s="652"/>
    </row>
    <row r="7" spans="2:92" ht="14.15" customHeight="1">
      <c r="B7" s="162"/>
      <c r="C7" s="1909"/>
      <c r="D7" s="1910"/>
      <c r="E7" s="1909" t="s">
        <v>193</v>
      </c>
      <c r="F7" s="1913"/>
      <c r="G7" s="1913"/>
      <c r="H7" s="1910"/>
      <c r="I7" s="1909" t="s">
        <v>443</v>
      </c>
      <c r="J7" s="1913"/>
      <c r="K7" s="1910"/>
      <c r="L7" s="1909" t="s">
        <v>652</v>
      </c>
      <c r="M7" s="1913"/>
      <c r="N7" s="1913"/>
      <c r="O7" s="1913"/>
      <c r="P7" s="1910"/>
      <c r="Q7" s="1915" t="s">
        <v>649</v>
      </c>
      <c r="R7" s="1916"/>
      <c r="S7" s="1916"/>
      <c r="T7" s="1916"/>
      <c r="U7" s="1917"/>
      <c r="V7" s="1909" t="s">
        <v>653</v>
      </c>
      <c r="W7" s="1913"/>
      <c r="X7" s="1913"/>
      <c r="Y7" s="1913"/>
      <c r="Z7" s="1910"/>
      <c r="AA7" s="1909" t="s">
        <v>650</v>
      </c>
      <c r="AB7" s="1913"/>
      <c r="AC7" s="1913"/>
      <c r="AD7" s="1910"/>
      <c r="AE7" s="1909" t="s">
        <v>651</v>
      </c>
      <c r="AF7" s="1913"/>
      <c r="AG7" s="1913"/>
      <c r="AH7" s="1913"/>
      <c r="AI7" s="1909" t="s">
        <v>194</v>
      </c>
      <c r="AJ7" s="1913"/>
      <c r="AK7" s="1913"/>
      <c r="AL7" s="1910"/>
      <c r="AM7" s="1909" t="s">
        <v>604</v>
      </c>
      <c r="AN7" s="1913"/>
      <c r="AO7" s="1913"/>
      <c r="AP7" s="1913"/>
      <c r="AQ7" s="1913"/>
      <c r="AR7" s="1913"/>
      <c r="AS7" s="1913"/>
      <c r="AT7" s="1913"/>
      <c r="AU7" s="1910"/>
      <c r="AY7" s="172"/>
      <c r="AZ7" s="164"/>
      <c r="BD7" s="5"/>
      <c r="BE7" s="5"/>
      <c r="BF7" s="5"/>
      <c r="BG7" s="5"/>
      <c r="BH7" s="5"/>
      <c r="BI7" s="5"/>
      <c r="BJ7" s="5"/>
      <c r="BK7" s="5"/>
      <c r="BL7" s="5"/>
      <c r="BM7" s="5"/>
      <c r="BN7" s="5"/>
      <c r="BO7" s="5"/>
      <c r="BP7" s="5"/>
      <c r="BQ7" s="5"/>
      <c r="BR7" s="5"/>
      <c r="BS7" s="5"/>
      <c r="BT7" s="5"/>
      <c r="BU7" s="5"/>
      <c r="BV7" s="5"/>
      <c r="BW7" s="5"/>
      <c r="BX7" s="5"/>
      <c r="BY7" s="5"/>
      <c r="BZ7" s="5"/>
      <c r="CA7" s="5"/>
      <c r="CB7" s="5"/>
    </row>
    <row r="8" spans="2:92" ht="14.15" customHeight="1" thickBot="1">
      <c r="B8" s="162"/>
      <c r="C8" s="1911"/>
      <c r="D8" s="1912"/>
      <c r="E8" s="1911"/>
      <c r="F8" s="1914"/>
      <c r="G8" s="1914"/>
      <c r="H8" s="1912"/>
      <c r="I8" s="1911"/>
      <c r="J8" s="1914"/>
      <c r="K8" s="1912"/>
      <c r="L8" s="1911"/>
      <c r="M8" s="1914"/>
      <c r="N8" s="1914"/>
      <c r="O8" s="1914"/>
      <c r="P8" s="1912"/>
      <c r="Q8" s="1918"/>
      <c r="R8" s="1919"/>
      <c r="S8" s="1919"/>
      <c r="T8" s="1919"/>
      <c r="U8" s="1920"/>
      <c r="V8" s="1911"/>
      <c r="W8" s="1914"/>
      <c r="X8" s="1914"/>
      <c r="Y8" s="1914"/>
      <c r="Z8" s="1912"/>
      <c r="AA8" s="1911"/>
      <c r="AB8" s="1914"/>
      <c r="AC8" s="1914"/>
      <c r="AD8" s="1912"/>
      <c r="AE8" s="1911"/>
      <c r="AF8" s="1914"/>
      <c r="AG8" s="1914"/>
      <c r="AH8" s="1914"/>
      <c r="AI8" s="1911"/>
      <c r="AJ8" s="1914"/>
      <c r="AK8" s="1914"/>
      <c r="AL8" s="1912"/>
      <c r="AM8" s="1911"/>
      <c r="AN8" s="1914"/>
      <c r="AO8" s="1914"/>
      <c r="AP8" s="1914"/>
      <c r="AQ8" s="1914"/>
      <c r="AR8" s="1914"/>
      <c r="AS8" s="1914"/>
      <c r="AT8" s="1914"/>
      <c r="AU8" s="1912"/>
      <c r="AY8" s="172"/>
      <c r="AZ8" s="164"/>
      <c r="BC8" s="1850"/>
      <c r="BD8" s="1850"/>
      <c r="BE8" s="1850"/>
      <c r="BF8" s="1850"/>
      <c r="BG8" s="1850"/>
      <c r="BH8" s="1850"/>
      <c r="BI8" s="1850"/>
      <c r="BJ8" s="1850"/>
      <c r="BK8" s="1850"/>
      <c r="BL8" s="1850"/>
      <c r="BM8" s="1850"/>
      <c r="BN8" s="1850"/>
      <c r="BO8" s="1850"/>
      <c r="BP8" s="1850"/>
      <c r="BQ8" s="1850"/>
      <c r="BR8" s="1850"/>
      <c r="BS8" s="1850"/>
      <c r="BT8" s="1850"/>
      <c r="BU8" s="1850"/>
      <c r="BV8" s="1850"/>
      <c r="BW8" s="1850"/>
      <c r="BX8" s="1850"/>
      <c r="BY8" s="1850"/>
      <c r="BZ8" s="1850"/>
      <c r="CA8" s="1850"/>
      <c r="CB8" s="1850"/>
      <c r="CC8" s="1850"/>
      <c r="CD8" s="1850"/>
      <c r="CE8" s="1850"/>
      <c r="CF8" s="1850"/>
      <c r="CG8" s="1850"/>
      <c r="CH8" s="1850"/>
      <c r="CI8" s="1850"/>
      <c r="CJ8" s="1850"/>
      <c r="CK8" s="1850"/>
      <c r="CL8" s="1850"/>
      <c r="CM8" s="1850"/>
      <c r="CN8" s="1850"/>
    </row>
    <row r="9" spans="2:92" ht="15.75" customHeight="1">
      <c r="B9" s="164"/>
      <c r="C9" s="1933" t="s">
        <v>648</v>
      </c>
      <c r="D9" s="1934"/>
      <c r="E9" s="1935" t="s">
        <v>146</v>
      </c>
      <c r="F9" s="1936"/>
      <c r="G9" s="1936"/>
      <c r="H9" s="1937"/>
      <c r="I9" s="1855"/>
      <c r="J9" s="1856"/>
      <c r="K9" s="1857"/>
      <c r="L9" s="1855"/>
      <c r="M9" s="1856"/>
      <c r="N9" s="1856"/>
      <c r="O9" s="1856"/>
      <c r="P9" s="1857"/>
      <c r="Q9" s="1855"/>
      <c r="R9" s="1856"/>
      <c r="S9" s="1856"/>
      <c r="T9" s="1856"/>
      <c r="U9" s="1857"/>
      <c r="V9" s="1882"/>
      <c r="W9" s="1883"/>
      <c r="X9" s="1883"/>
      <c r="Y9" s="1846">
        <v>0</v>
      </c>
      <c r="Z9" s="1847"/>
      <c r="AA9" s="1855"/>
      <c r="AB9" s="1856"/>
      <c r="AC9" s="1856"/>
      <c r="AD9" s="1857"/>
      <c r="AE9" s="1855"/>
      <c r="AF9" s="1856"/>
      <c r="AG9" s="1856"/>
      <c r="AH9" s="1857"/>
      <c r="AI9" s="1876">
        <f>SUM(V9:AH10)-Y9</f>
        <v>0</v>
      </c>
      <c r="AJ9" s="1877"/>
      <c r="AK9" s="1877"/>
      <c r="AL9" s="1878"/>
      <c r="AM9" s="1861" t="s">
        <v>598</v>
      </c>
      <c r="AN9" s="1862"/>
      <c r="AO9" s="1862"/>
      <c r="AP9" s="1862"/>
      <c r="AQ9" s="1863"/>
      <c r="AR9" s="1836" t="str">
        <f>IF(ISERROR(AI9/AI11*100),"",AI9/AI11*100)</f>
        <v/>
      </c>
      <c r="AS9" s="1837"/>
      <c r="AT9" s="1837"/>
      <c r="AU9" s="1838"/>
      <c r="AY9" s="172"/>
      <c r="AZ9" s="164"/>
      <c r="BC9" s="1850"/>
      <c r="BD9" s="1850"/>
      <c r="BE9" s="1850"/>
      <c r="BF9" s="1850"/>
      <c r="BG9" s="1850"/>
      <c r="BH9" s="1850"/>
      <c r="BI9" s="1850"/>
      <c r="BJ9" s="1850"/>
      <c r="BK9" s="1850"/>
      <c r="BL9" s="1850"/>
      <c r="BM9" s="1850"/>
      <c r="BN9" s="1850"/>
      <c r="BO9" s="1850"/>
      <c r="BP9" s="1850"/>
      <c r="BQ9" s="1850"/>
      <c r="BR9" s="1850"/>
      <c r="BS9" s="1850"/>
      <c r="BT9" s="1850"/>
      <c r="BU9" s="1850"/>
      <c r="BV9" s="1850"/>
      <c r="BW9" s="1850"/>
      <c r="BX9" s="1850"/>
      <c r="BY9" s="1850"/>
      <c r="BZ9" s="1850"/>
      <c r="CA9" s="1850"/>
      <c r="CB9" s="1850"/>
      <c r="CC9" s="1850"/>
      <c r="CD9" s="1850"/>
      <c r="CE9" s="1850"/>
      <c r="CF9" s="1850"/>
      <c r="CG9" s="1850"/>
      <c r="CH9" s="1850"/>
      <c r="CI9" s="1850"/>
      <c r="CJ9" s="1850"/>
      <c r="CK9" s="1850"/>
      <c r="CL9" s="1850"/>
      <c r="CM9" s="1850"/>
      <c r="CN9" s="1850"/>
    </row>
    <row r="10" spans="2:92" ht="15.75" customHeight="1">
      <c r="B10" s="164"/>
      <c r="C10" s="1894"/>
      <c r="D10" s="1895"/>
      <c r="E10" s="1901"/>
      <c r="F10" s="1902"/>
      <c r="G10" s="1902"/>
      <c r="H10" s="1903"/>
      <c r="I10" s="1858"/>
      <c r="J10" s="1859"/>
      <c r="K10" s="1860"/>
      <c r="L10" s="1858"/>
      <c r="M10" s="1859"/>
      <c r="N10" s="1859"/>
      <c r="O10" s="1859"/>
      <c r="P10" s="1860"/>
      <c r="Q10" s="1858"/>
      <c r="R10" s="1859"/>
      <c r="S10" s="1859"/>
      <c r="T10" s="1859"/>
      <c r="U10" s="1860"/>
      <c r="V10" s="1884"/>
      <c r="W10" s="1885"/>
      <c r="X10" s="1885"/>
      <c r="Y10" s="1848"/>
      <c r="Z10" s="1849"/>
      <c r="AA10" s="1858"/>
      <c r="AB10" s="1859"/>
      <c r="AC10" s="1859"/>
      <c r="AD10" s="1860"/>
      <c r="AE10" s="1858"/>
      <c r="AF10" s="1859"/>
      <c r="AG10" s="1859"/>
      <c r="AH10" s="1860"/>
      <c r="AI10" s="1879"/>
      <c r="AJ10" s="1880"/>
      <c r="AK10" s="1880"/>
      <c r="AL10" s="1881"/>
      <c r="AM10" s="1833" t="s">
        <v>599</v>
      </c>
      <c r="AN10" s="1834"/>
      <c r="AO10" s="1834"/>
      <c r="AP10" s="1834"/>
      <c r="AQ10" s="1835"/>
      <c r="AR10" s="1839" t="str">
        <f>IF(ISERROR(AI9/AI12*100),"",AI9/AI12*100)</f>
        <v/>
      </c>
      <c r="AS10" s="1840"/>
      <c r="AT10" s="1840"/>
      <c r="AU10" s="1841"/>
      <c r="AY10" s="172"/>
      <c r="AZ10" s="164"/>
      <c r="BC10" s="1850"/>
      <c r="BD10" s="1850"/>
      <c r="BE10" s="1850"/>
      <c r="BF10" s="1850"/>
      <c r="BG10" s="1850"/>
      <c r="BH10" s="1850"/>
      <c r="BI10" s="1850"/>
      <c r="BJ10" s="1850"/>
      <c r="BK10" s="1850"/>
      <c r="BL10" s="1850"/>
      <c r="BM10" s="1850"/>
      <c r="BN10" s="1850"/>
      <c r="BO10" s="1850"/>
      <c r="BP10" s="1850"/>
      <c r="BQ10" s="1850"/>
      <c r="BR10" s="1850"/>
      <c r="BS10" s="1850"/>
      <c r="BT10" s="1850"/>
      <c r="BU10" s="1850"/>
      <c r="BV10" s="1850"/>
      <c r="BW10" s="1850"/>
      <c r="BX10" s="1850"/>
      <c r="BY10" s="1850"/>
      <c r="BZ10" s="1850"/>
      <c r="CA10" s="1850"/>
      <c r="CB10" s="1850"/>
      <c r="CC10" s="1850"/>
      <c r="CD10" s="1850"/>
      <c r="CE10" s="1850"/>
      <c r="CF10" s="1850"/>
      <c r="CG10" s="1850"/>
      <c r="CH10" s="1850"/>
      <c r="CI10" s="1850"/>
      <c r="CJ10" s="1850"/>
      <c r="CK10" s="1850"/>
      <c r="CL10" s="1850"/>
      <c r="CM10" s="1850"/>
      <c r="CN10" s="1850"/>
    </row>
    <row r="11" spans="2:92" ht="15.75" customHeight="1">
      <c r="B11" s="164"/>
      <c r="C11" s="1894"/>
      <c r="D11" s="1895"/>
      <c r="E11" s="1852" t="s">
        <v>184</v>
      </c>
      <c r="F11" s="1853"/>
      <c r="G11" s="1853"/>
      <c r="H11" s="1854"/>
      <c r="I11" s="1852"/>
      <c r="J11" s="1853"/>
      <c r="K11" s="1854"/>
      <c r="L11" s="1852"/>
      <c r="M11" s="1853"/>
      <c r="N11" s="1853"/>
      <c r="O11" s="1853"/>
      <c r="P11" s="1854"/>
      <c r="Q11" s="1852"/>
      <c r="R11" s="1853"/>
      <c r="S11" s="1853"/>
      <c r="T11" s="1853"/>
      <c r="U11" s="1854"/>
      <c r="V11" s="1852"/>
      <c r="W11" s="1853"/>
      <c r="X11" s="1853"/>
      <c r="Y11" s="1853"/>
      <c r="Z11" s="1854"/>
      <c r="AA11" s="1852"/>
      <c r="AB11" s="1853"/>
      <c r="AC11" s="1853"/>
      <c r="AD11" s="1854"/>
      <c r="AE11" s="1852"/>
      <c r="AF11" s="1853"/>
      <c r="AG11" s="1853"/>
      <c r="AH11" s="1854"/>
      <c r="AI11" s="1930">
        <f>SUM(V11:AH11)</f>
        <v>0</v>
      </c>
      <c r="AJ11" s="1931"/>
      <c r="AK11" s="1931"/>
      <c r="AL11" s="1932"/>
      <c r="AM11" s="2039"/>
      <c r="AN11" s="2040"/>
      <c r="AO11" s="2040"/>
      <c r="AP11" s="2040"/>
      <c r="AQ11" s="817"/>
      <c r="AR11" s="1842"/>
      <c r="AS11" s="1842"/>
      <c r="AT11" s="1842"/>
      <c r="AU11" s="1843"/>
      <c r="AY11" s="172"/>
      <c r="AZ11" s="164"/>
      <c r="BC11" s="1850"/>
      <c r="BD11" s="1850"/>
      <c r="BE11" s="1850"/>
      <c r="BF11" s="1850"/>
      <c r="BG11" s="1850"/>
      <c r="BH11" s="1850"/>
      <c r="BI11" s="1850"/>
      <c r="BJ11" s="1850"/>
      <c r="BK11" s="1850"/>
      <c r="BL11" s="1850"/>
      <c r="BM11" s="1850"/>
      <c r="BN11" s="1850"/>
      <c r="BO11" s="1850"/>
      <c r="BP11" s="1850"/>
      <c r="BQ11" s="1850"/>
      <c r="BR11" s="1850"/>
      <c r="BS11" s="1850"/>
      <c r="BT11" s="1850"/>
      <c r="BU11" s="1850"/>
      <c r="BV11" s="1850"/>
      <c r="BW11" s="1850"/>
      <c r="BX11" s="1850"/>
      <c r="BY11" s="1850"/>
      <c r="BZ11" s="1850"/>
      <c r="CA11" s="1850"/>
      <c r="CB11" s="1850"/>
      <c r="CC11" s="1850"/>
      <c r="CD11" s="1850"/>
      <c r="CE11" s="1850"/>
      <c r="CF11" s="1850"/>
      <c r="CG11" s="1850"/>
      <c r="CH11" s="1850"/>
      <c r="CI11" s="1850"/>
      <c r="CJ11" s="1850"/>
      <c r="CK11" s="1850"/>
      <c r="CL11" s="1850"/>
      <c r="CM11" s="1850"/>
      <c r="CN11" s="1850"/>
    </row>
    <row r="12" spans="2:92" ht="15.75" customHeight="1" thickBot="1">
      <c r="B12" s="164"/>
      <c r="C12" s="1896"/>
      <c r="D12" s="1897"/>
      <c r="E12" s="1921" t="s">
        <v>185</v>
      </c>
      <c r="F12" s="1922"/>
      <c r="G12" s="1922"/>
      <c r="H12" s="1923"/>
      <c r="I12" s="1921"/>
      <c r="J12" s="1922"/>
      <c r="K12" s="1923"/>
      <c r="L12" s="1921"/>
      <c r="M12" s="1922"/>
      <c r="N12" s="1922"/>
      <c r="O12" s="1922"/>
      <c r="P12" s="1923"/>
      <c r="Q12" s="1921"/>
      <c r="R12" s="1922"/>
      <c r="S12" s="1922"/>
      <c r="T12" s="1922"/>
      <c r="U12" s="1923"/>
      <c r="V12" s="1921"/>
      <c r="W12" s="1922"/>
      <c r="X12" s="1922"/>
      <c r="Y12" s="1922"/>
      <c r="Z12" s="1923"/>
      <c r="AA12" s="1921"/>
      <c r="AB12" s="1922"/>
      <c r="AC12" s="1922"/>
      <c r="AD12" s="1923"/>
      <c r="AE12" s="1921"/>
      <c r="AF12" s="1922"/>
      <c r="AG12" s="1922"/>
      <c r="AH12" s="1923"/>
      <c r="AI12" s="2043">
        <f>SUM(V12:AH12)</f>
        <v>0</v>
      </c>
      <c r="AJ12" s="2044"/>
      <c r="AK12" s="2044"/>
      <c r="AL12" s="2045"/>
      <c r="AM12" s="2041"/>
      <c r="AN12" s="2042"/>
      <c r="AO12" s="2042"/>
      <c r="AP12" s="2042"/>
      <c r="AQ12" s="502"/>
      <c r="AR12" s="1844"/>
      <c r="AS12" s="1844"/>
      <c r="AT12" s="1844"/>
      <c r="AU12" s="1845"/>
      <c r="AW12" s="165"/>
      <c r="AY12" s="172"/>
      <c r="AZ12" s="164"/>
      <c r="BD12" s="1891"/>
      <c r="BE12" s="1891"/>
      <c r="BF12" s="2068"/>
      <c r="BG12" s="2068"/>
      <c r="BH12" s="2068"/>
      <c r="BI12" s="2069"/>
      <c r="BJ12" s="2069"/>
      <c r="BK12" s="2069"/>
      <c r="BL12" s="2069"/>
      <c r="BM12" s="2069"/>
      <c r="BN12" s="2069"/>
      <c r="BO12" s="2069"/>
      <c r="BP12" s="2069"/>
      <c r="BQ12" s="2069"/>
      <c r="BR12" s="2070"/>
      <c r="BS12" s="2070"/>
      <c r="BT12" s="2070"/>
      <c r="BU12" s="234"/>
      <c r="BV12" s="234"/>
      <c r="BW12" s="234"/>
      <c r="BX12" s="234"/>
      <c r="BY12" s="234"/>
      <c r="BZ12" s="1308"/>
      <c r="CA12" s="1308"/>
      <c r="CB12" s="1308"/>
    </row>
    <row r="13" spans="2:92" ht="15.75" customHeight="1">
      <c r="B13" s="162"/>
      <c r="C13" s="1892" t="s">
        <v>647</v>
      </c>
      <c r="D13" s="1893"/>
      <c r="E13" s="1898" t="s">
        <v>146</v>
      </c>
      <c r="F13" s="1899"/>
      <c r="G13" s="1899"/>
      <c r="H13" s="1900"/>
      <c r="I13" s="1904"/>
      <c r="J13" s="1905"/>
      <c r="K13" s="1906"/>
      <c r="L13" s="1882"/>
      <c r="M13" s="1883"/>
      <c r="N13" s="1883"/>
      <c r="O13" s="1907">
        <v>0</v>
      </c>
      <c r="P13" s="1908"/>
      <c r="Q13" s="1882"/>
      <c r="R13" s="1883"/>
      <c r="S13" s="1883"/>
      <c r="T13" s="1846">
        <v>0</v>
      </c>
      <c r="U13" s="1847"/>
      <c r="V13" s="1904"/>
      <c r="W13" s="1905"/>
      <c r="X13" s="1905"/>
      <c r="Y13" s="1905"/>
      <c r="Z13" s="1906"/>
      <c r="AA13" s="1904"/>
      <c r="AB13" s="1905"/>
      <c r="AC13" s="1905"/>
      <c r="AD13" s="1906"/>
      <c r="AE13" s="1904"/>
      <c r="AF13" s="1905"/>
      <c r="AG13" s="1905"/>
      <c r="AH13" s="1906"/>
      <c r="AI13" s="1924">
        <f>SUM(I13:AH14)-O13-T13</f>
        <v>0</v>
      </c>
      <c r="AJ13" s="1925"/>
      <c r="AK13" s="1925"/>
      <c r="AL13" s="1926"/>
      <c r="AM13" s="1864" t="s">
        <v>598</v>
      </c>
      <c r="AN13" s="1865"/>
      <c r="AO13" s="1865"/>
      <c r="AP13" s="1865"/>
      <c r="AQ13" s="1866"/>
      <c r="AR13" s="1830" t="str">
        <f>IF(ISERROR(AI13/AI15*100),"",AI13/AI15*100)</f>
        <v/>
      </c>
      <c r="AS13" s="1831"/>
      <c r="AT13" s="1831"/>
      <c r="AU13" s="1832"/>
      <c r="AY13" s="172"/>
      <c r="AZ13" s="164"/>
      <c r="BD13" s="1891"/>
      <c r="BE13" s="1891"/>
      <c r="BF13" s="2068"/>
      <c r="BG13" s="2068"/>
      <c r="BH13" s="2068"/>
      <c r="BI13" s="2069"/>
      <c r="BJ13" s="2069"/>
      <c r="BK13" s="2069"/>
      <c r="BL13" s="2069"/>
      <c r="BM13" s="2069"/>
      <c r="BN13" s="2069"/>
      <c r="BO13" s="2069"/>
      <c r="BP13" s="2069"/>
      <c r="BQ13" s="2069"/>
      <c r="BR13" s="2070"/>
      <c r="BS13" s="2070"/>
      <c r="BT13" s="2070"/>
      <c r="BU13" s="234"/>
      <c r="BV13" s="234"/>
      <c r="BW13" s="234"/>
      <c r="BX13" s="234"/>
      <c r="BY13" s="234"/>
      <c r="BZ13" s="1308"/>
      <c r="CA13" s="1308"/>
      <c r="CB13" s="1308"/>
    </row>
    <row r="14" spans="2:92" ht="15.75" customHeight="1">
      <c r="B14" s="162"/>
      <c r="C14" s="1894"/>
      <c r="D14" s="1895"/>
      <c r="E14" s="1901"/>
      <c r="F14" s="1902"/>
      <c r="G14" s="1902"/>
      <c r="H14" s="1903"/>
      <c r="I14" s="1858"/>
      <c r="J14" s="1859"/>
      <c r="K14" s="1860"/>
      <c r="L14" s="1884"/>
      <c r="M14" s="1885"/>
      <c r="N14" s="1885"/>
      <c r="O14" s="1848"/>
      <c r="P14" s="1849"/>
      <c r="Q14" s="1884"/>
      <c r="R14" s="1885"/>
      <c r="S14" s="1885"/>
      <c r="T14" s="1848"/>
      <c r="U14" s="1849"/>
      <c r="V14" s="1858"/>
      <c r="W14" s="1859"/>
      <c r="X14" s="1859"/>
      <c r="Y14" s="1859"/>
      <c r="Z14" s="1860"/>
      <c r="AA14" s="1858"/>
      <c r="AB14" s="1859"/>
      <c r="AC14" s="1859"/>
      <c r="AD14" s="1860"/>
      <c r="AE14" s="1858"/>
      <c r="AF14" s="1859"/>
      <c r="AG14" s="1859"/>
      <c r="AH14" s="1860"/>
      <c r="AI14" s="1879"/>
      <c r="AJ14" s="1880"/>
      <c r="AK14" s="1880"/>
      <c r="AL14" s="1881"/>
      <c r="AM14" s="1833" t="s">
        <v>599</v>
      </c>
      <c r="AN14" s="1834"/>
      <c r="AO14" s="1834"/>
      <c r="AP14" s="1834"/>
      <c r="AQ14" s="1835"/>
      <c r="AR14" s="1839" t="str">
        <f>IF(ISERROR(AI13/AI16*100),"",AI13/AI16*100)</f>
        <v/>
      </c>
      <c r="AS14" s="1840"/>
      <c r="AT14" s="1840"/>
      <c r="AU14" s="1841"/>
      <c r="AY14" s="172"/>
      <c r="AZ14" s="164"/>
      <c r="BF14" s="2068"/>
      <c r="BG14" s="2068"/>
      <c r="BH14" s="2068"/>
      <c r="BI14" s="2069"/>
      <c r="BJ14" s="2069"/>
      <c r="BK14" s="2069"/>
      <c r="BL14" s="2069"/>
      <c r="BM14" s="2069"/>
      <c r="BN14" s="2069"/>
      <c r="BO14" s="2069"/>
      <c r="BP14" s="2069"/>
      <c r="BQ14" s="2069"/>
      <c r="BR14" s="2070"/>
      <c r="BS14" s="2070"/>
      <c r="BT14" s="2070"/>
      <c r="BU14" s="367"/>
      <c r="BV14" s="367"/>
      <c r="BW14" s="367"/>
      <c r="BX14" s="367"/>
      <c r="BY14" s="367"/>
      <c r="BZ14" s="367"/>
      <c r="CA14" s="367"/>
      <c r="CB14" s="367"/>
    </row>
    <row r="15" spans="2:92" ht="15.75" customHeight="1">
      <c r="B15" s="162"/>
      <c r="C15" s="1894"/>
      <c r="D15" s="1895"/>
      <c r="E15" s="1852" t="s">
        <v>184</v>
      </c>
      <c r="F15" s="1853"/>
      <c r="G15" s="1853"/>
      <c r="H15" s="1854"/>
      <c r="I15" s="1852"/>
      <c r="J15" s="1853"/>
      <c r="K15" s="1854"/>
      <c r="L15" s="1852"/>
      <c r="M15" s="1853"/>
      <c r="N15" s="1853"/>
      <c r="O15" s="1853"/>
      <c r="P15" s="1854"/>
      <c r="Q15" s="1852"/>
      <c r="R15" s="1853"/>
      <c r="S15" s="1853"/>
      <c r="T15" s="1853"/>
      <c r="U15" s="1854"/>
      <c r="V15" s="1852"/>
      <c r="W15" s="1853"/>
      <c r="X15" s="1853"/>
      <c r="Y15" s="1853"/>
      <c r="Z15" s="1854"/>
      <c r="AA15" s="1852"/>
      <c r="AB15" s="1853"/>
      <c r="AC15" s="1853"/>
      <c r="AD15" s="1854"/>
      <c r="AE15" s="1852"/>
      <c r="AF15" s="1853"/>
      <c r="AG15" s="1853"/>
      <c r="AH15" s="1854"/>
      <c r="AI15" s="1930">
        <f>SUM(I15:AH15)</f>
        <v>0</v>
      </c>
      <c r="AJ15" s="1931"/>
      <c r="AK15" s="1931"/>
      <c r="AL15" s="1932"/>
      <c r="AM15" s="816"/>
      <c r="AN15" s="817"/>
      <c r="AO15" s="817"/>
      <c r="AP15" s="817"/>
      <c r="AQ15" s="817"/>
      <c r="AR15" s="827"/>
      <c r="AS15" s="827"/>
      <c r="AT15" s="827"/>
      <c r="AU15" s="828"/>
      <c r="AY15" s="172"/>
      <c r="AZ15" s="164"/>
      <c r="BF15" s="2068"/>
      <c r="BG15" s="2068"/>
      <c r="BH15" s="2068"/>
      <c r="BI15" s="2069"/>
      <c r="BJ15" s="2069"/>
      <c r="BK15" s="2069"/>
      <c r="BL15" s="2069"/>
      <c r="BM15" s="2069"/>
      <c r="BN15" s="2069"/>
      <c r="BO15" s="2069"/>
      <c r="BP15" s="2069"/>
      <c r="BQ15" s="2069"/>
      <c r="BR15" s="2070"/>
      <c r="BS15" s="2070"/>
      <c r="BT15" s="2070"/>
      <c r="BU15" s="367"/>
      <c r="BV15" s="367"/>
      <c r="BW15" s="367"/>
      <c r="BX15" s="367"/>
      <c r="BY15" s="367"/>
      <c r="BZ15" s="367"/>
      <c r="CA15" s="367"/>
      <c r="CB15" s="367"/>
    </row>
    <row r="16" spans="2:92" ht="15.75" customHeight="1" thickBot="1">
      <c r="B16" s="162"/>
      <c r="C16" s="1896"/>
      <c r="D16" s="1897"/>
      <c r="E16" s="1921" t="s">
        <v>185</v>
      </c>
      <c r="F16" s="1922"/>
      <c r="G16" s="1922"/>
      <c r="H16" s="1923"/>
      <c r="I16" s="1921"/>
      <c r="J16" s="1922"/>
      <c r="K16" s="1923"/>
      <c r="L16" s="1921"/>
      <c r="M16" s="1922"/>
      <c r="N16" s="1922"/>
      <c r="O16" s="1922"/>
      <c r="P16" s="1923"/>
      <c r="Q16" s="1921"/>
      <c r="R16" s="1922"/>
      <c r="S16" s="1922"/>
      <c r="T16" s="1922"/>
      <c r="U16" s="1923"/>
      <c r="V16" s="1921"/>
      <c r="W16" s="1922"/>
      <c r="X16" s="1922"/>
      <c r="Y16" s="1922"/>
      <c r="Z16" s="1923"/>
      <c r="AA16" s="1921"/>
      <c r="AB16" s="1922"/>
      <c r="AC16" s="1922"/>
      <c r="AD16" s="1923"/>
      <c r="AE16" s="1921"/>
      <c r="AF16" s="1922"/>
      <c r="AG16" s="1922"/>
      <c r="AH16" s="1923"/>
      <c r="AI16" s="1927">
        <f>SUM(I16:AH16)</f>
        <v>0</v>
      </c>
      <c r="AJ16" s="1928"/>
      <c r="AK16" s="1928"/>
      <c r="AL16" s="1929"/>
      <c r="AM16" s="644"/>
      <c r="AN16" s="360"/>
      <c r="AO16" s="360"/>
      <c r="AP16" s="360"/>
      <c r="AQ16" s="485"/>
      <c r="AR16" s="641"/>
      <c r="AS16" s="641"/>
      <c r="AT16" s="641"/>
      <c r="AU16" s="645"/>
      <c r="AY16" s="172"/>
      <c r="AZ16" s="164"/>
      <c r="BD16" s="2082"/>
      <c r="BE16" s="2082"/>
      <c r="BF16" s="2068"/>
      <c r="BG16" s="2068"/>
      <c r="BH16" s="2068"/>
      <c r="BI16" s="2069"/>
      <c r="BJ16" s="2069"/>
      <c r="BK16" s="2069"/>
      <c r="BL16" s="2069"/>
      <c r="BM16" s="2069"/>
      <c r="BN16" s="2069"/>
      <c r="BO16" s="2069"/>
      <c r="BP16" s="2069"/>
      <c r="BQ16" s="2069"/>
      <c r="BR16" s="2070"/>
      <c r="BS16" s="2070"/>
      <c r="BT16" s="2070"/>
      <c r="BU16" s="234"/>
      <c r="BV16" s="234"/>
      <c r="BW16" s="234"/>
      <c r="BX16" s="234"/>
      <c r="BY16" s="234"/>
      <c r="BZ16" s="1308"/>
      <c r="CA16" s="1308"/>
      <c r="CB16" s="1308"/>
    </row>
    <row r="17" spans="2:80" ht="15.75" customHeight="1">
      <c r="B17" s="164"/>
      <c r="C17" s="2074" t="s">
        <v>2152</v>
      </c>
      <c r="D17" s="2075"/>
      <c r="E17" s="2075"/>
      <c r="F17" s="2075"/>
      <c r="G17" s="2075"/>
      <c r="H17" s="2076"/>
      <c r="I17" s="1855"/>
      <c r="J17" s="1856"/>
      <c r="K17" s="1857"/>
      <c r="L17" s="1855"/>
      <c r="M17" s="1856"/>
      <c r="N17" s="1856"/>
      <c r="O17" s="1856"/>
      <c r="P17" s="1857"/>
      <c r="Q17" s="1855"/>
      <c r="R17" s="1856"/>
      <c r="S17" s="1856"/>
      <c r="T17" s="1856"/>
      <c r="U17" s="1857"/>
      <c r="V17" s="1855"/>
      <c r="W17" s="1856"/>
      <c r="X17" s="1856"/>
      <c r="Y17" s="1856"/>
      <c r="Z17" s="1857"/>
      <c r="AA17" s="1855"/>
      <c r="AB17" s="1856"/>
      <c r="AC17" s="1856"/>
      <c r="AD17" s="1857"/>
      <c r="AE17" s="1855"/>
      <c r="AF17" s="1856"/>
      <c r="AG17" s="1856"/>
      <c r="AH17" s="1857"/>
      <c r="AI17" s="1876">
        <f>AI13+AI9</f>
        <v>0</v>
      </c>
      <c r="AJ17" s="1877"/>
      <c r="AK17" s="1877"/>
      <c r="AL17" s="1877"/>
      <c r="AM17" s="1867"/>
      <c r="AN17" s="1868"/>
      <c r="AO17" s="1868"/>
      <c r="AP17" s="1868"/>
      <c r="AQ17" s="1868"/>
      <c r="AR17" s="1868"/>
      <c r="AS17" s="1868"/>
      <c r="AT17" s="1868"/>
      <c r="AU17" s="1869"/>
      <c r="AY17" s="172"/>
      <c r="AZ17" s="164"/>
      <c r="BD17" s="2082"/>
      <c r="BE17" s="2082"/>
      <c r="BF17" s="2068"/>
      <c r="BG17" s="2068"/>
      <c r="BH17" s="2068"/>
      <c r="BI17" s="2069"/>
      <c r="BJ17" s="2069"/>
      <c r="BK17" s="2069"/>
      <c r="BL17" s="2069"/>
      <c r="BM17" s="2069"/>
      <c r="BN17" s="2069"/>
      <c r="BO17" s="2069"/>
      <c r="BP17" s="2069"/>
      <c r="BQ17" s="2069"/>
      <c r="BR17" s="2070"/>
      <c r="BS17" s="2070"/>
      <c r="BT17" s="2070"/>
      <c r="BU17" s="234"/>
      <c r="BV17" s="234"/>
      <c r="BW17" s="234"/>
      <c r="BX17" s="234"/>
      <c r="BY17" s="234"/>
      <c r="BZ17" s="1308"/>
      <c r="CA17" s="1308"/>
      <c r="CB17" s="1308"/>
    </row>
    <row r="18" spans="2:80" ht="13.5" customHeight="1">
      <c r="B18" s="164"/>
      <c r="C18" s="2077"/>
      <c r="D18" s="1891"/>
      <c r="E18" s="1891"/>
      <c r="F18" s="1891"/>
      <c r="G18" s="1891"/>
      <c r="H18" s="2078"/>
      <c r="I18" s="2079"/>
      <c r="J18" s="2080"/>
      <c r="K18" s="2081"/>
      <c r="L18" s="2079"/>
      <c r="M18" s="2080"/>
      <c r="N18" s="2080"/>
      <c r="O18" s="2080"/>
      <c r="P18" s="2081"/>
      <c r="Q18" s="2079"/>
      <c r="R18" s="2080"/>
      <c r="S18" s="2080"/>
      <c r="T18" s="2080"/>
      <c r="U18" s="2081"/>
      <c r="V18" s="2079"/>
      <c r="W18" s="2080"/>
      <c r="X18" s="2080"/>
      <c r="Y18" s="2080"/>
      <c r="Z18" s="2081"/>
      <c r="AA18" s="2079"/>
      <c r="AB18" s="2080"/>
      <c r="AC18" s="2080"/>
      <c r="AD18" s="2081"/>
      <c r="AE18" s="2079"/>
      <c r="AF18" s="2080"/>
      <c r="AG18" s="2080"/>
      <c r="AH18" s="2081"/>
      <c r="AI18" s="1924"/>
      <c r="AJ18" s="1925"/>
      <c r="AK18" s="1925"/>
      <c r="AL18" s="1925"/>
      <c r="AM18" s="1870"/>
      <c r="AN18" s="1871"/>
      <c r="AO18" s="1871"/>
      <c r="AP18" s="1871"/>
      <c r="AQ18" s="1871"/>
      <c r="AR18" s="1871"/>
      <c r="AS18" s="1871"/>
      <c r="AT18" s="1871"/>
      <c r="AU18" s="1872"/>
      <c r="AY18" s="172"/>
      <c r="AZ18" s="164"/>
      <c r="BF18" s="2068"/>
      <c r="BG18" s="2068"/>
      <c r="BH18" s="2068"/>
      <c r="BI18" s="2069"/>
      <c r="BJ18" s="2069"/>
      <c r="BK18" s="2069"/>
      <c r="BL18" s="2069"/>
      <c r="BM18" s="2069"/>
      <c r="BN18" s="2069"/>
      <c r="BO18" s="2069"/>
      <c r="BP18" s="2069"/>
      <c r="BQ18" s="2069"/>
      <c r="BR18" s="2070"/>
      <c r="BS18" s="2070"/>
      <c r="BT18" s="2070"/>
      <c r="BU18" s="2068"/>
      <c r="BV18" s="2068"/>
      <c r="BW18" s="2068"/>
      <c r="BX18" s="2068"/>
      <c r="BY18" s="2068"/>
      <c r="BZ18" s="2068"/>
      <c r="CA18" s="2068"/>
      <c r="CB18" s="2068"/>
    </row>
    <row r="19" spans="2:80" ht="14.15" customHeight="1">
      <c r="B19" s="164"/>
      <c r="C19" s="1911"/>
      <c r="D19" s="1914"/>
      <c r="E19" s="1914"/>
      <c r="F19" s="1914"/>
      <c r="G19" s="1914"/>
      <c r="H19" s="1912"/>
      <c r="I19" s="1858"/>
      <c r="J19" s="1859"/>
      <c r="K19" s="1860"/>
      <c r="L19" s="1858"/>
      <c r="M19" s="1859"/>
      <c r="N19" s="1859"/>
      <c r="O19" s="1859"/>
      <c r="P19" s="1860"/>
      <c r="Q19" s="1858"/>
      <c r="R19" s="1859"/>
      <c r="S19" s="1859"/>
      <c r="T19" s="1859"/>
      <c r="U19" s="1860"/>
      <c r="V19" s="1858"/>
      <c r="W19" s="1859"/>
      <c r="X19" s="1859"/>
      <c r="Y19" s="1859"/>
      <c r="Z19" s="1860"/>
      <c r="AA19" s="1858"/>
      <c r="AB19" s="1859"/>
      <c r="AC19" s="1859"/>
      <c r="AD19" s="1860"/>
      <c r="AE19" s="1858"/>
      <c r="AF19" s="1859"/>
      <c r="AG19" s="1859"/>
      <c r="AH19" s="1860"/>
      <c r="AI19" s="1879"/>
      <c r="AJ19" s="1880"/>
      <c r="AK19" s="1880"/>
      <c r="AL19" s="1880"/>
      <c r="AM19" s="1873"/>
      <c r="AN19" s="1874"/>
      <c r="AO19" s="1874"/>
      <c r="AP19" s="1874"/>
      <c r="AQ19" s="1874"/>
      <c r="AR19" s="1874"/>
      <c r="AS19" s="1874"/>
      <c r="AT19" s="1874"/>
      <c r="AU19" s="1875"/>
      <c r="AY19" s="172"/>
      <c r="AZ19" s="164"/>
    </row>
    <row r="20" spans="2:80" ht="14.15" customHeight="1">
      <c r="B20" s="164"/>
      <c r="C20" s="582" t="s">
        <v>600</v>
      </c>
      <c r="D20" s="582"/>
      <c r="E20" s="2055" t="s">
        <v>1705</v>
      </c>
      <c r="F20" s="2055"/>
      <c r="G20" s="2055"/>
      <c r="H20" s="2055"/>
      <c r="I20" s="2055"/>
      <c r="J20" s="2055"/>
      <c r="K20" s="2055"/>
      <c r="L20" s="2055"/>
      <c r="M20" s="2055"/>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c r="AL20" s="2055"/>
      <c r="AM20" s="2055"/>
      <c r="AN20" s="2055"/>
      <c r="AO20" s="2055"/>
      <c r="AP20" s="2055"/>
      <c r="AQ20" s="2055"/>
      <c r="AR20" s="2055"/>
      <c r="AS20" s="2055"/>
      <c r="AT20" s="2055"/>
      <c r="AU20" s="2055"/>
      <c r="AV20" s="2055"/>
      <c r="AW20" s="2055"/>
      <c r="AX20" s="2055"/>
      <c r="AY20" s="2056"/>
      <c r="AZ20" s="653"/>
    </row>
    <row r="21" spans="2:80" ht="12" customHeight="1">
      <c r="B21" s="164"/>
      <c r="C21" s="583"/>
      <c r="D21" s="583"/>
      <c r="E21" s="2055"/>
      <c r="F21" s="2055"/>
      <c r="G21" s="2055"/>
      <c r="H21" s="2055"/>
      <c r="I21" s="2055"/>
      <c r="J21" s="2055"/>
      <c r="K21" s="2055"/>
      <c r="L21" s="2055"/>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5"/>
      <c r="AM21" s="2055"/>
      <c r="AN21" s="2055"/>
      <c r="AO21" s="2055"/>
      <c r="AP21" s="2055"/>
      <c r="AQ21" s="2055"/>
      <c r="AR21" s="2055"/>
      <c r="AS21" s="2055"/>
      <c r="AT21" s="2055"/>
      <c r="AU21" s="2055"/>
      <c r="AV21" s="2055"/>
      <c r="AW21" s="2055"/>
      <c r="AX21" s="2055"/>
      <c r="AY21" s="2056"/>
      <c r="AZ21" s="653"/>
    </row>
    <row r="22" spans="2:80" ht="14.15" customHeight="1">
      <c r="B22" s="164"/>
      <c r="C22" s="583" t="s">
        <v>601</v>
      </c>
      <c r="D22" s="583"/>
      <c r="E22" s="583" t="s">
        <v>735</v>
      </c>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c r="AU22" s="583"/>
      <c r="AY22" s="172"/>
      <c r="AZ22" s="164"/>
      <c r="BC22" s="360"/>
      <c r="BD22" s="96"/>
    </row>
    <row r="23" spans="2:80" ht="14.15" customHeight="1">
      <c r="B23" s="164"/>
      <c r="C23" s="583" t="s">
        <v>1095</v>
      </c>
      <c r="D23" s="503"/>
      <c r="E23" s="503" t="s">
        <v>1097</v>
      </c>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Y23" s="172"/>
      <c r="AZ23" s="164"/>
    </row>
    <row r="24" spans="2:80" ht="14.15" customHeight="1">
      <c r="B24" s="162"/>
      <c r="C24" s="583" t="s">
        <v>1096</v>
      </c>
      <c r="D24" s="583"/>
      <c r="E24" s="503" t="s">
        <v>736</v>
      </c>
      <c r="F24" s="503"/>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Y24" s="172"/>
      <c r="AZ24" s="164"/>
    </row>
    <row r="25" spans="2:80">
      <c r="B25" s="162"/>
      <c r="D25" s="583"/>
      <c r="E25" s="1237" t="s">
        <v>1692</v>
      </c>
      <c r="F25" s="1238"/>
      <c r="G25" s="1238"/>
      <c r="H25" s="1238"/>
      <c r="I25" s="583" t="s">
        <v>1693</v>
      </c>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955"/>
      <c r="AL25" s="173" t="s">
        <v>40</v>
      </c>
      <c r="AM25" s="2055" t="s">
        <v>1014</v>
      </c>
      <c r="AN25" s="2055"/>
      <c r="AO25" s="2055"/>
      <c r="AP25" s="2055"/>
      <c r="AQ25" s="2055"/>
      <c r="AR25" s="2055"/>
      <c r="AS25" s="2055"/>
      <c r="AT25" s="2055"/>
      <c r="AU25" s="2055"/>
      <c r="AV25" s="2055"/>
      <c r="AW25" s="2055"/>
      <c r="AX25" s="2055"/>
      <c r="AY25" s="2056"/>
      <c r="AZ25" s="653"/>
      <c r="BW25" s="504"/>
    </row>
    <row r="26" spans="2:80" ht="14.15" customHeight="1">
      <c r="B26" s="162"/>
      <c r="C26" s="583"/>
      <c r="D26" s="583"/>
      <c r="E26" s="1237" t="s">
        <v>184</v>
      </c>
      <c r="F26" s="1238"/>
      <c r="G26" s="1238"/>
      <c r="H26" s="1238"/>
      <c r="I26" s="1850" t="s">
        <v>1694</v>
      </c>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1"/>
      <c r="AL26" s="173"/>
      <c r="AM26" s="2055"/>
      <c r="AN26" s="2055"/>
      <c r="AO26" s="2055"/>
      <c r="AP26" s="2055"/>
      <c r="AQ26" s="2055"/>
      <c r="AR26" s="2055"/>
      <c r="AS26" s="2055"/>
      <c r="AT26" s="2055"/>
      <c r="AU26" s="2055"/>
      <c r="AV26" s="2055"/>
      <c r="AW26" s="2055"/>
      <c r="AX26" s="2055"/>
      <c r="AY26" s="2056"/>
      <c r="AZ26" s="653"/>
    </row>
    <row r="27" spans="2:80" ht="14.15" customHeight="1">
      <c r="B27" s="162"/>
      <c r="C27" s="583"/>
      <c r="D27" s="583"/>
      <c r="E27" s="1237"/>
      <c r="F27" s="1238"/>
      <c r="G27" s="1238"/>
      <c r="H27" s="1238"/>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1"/>
      <c r="AL27" s="173"/>
      <c r="AM27" s="2055"/>
      <c r="AN27" s="2055"/>
      <c r="AO27" s="2055"/>
      <c r="AP27" s="2055"/>
      <c r="AQ27" s="2055"/>
      <c r="AR27" s="2055"/>
      <c r="AS27" s="2055"/>
      <c r="AT27" s="2055"/>
      <c r="AU27" s="2055"/>
      <c r="AV27" s="2055"/>
      <c r="AW27" s="2055"/>
      <c r="AX27" s="2055"/>
      <c r="AY27" s="2056"/>
      <c r="AZ27" s="653"/>
    </row>
    <row r="28" spans="2:80" ht="14.15" customHeight="1">
      <c r="B28" s="162"/>
      <c r="C28" s="583"/>
      <c r="D28" s="583"/>
      <c r="E28" s="1237" t="s">
        <v>185</v>
      </c>
      <c r="F28" s="1238"/>
      <c r="G28" s="1238"/>
      <c r="H28" s="1238"/>
      <c r="I28" s="1850" t="s">
        <v>1695</v>
      </c>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1"/>
      <c r="AL28" s="173"/>
      <c r="AM28" s="2055"/>
      <c r="AN28" s="2055"/>
      <c r="AO28" s="2055"/>
      <c r="AP28" s="2055"/>
      <c r="AQ28" s="2055"/>
      <c r="AR28" s="2055"/>
      <c r="AS28" s="2055"/>
      <c r="AT28" s="2055"/>
      <c r="AU28" s="2055"/>
      <c r="AV28" s="2055"/>
      <c r="AW28" s="2055"/>
      <c r="AX28" s="2055"/>
      <c r="AY28" s="2056"/>
      <c r="AZ28" s="653"/>
    </row>
    <row r="29" spans="2:80" ht="14.15" customHeight="1">
      <c r="B29" s="162"/>
      <c r="D29" s="583"/>
      <c r="E29" s="583"/>
      <c r="F29" s="503"/>
      <c r="G29" s="503"/>
      <c r="H29" s="503"/>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1"/>
      <c r="AL29" s="173"/>
      <c r="AM29" s="2055"/>
      <c r="AN29" s="2055"/>
      <c r="AO29" s="2055"/>
      <c r="AP29" s="2055"/>
      <c r="AQ29" s="2055"/>
      <c r="AR29" s="2055"/>
      <c r="AS29" s="2055"/>
      <c r="AT29" s="2055"/>
      <c r="AU29" s="2055"/>
      <c r="AV29" s="2055"/>
      <c r="AW29" s="2055"/>
      <c r="AX29" s="2055"/>
      <c r="AY29" s="2056"/>
      <c r="AZ29" s="653"/>
    </row>
    <row r="30" spans="2:80" ht="14.15" customHeight="1">
      <c r="B30" s="162"/>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1299"/>
      <c r="AL30" s="173"/>
      <c r="AM30" s="2055"/>
      <c r="AN30" s="2055"/>
      <c r="AO30" s="2055"/>
      <c r="AP30" s="2055"/>
      <c r="AQ30" s="2055"/>
      <c r="AR30" s="2055"/>
      <c r="AS30" s="2055"/>
      <c r="AT30" s="2055"/>
      <c r="AU30" s="2055"/>
      <c r="AV30" s="2055"/>
      <c r="AW30" s="2055"/>
      <c r="AX30" s="2055"/>
      <c r="AY30" s="2056"/>
      <c r="AZ30" s="653"/>
    </row>
    <row r="31" spans="2:80" ht="14.15" customHeight="1">
      <c r="B31" s="162"/>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1299"/>
      <c r="AL31" s="173"/>
      <c r="AM31" s="2055"/>
      <c r="AN31" s="2055"/>
      <c r="AO31" s="2055"/>
      <c r="AP31" s="2055"/>
      <c r="AQ31" s="2055"/>
      <c r="AR31" s="2055"/>
      <c r="AS31" s="2055"/>
      <c r="AT31" s="2055"/>
      <c r="AU31" s="2055"/>
      <c r="AV31" s="2055"/>
      <c r="AW31" s="2055"/>
      <c r="AX31" s="2055"/>
      <c r="AY31" s="2056"/>
      <c r="AZ31" s="653"/>
    </row>
    <row r="32" spans="2:80" ht="14.25" customHeight="1">
      <c r="B32" s="161" t="s">
        <v>1751</v>
      </c>
      <c r="C32" s="256"/>
      <c r="D32" s="499"/>
      <c r="F32" s="499"/>
      <c r="G32" s="499"/>
      <c r="H32" s="499"/>
      <c r="J32" s="499"/>
      <c r="K32" s="499"/>
      <c r="L32" s="499"/>
      <c r="M32" s="499"/>
      <c r="N32" s="499"/>
      <c r="O32" s="499"/>
      <c r="P32" s="499"/>
      <c r="Q32" s="499"/>
      <c r="R32" s="499"/>
      <c r="S32" s="499"/>
      <c r="T32" s="499"/>
      <c r="U32" s="499"/>
      <c r="V32" s="499"/>
      <c r="W32" s="499"/>
      <c r="X32" s="499"/>
      <c r="Y32" s="499"/>
      <c r="Z32" s="499"/>
      <c r="AA32" s="96"/>
      <c r="AB32" s="96"/>
      <c r="AC32" s="499"/>
      <c r="AD32" s="499"/>
      <c r="AE32" s="499"/>
      <c r="AF32" s="499"/>
      <c r="AG32" s="96"/>
      <c r="AH32" s="499"/>
      <c r="AI32" s="499"/>
      <c r="AJ32" s="499"/>
      <c r="AK32" s="499"/>
      <c r="AL32" s="173"/>
      <c r="AM32" s="2055"/>
      <c r="AN32" s="2055"/>
      <c r="AO32" s="2055"/>
      <c r="AP32" s="2055"/>
      <c r="AQ32" s="2055"/>
      <c r="AR32" s="2055"/>
      <c r="AS32" s="2055"/>
      <c r="AT32" s="2055"/>
      <c r="AU32" s="2055"/>
      <c r="AV32" s="2055"/>
      <c r="AW32" s="2055"/>
      <c r="AX32" s="2055"/>
      <c r="AY32" s="2056"/>
      <c r="AZ32" s="653"/>
    </row>
    <row r="33" spans="2:52" ht="14.15" customHeight="1">
      <c r="B33" s="161"/>
      <c r="C33" s="499" t="s">
        <v>1707</v>
      </c>
      <c r="D33" s="499"/>
      <c r="F33" s="499"/>
      <c r="G33" s="499"/>
      <c r="H33" s="499"/>
      <c r="I33" s="499"/>
      <c r="J33" s="499"/>
      <c r="K33" s="499"/>
      <c r="L33" s="499"/>
      <c r="M33" s="499"/>
      <c r="N33" s="499"/>
      <c r="O33" s="499"/>
      <c r="P33" s="499"/>
      <c r="Q33" s="499"/>
      <c r="R33" s="499"/>
      <c r="S33" s="499"/>
      <c r="T33" s="499"/>
      <c r="U33" s="499"/>
      <c r="V33" s="499"/>
      <c r="W33" s="499"/>
      <c r="X33" s="96"/>
      <c r="Y33" s="96"/>
      <c r="Z33" s="96"/>
      <c r="AA33" s="97"/>
      <c r="AB33" s="97"/>
      <c r="AC33" s="98"/>
      <c r="AD33" s="98"/>
      <c r="AE33" s="98"/>
      <c r="AF33" s="98"/>
      <c r="AG33" s="499"/>
      <c r="AH33" s="499"/>
      <c r="AI33" s="499"/>
      <c r="AJ33" s="499"/>
      <c r="AK33" s="499"/>
      <c r="AL33" s="173"/>
      <c r="AM33" s="2055"/>
      <c r="AN33" s="2055"/>
      <c r="AO33" s="2055"/>
      <c r="AP33" s="2055"/>
      <c r="AQ33" s="2055"/>
      <c r="AR33" s="2055"/>
      <c r="AS33" s="2055"/>
      <c r="AT33" s="2055"/>
      <c r="AU33" s="2055"/>
      <c r="AV33" s="2055"/>
      <c r="AW33" s="2055"/>
      <c r="AX33" s="2055"/>
      <c r="AY33" s="2056"/>
      <c r="AZ33" s="653"/>
    </row>
    <row r="34" spans="2:52" ht="9" customHeight="1">
      <c r="B34" s="164"/>
      <c r="D34" s="1226"/>
      <c r="E34" s="499"/>
      <c r="F34" s="499"/>
      <c r="G34" s="499"/>
      <c r="H34" s="499"/>
      <c r="I34" s="499"/>
      <c r="J34" s="499"/>
      <c r="K34" s="499"/>
      <c r="L34" s="499"/>
      <c r="M34" s="499"/>
      <c r="N34" s="499"/>
      <c r="O34" s="499"/>
      <c r="P34" s="499"/>
      <c r="Q34" s="499"/>
      <c r="R34" s="499"/>
      <c r="S34" s="499"/>
      <c r="T34" s="499"/>
      <c r="U34" s="499"/>
      <c r="V34" s="499"/>
      <c r="W34" s="499"/>
      <c r="X34" s="97"/>
      <c r="Y34" s="97"/>
      <c r="Z34" s="97"/>
      <c r="AA34" s="96"/>
      <c r="AB34" s="96"/>
      <c r="AC34" s="499"/>
      <c r="AD34" s="499"/>
      <c r="AE34" s="499"/>
      <c r="AF34" s="499"/>
      <c r="AG34" s="96"/>
      <c r="AH34" s="499"/>
      <c r="AI34" s="499"/>
      <c r="AJ34" s="499"/>
      <c r="AK34" s="499"/>
      <c r="AL34" s="173"/>
      <c r="AM34" s="2055"/>
      <c r="AN34" s="2055"/>
      <c r="AO34" s="2055"/>
      <c r="AP34" s="2055"/>
      <c r="AQ34" s="2055"/>
      <c r="AR34" s="2055"/>
      <c r="AS34" s="2055"/>
      <c r="AT34" s="2055"/>
      <c r="AU34" s="2055"/>
      <c r="AV34" s="2055"/>
      <c r="AW34" s="2055"/>
      <c r="AX34" s="2055"/>
      <c r="AY34" s="2056"/>
      <c r="AZ34" s="653"/>
    </row>
    <row r="35" spans="2:52" ht="12.5" thickBot="1">
      <c r="B35" s="162"/>
      <c r="C35" s="1300" t="s">
        <v>2271</v>
      </c>
      <c r="D35" s="1298"/>
      <c r="E35" s="1298"/>
      <c r="F35" s="1298"/>
      <c r="G35" s="1298"/>
      <c r="H35" s="1298"/>
      <c r="I35" s="1298"/>
      <c r="J35" s="1298"/>
      <c r="K35" s="1298"/>
      <c r="L35" s="1298"/>
      <c r="M35" s="1298"/>
      <c r="N35" s="1298"/>
      <c r="O35" s="1298"/>
      <c r="P35" s="1298"/>
      <c r="Q35" s="1298"/>
      <c r="R35" s="1298"/>
      <c r="S35" s="1298"/>
      <c r="T35" s="1298"/>
      <c r="U35" s="1298"/>
      <c r="V35" s="1298"/>
      <c r="W35" s="1298"/>
      <c r="X35" s="1298"/>
      <c r="AL35" s="138"/>
      <c r="AM35" s="2055"/>
      <c r="AN35" s="2055"/>
      <c r="AO35" s="2055"/>
      <c r="AP35" s="2055"/>
      <c r="AQ35" s="2055"/>
      <c r="AR35" s="2055"/>
      <c r="AS35" s="2055"/>
      <c r="AT35" s="2055"/>
      <c r="AU35" s="2055"/>
      <c r="AV35" s="2055"/>
      <c r="AW35" s="2055"/>
      <c r="AX35" s="2055"/>
      <c r="AY35" s="2056"/>
      <c r="AZ35" s="653"/>
    </row>
    <row r="36" spans="2:52" ht="14.15" customHeight="1" thickTop="1" thickBot="1">
      <c r="B36" s="162"/>
      <c r="C36" s="121" t="s">
        <v>2068</v>
      </c>
      <c r="D36" s="1534"/>
      <c r="E36" s="1535"/>
      <c r="F36" s="1536"/>
      <c r="G36" s="1536"/>
      <c r="H36" s="1536"/>
      <c r="I36" s="1536"/>
      <c r="J36" s="1536"/>
      <c r="K36" s="1536"/>
      <c r="L36" s="1536"/>
      <c r="M36" s="1536"/>
      <c r="N36" s="1536"/>
      <c r="O36" s="1536"/>
      <c r="P36" s="1536"/>
      <c r="Q36" s="1536"/>
      <c r="R36" s="1536"/>
      <c r="S36" s="1536"/>
      <c r="T36" s="1536"/>
      <c r="U36" s="1536"/>
      <c r="V36" s="1536"/>
      <c r="W36" s="1537"/>
      <c r="X36" s="1537"/>
      <c r="Y36" s="1537"/>
      <c r="Z36" s="1537"/>
      <c r="AA36" s="1537"/>
      <c r="AB36" s="1537"/>
      <c r="AC36" s="1537"/>
      <c r="AD36" s="1537"/>
      <c r="AE36" s="1537"/>
      <c r="AF36" s="1537"/>
      <c r="AK36" s="499"/>
      <c r="AL36" s="171"/>
      <c r="AM36" s="2055"/>
      <c r="AN36" s="2055"/>
      <c r="AO36" s="2055"/>
      <c r="AP36" s="2055"/>
      <c r="AQ36" s="2055"/>
      <c r="AR36" s="2055"/>
      <c r="AS36" s="2055"/>
      <c r="AT36" s="2055"/>
      <c r="AU36" s="2055"/>
      <c r="AV36" s="2055"/>
      <c r="AW36" s="2055"/>
      <c r="AX36" s="2055"/>
      <c r="AY36" s="2056"/>
      <c r="AZ36" s="653"/>
    </row>
    <row r="37" spans="2:52" ht="14.15" customHeight="1" thickTop="1">
      <c r="B37" s="162"/>
      <c r="C37" s="499"/>
      <c r="D37" s="1228"/>
      <c r="E37" s="5"/>
      <c r="F37" s="5"/>
      <c r="G37" s="5"/>
      <c r="H37" s="5"/>
      <c r="I37" s="5"/>
      <c r="J37" s="5"/>
      <c r="K37" s="5"/>
      <c r="L37" s="5"/>
      <c r="M37" s="5"/>
      <c r="N37" s="5"/>
      <c r="O37" s="1227"/>
      <c r="P37" s="5"/>
      <c r="Q37" s="5"/>
      <c r="R37" s="5"/>
      <c r="S37" s="5"/>
      <c r="T37" s="5"/>
      <c r="U37" s="5"/>
      <c r="V37" s="5"/>
      <c r="W37" s="5"/>
      <c r="X37" s="5"/>
      <c r="Y37" s="5"/>
      <c r="Z37" s="5"/>
      <c r="AA37" s="5"/>
      <c r="AB37" s="5"/>
      <c r="AC37" s="5"/>
      <c r="AD37" s="5"/>
      <c r="AE37" s="5"/>
      <c r="AF37" s="5"/>
      <c r="AG37" s="5"/>
      <c r="AH37" s="5"/>
      <c r="AI37" s="499"/>
      <c r="AJ37" s="499"/>
      <c r="AK37" s="499"/>
      <c r="AL37" s="267"/>
      <c r="AM37" s="2055"/>
      <c r="AN37" s="2055"/>
      <c r="AO37" s="2055"/>
      <c r="AP37" s="2055"/>
      <c r="AQ37" s="2055"/>
      <c r="AR37" s="2055"/>
      <c r="AS37" s="2055"/>
      <c r="AT37" s="2055"/>
      <c r="AU37" s="2055"/>
      <c r="AV37" s="2055"/>
      <c r="AW37" s="2055"/>
      <c r="AX37" s="2055"/>
      <c r="AY37" s="2056"/>
      <c r="AZ37" s="653"/>
    </row>
    <row r="38" spans="2:52" ht="14.15" customHeight="1">
      <c r="B38" s="162"/>
      <c r="D38" s="499"/>
      <c r="E38" s="581"/>
      <c r="F38" s="581"/>
      <c r="G38" s="581"/>
      <c r="H38" s="581"/>
      <c r="I38" s="581"/>
      <c r="J38" s="581"/>
      <c r="K38" s="581"/>
      <c r="L38" s="581"/>
      <c r="M38" s="581"/>
      <c r="N38" s="581"/>
      <c r="O38" s="581"/>
      <c r="P38" s="581"/>
      <c r="Q38" s="581"/>
      <c r="R38" s="581"/>
      <c r="S38" s="581"/>
      <c r="T38" s="581"/>
      <c r="U38" s="581"/>
      <c r="V38" s="581"/>
      <c r="W38" s="581"/>
      <c r="X38" s="581"/>
      <c r="Y38" s="581"/>
      <c r="Z38" s="581"/>
      <c r="AA38" s="499"/>
      <c r="AB38" s="499"/>
      <c r="AC38" s="499"/>
      <c r="AD38" s="499"/>
      <c r="AE38" s="499"/>
      <c r="AF38" s="499"/>
      <c r="AG38" s="499"/>
      <c r="AH38" s="499"/>
      <c r="AI38" s="499"/>
      <c r="AJ38" s="499"/>
      <c r="AK38" s="499"/>
      <c r="AL38" s="267"/>
      <c r="AM38" s="503"/>
      <c r="AN38" s="503"/>
      <c r="AO38" s="503"/>
      <c r="AY38" s="168"/>
      <c r="AZ38" s="652"/>
    </row>
    <row r="39" spans="2:52" ht="14.15" customHeight="1">
      <c r="B39" s="162"/>
      <c r="C39" s="121" t="s">
        <v>2153</v>
      </c>
      <c r="F39" s="581"/>
      <c r="G39" s="581"/>
      <c r="H39" s="581"/>
      <c r="I39" s="581"/>
      <c r="J39" s="581"/>
      <c r="K39" s="581"/>
      <c r="L39" s="581"/>
      <c r="M39" s="581"/>
      <c r="N39" s="581"/>
      <c r="O39" s="581"/>
      <c r="P39" s="581"/>
      <c r="Q39" s="581"/>
      <c r="R39" s="581"/>
      <c r="S39" s="1538"/>
      <c r="T39" s="581"/>
      <c r="U39" s="581"/>
      <c r="V39" s="581"/>
      <c r="W39" s="581"/>
      <c r="X39" s="581"/>
      <c r="Y39" s="581"/>
      <c r="Z39" s="581"/>
      <c r="AA39" s="499"/>
      <c r="AB39" s="499"/>
      <c r="AC39" s="499"/>
      <c r="AD39" s="499"/>
      <c r="AE39" s="499"/>
      <c r="AF39" s="499"/>
      <c r="AG39" s="499"/>
      <c r="AH39" s="499"/>
      <c r="AI39" s="499"/>
      <c r="AJ39" s="499"/>
      <c r="AK39" s="499"/>
      <c r="AL39" s="563" t="s">
        <v>165</v>
      </c>
      <c r="AM39" s="503" t="s">
        <v>1444</v>
      </c>
      <c r="AN39" s="206"/>
      <c r="AO39" s="206"/>
      <c r="AP39" s="206"/>
      <c r="AQ39" s="206"/>
      <c r="AR39" s="503"/>
      <c r="AS39" s="503"/>
      <c r="AT39" s="503"/>
      <c r="AU39" s="503"/>
      <c r="AV39" s="503"/>
      <c r="AW39" s="503"/>
      <c r="AX39" s="503"/>
      <c r="AY39" s="168"/>
      <c r="AZ39" s="652"/>
    </row>
    <row r="40" spans="2:52" ht="14.15" customHeight="1">
      <c r="B40" s="162"/>
      <c r="C40" s="1909" t="s">
        <v>7</v>
      </c>
      <c r="D40" s="1913"/>
      <c r="E40" s="1913"/>
      <c r="F40" s="1913"/>
      <c r="G40" s="1913"/>
      <c r="H40" s="1910"/>
      <c r="I40" s="2086" t="s">
        <v>41</v>
      </c>
      <c r="J40" s="2059"/>
      <c r="K40" s="2059"/>
      <c r="L40" s="2087"/>
      <c r="M40" s="2086" t="s">
        <v>9</v>
      </c>
      <c r="N40" s="2059"/>
      <c r="O40" s="2059"/>
      <c r="P40" s="2087"/>
      <c r="Q40" s="2115" t="s">
        <v>1236</v>
      </c>
      <c r="R40" s="2116"/>
      <c r="S40" s="2116"/>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1909" t="s">
        <v>195</v>
      </c>
      <c r="AP40" s="1913"/>
      <c r="AQ40" s="1910"/>
      <c r="AR40" s="1909" t="s">
        <v>320</v>
      </c>
      <c r="AS40" s="1913"/>
      <c r="AT40" s="1913"/>
      <c r="AU40" s="1913"/>
      <c r="AV40" s="1913"/>
      <c r="AW40" s="1913"/>
      <c r="AX40" s="1910"/>
      <c r="AY40" s="168"/>
      <c r="AZ40" s="652"/>
    </row>
    <row r="41" spans="2:52" ht="14.15" customHeight="1">
      <c r="B41" s="162"/>
      <c r="C41" s="1911"/>
      <c r="D41" s="1914"/>
      <c r="E41" s="1914"/>
      <c r="F41" s="1914"/>
      <c r="G41" s="1914"/>
      <c r="H41" s="1912"/>
      <c r="I41" s="2088"/>
      <c r="J41" s="2089"/>
      <c r="K41" s="2089"/>
      <c r="L41" s="2090"/>
      <c r="M41" s="2088"/>
      <c r="N41" s="2089"/>
      <c r="O41" s="2089"/>
      <c r="P41" s="2090"/>
      <c r="Q41" s="2117"/>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1911"/>
      <c r="AP41" s="1914"/>
      <c r="AQ41" s="1912"/>
      <c r="AR41" s="1911"/>
      <c r="AS41" s="1914"/>
      <c r="AT41" s="1914"/>
      <c r="AU41" s="1914"/>
      <c r="AV41" s="1914"/>
      <c r="AW41" s="1914"/>
      <c r="AX41" s="1912"/>
      <c r="AY41" s="168"/>
      <c r="AZ41" s="652"/>
    </row>
    <row r="42" spans="2:52" ht="14.15" customHeight="1">
      <c r="B42" s="162"/>
      <c r="C42" s="1942" t="s">
        <v>693</v>
      </c>
      <c r="D42" s="1939" t="s">
        <v>694</v>
      </c>
      <c r="E42" s="1913" t="s">
        <v>196</v>
      </c>
      <c r="F42" s="1913"/>
      <c r="G42" s="1913"/>
      <c r="H42" s="1910"/>
      <c r="I42" s="2060"/>
      <c r="J42" s="2061"/>
      <c r="K42" s="2061"/>
      <c r="L42" s="2062"/>
      <c r="M42" s="2141"/>
      <c r="N42" s="2142"/>
      <c r="O42" s="2142"/>
      <c r="P42" s="2143"/>
      <c r="Q42" s="1988"/>
      <c r="R42" s="1989"/>
      <c r="S42" s="1989"/>
      <c r="T42" s="1989"/>
      <c r="U42" s="1989"/>
      <c r="V42" s="1989"/>
      <c r="W42" s="1989"/>
      <c r="X42" s="1989"/>
      <c r="Y42" s="1989"/>
      <c r="Z42" s="1989"/>
      <c r="AA42" s="1973">
        <f>I17</f>
        <v>0</v>
      </c>
      <c r="AB42" s="1973"/>
      <c r="AC42" s="1973"/>
      <c r="AD42" s="1975">
        <v>3.3</v>
      </c>
      <c r="AE42" s="1975"/>
      <c r="AF42" s="1975"/>
      <c r="AG42" s="1975"/>
      <c r="AH42" s="1975"/>
      <c r="AI42" s="1975"/>
      <c r="AJ42" s="1286"/>
      <c r="AK42" s="1977" t="str">
        <f>IF(AA42=0,"",AA42*AD42)</f>
        <v/>
      </c>
      <c r="AL42" s="1977"/>
      <c r="AM42" s="1977"/>
      <c r="AN42" s="2126" t="s">
        <v>197</v>
      </c>
      <c r="AO42" s="1981" t="str">
        <f>IF(M42&gt;0,IF(AK42:AK42&lt;=M42,"○","×"),"")</f>
        <v/>
      </c>
      <c r="AP42" s="1982"/>
      <c r="AQ42" s="2100"/>
      <c r="AR42" s="508" t="s">
        <v>677</v>
      </c>
      <c r="AS42" s="2113" t="s">
        <v>673</v>
      </c>
      <c r="AT42" s="2113"/>
      <c r="AU42" s="2113"/>
      <c r="AV42" s="2113"/>
      <c r="AW42" s="2113"/>
      <c r="AX42" s="2114"/>
      <c r="AY42" s="172"/>
      <c r="AZ42" s="164"/>
    </row>
    <row r="43" spans="2:52" ht="14.15" customHeight="1">
      <c r="B43" s="162"/>
      <c r="C43" s="1944"/>
      <c r="D43" s="1940"/>
      <c r="E43" s="1891"/>
      <c r="F43" s="1891"/>
      <c r="G43" s="1891"/>
      <c r="H43" s="2078"/>
      <c r="I43" s="2066"/>
      <c r="J43" s="2067"/>
      <c r="K43" s="2067"/>
      <c r="L43" s="2119"/>
      <c r="M43" s="2144"/>
      <c r="N43" s="2145"/>
      <c r="O43" s="2145"/>
      <c r="P43" s="2146"/>
      <c r="Q43" s="1990"/>
      <c r="R43" s="1991"/>
      <c r="S43" s="1991"/>
      <c r="T43" s="1991"/>
      <c r="U43" s="1991"/>
      <c r="V43" s="1991"/>
      <c r="W43" s="1991"/>
      <c r="X43" s="1991"/>
      <c r="Y43" s="1991"/>
      <c r="Z43" s="1991"/>
      <c r="AA43" s="2128"/>
      <c r="AB43" s="2128"/>
      <c r="AC43" s="2128"/>
      <c r="AD43" s="2123"/>
      <c r="AE43" s="2123"/>
      <c r="AF43" s="2123"/>
      <c r="AG43" s="2123"/>
      <c r="AH43" s="2123"/>
      <c r="AI43" s="2123"/>
      <c r="AJ43" s="1292"/>
      <c r="AK43" s="2046"/>
      <c r="AL43" s="2046"/>
      <c r="AM43" s="2046"/>
      <c r="AN43" s="2127"/>
      <c r="AO43" s="2016"/>
      <c r="AP43" s="2017"/>
      <c r="AQ43" s="2111"/>
      <c r="AR43" s="835"/>
      <c r="AS43" s="2113"/>
      <c r="AT43" s="2113"/>
      <c r="AU43" s="2113"/>
      <c r="AV43" s="2113"/>
      <c r="AW43" s="2113"/>
      <c r="AX43" s="2114"/>
      <c r="AY43" s="172"/>
      <c r="AZ43" s="164"/>
    </row>
    <row r="44" spans="2:52" ht="14.15" customHeight="1">
      <c r="B44" s="162"/>
      <c r="C44" s="1944"/>
      <c r="D44" s="1940"/>
      <c r="E44" s="700"/>
      <c r="F44" s="701"/>
      <c r="G44" s="701"/>
      <c r="H44" s="702"/>
      <c r="I44" s="703"/>
      <c r="J44" s="704"/>
      <c r="K44" s="704"/>
      <c r="L44" s="705"/>
      <c r="M44" s="706"/>
      <c r="N44" s="707"/>
      <c r="O44" s="707"/>
      <c r="P44" s="708"/>
      <c r="Q44" s="698"/>
      <c r="R44" s="2149" t="s">
        <v>1489</v>
      </c>
      <c r="S44" s="2149"/>
      <c r="T44" s="2150"/>
      <c r="U44" s="2150"/>
      <c r="V44" s="699"/>
      <c r="W44" s="699"/>
      <c r="X44" s="699"/>
      <c r="Y44" s="699"/>
      <c r="Z44" s="699"/>
      <c r="AA44" s="2153">
        <f>+'No6'!Y27+'No6'!Y28</f>
        <v>0</v>
      </c>
      <c r="AB44" s="2153"/>
      <c r="AC44" s="2153"/>
      <c r="AD44" s="1998">
        <v>3.3</v>
      </c>
      <c r="AE44" s="1998"/>
      <c r="AF44" s="1998"/>
      <c r="AG44" s="1998"/>
      <c r="AH44" s="1998"/>
      <c r="AI44" s="1998"/>
      <c r="AJ44" s="1285"/>
      <c r="AK44" s="2147" t="str">
        <f>IF(AA44=0,"",AA44*AD44)</f>
        <v/>
      </c>
      <c r="AL44" s="2148"/>
      <c r="AM44" s="2148"/>
      <c r="AN44" s="887" t="s">
        <v>1488</v>
      </c>
      <c r="AO44" s="1995" t="str">
        <f>IF(M45&gt;0,IF(AK44&lt;=M45,"○","×"),"")</f>
        <v/>
      </c>
      <c r="AP44" s="1996"/>
      <c r="AQ44" s="2125"/>
      <c r="AR44" s="835"/>
      <c r="AS44" s="838"/>
      <c r="AT44" s="838"/>
      <c r="AU44" s="838"/>
      <c r="AV44" s="838"/>
      <c r="AW44" s="838"/>
      <c r="AX44" s="839"/>
      <c r="AY44" s="172"/>
      <c r="AZ44" s="164"/>
    </row>
    <row r="45" spans="2:52" ht="14.15" customHeight="1">
      <c r="B45" s="162"/>
      <c r="C45" s="1944"/>
      <c r="D45" s="1940"/>
      <c r="E45" s="1891" t="s">
        <v>199</v>
      </c>
      <c r="F45" s="1891"/>
      <c r="G45" s="1891"/>
      <c r="H45" s="2078"/>
      <c r="I45" s="2066"/>
      <c r="J45" s="2067"/>
      <c r="K45" s="2067"/>
      <c r="L45" s="2119"/>
      <c r="M45" s="2129"/>
      <c r="N45" s="2130"/>
      <c r="O45" s="2130"/>
      <c r="P45" s="2131"/>
      <c r="Q45" s="1992"/>
      <c r="R45" s="2135" t="s">
        <v>182</v>
      </c>
      <c r="S45" s="2135"/>
      <c r="T45" s="2135"/>
      <c r="U45" s="2135"/>
      <c r="V45" s="2135"/>
      <c r="W45" s="2135"/>
      <c r="X45" s="2135"/>
      <c r="Y45" s="2135"/>
      <c r="Z45" s="2135"/>
      <c r="AA45" s="2136">
        <f>L13-O13</f>
        <v>0</v>
      </c>
      <c r="AB45" s="2136"/>
      <c r="AC45" s="2136"/>
      <c r="AD45" s="2123">
        <v>3.3</v>
      </c>
      <c r="AE45" s="2123"/>
      <c r="AF45" s="2123"/>
      <c r="AG45" s="2123"/>
      <c r="AH45" s="2123"/>
      <c r="AI45" s="2123"/>
      <c r="AJ45" s="1292"/>
      <c r="AK45" s="2104" t="str">
        <f>IF(AA45=0,"",AA45*AD45)</f>
        <v/>
      </c>
      <c r="AL45" s="2104"/>
      <c r="AM45" s="2104"/>
      <c r="AN45" s="509" t="s">
        <v>198</v>
      </c>
      <c r="AO45" s="2105" t="str">
        <f>IF(M45&gt;0,IF(AK47:AK47&lt;=M45,"○","×"),"")</f>
        <v/>
      </c>
      <c r="AP45" s="2106"/>
      <c r="AQ45" s="2107"/>
      <c r="AR45" s="835"/>
      <c r="AT45" s="2102" t="str">
        <f>IFERROR(M48+M50,"")</f>
        <v/>
      </c>
      <c r="AU45" s="2102"/>
      <c r="AV45" s="2102"/>
      <c r="AW45" s="499" t="s">
        <v>675</v>
      </c>
      <c r="AX45" s="510"/>
      <c r="AY45" s="172"/>
      <c r="AZ45" s="164"/>
    </row>
    <row r="46" spans="2:52" ht="14.15" customHeight="1">
      <c r="B46" s="162"/>
      <c r="C46" s="1944"/>
      <c r="D46" s="1940"/>
      <c r="E46" s="1891"/>
      <c r="F46" s="1891"/>
      <c r="G46" s="1891"/>
      <c r="H46" s="2078"/>
      <c r="I46" s="2066"/>
      <c r="J46" s="2067"/>
      <c r="K46" s="2067"/>
      <c r="L46" s="2119"/>
      <c r="M46" s="2129"/>
      <c r="N46" s="2130"/>
      <c r="O46" s="2130"/>
      <c r="P46" s="2131"/>
      <c r="Q46" s="1993"/>
      <c r="R46" s="2138" t="s">
        <v>183</v>
      </c>
      <c r="S46" s="2138"/>
      <c r="T46" s="2138"/>
      <c r="U46" s="2138"/>
      <c r="V46" s="2138"/>
      <c r="W46" s="2138"/>
      <c r="X46" s="2138"/>
      <c r="Y46" s="2138"/>
      <c r="Z46" s="2138"/>
      <c r="AA46" s="2139">
        <f>O13</f>
        <v>0</v>
      </c>
      <c r="AB46" s="2139"/>
      <c r="AC46" s="2139"/>
      <c r="AD46" s="2123">
        <v>1.98</v>
      </c>
      <c r="AE46" s="2123"/>
      <c r="AF46" s="2123"/>
      <c r="AG46" s="2123"/>
      <c r="AH46" s="2123"/>
      <c r="AI46" s="2123"/>
      <c r="AJ46" s="1292"/>
      <c r="AK46" s="2103" t="str">
        <f>IF(AA46=0,"",AA46*AD46)</f>
        <v/>
      </c>
      <c r="AL46" s="2103"/>
      <c r="AM46" s="2103"/>
      <c r="AN46" s="511" t="s">
        <v>198</v>
      </c>
      <c r="AO46" s="2108"/>
      <c r="AP46" s="2109"/>
      <c r="AQ46" s="2110"/>
      <c r="AR46" s="508" t="s">
        <v>678</v>
      </c>
      <c r="AS46" s="2057" t="s">
        <v>676</v>
      </c>
      <c r="AT46" s="2057"/>
      <c r="AU46" s="2057"/>
      <c r="AV46" s="2057"/>
      <c r="AW46" s="2057"/>
      <c r="AX46" s="2058"/>
      <c r="AY46" s="172"/>
      <c r="AZ46" s="164"/>
    </row>
    <row r="47" spans="2:52" ht="14.15" customHeight="1">
      <c r="B47" s="162"/>
      <c r="C47" s="1944"/>
      <c r="D47" s="1940"/>
      <c r="E47" s="1891"/>
      <c r="F47" s="1891"/>
      <c r="G47" s="1891"/>
      <c r="H47" s="2078"/>
      <c r="I47" s="2174"/>
      <c r="J47" s="2175"/>
      <c r="K47" s="2175"/>
      <c r="L47" s="2176"/>
      <c r="M47" s="2132"/>
      <c r="N47" s="2133"/>
      <c r="O47" s="2133"/>
      <c r="P47" s="2134"/>
      <c r="Q47" s="1994"/>
      <c r="R47" s="2140" t="s">
        <v>154</v>
      </c>
      <c r="S47" s="2140"/>
      <c r="T47" s="2140"/>
      <c r="U47" s="2140"/>
      <c r="V47" s="2140"/>
      <c r="W47" s="2140"/>
      <c r="X47" s="2140"/>
      <c r="Y47" s="2140"/>
      <c r="Z47" s="2140"/>
      <c r="AA47" s="2137">
        <f>AA45+AA46</f>
        <v>0</v>
      </c>
      <c r="AB47" s="2137"/>
      <c r="AC47" s="2137"/>
      <c r="AD47" s="2124" t="s">
        <v>149</v>
      </c>
      <c r="AE47" s="2124"/>
      <c r="AF47" s="2124"/>
      <c r="AG47" s="2124"/>
      <c r="AH47" s="2124"/>
      <c r="AI47" s="2124"/>
      <c r="AJ47" s="1293"/>
      <c r="AK47" s="2046" t="str">
        <f>IF(SUM(AK45:AM46)=0,"",SUM(AK45:AM46))</f>
        <v/>
      </c>
      <c r="AL47" s="2046"/>
      <c r="AM47" s="2046"/>
      <c r="AN47" s="512" t="s">
        <v>198</v>
      </c>
      <c r="AO47" s="2016"/>
      <c r="AP47" s="2017"/>
      <c r="AQ47" s="2111"/>
      <c r="AR47" s="835"/>
      <c r="AS47" s="2057"/>
      <c r="AT47" s="2057"/>
      <c r="AU47" s="2057"/>
      <c r="AV47" s="2057"/>
      <c r="AW47" s="2057"/>
      <c r="AX47" s="2058"/>
      <c r="AY47" s="172"/>
      <c r="AZ47" s="164"/>
    </row>
    <row r="48" spans="2:52" ht="14.15" customHeight="1">
      <c r="B48" s="162"/>
      <c r="C48" s="1944"/>
      <c r="D48" s="1940"/>
      <c r="E48" s="2161" t="s">
        <v>1015</v>
      </c>
      <c r="F48" s="2161"/>
      <c r="G48" s="2161"/>
      <c r="H48" s="2162"/>
      <c r="I48" s="2163">
        <v>0</v>
      </c>
      <c r="J48" s="2164"/>
      <c r="K48" s="2164"/>
      <c r="L48" s="2165"/>
      <c r="M48" s="2154" t="str">
        <f>IF(M42+M45=0,"",M42+M45)</f>
        <v/>
      </c>
      <c r="N48" s="2155"/>
      <c r="O48" s="2155"/>
      <c r="P48" s="2156"/>
      <c r="Q48" s="2169"/>
      <c r="R48" s="2170"/>
      <c r="S48" s="2170"/>
      <c r="T48" s="2170"/>
      <c r="U48" s="2170"/>
      <c r="V48" s="2170"/>
      <c r="W48" s="2170"/>
      <c r="X48" s="2170"/>
      <c r="Y48" s="2170"/>
      <c r="Z48" s="2170"/>
      <c r="AA48" s="2173">
        <f>AA42+AA47</f>
        <v>0</v>
      </c>
      <c r="AB48" s="2173"/>
      <c r="AC48" s="2173"/>
      <c r="AD48" s="2120" t="s">
        <v>149</v>
      </c>
      <c r="AE48" s="2120"/>
      <c r="AF48" s="2120"/>
      <c r="AG48" s="2120"/>
      <c r="AH48" s="2120"/>
      <c r="AI48" s="2120"/>
      <c r="AJ48" s="499"/>
      <c r="AK48" s="2103" t="str">
        <f>IFERROR(AK42+AK47,"")</f>
        <v/>
      </c>
      <c r="AL48" s="2103"/>
      <c r="AM48" s="2103"/>
      <c r="AN48" s="2091" t="s">
        <v>197</v>
      </c>
      <c r="AO48" s="2093"/>
      <c r="AP48" s="2094"/>
      <c r="AQ48" s="2095"/>
      <c r="AR48" s="835"/>
      <c r="AT48" s="2099"/>
      <c r="AU48" s="2099"/>
      <c r="AV48" s="2099"/>
      <c r="AW48" s="499" t="s">
        <v>675</v>
      </c>
      <c r="AX48" s="510"/>
      <c r="AY48" s="172"/>
      <c r="AZ48" s="164"/>
    </row>
    <row r="49" spans="2:70" ht="14.15" customHeight="1">
      <c r="B49" s="162"/>
      <c r="C49" s="1946"/>
      <c r="D49" s="1941"/>
      <c r="E49" s="2089"/>
      <c r="F49" s="2089"/>
      <c r="G49" s="2089"/>
      <c r="H49" s="2090"/>
      <c r="I49" s="2166"/>
      <c r="J49" s="2167"/>
      <c r="K49" s="2167"/>
      <c r="L49" s="2168"/>
      <c r="M49" s="2157"/>
      <c r="N49" s="2158"/>
      <c r="O49" s="2158"/>
      <c r="P49" s="2159"/>
      <c r="Q49" s="2171"/>
      <c r="R49" s="2172"/>
      <c r="S49" s="2172"/>
      <c r="T49" s="2172"/>
      <c r="U49" s="2172"/>
      <c r="V49" s="2172"/>
      <c r="W49" s="2172"/>
      <c r="X49" s="2172"/>
      <c r="Y49" s="2172"/>
      <c r="Z49" s="2172"/>
      <c r="AA49" s="1974"/>
      <c r="AB49" s="1974"/>
      <c r="AC49" s="1974"/>
      <c r="AD49" s="2121"/>
      <c r="AE49" s="2121"/>
      <c r="AF49" s="2121"/>
      <c r="AG49" s="2121"/>
      <c r="AH49" s="2121"/>
      <c r="AI49" s="2121"/>
      <c r="AJ49" s="840"/>
      <c r="AK49" s="1978"/>
      <c r="AL49" s="1978"/>
      <c r="AM49" s="1978"/>
      <c r="AN49" s="2092"/>
      <c r="AO49" s="2096"/>
      <c r="AP49" s="2097"/>
      <c r="AQ49" s="2098"/>
      <c r="AR49" s="513" t="s">
        <v>679</v>
      </c>
      <c r="AX49" s="166"/>
      <c r="AY49" s="172"/>
      <c r="AZ49" s="164"/>
    </row>
    <row r="50" spans="2:70" s="285" customFormat="1" ht="14.15" customHeight="1">
      <c r="B50" s="162"/>
      <c r="C50" s="1942" t="s">
        <v>147</v>
      </c>
      <c r="D50" s="1943"/>
      <c r="E50" s="2059" t="s">
        <v>681</v>
      </c>
      <c r="F50" s="1913"/>
      <c r="G50" s="1913"/>
      <c r="H50" s="1910"/>
      <c r="I50" s="2060"/>
      <c r="J50" s="2061"/>
      <c r="K50" s="2061"/>
      <c r="L50" s="2062"/>
      <c r="M50" s="1963"/>
      <c r="N50" s="1964"/>
      <c r="O50" s="1964"/>
      <c r="P50" s="1965"/>
      <c r="Q50" s="2047" t="s">
        <v>658</v>
      </c>
      <c r="R50" s="2048"/>
      <c r="S50" s="2048"/>
      <c r="T50" s="2048"/>
      <c r="U50" s="2048"/>
      <c r="V50" s="2048"/>
      <c r="W50" s="2048"/>
      <c r="X50" s="2048"/>
      <c r="Y50" s="2048"/>
      <c r="Z50" s="2048"/>
      <c r="AA50" s="2051">
        <f>Q13</f>
        <v>0</v>
      </c>
      <c r="AB50" s="2051"/>
      <c r="AC50" s="2051"/>
      <c r="AD50" s="2053">
        <v>1.98</v>
      </c>
      <c r="AE50" s="2053"/>
      <c r="AF50" s="2053"/>
      <c r="AG50" s="2053"/>
      <c r="AH50" s="2053"/>
      <c r="AI50" s="2053"/>
      <c r="AJ50" s="1289"/>
      <c r="AK50" s="2151" t="str">
        <f>IF(AA50=0,"",AA50*AD50)</f>
        <v/>
      </c>
      <c r="AL50" s="2151"/>
      <c r="AM50" s="2151"/>
      <c r="AN50" s="1916" t="s">
        <v>197</v>
      </c>
      <c r="AO50" s="1981" t="str">
        <f>IF(M50&gt;0,IF(AK50:AK50&lt;=M50,"○","×"),"")</f>
        <v/>
      </c>
      <c r="AP50" s="1982"/>
      <c r="AQ50" s="2100"/>
      <c r="AR50" s="835"/>
      <c r="AS50" s="170" t="s">
        <v>674</v>
      </c>
      <c r="AT50" s="2102" t="str">
        <f>IFERROR(AT45+AT48,"")</f>
        <v/>
      </c>
      <c r="AU50" s="2102"/>
      <c r="AV50" s="2102"/>
      <c r="AW50" s="499" t="s">
        <v>675</v>
      </c>
      <c r="AX50" s="510"/>
      <c r="AY50" s="172"/>
      <c r="AZ50" s="164"/>
    </row>
    <row r="51" spans="2:70" s="285" customFormat="1" ht="13.5" customHeight="1" thickBot="1">
      <c r="B51" s="162"/>
      <c r="C51" s="1944"/>
      <c r="D51" s="1945"/>
      <c r="E51" s="1914"/>
      <c r="F51" s="1914"/>
      <c r="G51" s="1914"/>
      <c r="H51" s="1912"/>
      <c r="I51" s="2063"/>
      <c r="J51" s="2064"/>
      <c r="K51" s="2064"/>
      <c r="L51" s="2065"/>
      <c r="M51" s="1966"/>
      <c r="N51" s="1967"/>
      <c r="O51" s="1967"/>
      <c r="P51" s="1968"/>
      <c r="Q51" s="2049"/>
      <c r="R51" s="2050"/>
      <c r="S51" s="2050"/>
      <c r="T51" s="2050"/>
      <c r="U51" s="2050"/>
      <c r="V51" s="2050"/>
      <c r="W51" s="2050"/>
      <c r="X51" s="2050"/>
      <c r="Y51" s="2050"/>
      <c r="Z51" s="2050"/>
      <c r="AA51" s="2052"/>
      <c r="AB51" s="2052"/>
      <c r="AC51" s="2052"/>
      <c r="AD51" s="2054"/>
      <c r="AE51" s="2054"/>
      <c r="AF51" s="2054"/>
      <c r="AG51" s="2054"/>
      <c r="AH51" s="2054"/>
      <c r="AI51" s="2054"/>
      <c r="AJ51" s="1290"/>
      <c r="AK51" s="2152"/>
      <c r="AL51" s="2152"/>
      <c r="AM51" s="2152"/>
      <c r="AN51" s="1919"/>
      <c r="AO51" s="1983"/>
      <c r="AP51" s="1984"/>
      <c r="AQ51" s="2101"/>
      <c r="AR51" s="514"/>
      <c r="AS51" s="121"/>
      <c r="AT51" s="121"/>
      <c r="AU51" s="121"/>
      <c r="AV51" s="121"/>
      <c r="AW51" s="121"/>
      <c r="AX51" s="166"/>
      <c r="AY51" s="168"/>
      <c r="AZ51" s="652"/>
      <c r="BB51" s="344"/>
    </row>
    <row r="52" spans="2:70" s="285" customFormat="1" ht="14.15" customHeight="1" thickTop="1">
      <c r="B52" s="162"/>
      <c r="C52" s="1944"/>
      <c r="D52" s="1945"/>
      <c r="E52" s="2178" t="s">
        <v>682</v>
      </c>
      <c r="F52" s="2179"/>
      <c r="G52" s="2097">
        <v>1</v>
      </c>
      <c r="H52" s="2098"/>
      <c r="I52" s="2066"/>
      <c r="J52" s="2067"/>
      <c r="K52" s="2067"/>
      <c r="L52" s="2067"/>
      <c r="M52" s="2132"/>
      <c r="N52" s="2133"/>
      <c r="O52" s="2133"/>
      <c r="P52" s="2134"/>
      <c r="Q52" s="515"/>
      <c r="R52" s="2122"/>
      <c r="S52" s="2122"/>
      <c r="T52" s="2122"/>
      <c r="U52" s="2122"/>
      <c r="V52" s="2122"/>
      <c r="W52" s="2122"/>
      <c r="X52" s="2122"/>
      <c r="Y52" s="2122"/>
      <c r="Z52" s="2122"/>
      <c r="AA52" s="2177"/>
      <c r="AB52" s="2177"/>
      <c r="AC52" s="2177"/>
      <c r="AD52" s="2112">
        <v>1.98</v>
      </c>
      <c r="AE52" s="2112"/>
      <c r="AF52" s="2112"/>
      <c r="AG52" s="2112"/>
      <c r="AH52" s="2112"/>
      <c r="AI52" s="2112"/>
      <c r="AJ52" s="1291"/>
      <c r="AK52" s="2018" t="str">
        <f t="shared" ref="AK52:AK58" si="0">IF(AA52=0,"",AA52*AD52)</f>
        <v/>
      </c>
      <c r="AL52" s="2018"/>
      <c r="AM52" s="2018"/>
      <c r="AN52" s="887" t="s">
        <v>197</v>
      </c>
      <c r="AO52" s="2016" t="str">
        <f t="shared" ref="AO52:AO58" si="1">IF(M52&gt;0,IF(AK52:AK52&lt;=M52,"○","×"),"")</f>
        <v/>
      </c>
      <c r="AP52" s="2017"/>
      <c r="AQ52" s="2017"/>
      <c r="AR52" s="2027" t="s">
        <v>757</v>
      </c>
      <c r="AS52" s="2028"/>
      <c r="AT52" s="2028"/>
      <c r="AU52" s="2028"/>
      <c r="AV52" s="2028"/>
      <c r="AW52" s="2028"/>
      <c r="AX52" s="2029"/>
      <c r="AY52" s="168"/>
      <c r="AZ52" s="652"/>
      <c r="BL52" s="519"/>
      <c r="BM52" s="519"/>
      <c r="BN52" s="519"/>
      <c r="BO52" s="519"/>
      <c r="BP52" s="519"/>
      <c r="BQ52" s="519"/>
      <c r="BR52" s="519"/>
    </row>
    <row r="53" spans="2:70" s="285" customFormat="1" ht="14.15" customHeight="1">
      <c r="B53" s="162"/>
      <c r="C53" s="1944"/>
      <c r="D53" s="1945"/>
      <c r="E53" s="2180"/>
      <c r="F53" s="2179"/>
      <c r="G53" s="2000">
        <v>2</v>
      </c>
      <c r="H53" s="2001"/>
      <c r="I53" s="2004"/>
      <c r="J53" s="2005"/>
      <c r="K53" s="2005"/>
      <c r="L53" s="2005"/>
      <c r="M53" s="2006"/>
      <c r="N53" s="2007"/>
      <c r="O53" s="2007"/>
      <c r="P53" s="2008"/>
      <c r="Q53" s="516"/>
      <c r="R53" s="2160"/>
      <c r="S53" s="2160"/>
      <c r="T53" s="2160"/>
      <c r="U53" s="2160"/>
      <c r="V53" s="2160"/>
      <c r="W53" s="2160"/>
      <c r="X53" s="2160"/>
      <c r="Y53" s="2160"/>
      <c r="Z53" s="2160"/>
      <c r="AA53" s="1997"/>
      <c r="AB53" s="1997"/>
      <c r="AC53" s="1997"/>
      <c r="AD53" s="1998">
        <v>1.98</v>
      </c>
      <c r="AE53" s="1998"/>
      <c r="AF53" s="1998"/>
      <c r="AG53" s="1998"/>
      <c r="AH53" s="1998"/>
      <c r="AI53" s="1998"/>
      <c r="AJ53" s="1285"/>
      <c r="AK53" s="1999" t="str">
        <f t="shared" si="0"/>
        <v/>
      </c>
      <c r="AL53" s="1999"/>
      <c r="AM53" s="1999"/>
      <c r="AN53" s="517" t="s">
        <v>197</v>
      </c>
      <c r="AO53" s="1995" t="str">
        <f t="shared" si="1"/>
        <v/>
      </c>
      <c r="AP53" s="1996"/>
      <c r="AQ53" s="1996"/>
      <c r="AR53" s="2030"/>
      <c r="AS53" s="2031"/>
      <c r="AT53" s="2031"/>
      <c r="AU53" s="2031"/>
      <c r="AV53" s="2031"/>
      <c r="AW53" s="2031"/>
      <c r="AX53" s="2032"/>
      <c r="AY53" s="168"/>
      <c r="AZ53" s="652"/>
      <c r="BL53" s="519"/>
      <c r="BM53" s="519"/>
      <c r="BN53" s="519"/>
      <c r="BO53" s="833"/>
      <c r="BP53" s="833"/>
      <c r="BQ53" s="833"/>
      <c r="BR53" s="829"/>
    </row>
    <row r="54" spans="2:70" s="285" customFormat="1" ht="14.15" customHeight="1">
      <c r="B54" s="162"/>
      <c r="C54" s="1944"/>
      <c r="D54" s="1945"/>
      <c r="E54" s="2180"/>
      <c r="F54" s="2179"/>
      <c r="G54" s="2000">
        <v>3</v>
      </c>
      <c r="H54" s="2001"/>
      <c r="I54" s="2004"/>
      <c r="J54" s="2005"/>
      <c r="K54" s="2005"/>
      <c r="L54" s="2005"/>
      <c r="M54" s="2006"/>
      <c r="N54" s="2007"/>
      <c r="O54" s="2007"/>
      <c r="P54" s="2008"/>
      <c r="Q54" s="518"/>
      <c r="R54" s="2038" t="s">
        <v>660</v>
      </c>
      <c r="S54" s="2038"/>
      <c r="T54" s="2038"/>
      <c r="U54" s="2038"/>
      <c r="V54" s="2038"/>
      <c r="W54" s="2038"/>
      <c r="X54" s="2038"/>
      <c r="Y54" s="2038"/>
      <c r="Z54" s="2038"/>
      <c r="AA54" s="1997"/>
      <c r="AB54" s="1997"/>
      <c r="AC54" s="1997"/>
      <c r="AD54" s="1998">
        <v>1.98</v>
      </c>
      <c r="AE54" s="1998"/>
      <c r="AF54" s="1998"/>
      <c r="AG54" s="1998"/>
      <c r="AH54" s="1998"/>
      <c r="AI54" s="1998"/>
      <c r="AJ54" s="1285"/>
      <c r="AK54" s="1999" t="str">
        <f t="shared" si="0"/>
        <v/>
      </c>
      <c r="AL54" s="1999"/>
      <c r="AM54" s="1999"/>
      <c r="AN54" s="517" t="s">
        <v>197</v>
      </c>
      <c r="AO54" s="1995" t="str">
        <f t="shared" si="1"/>
        <v/>
      </c>
      <c r="AP54" s="1996"/>
      <c r="AQ54" s="1996"/>
      <c r="AR54" s="2020" t="s">
        <v>753</v>
      </c>
      <c r="AS54" s="2021"/>
      <c r="AT54" s="2021"/>
      <c r="AU54" s="2021"/>
      <c r="AV54" s="2021"/>
      <c r="AW54" s="2021"/>
      <c r="AX54" s="2022"/>
      <c r="AY54" s="168"/>
      <c r="AZ54" s="652"/>
      <c r="BJ54" s="354"/>
      <c r="BK54" s="354"/>
      <c r="BL54" s="519"/>
      <c r="BM54" s="519"/>
      <c r="BN54" s="519"/>
      <c r="BO54" s="519"/>
      <c r="BP54" s="519"/>
      <c r="BQ54" s="519"/>
      <c r="BR54" s="519"/>
    </row>
    <row r="55" spans="2:70" s="285" customFormat="1" ht="14.15" customHeight="1">
      <c r="B55" s="162"/>
      <c r="C55" s="1944"/>
      <c r="D55" s="1945"/>
      <c r="E55" s="2180"/>
      <c r="F55" s="2179"/>
      <c r="G55" s="2000">
        <v>4</v>
      </c>
      <c r="H55" s="2001"/>
      <c r="I55" s="2066"/>
      <c r="J55" s="2067"/>
      <c r="K55" s="2067"/>
      <c r="L55" s="2067"/>
      <c r="M55" s="2006"/>
      <c r="N55" s="2007"/>
      <c r="O55" s="2007"/>
      <c r="P55" s="2008"/>
      <c r="Q55" s="520"/>
      <c r="R55" s="2038" t="s">
        <v>661</v>
      </c>
      <c r="S55" s="2038"/>
      <c r="T55" s="2038"/>
      <c r="U55" s="2038"/>
      <c r="V55" s="2038"/>
      <c r="W55" s="2038"/>
      <c r="X55" s="2038"/>
      <c r="Y55" s="2038"/>
      <c r="Z55" s="2038"/>
      <c r="AA55" s="1997"/>
      <c r="AB55" s="1997"/>
      <c r="AC55" s="1997"/>
      <c r="AD55" s="1998">
        <v>1.98</v>
      </c>
      <c r="AE55" s="1998"/>
      <c r="AF55" s="1998"/>
      <c r="AG55" s="1998"/>
      <c r="AH55" s="1998"/>
      <c r="AI55" s="1998"/>
      <c r="AJ55" s="1285"/>
      <c r="AK55" s="1999" t="str">
        <f t="shared" si="0"/>
        <v/>
      </c>
      <c r="AL55" s="1999"/>
      <c r="AM55" s="1999"/>
      <c r="AN55" s="517" t="s">
        <v>197</v>
      </c>
      <c r="AO55" s="1995" t="str">
        <f t="shared" si="1"/>
        <v/>
      </c>
      <c r="AP55" s="1996"/>
      <c r="AQ55" s="1996"/>
      <c r="AR55" s="2023" t="s">
        <v>190</v>
      </c>
      <c r="AS55" s="2024"/>
      <c r="AT55" s="2024"/>
      <c r="AU55" s="1301"/>
      <c r="AV55" s="1301"/>
      <c r="AW55" s="1301"/>
      <c r="AX55" s="1305" t="s">
        <v>198</v>
      </c>
      <c r="AY55" s="168"/>
      <c r="AZ55" s="652"/>
      <c r="BA55" s="1223" t="s">
        <v>1098</v>
      </c>
      <c r="BC55" s="956"/>
      <c r="BD55" s="354"/>
      <c r="BE55" s="354"/>
      <c r="BF55" s="354"/>
      <c r="BH55" s="354"/>
      <c r="BI55" s="354"/>
      <c r="BJ55" s="354"/>
      <c r="BK55" s="354"/>
      <c r="BL55" s="354"/>
    </row>
    <row r="56" spans="2:70" s="285" customFormat="1" ht="14.15" customHeight="1">
      <c r="B56" s="162"/>
      <c r="C56" s="1944"/>
      <c r="D56" s="1945"/>
      <c r="E56" s="2180"/>
      <c r="F56" s="2179"/>
      <c r="G56" s="2000">
        <v>5</v>
      </c>
      <c r="H56" s="2001"/>
      <c r="I56" s="2004"/>
      <c r="J56" s="2005"/>
      <c r="K56" s="2005"/>
      <c r="L56" s="2005"/>
      <c r="M56" s="2006"/>
      <c r="N56" s="2007"/>
      <c r="O56" s="2007"/>
      <c r="P56" s="2008"/>
      <c r="Q56" s="520"/>
      <c r="R56" s="2014"/>
      <c r="S56" s="2014"/>
      <c r="T56" s="2014"/>
      <c r="U56" s="2014"/>
      <c r="V56" s="2014"/>
      <c r="W56" s="2014"/>
      <c r="X56" s="2014"/>
      <c r="Y56" s="2014"/>
      <c r="Z56" s="2014"/>
      <c r="AA56" s="1997"/>
      <c r="AB56" s="1997"/>
      <c r="AC56" s="1997"/>
      <c r="AD56" s="1998">
        <v>1.98</v>
      </c>
      <c r="AE56" s="1998"/>
      <c r="AF56" s="1998"/>
      <c r="AG56" s="1998"/>
      <c r="AH56" s="1998"/>
      <c r="AI56" s="1998"/>
      <c r="AJ56" s="1285"/>
      <c r="AK56" s="1999" t="str">
        <f t="shared" si="0"/>
        <v/>
      </c>
      <c r="AL56" s="1999"/>
      <c r="AM56" s="1999"/>
      <c r="AN56" s="517" t="s">
        <v>197</v>
      </c>
      <c r="AO56" s="1995" t="str">
        <f t="shared" si="1"/>
        <v/>
      </c>
      <c r="AP56" s="1996"/>
      <c r="AQ56" s="1996"/>
      <c r="AR56" s="2033" t="s">
        <v>754</v>
      </c>
      <c r="AS56" s="2034"/>
      <c r="AT56" s="2034"/>
      <c r="AU56" s="2034"/>
      <c r="AV56" s="2034"/>
      <c r="AW56" s="2034"/>
      <c r="AX56" s="2035"/>
      <c r="AY56" s="168"/>
      <c r="AZ56" s="652"/>
      <c r="BA56" s="344" t="s">
        <v>1099</v>
      </c>
      <c r="BC56" s="121"/>
      <c r="BD56" s="354"/>
      <c r="BE56" s="354"/>
      <c r="BF56" s="354"/>
      <c r="BH56" s="354"/>
      <c r="BI56" s="354"/>
      <c r="BJ56" s="354"/>
      <c r="BK56" s="354"/>
      <c r="BL56" s="354"/>
    </row>
    <row r="57" spans="2:70" s="285" customFormat="1" ht="14.15" customHeight="1">
      <c r="B57" s="162"/>
      <c r="C57" s="1944"/>
      <c r="D57" s="1945"/>
      <c r="E57" s="2180"/>
      <c r="F57" s="2179"/>
      <c r="G57" s="2000">
        <v>6</v>
      </c>
      <c r="H57" s="2001"/>
      <c r="I57" s="2004"/>
      <c r="J57" s="2005"/>
      <c r="K57" s="2005"/>
      <c r="L57" s="2005"/>
      <c r="M57" s="2006"/>
      <c r="N57" s="2007"/>
      <c r="O57" s="2007"/>
      <c r="P57" s="2008"/>
      <c r="Q57" s="520"/>
      <c r="R57" s="834"/>
      <c r="S57" s="834"/>
      <c r="T57" s="834"/>
      <c r="U57" s="834"/>
      <c r="V57" s="834"/>
      <c r="W57" s="834"/>
      <c r="X57" s="834"/>
      <c r="Y57" s="834"/>
      <c r="Z57" s="834"/>
      <c r="AA57" s="1997"/>
      <c r="AB57" s="1997"/>
      <c r="AC57" s="1997"/>
      <c r="AD57" s="1998">
        <v>1.98</v>
      </c>
      <c r="AE57" s="1998"/>
      <c r="AF57" s="1998"/>
      <c r="AG57" s="1998"/>
      <c r="AH57" s="1998"/>
      <c r="AI57" s="1998"/>
      <c r="AJ57" s="1285"/>
      <c r="AK57" s="1999" t="str">
        <f t="shared" si="0"/>
        <v/>
      </c>
      <c r="AL57" s="1999"/>
      <c r="AM57" s="1999"/>
      <c r="AN57" s="517" t="s">
        <v>197</v>
      </c>
      <c r="AO57" s="1995" t="str">
        <f t="shared" si="1"/>
        <v/>
      </c>
      <c r="AP57" s="1996"/>
      <c r="AQ57" s="1996"/>
      <c r="AR57" s="2025" t="s">
        <v>190</v>
      </c>
      <c r="AS57" s="2026"/>
      <c r="AT57" s="2026"/>
      <c r="AU57" s="1304"/>
      <c r="AV57" s="1304"/>
      <c r="AW57" s="1304"/>
      <c r="AX57" s="1305" t="s">
        <v>198</v>
      </c>
      <c r="AY57" s="168"/>
      <c r="AZ57" s="652"/>
      <c r="BA57" s="2072">
        <f>AA46+AA50-T13</f>
        <v>0</v>
      </c>
      <c r="BB57" s="2073"/>
      <c r="BC57" s="2073"/>
      <c r="BD57" s="354" t="s">
        <v>1024</v>
      </c>
      <c r="BE57" s="354"/>
      <c r="BF57" s="354"/>
      <c r="BH57" s="354"/>
      <c r="BI57" s="354"/>
      <c r="BJ57" s="354"/>
      <c r="BK57" s="354"/>
      <c r="BL57" s="354"/>
    </row>
    <row r="58" spans="2:70" s="285" customFormat="1" ht="14.15" customHeight="1">
      <c r="B58" s="162"/>
      <c r="C58" s="1944"/>
      <c r="D58" s="1945"/>
      <c r="E58" s="2180"/>
      <c r="F58" s="2179"/>
      <c r="G58" s="2000">
        <v>7</v>
      </c>
      <c r="H58" s="2001"/>
      <c r="I58" s="2004"/>
      <c r="J58" s="2005"/>
      <c r="K58" s="2005"/>
      <c r="L58" s="2005"/>
      <c r="M58" s="2006"/>
      <c r="N58" s="2007"/>
      <c r="O58" s="2007"/>
      <c r="P58" s="2008"/>
      <c r="Q58" s="520"/>
      <c r="R58" s="2014"/>
      <c r="S58" s="2014"/>
      <c r="T58" s="2014"/>
      <c r="U58" s="2014"/>
      <c r="V58" s="2014"/>
      <c r="W58" s="2014"/>
      <c r="X58" s="2014"/>
      <c r="Y58" s="2014"/>
      <c r="Z58" s="2014"/>
      <c r="AA58" s="1997"/>
      <c r="AB58" s="1997"/>
      <c r="AC58" s="1997"/>
      <c r="AD58" s="1998">
        <v>1.98</v>
      </c>
      <c r="AE58" s="1998"/>
      <c r="AF58" s="1998"/>
      <c r="AG58" s="1998"/>
      <c r="AH58" s="1998"/>
      <c r="AI58" s="1998"/>
      <c r="AJ58" s="1285"/>
      <c r="AK58" s="1999" t="str">
        <f t="shared" si="0"/>
        <v/>
      </c>
      <c r="AL58" s="1999"/>
      <c r="AM58" s="1999"/>
      <c r="AN58" s="517" t="s">
        <v>197</v>
      </c>
      <c r="AO58" s="1995" t="str">
        <f t="shared" si="1"/>
        <v/>
      </c>
      <c r="AP58" s="1996"/>
      <c r="AQ58" s="1996"/>
      <c r="AR58" s="2023" t="s">
        <v>755</v>
      </c>
      <c r="AS58" s="2024"/>
      <c r="AT58" s="2024"/>
      <c r="AU58" s="2024"/>
      <c r="AV58" s="2024"/>
      <c r="AW58" s="2024"/>
      <c r="AX58" s="2035"/>
      <c r="AY58" s="168"/>
      <c r="AZ58" s="652"/>
      <c r="BD58" s="354"/>
      <c r="BE58" s="354"/>
      <c r="BF58" s="354"/>
      <c r="BG58" s="354"/>
      <c r="BH58" s="354"/>
      <c r="BI58" s="354"/>
      <c r="BJ58" s="354"/>
      <c r="BK58" s="354"/>
      <c r="BL58" s="354"/>
      <c r="BM58" s="354"/>
      <c r="BN58" s="833"/>
      <c r="BO58" s="829"/>
    </row>
    <row r="59" spans="2:70" s="285" customFormat="1" ht="14.15" customHeight="1">
      <c r="B59" s="162"/>
      <c r="C59" s="1946"/>
      <c r="D59" s="1947"/>
      <c r="E59" s="2181"/>
      <c r="F59" s="2182"/>
      <c r="G59" s="1834" t="s">
        <v>659</v>
      </c>
      <c r="H59" s="1985"/>
      <c r="I59" s="1986">
        <v>0</v>
      </c>
      <c r="J59" s="1987"/>
      <c r="K59" s="1987"/>
      <c r="L59" s="1987"/>
      <c r="M59" s="2009" t="str">
        <f>IF(SUM(M52:P58)=0,"",SUM(M52:P58))</f>
        <v/>
      </c>
      <c r="N59" s="2010"/>
      <c r="O59" s="2010"/>
      <c r="P59" s="2011"/>
      <c r="Q59" s="521"/>
      <c r="R59" s="2183"/>
      <c r="S59" s="2183"/>
      <c r="T59" s="2183"/>
      <c r="U59" s="2183"/>
      <c r="V59" s="2183"/>
      <c r="W59" s="2183"/>
      <c r="X59" s="2183"/>
      <c r="Y59" s="2183"/>
      <c r="Z59" s="2183"/>
      <c r="AA59" s="2012">
        <f>SUM(AA52:AC58)</f>
        <v>0</v>
      </c>
      <c r="AB59" s="2012"/>
      <c r="AC59" s="2012"/>
      <c r="AD59" s="2019" t="s">
        <v>683</v>
      </c>
      <c r="AE59" s="2019"/>
      <c r="AF59" s="2019"/>
      <c r="AG59" s="2019"/>
      <c r="AH59" s="2019"/>
      <c r="AI59" s="2019"/>
      <c r="AJ59" s="1288"/>
      <c r="AK59" s="2013" t="str">
        <f>IF(SUM(AK52:AM58)=0,"",SUM(AK52:AM58))</f>
        <v/>
      </c>
      <c r="AL59" s="2013"/>
      <c r="AM59" s="2013"/>
      <c r="AN59" s="522" t="s">
        <v>197</v>
      </c>
      <c r="AO59" s="1949"/>
      <c r="AP59" s="1950"/>
      <c r="AQ59" s="1950"/>
      <c r="AR59" s="2023" t="s">
        <v>190</v>
      </c>
      <c r="AS59" s="2024"/>
      <c r="AT59" s="2024"/>
      <c r="AU59" s="1301"/>
      <c r="AV59" s="1301"/>
      <c r="AW59" s="1301"/>
      <c r="AX59" s="1305" t="s">
        <v>198</v>
      </c>
      <c r="AY59" s="168"/>
      <c r="AZ59" s="652"/>
      <c r="BE59" s="354"/>
      <c r="BF59" s="354"/>
      <c r="BG59" s="354"/>
      <c r="BH59" s="354"/>
      <c r="BI59" s="354"/>
      <c r="BJ59" s="354"/>
      <c r="BK59" s="354"/>
      <c r="BL59" s="354"/>
      <c r="BM59" s="354"/>
      <c r="BN59" s="523"/>
      <c r="BO59" s="523"/>
    </row>
    <row r="60" spans="2:70" s="285" customFormat="1" ht="14.15" customHeight="1">
      <c r="B60" s="162"/>
      <c r="C60" s="1951" t="s">
        <v>8</v>
      </c>
      <c r="D60" s="1952"/>
      <c r="E60" s="1952"/>
      <c r="F60" s="1952"/>
      <c r="G60" s="1952"/>
      <c r="H60" s="1953"/>
      <c r="I60" s="1957"/>
      <c r="J60" s="1958"/>
      <c r="K60" s="1958"/>
      <c r="L60" s="1959"/>
      <c r="M60" s="1963"/>
      <c r="N60" s="1964"/>
      <c r="O60" s="1964"/>
      <c r="P60" s="1965"/>
      <c r="Q60" s="1969" t="s">
        <v>665</v>
      </c>
      <c r="R60" s="1970"/>
      <c r="S60" s="1970"/>
      <c r="T60" s="1970"/>
      <c r="U60" s="1970"/>
      <c r="V60" s="1970"/>
      <c r="W60" s="1970"/>
      <c r="X60" s="1970"/>
      <c r="Y60" s="1970"/>
      <c r="Z60" s="1970"/>
      <c r="AA60" s="1973">
        <f>AA46+AA50+AA59</f>
        <v>0</v>
      </c>
      <c r="AB60" s="1973"/>
      <c r="AC60" s="1973"/>
      <c r="AD60" s="1975">
        <v>1.98</v>
      </c>
      <c r="AE60" s="1975"/>
      <c r="AF60" s="1975"/>
      <c r="AG60" s="1975"/>
      <c r="AH60" s="1975"/>
      <c r="AI60" s="1975"/>
      <c r="AJ60" s="1286"/>
      <c r="AK60" s="1977" t="str">
        <f>IF(AA60=0,"",AA60*AD60)</f>
        <v/>
      </c>
      <c r="AL60" s="1977"/>
      <c r="AM60" s="1977"/>
      <c r="AN60" s="1979" t="s">
        <v>198</v>
      </c>
      <c r="AO60" s="1981" t="str">
        <f>IF(M60="","",IF(M60&gt;=0,IF(AK60&lt;=M60,"○","△"),""))</f>
        <v/>
      </c>
      <c r="AP60" s="1982"/>
      <c r="AQ60" s="1982"/>
      <c r="AR60" s="584" t="s">
        <v>756</v>
      </c>
      <c r="AS60" s="585"/>
      <c r="AT60" s="585"/>
      <c r="AU60" s="585"/>
      <c r="AV60" s="585"/>
      <c r="AW60" s="585"/>
      <c r="AX60" s="1306"/>
      <c r="AY60" s="168"/>
      <c r="AZ60" s="652"/>
      <c r="BL60" s="519"/>
      <c r="BM60" s="519"/>
      <c r="BN60" s="519"/>
      <c r="BO60" s="833"/>
      <c r="BP60" s="833"/>
      <c r="BQ60" s="833"/>
      <c r="BR60" s="829"/>
    </row>
    <row r="61" spans="2:70" s="285" customFormat="1" ht="14.15" customHeight="1">
      <c r="B61" s="162"/>
      <c r="C61" s="1954"/>
      <c r="D61" s="1955"/>
      <c r="E61" s="1955"/>
      <c r="F61" s="1955"/>
      <c r="G61" s="1955"/>
      <c r="H61" s="1956"/>
      <c r="I61" s="1960"/>
      <c r="J61" s="1961"/>
      <c r="K61" s="1961"/>
      <c r="L61" s="1962"/>
      <c r="M61" s="1966"/>
      <c r="N61" s="1967"/>
      <c r="O61" s="1967"/>
      <c r="P61" s="1968"/>
      <c r="Q61" s="1971"/>
      <c r="R61" s="1972"/>
      <c r="S61" s="1972"/>
      <c r="T61" s="1972"/>
      <c r="U61" s="1972"/>
      <c r="V61" s="1972"/>
      <c r="W61" s="1972"/>
      <c r="X61" s="1972"/>
      <c r="Y61" s="1972"/>
      <c r="Z61" s="1972"/>
      <c r="AA61" s="1974"/>
      <c r="AB61" s="1974"/>
      <c r="AC61" s="1974"/>
      <c r="AD61" s="1976"/>
      <c r="AE61" s="1976"/>
      <c r="AF61" s="1976"/>
      <c r="AG61" s="1976"/>
      <c r="AH61" s="1976"/>
      <c r="AI61" s="1976"/>
      <c r="AJ61" s="1287"/>
      <c r="AK61" s="1978"/>
      <c r="AL61" s="1978"/>
      <c r="AM61" s="1978"/>
      <c r="AN61" s="1980"/>
      <c r="AO61" s="1983"/>
      <c r="AP61" s="1984"/>
      <c r="AQ61" s="1984"/>
      <c r="AR61" s="2002" t="s">
        <v>190</v>
      </c>
      <c r="AS61" s="2003"/>
      <c r="AT61" s="2003"/>
      <c r="AU61" s="1302"/>
      <c r="AV61" s="1302"/>
      <c r="AW61" s="1302"/>
      <c r="AX61" s="1303" t="s">
        <v>198</v>
      </c>
      <c r="AY61" s="168"/>
      <c r="AZ61" s="652"/>
      <c r="BL61" s="344"/>
      <c r="BM61" s="344"/>
      <c r="BN61" s="344"/>
      <c r="BO61" s="525"/>
      <c r="BP61" s="525"/>
      <c r="BQ61" s="525"/>
      <c r="BR61" s="829"/>
    </row>
    <row r="62" spans="2:70" ht="14">
      <c r="B62" s="162"/>
      <c r="C62" s="1951" t="s">
        <v>35</v>
      </c>
      <c r="D62" s="1952"/>
      <c r="E62" s="1952"/>
      <c r="F62" s="1952"/>
      <c r="G62" s="1952"/>
      <c r="H62" s="1953"/>
      <c r="I62" s="2206">
        <f>SUM(I48,I59,I60)</f>
        <v>0</v>
      </c>
      <c r="J62" s="2207"/>
      <c r="K62" s="2207"/>
      <c r="L62" s="2208"/>
      <c r="M62" s="2212" t="str">
        <f>IF(SUM(M48,M50,M59,M60)=0,"",SUM(M48,M50,M59,M60))</f>
        <v/>
      </c>
      <c r="N62" s="2213"/>
      <c r="O62" s="2213"/>
      <c r="P62" s="2214"/>
      <c r="Q62" s="1988"/>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2037"/>
      <c r="AO62" s="1948"/>
      <c r="AP62" s="1948"/>
      <c r="AQ62" s="1909"/>
      <c r="AR62" s="524"/>
      <c r="AS62" s="285"/>
      <c r="AT62" s="285"/>
      <c r="AU62" s="285"/>
      <c r="AV62" s="285"/>
      <c r="AW62" s="285"/>
      <c r="AX62" s="1307"/>
      <c r="AY62" s="168"/>
      <c r="AZ62" s="652"/>
    </row>
    <row r="63" spans="2:70" ht="14">
      <c r="B63" s="162"/>
      <c r="C63" s="2203"/>
      <c r="D63" s="2204"/>
      <c r="E63" s="2204"/>
      <c r="F63" s="2204"/>
      <c r="G63" s="2204"/>
      <c r="H63" s="2205"/>
      <c r="I63" s="2209"/>
      <c r="J63" s="2210"/>
      <c r="K63" s="2210"/>
      <c r="L63" s="2211"/>
      <c r="M63" s="2215"/>
      <c r="N63" s="2216"/>
      <c r="O63" s="2216"/>
      <c r="P63" s="2217"/>
      <c r="Q63" s="698"/>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795"/>
      <c r="AO63" s="835"/>
      <c r="AP63" s="96"/>
      <c r="AQ63" s="96"/>
      <c r="AR63" s="2023" t="s">
        <v>190</v>
      </c>
      <c r="AS63" s="2024"/>
      <c r="AT63" s="2024"/>
      <c r="AU63" s="2036"/>
      <c r="AV63" s="2036"/>
      <c r="AW63" s="2036"/>
      <c r="AX63" s="278"/>
      <c r="AY63" s="168"/>
      <c r="AZ63" s="652"/>
    </row>
    <row r="64" spans="2:70" ht="24" customHeight="1">
      <c r="B64" s="164"/>
      <c r="C64" s="2197" t="s">
        <v>1529</v>
      </c>
      <c r="D64" s="2198"/>
      <c r="E64" s="2198"/>
      <c r="F64" s="2198"/>
      <c r="G64" s="2198"/>
      <c r="H64" s="2198"/>
      <c r="I64" s="2199"/>
      <c r="J64" s="2199"/>
      <c r="K64" s="2199"/>
      <c r="L64" s="2200"/>
      <c r="M64" s="2193">
        <f>+M50+M52+M53+M54+M55+M56+M57+M58</f>
        <v>0</v>
      </c>
      <c r="N64" s="2194"/>
      <c r="O64" s="2195"/>
      <c r="P64" s="2196"/>
      <c r="Q64" s="2201" t="s">
        <v>1676</v>
      </c>
      <c r="R64" s="2202"/>
      <c r="S64" s="2202"/>
      <c r="T64" s="2202"/>
      <c r="U64" s="2202"/>
      <c r="V64" s="2202"/>
      <c r="W64" s="2202"/>
      <c r="X64" s="2202"/>
      <c r="Y64" s="2202"/>
      <c r="Z64" s="2202"/>
      <c r="AA64" s="2184">
        <f>AA59</f>
        <v>0</v>
      </c>
      <c r="AB64" s="2184"/>
      <c r="AC64" s="2185"/>
      <c r="AD64" s="2186">
        <v>1.98</v>
      </c>
      <c r="AE64" s="2187"/>
      <c r="AF64" s="2187"/>
      <c r="AG64" s="2187"/>
      <c r="AH64" s="2187"/>
      <c r="AI64" s="2187"/>
      <c r="AJ64" s="1294"/>
      <c r="AK64" s="2188" t="str">
        <f>IF(AA64=0,"",AA64*AD64)</f>
        <v/>
      </c>
      <c r="AL64" s="2189"/>
      <c r="AM64" s="2189"/>
      <c r="AN64" s="1194" t="s">
        <v>198</v>
      </c>
      <c r="AO64" s="2190" t="str">
        <f>IF(M64="","",IF(M64&gt;=0,IF(AK64&lt;=M64,"○","△"),""))</f>
        <v>△</v>
      </c>
      <c r="AP64" s="2191"/>
      <c r="AQ64" s="2192"/>
      <c r="AR64" s="1195"/>
      <c r="AS64" s="1196"/>
      <c r="AT64" s="1196"/>
      <c r="AU64" s="1196"/>
      <c r="AV64" s="1196"/>
      <c r="AW64" s="1196"/>
      <c r="AX64" s="1197"/>
      <c r="AY64" s="172"/>
      <c r="AZ64" s="164"/>
    </row>
    <row r="65" spans="2:51" ht="13">
      <c r="B65" s="164"/>
      <c r="C65" s="957"/>
      <c r="D65" s="958"/>
      <c r="E65" s="958"/>
      <c r="F65" s="958"/>
      <c r="G65" s="958"/>
      <c r="H65" s="958"/>
      <c r="I65" s="725"/>
      <c r="J65" s="725"/>
      <c r="K65" s="725"/>
      <c r="L65" s="725"/>
      <c r="M65" s="959"/>
      <c r="N65" s="959"/>
      <c r="O65" s="960"/>
      <c r="P65" s="960"/>
      <c r="Q65" s="961"/>
      <c r="R65" s="962"/>
      <c r="S65" s="962"/>
      <c r="T65" s="962"/>
      <c r="U65" s="962"/>
      <c r="V65" s="962"/>
      <c r="W65" s="962"/>
      <c r="X65" s="962"/>
      <c r="Y65" s="962"/>
      <c r="Z65" s="962"/>
      <c r="AA65" s="963"/>
      <c r="AB65" s="963"/>
      <c r="AC65" s="964"/>
      <c r="AD65" s="965"/>
      <c r="AE65" s="966"/>
      <c r="AF65" s="966"/>
      <c r="AG65" s="966"/>
      <c r="AH65" s="966"/>
      <c r="AI65" s="966"/>
      <c r="AJ65" s="966"/>
      <c r="AK65" s="967"/>
      <c r="AL65" s="968"/>
      <c r="AM65" s="968"/>
      <c r="AN65" s="969"/>
      <c r="AO65" s="970"/>
      <c r="AP65" s="971"/>
      <c r="AQ65" s="971"/>
      <c r="AY65" s="172"/>
    </row>
    <row r="66" spans="2:51" ht="12.5" thickBot="1">
      <c r="B66" s="52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527"/>
    </row>
    <row r="79" spans="2:51" ht="14.15" customHeight="1"/>
    <row r="80" spans="2:51"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spans="2:52" ht="14.15" customHeight="1"/>
    <row r="98" spans="2:52" ht="14.15" customHeight="1"/>
    <row r="99" spans="2:52" ht="14.15" customHeight="1"/>
    <row r="100" spans="2:52" ht="14.15" customHeight="1"/>
    <row r="101" spans="2:52" ht="14.15" customHeight="1"/>
    <row r="102" spans="2:52" ht="14.15" customHeight="1"/>
    <row r="103" spans="2:52" ht="14.15" customHeight="1"/>
    <row r="104" spans="2:52" ht="14.15" customHeight="1"/>
    <row r="105" spans="2:52" ht="14.15" customHeight="1">
      <c r="B105" s="470"/>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528" t="s">
        <v>165</v>
      </c>
      <c r="AM105" s="354" t="s">
        <v>200</v>
      </c>
      <c r="AN105" s="354"/>
      <c r="AO105" s="354"/>
      <c r="AP105" s="354"/>
      <c r="AQ105" s="354"/>
      <c r="AR105" s="354"/>
      <c r="AS105" s="354"/>
      <c r="AT105" s="354"/>
      <c r="AU105" s="354"/>
      <c r="AV105" s="354"/>
      <c r="AW105" s="354"/>
      <c r="AX105" s="354"/>
      <c r="AY105" s="529"/>
      <c r="AZ105" s="354"/>
    </row>
    <row r="106" spans="2:52" ht="14.15" customHeight="1">
      <c r="B106" s="470"/>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528" t="s">
        <v>165</v>
      </c>
      <c r="AM106" s="1791" t="s">
        <v>201</v>
      </c>
      <c r="AN106" s="1791"/>
      <c r="AO106" s="1791"/>
      <c r="AP106" s="1791"/>
      <c r="AQ106" s="1791"/>
      <c r="AR106" s="1791"/>
      <c r="AS106" s="1791"/>
      <c r="AT106" s="1791"/>
      <c r="AU106" s="1791"/>
      <c r="AV106" s="1791"/>
      <c r="AW106" s="1791"/>
      <c r="AX106" s="1791"/>
      <c r="AY106" s="1938"/>
      <c r="AZ106" s="830"/>
    </row>
    <row r="107" spans="2:52" ht="14.15" customHeight="1">
      <c r="B107" s="470"/>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524"/>
      <c r="AM107" s="1791"/>
      <c r="AN107" s="1791"/>
      <c r="AO107" s="1791"/>
      <c r="AP107" s="1791"/>
      <c r="AQ107" s="1791"/>
      <c r="AR107" s="1791"/>
      <c r="AS107" s="1791"/>
      <c r="AT107" s="1791"/>
      <c r="AU107" s="1791"/>
      <c r="AV107" s="1791"/>
      <c r="AW107" s="1791"/>
      <c r="AX107" s="1791"/>
      <c r="AY107" s="1938"/>
      <c r="AZ107" s="830"/>
    </row>
    <row r="108" spans="2:52" ht="14.15" customHeight="1">
      <c r="B108" s="470"/>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524"/>
      <c r="AM108" s="1791"/>
      <c r="AN108" s="1791"/>
      <c r="AO108" s="1791"/>
      <c r="AP108" s="1791"/>
      <c r="AQ108" s="1791"/>
      <c r="AR108" s="1791"/>
      <c r="AS108" s="1791"/>
      <c r="AT108" s="1791"/>
      <c r="AU108" s="1791"/>
      <c r="AV108" s="1791"/>
      <c r="AW108" s="1791"/>
      <c r="AX108" s="1791"/>
      <c r="AY108" s="1938"/>
      <c r="AZ108" s="830"/>
    </row>
    <row r="109" spans="2:52" ht="14.15" customHeight="1">
      <c r="B109" s="470"/>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524"/>
      <c r="AM109" s="285"/>
      <c r="AN109" s="285"/>
      <c r="AO109" s="285"/>
      <c r="AP109" s="285"/>
      <c r="AQ109" s="285"/>
      <c r="AR109" s="285"/>
      <c r="AS109" s="285"/>
      <c r="AT109" s="285"/>
      <c r="AU109" s="285"/>
      <c r="AV109" s="285"/>
      <c r="AW109" s="285"/>
      <c r="AX109" s="285"/>
      <c r="AY109" s="496"/>
      <c r="AZ109" s="285"/>
    </row>
    <row r="110" spans="2:52" ht="14.15" customHeight="1">
      <c r="B110" s="470"/>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528" t="s">
        <v>165</v>
      </c>
      <c r="AM110" s="1938" t="s">
        <v>202</v>
      </c>
      <c r="AN110" s="2015"/>
      <c r="AO110" s="2015"/>
      <c r="AP110" s="2015"/>
      <c r="AQ110" s="2015"/>
      <c r="AR110" s="2015"/>
      <c r="AS110" s="2015"/>
      <c r="AT110" s="2015"/>
      <c r="AU110" s="2015"/>
      <c r="AV110" s="2015"/>
      <c r="AW110" s="2015"/>
      <c r="AX110" s="2015"/>
      <c r="AY110" s="2015"/>
      <c r="AZ110" s="830"/>
    </row>
    <row r="111" spans="2:52" ht="14.15" customHeight="1">
      <c r="B111" s="470"/>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528"/>
      <c r="AM111" s="1938"/>
      <c r="AN111" s="2015"/>
      <c r="AO111" s="2015"/>
      <c r="AP111" s="2015"/>
      <c r="AQ111" s="2015"/>
      <c r="AR111" s="2015"/>
      <c r="AS111" s="2015"/>
      <c r="AT111" s="2015"/>
      <c r="AU111" s="2015"/>
      <c r="AV111" s="2015"/>
      <c r="AW111" s="2015"/>
      <c r="AX111" s="2015"/>
      <c r="AY111" s="2015"/>
      <c r="AZ111" s="830"/>
    </row>
    <row r="112" spans="2:52" ht="14.15" customHeight="1">
      <c r="B112" s="162"/>
      <c r="AL112" s="530"/>
      <c r="AM112" s="1938"/>
      <c r="AN112" s="2015"/>
      <c r="AO112" s="2015"/>
      <c r="AP112" s="2015"/>
      <c r="AQ112" s="2015"/>
      <c r="AR112" s="2015"/>
      <c r="AS112" s="2015"/>
      <c r="AT112" s="2015"/>
      <c r="AU112" s="2015"/>
      <c r="AV112" s="2015"/>
      <c r="AW112" s="2015"/>
      <c r="AX112" s="2015"/>
      <c r="AY112" s="2015"/>
      <c r="AZ112" s="830"/>
    </row>
    <row r="113" spans="2:52" ht="14.15" customHeight="1">
      <c r="B113" s="162"/>
      <c r="AL113" s="531"/>
      <c r="AM113" s="1938"/>
      <c r="AN113" s="2015"/>
      <c r="AO113" s="2015"/>
      <c r="AP113" s="2015"/>
      <c r="AQ113" s="2015"/>
      <c r="AR113" s="2015"/>
      <c r="AS113" s="2015"/>
      <c r="AT113" s="2015"/>
      <c r="AU113" s="2015"/>
      <c r="AV113" s="2015"/>
      <c r="AW113" s="2015"/>
      <c r="AX113" s="2015"/>
      <c r="AY113" s="2015"/>
      <c r="AZ113" s="830"/>
    </row>
    <row r="114" spans="2:52">
      <c r="B114" s="162"/>
      <c r="AL114" s="531"/>
      <c r="AM114" s="1938"/>
      <c r="AN114" s="2015"/>
      <c r="AO114" s="2015"/>
      <c r="AP114" s="2015"/>
      <c r="AQ114" s="2015"/>
      <c r="AR114" s="2015"/>
      <c r="AS114" s="2015"/>
      <c r="AT114" s="2015"/>
      <c r="AU114" s="2015"/>
      <c r="AV114" s="2015"/>
      <c r="AW114" s="2015"/>
      <c r="AX114" s="2015"/>
      <c r="AY114" s="2015"/>
      <c r="AZ114" s="830"/>
    </row>
    <row r="115" spans="2:52">
      <c r="B115" s="162"/>
      <c r="AL115" s="531"/>
      <c r="AM115" s="1938"/>
      <c r="AN115" s="2015"/>
      <c r="AO115" s="2015"/>
      <c r="AP115" s="2015"/>
      <c r="AQ115" s="2015"/>
      <c r="AR115" s="2015"/>
      <c r="AS115" s="2015"/>
      <c r="AT115" s="2015"/>
      <c r="AU115" s="2015"/>
      <c r="AV115" s="2015"/>
      <c r="AW115" s="2015"/>
      <c r="AX115" s="2015"/>
      <c r="AY115" s="2015"/>
      <c r="AZ115" s="830"/>
    </row>
    <row r="116" spans="2:52">
      <c r="B116" s="162"/>
      <c r="AL116" s="530" t="s">
        <v>165</v>
      </c>
      <c r="AM116" s="1791" t="s">
        <v>203</v>
      </c>
      <c r="AN116" s="1791"/>
      <c r="AO116" s="1791"/>
      <c r="AP116" s="1791"/>
      <c r="AQ116" s="1791"/>
      <c r="AR116" s="1791"/>
      <c r="AS116" s="1791"/>
      <c r="AT116" s="1791"/>
      <c r="AU116" s="1791"/>
      <c r="AV116" s="1791"/>
      <c r="AW116" s="1791"/>
      <c r="AX116" s="1791"/>
      <c r="AY116" s="1938"/>
      <c r="AZ116" s="830"/>
    </row>
    <row r="117" spans="2:52">
      <c r="B117" s="162"/>
      <c r="AL117" s="530"/>
      <c r="AM117" s="1791"/>
      <c r="AN117" s="1791"/>
      <c r="AO117" s="1791"/>
      <c r="AP117" s="1791"/>
      <c r="AQ117" s="1791"/>
      <c r="AR117" s="1791"/>
      <c r="AS117" s="1791"/>
      <c r="AT117" s="1791"/>
      <c r="AU117" s="1791"/>
      <c r="AV117" s="1791"/>
      <c r="AW117" s="1791"/>
      <c r="AX117" s="1791"/>
      <c r="AY117" s="1938"/>
      <c r="AZ117" s="830"/>
    </row>
    <row r="118" spans="2:52">
      <c r="B118" s="162"/>
      <c r="AL118" s="138"/>
      <c r="AM118" s="1791"/>
      <c r="AN118" s="1791"/>
      <c r="AO118" s="1791"/>
      <c r="AP118" s="1791"/>
      <c r="AQ118" s="1791"/>
      <c r="AR118" s="1791"/>
      <c r="AS118" s="1791"/>
      <c r="AT118" s="1791"/>
      <c r="AU118" s="1791"/>
      <c r="AV118" s="1791"/>
      <c r="AW118" s="1791"/>
      <c r="AX118" s="1791"/>
      <c r="AY118" s="1938"/>
      <c r="AZ118" s="830"/>
    </row>
    <row r="119" spans="2:52">
      <c r="B119" s="164"/>
      <c r="AL119" s="138"/>
      <c r="AM119" s="1791"/>
      <c r="AN119" s="1791"/>
      <c r="AO119" s="1791"/>
      <c r="AP119" s="1791"/>
      <c r="AQ119" s="1791"/>
      <c r="AR119" s="1791"/>
      <c r="AS119" s="1791"/>
      <c r="AT119" s="1791"/>
      <c r="AU119" s="1791"/>
      <c r="AV119" s="1791"/>
      <c r="AW119" s="1791"/>
      <c r="AX119" s="1791"/>
      <c r="AY119" s="1938"/>
      <c r="AZ119" s="830"/>
    </row>
    <row r="120" spans="2:52">
      <c r="B120" s="164"/>
      <c r="AL120" s="138"/>
      <c r="AM120" s="1791"/>
      <c r="AN120" s="1791"/>
      <c r="AO120" s="1791"/>
      <c r="AP120" s="1791"/>
      <c r="AQ120" s="1791"/>
      <c r="AR120" s="1791"/>
      <c r="AS120" s="1791"/>
      <c r="AT120" s="1791"/>
      <c r="AU120" s="1791"/>
      <c r="AV120" s="1791"/>
      <c r="AW120" s="1791"/>
      <c r="AX120" s="1791"/>
      <c r="AY120" s="1938"/>
      <c r="AZ120" s="830"/>
    </row>
    <row r="121" spans="2:52">
      <c r="B121" s="164"/>
      <c r="AL121" s="142"/>
      <c r="AM121" s="1791"/>
      <c r="AN121" s="1791"/>
      <c r="AO121" s="1791"/>
      <c r="AP121" s="1791"/>
      <c r="AQ121" s="1791"/>
      <c r="AR121" s="1791"/>
      <c r="AS121" s="1791"/>
      <c r="AT121" s="1791"/>
      <c r="AU121" s="1791"/>
      <c r="AV121" s="1791"/>
      <c r="AW121" s="1791"/>
      <c r="AX121" s="1791"/>
      <c r="AY121" s="1938"/>
      <c r="AZ121" s="830"/>
    </row>
    <row r="122" spans="2:52" ht="14">
      <c r="B122" s="470"/>
      <c r="C122" s="498"/>
      <c r="D122" s="225"/>
      <c r="E122" s="226"/>
      <c r="F122" s="227"/>
      <c r="G122" s="227"/>
      <c r="H122" s="228"/>
      <c r="I122" s="228"/>
      <c r="J122" s="228"/>
      <c r="K122" s="228"/>
      <c r="L122" s="228"/>
      <c r="M122" s="228"/>
      <c r="N122" s="228"/>
      <c r="O122" s="228"/>
      <c r="P122" s="228"/>
      <c r="Q122" s="228"/>
      <c r="R122" s="228"/>
      <c r="S122" s="228"/>
      <c r="T122" s="228"/>
      <c r="U122" s="228"/>
      <c r="V122" s="228"/>
      <c r="W122" s="228"/>
      <c r="X122" s="96"/>
      <c r="Y122" s="96"/>
      <c r="Z122" s="96"/>
      <c r="AA122" s="97"/>
      <c r="AB122" s="97"/>
      <c r="AC122" s="98"/>
      <c r="AD122" s="98"/>
      <c r="AE122" s="98"/>
      <c r="AF122" s="98"/>
      <c r="AG122" s="499"/>
      <c r="AH122" s="499"/>
      <c r="AI122" s="499"/>
      <c r="AJ122" s="499"/>
      <c r="AK122" s="499"/>
      <c r="AL122" s="163" t="s">
        <v>165</v>
      </c>
      <c r="AM122" s="354" t="s">
        <v>605</v>
      </c>
      <c r="AN122" s="503"/>
      <c r="AO122" s="503"/>
      <c r="AP122" s="503"/>
      <c r="AQ122" s="503"/>
      <c r="AR122" s="503"/>
      <c r="AS122" s="285"/>
      <c r="AT122" s="285"/>
      <c r="AU122" s="285"/>
      <c r="AV122" s="285"/>
      <c r="AW122" s="285"/>
      <c r="AX122" s="285"/>
      <c r="AY122" s="496"/>
      <c r="AZ122" s="285"/>
    </row>
    <row r="123" spans="2:52" ht="12.5" thickBot="1">
      <c r="B123" s="174"/>
      <c r="C123" s="175"/>
      <c r="D123" s="175"/>
      <c r="E123" s="175"/>
      <c r="F123" s="175"/>
      <c r="G123" s="175"/>
      <c r="H123" s="175"/>
      <c r="I123" s="175"/>
      <c r="J123" s="175"/>
      <c r="K123" s="175"/>
      <c r="L123" s="175"/>
      <c r="M123" s="175"/>
      <c r="N123" s="175"/>
      <c r="O123" s="175"/>
      <c r="P123" s="176"/>
      <c r="Q123" s="176"/>
      <c r="R123" s="176"/>
      <c r="S123" s="176"/>
      <c r="T123" s="176"/>
      <c r="U123" s="176"/>
      <c r="V123" s="176"/>
      <c r="W123" s="176"/>
      <c r="X123" s="176"/>
      <c r="Y123" s="176"/>
      <c r="Z123" s="176"/>
      <c r="AA123" s="253"/>
      <c r="AB123" s="253"/>
      <c r="AC123" s="175"/>
      <c r="AD123" s="175"/>
      <c r="AE123" s="175"/>
      <c r="AF123" s="175"/>
      <c r="AG123" s="253"/>
      <c r="AH123" s="175"/>
      <c r="AI123" s="175"/>
      <c r="AJ123" s="175"/>
      <c r="AK123" s="175"/>
      <c r="AL123" s="532"/>
      <c r="AM123" s="533"/>
      <c r="AN123" s="533"/>
      <c r="AO123" s="533"/>
      <c r="AP123" s="533"/>
      <c r="AQ123" s="533"/>
      <c r="AR123" s="533"/>
      <c r="AS123" s="533"/>
      <c r="AT123" s="533"/>
      <c r="AU123" s="533"/>
      <c r="AV123" s="533"/>
      <c r="AW123" s="533"/>
      <c r="AX123" s="533"/>
      <c r="AY123" s="534"/>
      <c r="AZ123" s="503"/>
    </row>
  </sheetData>
  <mergeCells count="285">
    <mergeCell ref="AK55:AM55"/>
    <mergeCell ref="G58:H58"/>
    <mergeCell ref="AA64:AC64"/>
    <mergeCell ref="AD64:AI64"/>
    <mergeCell ref="AK64:AM64"/>
    <mergeCell ref="AO64:AQ64"/>
    <mergeCell ref="M64:P64"/>
    <mergeCell ref="C64:L64"/>
    <mergeCell ref="Q64:Z64"/>
    <mergeCell ref="C62:H63"/>
    <mergeCell ref="I62:L63"/>
    <mergeCell ref="M62:P63"/>
    <mergeCell ref="AK50:AM51"/>
    <mergeCell ref="G54:H54"/>
    <mergeCell ref="G53:H53"/>
    <mergeCell ref="I53:L53"/>
    <mergeCell ref="M53:P53"/>
    <mergeCell ref="AA53:AC53"/>
    <mergeCell ref="AA44:AC44"/>
    <mergeCell ref="G52:H52"/>
    <mergeCell ref="I52:L52"/>
    <mergeCell ref="M52:P52"/>
    <mergeCell ref="M48:P49"/>
    <mergeCell ref="R53:Z53"/>
    <mergeCell ref="E48:H49"/>
    <mergeCell ref="I48:L49"/>
    <mergeCell ref="Q48:Z49"/>
    <mergeCell ref="AA48:AC49"/>
    <mergeCell ref="E45:H47"/>
    <mergeCell ref="I45:L47"/>
    <mergeCell ref="AK54:AM54"/>
    <mergeCell ref="AA52:AC52"/>
    <mergeCell ref="AK48:AM49"/>
    <mergeCell ref="E52:F59"/>
    <mergeCell ref="R59:Z59"/>
    <mergeCell ref="AD55:AI55"/>
    <mergeCell ref="AD42:AI43"/>
    <mergeCell ref="AD45:AI45"/>
    <mergeCell ref="AD46:AI46"/>
    <mergeCell ref="AD47:AI47"/>
    <mergeCell ref="AO44:AQ44"/>
    <mergeCell ref="M40:P41"/>
    <mergeCell ref="AN42:AN43"/>
    <mergeCell ref="AO42:AQ43"/>
    <mergeCell ref="AD44:AI44"/>
    <mergeCell ref="AA42:AC43"/>
    <mergeCell ref="M45:P47"/>
    <mergeCell ref="R45:Z45"/>
    <mergeCell ref="AA45:AC45"/>
    <mergeCell ref="AA47:AC47"/>
    <mergeCell ref="R46:Z46"/>
    <mergeCell ref="AA46:AC46"/>
    <mergeCell ref="R47:Z47"/>
    <mergeCell ref="M42:P43"/>
    <mergeCell ref="AK44:AM44"/>
    <mergeCell ref="R44:U44"/>
    <mergeCell ref="C40:H41"/>
    <mergeCell ref="I40:L41"/>
    <mergeCell ref="G55:H55"/>
    <mergeCell ref="AN48:AN49"/>
    <mergeCell ref="AO48:AQ49"/>
    <mergeCell ref="AT48:AV48"/>
    <mergeCell ref="AN50:AN51"/>
    <mergeCell ref="AO50:AQ51"/>
    <mergeCell ref="AT50:AV50"/>
    <mergeCell ref="AT45:AV45"/>
    <mergeCell ref="AK46:AM46"/>
    <mergeCell ref="AK45:AM45"/>
    <mergeCell ref="AO45:AQ47"/>
    <mergeCell ref="AK47:AM47"/>
    <mergeCell ref="AD52:AI52"/>
    <mergeCell ref="AS42:AX43"/>
    <mergeCell ref="Q40:AN41"/>
    <mergeCell ref="AO40:AQ41"/>
    <mergeCell ref="AR40:AX41"/>
    <mergeCell ref="C42:C49"/>
    <mergeCell ref="E42:H43"/>
    <mergeCell ref="I42:L43"/>
    <mergeCell ref="AD48:AI49"/>
    <mergeCell ref="R52:Z52"/>
    <mergeCell ref="BF14:BH14"/>
    <mergeCell ref="BI14:BK14"/>
    <mergeCell ref="BL14:BN14"/>
    <mergeCell ref="BO14:BQ14"/>
    <mergeCell ref="BA1:BE1"/>
    <mergeCell ref="BA57:BC57"/>
    <mergeCell ref="C17:H19"/>
    <mergeCell ref="I17:K19"/>
    <mergeCell ref="L17:P19"/>
    <mergeCell ref="Q17:U19"/>
    <mergeCell ref="V17:Z19"/>
    <mergeCell ref="AA17:AD19"/>
    <mergeCell ref="AE17:AH19"/>
    <mergeCell ref="AI17:AL19"/>
    <mergeCell ref="G57:H57"/>
    <mergeCell ref="I57:L57"/>
    <mergeCell ref="M57:P57"/>
    <mergeCell ref="BD16:BE17"/>
    <mergeCell ref="I54:L54"/>
    <mergeCell ref="M54:P54"/>
    <mergeCell ref="AA57:AC57"/>
    <mergeCell ref="AD57:AI57"/>
    <mergeCell ref="AK57:AM57"/>
    <mergeCell ref="B3:AK3"/>
    <mergeCell ref="BD12:BE13"/>
    <mergeCell ref="BF12:BH13"/>
    <mergeCell ref="BI12:BK13"/>
    <mergeCell ref="BL12:BN13"/>
    <mergeCell ref="BO12:BQ13"/>
    <mergeCell ref="BR12:BT13"/>
    <mergeCell ref="BC8:CN11"/>
    <mergeCell ref="BU18:CB18"/>
    <mergeCell ref="BF18:BH18"/>
    <mergeCell ref="BI18:BK18"/>
    <mergeCell ref="BL18:BN18"/>
    <mergeCell ref="BO18:BQ18"/>
    <mergeCell ref="BR18:BT18"/>
    <mergeCell ref="BR14:BT14"/>
    <mergeCell ref="BF15:BH15"/>
    <mergeCell ref="BI15:BK15"/>
    <mergeCell ref="BL15:BN15"/>
    <mergeCell ref="BO15:BQ15"/>
    <mergeCell ref="BR15:BT15"/>
    <mergeCell ref="BF16:BH17"/>
    <mergeCell ref="BI16:BK17"/>
    <mergeCell ref="BL16:BN17"/>
    <mergeCell ref="BO16:BQ17"/>
    <mergeCell ref="BR16:BT17"/>
    <mergeCell ref="AK6:AL6"/>
    <mergeCell ref="AI11:AL11"/>
    <mergeCell ref="AM11:AP12"/>
    <mergeCell ref="AE12:AH12"/>
    <mergeCell ref="AI12:AL12"/>
    <mergeCell ref="Y9:Z10"/>
    <mergeCell ref="AK42:AM43"/>
    <mergeCell ref="AO57:AQ57"/>
    <mergeCell ref="Q50:Z51"/>
    <mergeCell ref="AA50:AC51"/>
    <mergeCell ref="AA54:AC54"/>
    <mergeCell ref="AD50:AI51"/>
    <mergeCell ref="AM25:AY37"/>
    <mergeCell ref="AR14:AU14"/>
    <mergeCell ref="AA7:AD8"/>
    <mergeCell ref="AM7:AU8"/>
    <mergeCell ref="E20:AY21"/>
    <mergeCell ref="AS46:AX47"/>
    <mergeCell ref="E50:H51"/>
    <mergeCell ref="I50:L51"/>
    <mergeCell ref="M50:P51"/>
    <mergeCell ref="I55:L55"/>
    <mergeCell ref="M55:P55"/>
    <mergeCell ref="AA55:AC55"/>
    <mergeCell ref="AM106:AY108"/>
    <mergeCell ref="AM110:AY115"/>
    <mergeCell ref="AO55:AQ55"/>
    <mergeCell ref="AO52:AQ52"/>
    <mergeCell ref="AD53:AI53"/>
    <mergeCell ref="AK53:AM53"/>
    <mergeCell ref="AO53:AQ53"/>
    <mergeCell ref="AO54:AQ54"/>
    <mergeCell ref="AK52:AM52"/>
    <mergeCell ref="AD54:AI54"/>
    <mergeCell ref="AD59:AI59"/>
    <mergeCell ref="AR54:AX54"/>
    <mergeCell ref="AR55:AT55"/>
    <mergeCell ref="AR57:AT57"/>
    <mergeCell ref="AR59:AT59"/>
    <mergeCell ref="AR52:AX53"/>
    <mergeCell ref="AR56:AX56"/>
    <mergeCell ref="AR58:AX58"/>
    <mergeCell ref="AR63:AT63"/>
    <mergeCell ref="AU63:AW63"/>
    <mergeCell ref="Q62:AN62"/>
    <mergeCell ref="R54:Z54"/>
    <mergeCell ref="R55:Z55"/>
    <mergeCell ref="R56:Z56"/>
    <mergeCell ref="AR61:AT61"/>
    <mergeCell ref="I56:L56"/>
    <mergeCell ref="M56:P56"/>
    <mergeCell ref="AA56:AC56"/>
    <mergeCell ref="AD56:AI56"/>
    <mergeCell ref="AK56:AM56"/>
    <mergeCell ref="M59:P59"/>
    <mergeCell ref="AA59:AC59"/>
    <mergeCell ref="AK59:AM59"/>
    <mergeCell ref="R58:Z58"/>
    <mergeCell ref="I58:L58"/>
    <mergeCell ref="M58:P58"/>
    <mergeCell ref="AM116:AY121"/>
    <mergeCell ref="D42:D49"/>
    <mergeCell ref="C50:D59"/>
    <mergeCell ref="AO62:AQ62"/>
    <mergeCell ref="AO59:AQ59"/>
    <mergeCell ref="C60:H61"/>
    <mergeCell ref="I60:L61"/>
    <mergeCell ref="M60:P61"/>
    <mergeCell ref="Q60:Z61"/>
    <mergeCell ref="AA60:AC61"/>
    <mergeCell ref="AD60:AI61"/>
    <mergeCell ref="AK60:AM61"/>
    <mergeCell ref="AN60:AN61"/>
    <mergeCell ref="AO60:AQ61"/>
    <mergeCell ref="G59:H59"/>
    <mergeCell ref="I59:L59"/>
    <mergeCell ref="Q42:Z43"/>
    <mergeCell ref="Q45:Q47"/>
    <mergeCell ref="AO56:AQ56"/>
    <mergeCell ref="AA58:AC58"/>
    <mergeCell ref="AD58:AI58"/>
    <mergeCell ref="AK58:AM58"/>
    <mergeCell ref="AO58:AQ58"/>
    <mergeCell ref="G56:H56"/>
    <mergeCell ref="C9:D12"/>
    <mergeCell ref="E9:H10"/>
    <mergeCell ref="I9:K10"/>
    <mergeCell ref="L9:P10"/>
    <mergeCell ref="Q9:U10"/>
    <mergeCell ref="V9:X10"/>
    <mergeCell ref="E11:H11"/>
    <mergeCell ref="I11:K11"/>
    <mergeCell ref="L11:P11"/>
    <mergeCell ref="Q11:U11"/>
    <mergeCell ref="E12:H12"/>
    <mergeCell ref="I12:K12"/>
    <mergeCell ref="L12:P12"/>
    <mergeCell ref="Q12:U12"/>
    <mergeCell ref="V12:Z12"/>
    <mergeCell ref="E16:H16"/>
    <mergeCell ref="I16:K16"/>
    <mergeCell ref="L16:P16"/>
    <mergeCell ref="Q16:U16"/>
    <mergeCell ref="V16:Z16"/>
    <mergeCell ref="AA16:AD16"/>
    <mergeCell ref="AE16:AH16"/>
    <mergeCell ref="AI16:AL16"/>
    <mergeCell ref="E15:H15"/>
    <mergeCell ref="I15:K15"/>
    <mergeCell ref="L15:P15"/>
    <mergeCell ref="Q15:U15"/>
    <mergeCell ref="V15:Z15"/>
    <mergeCell ref="AA15:AD15"/>
    <mergeCell ref="AE15:AH15"/>
    <mergeCell ref="AI15:AL15"/>
    <mergeCell ref="B1:AY1"/>
    <mergeCell ref="AL3:AY3"/>
    <mergeCell ref="AN6:AO6"/>
    <mergeCell ref="AQ6:AR6"/>
    <mergeCell ref="C13:D16"/>
    <mergeCell ref="E13:H14"/>
    <mergeCell ref="I13:K14"/>
    <mergeCell ref="O13:P14"/>
    <mergeCell ref="C7:D8"/>
    <mergeCell ref="E7:H8"/>
    <mergeCell ref="I7:K8"/>
    <mergeCell ref="L7:P8"/>
    <mergeCell ref="Q7:U8"/>
    <mergeCell ref="V13:Z14"/>
    <mergeCell ref="AA13:AD14"/>
    <mergeCell ref="V7:Z8"/>
    <mergeCell ref="Q13:S14"/>
    <mergeCell ref="AA12:AD12"/>
    <mergeCell ref="V11:Z11"/>
    <mergeCell ref="AA11:AD11"/>
    <mergeCell ref="AE7:AH8"/>
    <mergeCell ref="AI7:AL8"/>
    <mergeCell ref="AE13:AH14"/>
    <mergeCell ref="AI13:AL14"/>
    <mergeCell ref="AR13:AU13"/>
    <mergeCell ref="AM14:AQ14"/>
    <mergeCell ref="AR9:AU9"/>
    <mergeCell ref="AM10:AQ10"/>
    <mergeCell ref="AR10:AU10"/>
    <mergeCell ref="AR11:AU11"/>
    <mergeCell ref="AR12:AU12"/>
    <mergeCell ref="T13:U14"/>
    <mergeCell ref="I28:AK29"/>
    <mergeCell ref="AE11:AH11"/>
    <mergeCell ref="AA9:AD10"/>
    <mergeCell ref="AE9:AH10"/>
    <mergeCell ref="AM9:AQ9"/>
    <mergeCell ref="AM13:AQ13"/>
    <mergeCell ref="AM17:AU19"/>
    <mergeCell ref="AI9:AL10"/>
    <mergeCell ref="I26:AK27"/>
    <mergeCell ref="L13:N14"/>
  </mergeCells>
  <phoneticPr fontId="2"/>
  <conditionalFormatting sqref="AR55:AT55">
    <cfRule type="containsBlanks" dxfId="15" priority="4">
      <formula>LEN(TRIM(AR55))=0</formula>
    </cfRule>
  </conditionalFormatting>
  <conditionalFormatting sqref="AR57:AT57">
    <cfRule type="containsBlanks" dxfId="14" priority="3">
      <formula>LEN(TRIM(AR57))=0</formula>
    </cfRule>
  </conditionalFormatting>
  <conditionalFormatting sqref="AR59:AT59">
    <cfRule type="containsBlanks" dxfId="13" priority="2">
      <formula>LEN(TRIM(AR59))=0</formula>
    </cfRule>
  </conditionalFormatting>
  <conditionalFormatting sqref="AR61:AT61">
    <cfRule type="containsBlanks" dxfId="12" priority="1">
      <formula>LEN(TRIM(AR61))=0</formula>
    </cfRule>
  </conditionalFormatting>
  <dataValidations count="1">
    <dataValidation type="list" allowBlank="1" showInputMessage="1" showErrorMessage="1" sqref="BL53:BN53 AR61:AT61 AR63:AT63 BL60:BN60 AR55:AT55 AR57:AT57 AR59:AT59" xr:uid="{00000000-0002-0000-0200-000000000000}">
      <formula1>"　,園舎内,園舎外"</formula1>
    </dataValidation>
  </dataValidations>
  <hyperlinks>
    <hyperlink ref="BA1" location="目次!A1" display="目次に戻る" xr:uid="{00000000-0004-0000-0200-000000000000}"/>
  </hyperlinks>
  <printOptions horizontalCentered="1"/>
  <pageMargins left="0.70866141732283472" right="0.31496062992125984" top="0.39370078740157483" bottom="0.31496062992125984" header="0.51181102362204722" footer="0.35433070866141736"/>
  <pageSetup paperSize="9" scale="85" orientation="portrait" r:id="rId1"/>
  <headerFooter alignWithMargins="0"/>
  <colBreaks count="1" manualBreakCount="1">
    <brk id="52" max="65" man="1"/>
  </col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sheetPr>
  <dimension ref="A1:BY79"/>
  <sheetViews>
    <sheetView showGridLines="0" view="pageBreakPreview" zoomScale="90" zoomScaleNormal="100" zoomScaleSheetLayoutView="90" workbookViewId="0">
      <selection activeCell="A30" sqref="A30"/>
    </sheetView>
  </sheetViews>
  <sheetFormatPr defaultColWidth="8" defaultRowHeight="12"/>
  <cols>
    <col min="1" max="2" width="1.453125" style="5" customWidth="1"/>
    <col min="3" max="25" width="2.36328125" style="5" customWidth="1"/>
    <col min="26" max="26" width="8" style="5" customWidth="1"/>
    <col min="27" max="42" width="2.36328125" style="5" customWidth="1"/>
    <col min="43" max="77" width="2.6328125" style="5" customWidth="1"/>
    <col min="78" max="16384" width="8" style="5"/>
  </cols>
  <sheetData>
    <row r="1" spans="1:77" ht="14.15" customHeight="1">
      <c r="B1" s="2394" t="s">
        <v>2191</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071" t="s">
        <v>1428</v>
      </c>
      <c r="AN1" s="2071"/>
      <c r="AO1" s="2071"/>
      <c r="AP1" s="2071"/>
      <c r="AQ1" s="2071"/>
      <c r="AR1" s="2071"/>
      <c r="AS1" s="2071"/>
    </row>
    <row r="2" spans="1:77" ht="5.15" customHeight="1" thickBot="1"/>
    <row r="3" spans="1:77" ht="14.15" customHeight="1">
      <c r="B3" s="2395" t="s">
        <v>463</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795"/>
      <c r="AA3" s="2796" t="s">
        <v>155</v>
      </c>
      <c r="AB3" s="2396"/>
      <c r="AC3" s="2396"/>
      <c r="AD3" s="2396"/>
      <c r="AE3" s="2396"/>
      <c r="AF3" s="2396"/>
      <c r="AG3" s="2396"/>
      <c r="AH3" s="2396"/>
      <c r="AI3" s="2396"/>
      <c r="AJ3" s="2396"/>
      <c r="AK3" s="2396"/>
      <c r="AL3" s="2797"/>
      <c r="AQ3" s="5" t="s">
        <v>1756</v>
      </c>
    </row>
    <row r="4" spans="1:77" ht="14.15" customHeight="1">
      <c r="B4" s="63" t="s">
        <v>628</v>
      </c>
      <c r="C4" s="132"/>
      <c r="D4" s="1"/>
      <c r="E4" s="6"/>
      <c r="F4" s="6"/>
      <c r="G4" s="6"/>
      <c r="H4" s="6"/>
      <c r="I4" s="6"/>
      <c r="J4" s="6"/>
      <c r="K4" s="6"/>
      <c r="L4" s="6"/>
      <c r="M4" s="6"/>
      <c r="N4" s="1"/>
      <c r="P4" s="1"/>
      <c r="Q4" s="1"/>
      <c r="R4" s="1"/>
      <c r="S4" s="1"/>
      <c r="T4" s="1"/>
      <c r="U4" s="1"/>
      <c r="V4" s="1"/>
      <c r="W4" s="1"/>
      <c r="X4" s="1"/>
      <c r="Y4" s="1"/>
      <c r="Z4" s="6"/>
      <c r="AA4" s="105"/>
      <c r="AB4" s="931"/>
      <c r="AC4" s="931"/>
      <c r="AD4" s="931"/>
      <c r="AE4" s="931"/>
      <c r="AF4" s="931"/>
      <c r="AG4" s="931"/>
      <c r="AH4" s="931"/>
      <c r="AI4" s="931"/>
      <c r="AJ4" s="931"/>
      <c r="AK4" s="931"/>
      <c r="AL4" s="1636"/>
      <c r="AM4" s="62"/>
      <c r="AQ4" s="1204"/>
      <c r="AR4" s="1204"/>
      <c r="AS4" s="1204"/>
      <c r="AT4" s="1204"/>
      <c r="AU4" s="1204"/>
      <c r="AV4" s="1204"/>
      <c r="AW4" s="1204"/>
      <c r="AX4" s="1204"/>
      <c r="AY4" s="1204"/>
      <c r="AZ4" s="1204"/>
      <c r="BA4" s="1204"/>
      <c r="BB4" s="1204"/>
      <c r="BC4" s="1204"/>
      <c r="BD4" s="1204"/>
      <c r="BE4" s="1204"/>
      <c r="BF4" s="1204"/>
      <c r="BG4" s="1204"/>
      <c r="BH4" s="1204"/>
      <c r="BI4" s="1204"/>
      <c r="BJ4" s="1204"/>
      <c r="BK4" s="1204"/>
      <c r="BL4" s="1204"/>
      <c r="BM4" s="1204"/>
      <c r="BN4" s="1204"/>
      <c r="BO4" s="1204"/>
      <c r="BP4" s="1204"/>
      <c r="BQ4" s="1204"/>
      <c r="BR4" s="1204"/>
      <c r="BS4" s="1204"/>
      <c r="BT4" s="1204"/>
      <c r="BU4" s="1204"/>
      <c r="BV4" s="1204"/>
      <c r="BW4" s="1204"/>
    </row>
    <row r="5" spans="1:77" ht="14.15" customHeight="1">
      <c r="B5" s="63"/>
      <c r="C5" s="1"/>
      <c r="D5" s="81"/>
      <c r="E5" s="81"/>
      <c r="F5" s="81"/>
      <c r="G5" s="81"/>
      <c r="H5" s="81"/>
      <c r="I5" s="81"/>
      <c r="J5" s="81"/>
      <c r="K5" s="81"/>
      <c r="L5" s="81"/>
      <c r="M5" s="81"/>
      <c r="N5" s="81"/>
      <c r="O5" s="81"/>
      <c r="P5" s="81"/>
      <c r="Q5" s="81"/>
      <c r="R5" s="81"/>
      <c r="S5" s="81"/>
      <c r="T5" s="81"/>
      <c r="U5" s="81"/>
      <c r="V5" s="81"/>
      <c r="W5" s="81"/>
      <c r="X5" s="81"/>
      <c r="Y5" s="81"/>
      <c r="Z5" s="343"/>
      <c r="AA5" s="105"/>
      <c r="AB5" s="574"/>
      <c r="AC5" s="574"/>
      <c r="AD5" s="574"/>
      <c r="AE5" s="574"/>
      <c r="AF5" s="574"/>
      <c r="AG5" s="574"/>
      <c r="AH5" s="574"/>
      <c r="AI5" s="574"/>
      <c r="AJ5" s="574"/>
      <c r="AK5" s="574"/>
      <c r="AL5" s="576"/>
      <c r="AM5" s="62"/>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row>
    <row r="6" spans="1:77" ht="14.15" customHeight="1">
      <c r="B6" s="63"/>
      <c r="C6" s="1" t="s">
        <v>1784</v>
      </c>
      <c r="D6" s="81"/>
      <c r="E6" s="81"/>
      <c r="F6" s="81"/>
      <c r="G6" s="81"/>
      <c r="H6" s="81"/>
      <c r="I6" s="81"/>
      <c r="J6" s="81"/>
      <c r="K6" s="81"/>
      <c r="L6" s="81"/>
      <c r="M6" s="81"/>
      <c r="N6" s="81"/>
      <c r="O6" s="81"/>
      <c r="P6" s="81"/>
      <c r="Q6" s="81"/>
      <c r="R6" s="81"/>
      <c r="S6" s="81"/>
      <c r="T6" s="81"/>
      <c r="U6" s="81"/>
      <c r="V6" s="81"/>
      <c r="W6" s="81"/>
      <c r="X6" s="81"/>
      <c r="Y6" s="81"/>
      <c r="Z6" s="343"/>
      <c r="AA6" s="171"/>
      <c r="AB6" s="739"/>
      <c r="AC6" s="739"/>
      <c r="AD6" s="739"/>
      <c r="AE6" s="739"/>
      <c r="AF6" s="739"/>
      <c r="AG6" s="739"/>
      <c r="AH6" s="739"/>
      <c r="AI6" s="739"/>
      <c r="AJ6" s="739"/>
      <c r="AK6" s="739"/>
      <c r="AL6" s="1446"/>
      <c r="AM6" s="62"/>
      <c r="AQ6" s="1204"/>
      <c r="AR6" s="1204"/>
      <c r="AS6" s="1204"/>
      <c r="AT6" s="1204"/>
      <c r="AU6" s="1204"/>
      <c r="AV6" s="1204"/>
      <c r="AW6" s="1204"/>
      <c r="AX6" s="1204"/>
      <c r="AY6" s="1204"/>
      <c r="AZ6" s="1204"/>
      <c r="BA6" s="1204"/>
      <c r="BB6" s="1204"/>
      <c r="BC6" s="1204"/>
      <c r="BD6" s="1204"/>
      <c r="BE6" s="1204"/>
      <c r="BF6" s="1204"/>
      <c r="BG6" s="1204"/>
      <c r="BH6" s="1204"/>
      <c r="BI6" s="1204"/>
      <c r="BJ6" s="1204"/>
      <c r="BK6" s="1204"/>
      <c r="BL6" s="1204"/>
      <c r="BM6" s="1204"/>
      <c r="BN6" s="1204"/>
      <c r="BO6" s="1204"/>
      <c r="BP6" s="1204"/>
      <c r="BQ6" s="1204"/>
      <c r="BR6" s="1204"/>
      <c r="BS6" s="1204"/>
      <c r="BT6" s="1204"/>
      <c r="BU6" s="1204"/>
      <c r="BV6" s="1204"/>
      <c r="BW6" s="1204"/>
    </row>
    <row r="7" spans="1:77" ht="14.15" customHeight="1">
      <c r="B7" s="63"/>
      <c r="C7" s="81"/>
      <c r="D7" s="81"/>
      <c r="E7" s="81"/>
      <c r="F7" s="81"/>
      <c r="G7" s="81"/>
      <c r="H7" s="81"/>
      <c r="I7" s="81"/>
      <c r="J7" s="81"/>
      <c r="K7" s="81"/>
      <c r="L7" s="81"/>
      <c r="M7" s="81"/>
      <c r="N7" s="81"/>
      <c r="O7" s="81"/>
      <c r="P7" s="81"/>
      <c r="Q7" s="81"/>
      <c r="R7" s="81"/>
      <c r="S7" s="81"/>
      <c r="T7" s="81"/>
      <c r="U7" s="81"/>
      <c r="V7" s="81"/>
      <c r="W7" s="81"/>
      <c r="X7" s="81"/>
      <c r="Y7" s="81"/>
      <c r="Z7" s="343"/>
      <c r="AA7" s="171"/>
      <c r="AB7" s="739"/>
      <c r="AC7" s="739"/>
      <c r="AD7" s="739"/>
      <c r="AE7" s="739"/>
      <c r="AF7" s="739"/>
      <c r="AG7" s="739"/>
      <c r="AH7" s="739"/>
      <c r="AI7" s="739"/>
      <c r="AJ7" s="739"/>
      <c r="AK7" s="739"/>
      <c r="AL7" s="1446"/>
      <c r="AM7" s="62"/>
      <c r="AQ7" s="1204"/>
      <c r="AR7" s="1204"/>
      <c r="AS7" s="1204"/>
      <c r="AT7" s="1204"/>
      <c r="AU7" s="1204"/>
      <c r="AV7" s="1204"/>
      <c r="AW7" s="1204"/>
      <c r="AX7" s="1204"/>
      <c r="AY7" s="1204"/>
      <c r="AZ7" s="1204"/>
      <c r="BA7" s="1204"/>
      <c r="BB7" s="1204"/>
      <c r="BC7" s="1204"/>
      <c r="BD7" s="1204"/>
      <c r="BE7" s="1204"/>
      <c r="BF7" s="1204"/>
      <c r="BG7" s="1204"/>
      <c r="BH7" s="1204"/>
      <c r="BI7" s="1204"/>
      <c r="BJ7" s="1204"/>
      <c r="BK7" s="1204"/>
      <c r="BL7" s="1204"/>
      <c r="BM7" s="1204"/>
      <c r="BN7" s="1204"/>
      <c r="BO7" s="1204"/>
      <c r="BP7" s="1204"/>
      <c r="BQ7" s="1204"/>
      <c r="BR7" s="1204"/>
      <c r="BS7" s="1204"/>
      <c r="BT7" s="1204"/>
      <c r="BU7" s="1204"/>
      <c r="BV7" s="1204"/>
      <c r="BW7" s="1204"/>
    </row>
    <row r="8" spans="1:77" ht="14.15" customHeight="1">
      <c r="B8" s="63"/>
      <c r="D8" s="1"/>
      <c r="E8" s="6"/>
      <c r="F8" s="6"/>
      <c r="G8" s="6"/>
      <c r="H8" s="6"/>
      <c r="I8" s="6"/>
      <c r="J8" s="6"/>
      <c r="K8" s="6"/>
      <c r="L8" s="6"/>
      <c r="M8" s="6"/>
      <c r="N8" s="1"/>
      <c r="P8" s="1"/>
      <c r="Q8" s="1"/>
      <c r="R8" s="1"/>
      <c r="S8" s="1"/>
      <c r="T8" s="1"/>
      <c r="U8" s="1"/>
      <c r="V8" s="1"/>
      <c r="W8" s="1"/>
      <c r="X8" s="1"/>
      <c r="Y8" s="1"/>
      <c r="Z8" s="6"/>
      <c r="AA8" s="171" t="s">
        <v>1276</v>
      </c>
      <c r="AB8" s="829"/>
      <c r="AC8" s="829"/>
      <c r="AD8" s="829"/>
      <c r="AE8" s="829"/>
      <c r="AF8" s="829"/>
      <c r="AG8" s="829"/>
      <c r="AH8" s="829"/>
      <c r="AI8" s="829"/>
      <c r="AJ8" s="829"/>
      <c r="AK8" s="829"/>
      <c r="AL8" s="614"/>
      <c r="AM8" s="62"/>
      <c r="AQ8" s="1204"/>
      <c r="AR8" s="1204"/>
      <c r="AS8" s="1204"/>
      <c r="AT8" s="1204"/>
      <c r="AU8" s="1204"/>
      <c r="AV8" s="1204"/>
      <c r="AW8" s="1204"/>
      <c r="AX8" s="1204"/>
      <c r="AY8" s="1204"/>
      <c r="AZ8" s="1204"/>
      <c r="BA8" s="1204"/>
      <c r="BB8" s="1204"/>
      <c r="BC8" s="1204"/>
      <c r="BD8" s="1204"/>
      <c r="BE8" s="1204"/>
      <c r="BF8" s="1204"/>
      <c r="BG8" s="1204"/>
      <c r="BH8" s="1204"/>
      <c r="BI8" s="1204"/>
      <c r="BJ8" s="1204"/>
      <c r="BK8" s="1204"/>
      <c r="BL8" s="1204"/>
      <c r="BM8" s="1204"/>
      <c r="BN8" s="1204"/>
      <c r="BO8" s="1204"/>
      <c r="BP8" s="1204"/>
      <c r="BQ8" s="1204"/>
      <c r="BR8" s="1204"/>
      <c r="BS8" s="1204"/>
      <c r="BT8" s="1204"/>
      <c r="BU8" s="1204"/>
      <c r="BV8" s="1204"/>
      <c r="BW8" s="1204"/>
    </row>
    <row r="9" spans="1:77" ht="14.15" customHeight="1">
      <c r="B9" s="63"/>
      <c r="C9" s="1" t="s">
        <v>2192</v>
      </c>
      <c r="D9" s="1"/>
      <c r="E9" s="6"/>
      <c r="F9" s="6"/>
      <c r="G9" s="6"/>
      <c r="H9" s="6"/>
      <c r="I9" s="6"/>
      <c r="J9" s="6"/>
      <c r="K9" s="6"/>
      <c r="L9" s="6"/>
      <c r="M9" s="6"/>
      <c r="N9" s="1"/>
      <c r="P9" s="1"/>
      <c r="Q9" s="1"/>
      <c r="R9" s="1"/>
      <c r="S9" s="1"/>
      <c r="T9" s="1"/>
      <c r="U9" s="1"/>
      <c r="V9" s="1"/>
      <c r="W9" s="1"/>
      <c r="X9" s="1"/>
      <c r="Y9" s="1"/>
      <c r="Z9" s="6"/>
      <c r="AA9" s="163" t="s">
        <v>966</v>
      </c>
      <c r="AB9" s="829" t="s">
        <v>968</v>
      </c>
      <c r="AC9" s="829"/>
      <c r="AD9" s="829"/>
      <c r="AE9" s="829"/>
      <c r="AF9" s="829"/>
      <c r="AG9" s="829"/>
      <c r="AH9" s="829"/>
      <c r="AI9" s="829"/>
      <c r="AJ9" s="829"/>
      <c r="AK9" s="829"/>
      <c r="AL9" s="614"/>
      <c r="AM9" s="62"/>
      <c r="AQ9" s="1204"/>
      <c r="AR9" s="1204"/>
      <c r="AS9" s="1204"/>
      <c r="AT9" s="1204"/>
      <c r="AU9" s="1204"/>
      <c r="AV9" s="1204"/>
      <c r="AW9" s="1204"/>
      <c r="AX9" s="1204"/>
      <c r="AY9" s="1204"/>
      <c r="AZ9" s="1204"/>
      <c r="BA9" s="1204"/>
      <c r="BB9" s="1204"/>
      <c r="BC9" s="1204"/>
      <c r="BD9" s="1204"/>
      <c r="BE9" s="1204"/>
      <c r="BF9" s="1204"/>
      <c r="BG9" s="1204"/>
      <c r="BH9" s="1204"/>
      <c r="BI9" s="1204"/>
      <c r="BJ9" s="1204"/>
      <c r="BK9" s="1204"/>
      <c r="BL9" s="1204"/>
      <c r="BM9" s="1204"/>
      <c r="BN9" s="1204"/>
      <c r="BO9" s="1204"/>
      <c r="BP9" s="1204"/>
      <c r="BQ9" s="1204"/>
      <c r="BR9" s="1204"/>
      <c r="BS9" s="1204"/>
      <c r="BT9" s="1204"/>
      <c r="BU9" s="1204"/>
      <c r="BV9" s="1204"/>
      <c r="BW9" s="1204"/>
    </row>
    <row r="10" spans="1:77" ht="14.15" customHeight="1">
      <c r="B10" s="63"/>
      <c r="C10" s="1"/>
      <c r="D10" s="1" t="s">
        <v>1588</v>
      </c>
      <c r="E10" s="6"/>
      <c r="F10" s="6"/>
      <c r="G10" s="6"/>
      <c r="H10" s="6"/>
      <c r="I10" s="6"/>
      <c r="J10" s="6"/>
      <c r="K10" s="6"/>
      <c r="L10" s="6"/>
      <c r="M10" s="6"/>
      <c r="N10" s="1"/>
      <c r="P10" s="1"/>
      <c r="Q10" s="1"/>
      <c r="R10" s="1"/>
      <c r="S10" s="1"/>
      <c r="T10" s="1"/>
      <c r="U10" s="1"/>
      <c r="V10" s="1"/>
      <c r="W10" s="1"/>
      <c r="X10" s="1"/>
      <c r="Y10" s="1"/>
      <c r="Z10" s="6"/>
      <c r="AA10" s="171"/>
      <c r="AB10" s="760"/>
      <c r="AC10" s="760"/>
      <c r="AD10" s="760"/>
      <c r="AE10" s="760"/>
      <c r="AF10" s="760"/>
      <c r="AG10" s="829"/>
      <c r="AH10" s="829"/>
      <c r="AI10" s="829"/>
      <c r="AJ10" s="829"/>
      <c r="AK10" s="829"/>
      <c r="AL10" s="614"/>
      <c r="AM10" s="62"/>
      <c r="AQ10" s="1204"/>
      <c r="AR10" s="1204"/>
      <c r="AS10" s="1204"/>
      <c r="AT10" s="1204"/>
      <c r="AU10" s="1204"/>
      <c r="AV10" s="1204"/>
      <c r="AW10" s="1204"/>
      <c r="AX10" s="1204"/>
      <c r="AY10" s="1204"/>
      <c r="AZ10" s="1204"/>
      <c r="BA10" s="1204"/>
      <c r="BB10" s="1204"/>
      <c r="BC10" s="1204"/>
      <c r="BD10" s="1204"/>
      <c r="BE10" s="1204"/>
      <c r="BF10" s="1204"/>
      <c r="BG10" s="1204"/>
      <c r="BH10" s="1204"/>
      <c r="BI10" s="1204"/>
      <c r="BJ10" s="1204"/>
      <c r="BK10" s="1204"/>
      <c r="BL10" s="1204"/>
      <c r="BM10" s="1204"/>
      <c r="BN10" s="1204"/>
      <c r="BO10" s="1204"/>
      <c r="BP10" s="1204"/>
      <c r="BQ10" s="1204"/>
      <c r="BR10" s="1204"/>
      <c r="BS10" s="1204"/>
      <c r="BT10" s="1204"/>
      <c r="BU10" s="1204"/>
      <c r="BV10" s="1204"/>
      <c r="BW10" s="1204"/>
    </row>
    <row r="11" spans="1:77" ht="14.15" customHeight="1">
      <c r="B11" s="63"/>
      <c r="D11" s="1240"/>
      <c r="E11" s="1239"/>
      <c r="F11" s="1239"/>
      <c r="G11" s="1239"/>
      <c r="H11" s="1239"/>
      <c r="I11" s="1239"/>
      <c r="J11" s="1239"/>
      <c r="K11" s="1239"/>
      <c r="L11" s="1239"/>
      <c r="M11" s="1239"/>
      <c r="N11" s="1240"/>
      <c r="P11" s="1"/>
      <c r="Q11" s="1"/>
      <c r="R11" s="1"/>
      <c r="S11" s="1"/>
      <c r="T11" s="1"/>
      <c r="U11" s="1"/>
      <c r="V11" s="1"/>
      <c r="W11" s="1"/>
      <c r="X11" s="1"/>
      <c r="Y11" s="1"/>
      <c r="Z11" s="70"/>
      <c r="AA11" s="163"/>
      <c r="AB11" s="829"/>
      <c r="AC11" s="760"/>
      <c r="AD11" s="1637"/>
      <c r="AE11" s="1637"/>
      <c r="AF11" s="1637"/>
      <c r="AG11" s="1637"/>
      <c r="AH11" s="1637"/>
      <c r="AI11" s="1637"/>
      <c r="AJ11" s="503"/>
      <c r="AK11" s="503"/>
      <c r="AL11" s="1255"/>
      <c r="AM11" s="62"/>
      <c r="AQ11" s="1204"/>
      <c r="AR11" s="1204"/>
      <c r="AS11" s="1204"/>
      <c r="AT11" s="1204"/>
      <c r="AU11" s="1204"/>
      <c r="AV11" s="1204"/>
      <c r="AW11" s="1204"/>
      <c r="AX11" s="1204"/>
      <c r="AY11" s="1204"/>
      <c r="AZ11" s="1204"/>
      <c r="BA11" s="1204"/>
      <c r="BB11" s="1204"/>
      <c r="BC11" s="1204"/>
      <c r="BD11" s="1204"/>
      <c r="BE11" s="1204"/>
      <c r="BF11" s="1204"/>
      <c r="BG11" s="1204"/>
      <c r="BH11" s="1204"/>
      <c r="BI11" s="1204"/>
      <c r="BJ11" s="1204"/>
      <c r="BK11" s="1204"/>
      <c r="BL11" s="1204"/>
      <c r="BM11" s="1204"/>
      <c r="BN11" s="1204"/>
      <c r="BO11" s="1204"/>
      <c r="BP11" s="1204"/>
      <c r="BQ11" s="1204"/>
      <c r="BR11" s="1204"/>
      <c r="BS11" s="1204"/>
      <c r="BT11" s="1204"/>
      <c r="BU11" s="1204"/>
      <c r="BV11" s="1204"/>
      <c r="BW11" s="1204"/>
    </row>
    <row r="12" spans="1:77" ht="14.15" customHeight="1">
      <c r="B12" s="63"/>
      <c r="C12" s="1" t="s">
        <v>2193</v>
      </c>
      <c r="D12" s="1"/>
      <c r="E12" s="6"/>
      <c r="F12" s="6"/>
      <c r="G12" s="6"/>
      <c r="H12" s="6"/>
      <c r="I12" s="6"/>
      <c r="J12" s="6"/>
      <c r="K12" s="6"/>
      <c r="L12" s="6"/>
      <c r="M12" s="6"/>
      <c r="N12" s="1"/>
      <c r="P12" s="1"/>
      <c r="Q12" s="1"/>
      <c r="R12" s="1"/>
      <c r="S12" s="1"/>
      <c r="T12" s="1"/>
      <c r="U12" s="1"/>
      <c r="V12" s="1"/>
      <c r="W12" s="1"/>
      <c r="X12" s="1"/>
      <c r="Y12" s="1"/>
      <c r="Z12" s="6"/>
      <c r="AA12" s="171" t="s">
        <v>1277</v>
      </c>
      <c r="AB12" s="829"/>
      <c r="AC12" s="829"/>
      <c r="AD12" s="503"/>
      <c r="AE12" s="503"/>
      <c r="AF12" s="503"/>
      <c r="AG12" s="503"/>
      <c r="AH12" s="503"/>
      <c r="AI12" s="503"/>
      <c r="AJ12" s="503"/>
      <c r="AK12" s="503"/>
      <c r="AL12" s="1255"/>
      <c r="AM12" s="62"/>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row>
    <row r="13" spans="1:77" ht="14.15" customHeight="1">
      <c r="A13" s="6"/>
      <c r="B13" s="68"/>
      <c r="C13" s="6"/>
      <c r="E13" s="1"/>
      <c r="F13" s="6"/>
      <c r="G13" s="6"/>
      <c r="H13" s="6"/>
      <c r="I13" s="6"/>
      <c r="J13" s="6"/>
      <c r="K13" s="6"/>
      <c r="L13" s="6"/>
      <c r="M13" s="6"/>
      <c r="N13" s="6"/>
      <c r="O13" s="6"/>
      <c r="P13" s="6"/>
      <c r="Q13" s="6"/>
      <c r="R13" s="6"/>
      <c r="S13" s="96"/>
      <c r="T13" s="96"/>
      <c r="U13" s="96"/>
      <c r="V13" s="121"/>
      <c r="W13" s="121"/>
      <c r="X13" s="121"/>
      <c r="Y13" s="499"/>
      <c r="Z13" s="177"/>
      <c r="AA13" s="163" t="s">
        <v>15</v>
      </c>
      <c r="AB13" s="829" t="s">
        <v>2194</v>
      </c>
      <c r="AC13" s="829"/>
      <c r="AD13" s="503"/>
      <c r="AE13" s="503"/>
      <c r="AF13" s="503"/>
      <c r="AG13" s="503"/>
      <c r="AH13" s="503"/>
      <c r="AI13" s="503"/>
      <c r="AJ13" s="503"/>
      <c r="AK13" s="503"/>
      <c r="AL13" s="1255"/>
      <c r="AM13" s="62"/>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4"/>
      <c r="BW13" s="1204"/>
    </row>
    <row r="14" spans="1:77" ht="14.15" customHeight="1">
      <c r="A14" s="6"/>
      <c r="B14" s="68"/>
      <c r="C14" s="1" t="s">
        <v>558</v>
      </c>
      <c r="D14" s="6"/>
      <c r="F14" s="1"/>
      <c r="G14" s="1"/>
      <c r="H14" s="1"/>
      <c r="I14" s="1"/>
      <c r="J14" s="1"/>
      <c r="K14" s="1"/>
      <c r="L14" s="1"/>
      <c r="M14" s="1"/>
      <c r="N14" s="1"/>
      <c r="O14" s="1"/>
      <c r="P14" s="1"/>
      <c r="Q14" s="1"/>
      <c r="R14" s="1"/>
      <c r="S14" s="1"/>
      <c r="T14" s="499"/>
      <c r="U14" s="499"/>
      <c r="V14" s="6"/>
      <c r="W14" s="499"/>
      <c r="X14" s="499"/>
      <c r="Y14" s="6"/>
      <c r="Z14" s="177"/>
      <c r="AA14" s="829" t="s">
        <v>1275</v>
      </c>
      <c r="AB14" s="829"/>
      <c r="AC14" s="829"/>
      <c r="AD14" s="503"/>
      <c r="AE14" s="503"/>
      <c r="AF14" s="503"/>
      <c r="AG14" s="503"/>
      <c r="AH14" s="503"/>
      <c r="AI14" s="503"/>
      <c r="AJ14" s="503"/>
      <c r="AK14" s="503"/>
      <c r="AL14" s="1255"/>
      <c r="AM14" s="62"/>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4"/>
      <c r="BW14" s="1204"/>
    </row>
    <row r="15" spans="1:77" ht="14.15" customHeight="1">
      <c r="A15" s="6"/>
      <c r="B15" s="68"/>
      <c r="C15" s="6" t="s">
        <v>629</v>
      </c>
      <c r="E15" s="6"/>
      <c r="G15" s="6"/>
      <c r="H15" s="6"/>
      <c r="I15" s="6"/>
      <c r="J15" s="6"/>
      <c r="K15" s="6"/>
      <c r="L15" s="6"/>
      <c r="M15" s="6"/>
      <c r="N15" s="6"/>
      <c r="O15" s="6"/>
      <c r="P15" s="6"/>
      <c r="Q15" s="6"/>
      <c r="R15" s="6"/>
      <c r="S15" s="1"/>
      <c r="T15" s="121"/>
      <c r="U15" s="121"/>
      <c r="V15" s="6"/>
      <c r="W15" s="121"/>
      <c r="X15" s="121"/>
      <c r="Y15" s="6"/>
      <c r="Z15" s="177"/>
      <c r="AA15" s="238" t="s">
        <v>966</v>
      </c>
      <c r="AB15" s="829" t="s">
        <v>975</v>
      </c>
      <c r="AC15" s="829"/>
      <c r="AD15" s="829"/>
      <c r="AE15" s="829"/>
      <c r="AF15" s="829"/>
      <c r="AG15" s="829"/>
      <c r="AH15" s="829"/>
      <c r="AI15" s="829"/>
      <c r="AJ15" s="829"/>
      <c r="AK15" s="829"/>
      <c r="AL15" s="614"/>
      <c r="AM15" s="62"/>
      <c r="AO15" s="121"/>
      <c r="AP15" s="121"/>
      <c r="AQ15" s="1170"/>
      <c r="AR15" s="1170"/>
      <c r="AS15" s="1170"/>
      <c r="AT15" s="1170"/>
      <c r="AU15" s="1170"/>
      <c r="AV15" s="1170"/>
      <c r="AW15" s="1170"/>
      <c r="AX15" s="1170"/>
      <c r="AY15" s="1170"/>
      <c r="AZ15" s="1170"/>
      <c r="BA15" s="1170"/>
      <c r="BB15" s="1170"/>
      <c r="BC15" s="1170"/>
      <c r="BD15" s="1170"/>
      <c r="BE15" s="1170"/>
      <c r="BF15" s="1170"/>
      <c r="BG15" s="1170"/>
      <c r="BH15" s="1170"/>
      <c r="BI15" s="1170"/>
      <c r="BJ15" s="1170"/>
      <c r="BK15" s="1170"/>
      <c r="BL15" s="1170"/>
      <c r="BM15" s="1170"/>
      <c r="BN15" s="1170"/>
      <c r="BO15" s="1170"/>
      <c r="BP15" s="1170"/>
      <c r="BQ15" s="1170"/>
      <c r="BR15" s="1170"/>
      <c r="BS15" s="1170"/>
      <c r="BT15" s="1170"/>
      <c r="BU15" s="1170"/>
      <c r="BV15" s="1170"/>
      <c r="BW15" s="1170"/>
      <c r="BX15" s="121"/>
      <c r="BY15" s="121"/>
    </row>
    <row r="16" spans="1:77" ht="14.15" customHeight="1">
      <c r="A16" s="6"/>
      <c r="B16" s="68"/>
      <c r="C16" s="1"/>
      <c r="D16" s="1"/>
      <c r="E16" s="1"/>
      <c r="F16" s="1"/>
      <c r="G16" s="1"/>
      <c r="H16" s="1"/>
      <c r="I16" s="1"/>
      <c r="J16" s="1"/>
      <c r="K16" s="1"/>
      <c r="L16" s="6"/>
      <c r="M16" s="6"/>
      <c r="N16" s="6"/>
      <c r="O16" s="6"/>
      <c r="P16" s="6"/>
      <c r="Q16" s="6"/>
      <c r="R16" s="6"/>
      <c r="S16" s="1"/>
      <c r="T16" s="121"/>
      <c r="U16" s="121"/>
      <c r="V16" s="6"/>
      <c r="W16" s="121"/>
      <c r="X16" s="121"/>
      <c r="Y16" s="6"/>
      <c r="AA16" s="163" t="s">
        <v>15</v>
      </c>
      <c r="AB16" s="829" t="s">
        <v>880</v>
      </c>
      <c r="AC16" s="829"/>
      <c r="AD16" s="503"/>
      <c r="AE16" s="503"/>
      <c r="AF16" s="503"/>
      <c r="AG16" s="503"/>
      <c r="AH16" s="503"/>
      <c r="AI16" s="503"/>
      <c r="AJ16" s="503"/>
      <c r="AK16" s="503"/>
      <c r="AL16" s="1255"/>
      <c r="AM16" s="62"/>
      <c r="AO16" s="121"/>
      <c r="AP16" s="121"/>
      <c r="AQ16" s="1170"/>
      <c r="AR16" s="1170"/>
      <c r="AS16" s="1170"/>
      <c r="AT16" s="1170"/>
      <c r="AU16" s="1170"/>
      <c r="AV16" s="1170"/>
      <c r="AW16" s="1170"/>
      <c r="AX16" s="1170"/>
      <c r="AY16" s="1170"/>
      <c r="AZ16" s="1170"/>
      <c r="BA16" s="1170"/>
      <c r="BB16" s="1170"/>
      <c r="BC16" s="1170"/>
      <c r="BD16" s="1170"/>
      <c r="BE16" s="1170"/>
      <c r="BF16" s="1170"/>
      <c r="BG16" s="1170"/>
      <c r="BH16" s="1170"/>
      <c r="BI16" s="1170"/>
      <c r="BJ16" s="1170"/>
      <c r="BK16" s="1170"/>
      <c r="BL16" s="1170"/>
      <c r="BM16" s="1170"/>
      <c r="BN16" s="1170"/>
      <c r="BO16" s="1170"/>
      <c r="BP16" s="1170"/>
      <c r="BQ16" s="1170"/>
      <c r="BR16" s="1170"/>
      <c r="BS16" s="1170"/>
      <c r="BT16" s="1170"/>
      <c r="BU16" s="1170"/>
      <c r="BV16" s="1170"/>
      <c r="BW16" s="1170"/>
      <c r="BX16" s="121"/>
      <c r="BY16" s="121"/>
    </row>
    <row r="17" spans="1:77" ht="14.15" customHeight="1">
      <c r="A17" s="6"/>
      <c r="B17" s="68"/>
      <c r="C17" s="6"/>
      <c r="D17" s="1"/>
      <c r="E17" s="1"/>
      <c r="F17" s="1"/>
      <c r="G17" s="1"/>
      <c r="H17" s="1"/>
      <c r="I17" s="1"/>
      <c r="J17" s="1"/>
      <c r="K17" s="1"/>
      <c r="L17" s="1"/>
      <c r="M17" s="1"/>
      <c r="N17" s="1"/>
      <c r="O17" s="1"/>
      <c r="P17" s="1"/>
      <c r="Q17" s="1"/>
      <c r="R17" s="1"/>
      <c r="S17" s="1"/>
      <c r="T17" s="6"/>
      <c r="U17" s="1"/>
      <c r="V17" s="1"/>
      <c r="W17" s="1"/>
      <c r="X17" s="1"/>
      <c r="Y17" s="81"/>
      <c r="Z17" s="65"/>
      <c r="AA17" s="163" t="s">
        <v>27</v>
      </c>
      <c r="AB17" s="2055" t="s">
        <v>642</v>
      </c>
      <c r="AC17" s="2055"/>
      <c r="AD17" s="2055"/>
      <c r="AE17" s="2055"/>
      <c r="AF17" s="2055"/>
      <c r="AG17" s="2055"/>
      <c r="AH17" s="2055"/>
      <c r="AI17" s="2055"/>
      <c r="AJ17" s="2055"/>
      <c r="AK17" s="2055"/>
      <c r="AL17" s="2056"/>
      <c r="AM17" s="62"/>
      <c r="AO17" s="121"/>
      <c r="AP17" s="121"/>
      <c r="AQ17" s="1170"/>
      <c r="AR17" s="1170"/>
      <c r="AS17" s="1170"/>
      <c r="AT17" s="1170"/>
      <c r="AU17" s="1170"/>
      <c r="AV17" s="1170"/>
      <c r="AW17" s="1170"/>
      <c r="AX17" s="1170"/>
      <c r="AY17" s="1170"/>
      <c r="AZ17" s="1170"/>
      <c r="BA17" s="1170"/>
      <c r="BB17" s="1170"/>
      <c r="BC17" s="1170"/>
      <c r="BD17" s="1170"/>
      <c r="BE17" s="1170"/>
      <c r="BF17" s="1170"/>
      <c r="BG17" s="1170"/>
      <c r="BH17" s="1170"/>
      <c r="BI17" s="1170"/>
      <c r="BJ17" s="1170"/>
      <c r="BK17" s="1170"/>
      <c r="BL17" s="1170"/>
      <c r="BM17" s="1170"/>
      <c r="BN17" s="1170"/>
      <c r="BO17" s="1170"/>
      <c r="BP17" s="1170"/>
      <c r="BQ17" s="1170"/>
      <c r="BR17" s="1170"/>
      <c r="BS17" s="1170"/>
      <c r="BT17" s="1170"/>
      <c r="BU17" s="1170"/>
      <c r="BV17" s="1170"/>
      <c r="BW17" s="1170"/>
      <c r="BX17" s="121"/>
      <c r="BY17" s="121"/>
    </row>
    <row r="18" spans="1:77" ht="14.15" customHeight="1">
      <c r="A18" s="6"/>
      <c r="B18" s="68"/>
      <c r="C18" s="6" t="s">
        <v>630</v>
      </c>
      <c r="E18" s="1"/>
      <c r="F18" s="1"/>
      <c r="G18" s="1"/>
      <c r="H18" s="1"/>
      <c r="I18" s="1"/>
      <c r="J18" s="1"/>
      <c r="K18" s="1"/>
      <c r="L18" s="1"/>
      <c r="M18" s="1"/>
      <c r="N18" s="1"/>
      <c r="O18" s="1"/>
      <c r="P18" s="1"/>
      <c r="Q18" s="1"/>
      <c r="R18" s="6"/>
      <c r="S18" s="96"/>
      <c r="T18" s="96"/>
      <c r="U18" s="97"/>
      <c r="V18" s="98"/>
      <c r="W18" s="98"/>
      <c r="X18" s="6"/>
      <c r="Y18" s="6"/>
      <c r="Z18" s="65"/>
      <c r="AA18" s="163"/>
      <c r="AB18" s="2055"/>
      <c r="AC18" s="2055"/>
      <c r="AD18" s="2055"/>
      <c r="AE18" s="2055"/>
      <c r="AF18" s="2055"/>
      <c r="AG18" s="2055"/>
      <c r="AH18" s="2055"/>
      <c r="AI18" s="2055"/>
      <c r="AJ18" s="2055"/>
      <c r="AK18" s="2055"/>
      <c r="AL18" s="2056"/>
      <c r="AM18" s="62"/>
      <c r="AO18" s="121"/>
      <c r="AP18" s="121"/>
      <c r="AQ18" s="1525"/>
      <c r="AR18" s="1525"/>
      <c r="AS18" s="1525"/>
      <c r="AT18" s="1525"/>
      <c r="AU18" s="1525"/>
      <c r="AV18" s="1525"/>
      <c r="AW18" s="1525"/>
      <c r="AX18" s="1525"/>
      <c r="AY18" s="1525"/>
      <c r="AZ18" s="1525"/>
      <c r="BA18" s="1525"/>
      <c r="BB18" s="1525"/>
      <c r="BC18" s="1525"/>
      <c r="BD18" s="1525"/>
      <c r="BE18" s="1525"/>
      <c r="BF18" s="1525"/>
      <c r="BG18" s="1525"/>
      <c r="BH18" s="1525"/>
      <c r="BI18" s="1525"/>
      <c r="BJ18" s="1525"/>
      <c r="BK18" s="1525"/>
      <c r="BL18" s="1525"/>
      <c r="BM18" s="1525"/>
      <c r="BN18" s="1525"/>
      <c r="BO18" s="1525"/>
      <c r="BP18" s="1525"/>
      <c r="BQ18" s="1525"/>
      <c r="BR18" s="1525"/>
      <c r="BS18" s="1525"/>
      <c r="BT18" s="1525"/>
      <c r="BU18" s="1525"/>
      <c r="BV18" s="1525"/>
      <c r="BW18" s="1525"/>
      <c r="BX18" s="121"/>
      <c r="BY18" s="121"/>
    </row>
    <row r="19" spans="1:77" ht="14.15" customHeight="1">
      <c r="A19" s="6"/>
      <c r="B19" s="68"/>
      <c r="D19" s="859"/>
      <c r="E19" s="599"/>
      <c r="F19" s="599"/>
      <c r="G19" s="599"/>
      <c r="H19" s="599"/>
      <c r="I19" s="860"/>
      <c r="J19" s="2423" t="s">
        <v>845</v>
      </c>
      <c r="K19" s="2424"/>
      <c r="L19" s="2424"/>
      <c r="M19" s="2424"/>
      <c r="N19" s="2424"/>
      <c r="O19" s="2424"/>
      <c r="P19" s="2424"/>
      <c r="Q19" s="2425"/>
      <c r="R19" s="2423" t="s">
        <v>846</v>
      </c>
      <c r="S19" s="2424"/>
      <c r="T19" s="2424"/>
      <c r="U19" s="2424"/>
      <c r="V19" s="2424"/>
      <c r="W19" s="2424"/>
      <c r="X19" s="2424"/>
      <c r="Y19" s="2425"/>
      <c r="Z19" s="81"/>
      <c r="AA19" s="155"/>
      <c r="AB19" s="2055"/>
      <c r="AC19" s="2055"/>
      <c r="AD19" s="2055"/>
      <c r="AE19" s="2055"/>
      <c r="AF19" s="2055"/>
      <c r="AG19" s="2055"/>
      <c r="AH19" s="2055"/>
      <c r="AI19" s="2055"/>
      <c r="AJ19" s="2055"/>
      <c r="AK19" s="2055"/>
      <c r="AL19" s="2056"/>
      <c r="AM19" s="62"/>
      <c r="AO19" s="121"/>
      <c r="AP19" s="121"/>
      <c r="AQ19" s="1518"/>
      <c r="AR19" s="1518"/>
      <c r="AS19" s="1518"/>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21"/>
      <c r="BY19" s="121"/>
    </row>
    <row r="20" spans="1:77" ht="14.15" customHeight="1">
      <c r="A20" s="6"/>
      <c r="B20" s="68"/>
      <c r="D20" s="3596" t="s">
        <v>844</v>
      </c>
      <c r="E20" s="3597"/>
      <c r="F20" s="3597"/>
      <c r="G20" s="3597"/>
      <c r="H20" s="3597"/>
      <c r="I20" s="4986"/>
      <c r="J20" s="2423"/>
      <c r="K20" s="2424"/>
      <c r="L20" s="2424"/>
      <c r="M20" s="2424"/>
      <c r="N20" s="2424"/>
      <c r="O20" s="2424"/>
      <c r="P20" s="2424"/>
      <c r="Q20" s="2425"/>
      <c r="R20" s="2423"/>
      <c r="S20" s="2424"/>
      <c r="T20" s="2424"/>
      <c r="U20" s="2424"/>
      <c r="V20" s="2424"/>
      <c r="W20" s="2424"/>
      <c r="X20" s="2424"/>
      <c r="Y20" s="2425"/>
      <c r="Z20" s="65"/>
      <c r="AA20" s="155"/>
      <c r="AB20" s="2055"/>
      <c r="AC20" s="2055"/>
      <c r="AD20" s="2055"/>
      <c r="AE20" s="2055"/>
      <c r="AF20" s="2055"/>
      <c r="AG20" s="2055"/>
      <c r="AH20" s="2055"/>
      <c r="AI20" s="2055"/>
      <c r="AJ20" s="2055"/>
      <c r="AK20" s="2055"/>
      <c r="AL20" s="2056"/>
      <c r="AM20" s="62"/>
      <c r="AO20" s="121"/>
      <c r="AP20" s="121"/>
      <c r="AQ20" s="1518"/>
      <c r="AR20" s="1170"/>
      <c r="AS20" s="1170"/>
      <c r="AT20" s="1170"/>
      <c r="AU20" s="1170"/>
      <c r="AV20" s="1170"/>
      <c r="AW20" s="1170"/>
      <c r="AX20" s="1170"/>
      <c r="AY20" s="1170"/>
      <c r="AZ20" s="1170"/>
      <c r="BA20" s="1170"/>
      <c r="BB20" s="1170"/>
      <c r="BC20" s="1170"/>
      <c r="BD20" s="1170"/>
      <c r="BE20" s="1170"/>
      <c r="BF20" s="1170"/>
      <c r="BG20" s="1170"/>
      <c r="BH20" s="1170"/>
      <c r="BI20" s="1170"/>
      <c r="BJ20" s="1170"/>
      <c r="BK20" s="1170"/>
      <c r="BL20" s="1170"/>
      <c r="BM20" s="1170"/>
      <c r="BN20" s="1170"/>
      <c r="BO20" s="1170"/>
      <c r="BP20" s="1170"/>
      <c r="BQ20" s="1170"/>
      <c r="BR20" s="1170"/>
      <c r="BS20" s="1170"/>
      <c r="BT20" s="1170"/>
      <c r="BU20" s="1170"/>
      <c r="BV20" s="1170"/>
      <c r="BW20" s="1170"/>
      <c r="BX20" s="121"/>
      <c r="BY20" s="121"/>
    </row>
    <row r="21" spans="1:77" ht="14.15" customHeight="1">
      <c r="A21" s="6"/>
      <c r="B21" s="68"/>
      <c r="D21" s="3596" t="s">
        <v>1786</v>
      </c>
      <c r="E21" s="3597"/>
      <c r="F21" s="3597"/>
      <c r="G21" s="3597"/>
      <c r="H21" s="3597"/>
      <c r="I21" s="4986"/>
      <c r="J21" s="2613"/>
      <c r="K21" s="2614"/>
      <c r="L21" s="2614"/>
      <c r="M21" s="2614"/>
      <c r="N21" s="2614"/>
      <c r="O21" s="2614"/>
      <c r="P21" s="2614"/>
      <c r="Q21" s="2615"/>
      <c r="R21" s="2613"/>
      <c r="S21" s="2614"/>
      <c r="T21" s="2614"/>
      <c r="U21" s="2614"/>
      <c r="V21" s="2614"/>
      <c r="W21" s="2614"/>
      <c r="X21" s="2614"/>
      <c r="Y21" s="2615"/>
      <c r="Z21" s="198"/>
      <c r="AA21" s="163" t="s">
        <v>40</v>
      </c>
      <c r="AB21" s="1850" t="s">
        <v>464</v>
      </c>
      <c r="AC21" s="1850"/>
      <c r="AD21" s="1850"/>
      <c r="AE21" s="1850"/>
      <c r="AF21" s="1850"/>
      <c r="AG21" s="1850"/>
      <c r="AH21" s="1850"/>
      <c r="AI21" s="1850"/>
      <c r="AJ21" s="1850"/>
      <c r="AK21" s="1850"/>
      <c r="AL21" s="3346"/>
      <c r="AM21" s="62"/>
      <c r="AO21" s="121"/>
      <c r="AP21" s="12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1"/>
      <c r="BY21" s="121"/>
    </row>
    <row r="22" spans="1:77" ht="14.15" customHeight="1">
      <c r="A22" s="6"/>
      <c r="B22" s="68"/>
      <c r="C22" s="6"/>
      <c r="D22" s="4987" t="s">
        <v>842</v>
      </c>
      <c r="E22" s="4988"/>
      <c r="F22" s="4988"/>
      <c r="G22" s="4988"/>
      <c r="H22" s="4988"/>
      <c r="I22" s="4989"/>
      <c r="J22" s="3120"/>
      <c r="K22" s="2497"/>
      <c r="L22" s="2497"/>
      <c r="M22" s="2497"/>
      <c r="N22" s="2497"/>
      <c r="O22" s="2497"/>
      <c r="P22" s="2497"/>
      <c r="Q22" s="3121"/>
      <c r="R22" s="3120"/>
      <c r="S22" s="2497"/>
      <c r="T22" s="2497"/>
      <c r="U22" s="2497"/>
      <c r="V22" s="2497"/>
      <c r="W22" s="2497"/>
      <c r="X22" s="2497"/>
      <c r="Y22" s="3121"/>
      <c r="Z22" s="70"/>
      <c r="AA22" s="267"/>
      <c r="AB22" s="1850"/>
      <c r="AC22" s="1850"/>
      <c r="AD22" s="1850"/>
      <c r="AE22" s="1850"/>
      <c r="AF22" s="1850"/>
      <c r="AG22" s="1850"/>
      <c r="AH22" s="1850"/>
      <c r="AI22" s="1850"/>
      <c r="AJ22" s="1850"/>
      <c r="AK22" s="1850"/>
      <c r="AL22" s="3346"/>
      <c r="AM22" s="62"/>
      <c r="AO22" s="121"/>
      <c r="AP22" s="12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1"/>
      <c r="BY22" s="121"/>
    </row>
    <row r="23" spans="1:77" ht="14.15" customHeight="1">
      <c r="A23" s="6"/>
      <c r="B23" s="68"/>
      <c r="C23" s="1"/>
      <c r="D23" s="4990"/>
      <c r="E23" s="4991"/>
      <c r="F23" s="4991"/>
      <c r="G23" s="4991"/>
      <c r="H23" s="4991"/>
      <c r="I23" s="4992"/>
      <c r="J23" s="3125"/>
      <c r="K23" s="3126"/>
      <c r="L23" s="3126"/>
      <c r="M23" s="3126"/>
      <c r="N23" s="3126"/>
      <c r="O23" s="3126"/>
      <c r="P23" s="3126"/>
      <c r="Q23" s="3127"/>
      <c r="R23" s="3125"/>
      <c r="S23" s="3126"/>
      <c r="T23" s="3126"/>
      <c r="U23" s="3126"/>
      <c r="V23" s="3126"/>
      <c r="W23" s="3126"/>
      <c r="X23" s="3126"/>
      <c r="Y23" s="3127"/>
      <c r="Z23" s="177"/>
      <c r="AA23" s="1415"/>
      <c r="AB23" s="1850"/>
      <c r="AC23" s="1850"/>
      <c r="AD23" s="1850"/>
      <c r="AE23" s="1850"/>
      <c r="AF23" s="1850"/>
      <c r="AG23" s="1850"/>
      <c r="AH23" s="1850"/>
      <c r="AI23" s="1850"/>
      <c r="AJ23" s="1850"/>
      <c r="AK23" s="1850"/>
      <c r="AL23" s="3346"/>
      <c r="AM23" s="62"/>
      <c r="AO23" s="121"/>
      <c r="AP23" s="12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1"/>
      <c r="BY23" s="121"/>
    </row>
    <row r="24" spans="1:77" ht="14.15" customHeight="1">
      <c r="A24" s="6"/>
      <c r="B24" s="68"/>
      <c r="C24" s="1"/>
      <c r="D24" s="2770" t="s">
        <v>843</v>
      </c>
      <c r="E24" s="2771"/>
      <c r="F24" s="2771"/>
      <c r="G24" s="2771"/>
      <c r="H24" s="2771"/>
      <c r="I24" s="2772"/>
      <c r="J24" s="3120"/>
      <c r="K24" s="2497"/>
      <c r="L24" s="2497"/>
      <c r="M24" s="2497"/>
      <c r="N24" s="2497"/>
      <c r="O24" s="2497"/>
      <c r="P24" s="2497"/>
      <c r="Q24" s="3121"/>
      <c r="R24" s="2511"/>
      <c r="S24" s="2512"/>
      <c r="T24" s="2512"/>
      <c r="U24" s="2512"/>
      <c r="V24" s="2512"/>
      <c r="W24" s="2512"/>
      <c r="X24" s="2512"/>
      <c r="Y24" s="2801"/>
      <c r="Z24" s="177"/>
      <c r="AA24" s="138"/>
      <c r="AB24" s="121"/>
      <c r="AC24" s="121"/>
      <c r="AD24" s="121"/>
      <c r="AE24" s="121"/>
      <c r="AF24" s="121"/>
      <c r="AG24" s="121"/>
      <c r="AH24" s="121"/>
      <c r="AI24" s="121"/>
      <c r="AJ24" s="121"/>
      <c r="AK24" s="121"/>
      <c r="AL24" s="168"/>
      <c r="AM24" s="62"/>
      <c r="AO24" s="121"/>
      <c r="AP24" s="12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1"/>
      <c r="BY24" s="121"/>
    </row>
    <row r="25" spans="1:77" ht="14.15" customHeight="1">
      <c r="A25" s="6"/>
      <c r="B25" s="68"/>
      <c r="D25" s="2773"/>
      <c r="E25" s="2416"/>
      <c r="F25" s="2416"/>
      <c r="G25" s="2416"/>
      <c r="H25" s="2416"/>
      <c r="I25" s="2774"/>
      <c r="J25" s="3125"/>
      <c r="K25" s="3126"/>
      <c r="L25" s="3126"/>
      <c r="M25" s="3126"/>
      <c r="N25" s="3126"/>
      <c r="O25" s="3126"/>
      <c r="P25" s="3126"/>
      <c r="Q25" s="3127"/>
      <c r="R25" s="2517"/>
      <c r="S25" s="2415"/>
      <c r="T25" s="2415"/>
      <c r="U25" s="2415"/>
      <c r="V25" s="2415"/>
      <c r="W25" s="2415"/>
      <c r="X25" s="2415"/>
      <c r="Y25" s="2736"/>
      <c r="Z25" s="177"/>
      <c r="AA25" s="138"/>
      <c r="AB25" s="121"/>
      <c r="AC25" s="121"/>
      <c r="AD25" s="121"/>
      <c r="AE25" s="121"/>
      <c r="AF25" s="121"/>
      <c r="AG25" s="121"/>
      <c r="AH25" s="121"/>
      <c r="AI25" s="121"/>
      <c r="AJ25" s="121"/>
      <c r="AK25" s="121"/>
      <c r="AL25" s="168"/>
      <c r="AM25" s="62"/>
      <c r="AO25" s="121"/>
      <c r="AP25" s="12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1"/>
      <c r="BY25" s="121"/>
    </row>
    <row r="26" spans="1:77" ht="14.15" customHeight="1">
      <c r="A26" s="6"/>
      <c r="B26" s="63"/>
      <c r="C26" s="1"/>
      <c r="D26" s="1327" t="s">
        <v>1785</v>
      </c>
      <c r="E26" s="842"/>
      <c r="F26" s="842"/>
      <c r="G26" s="842"/>
      <c r="H26" s="842"/>
      <c r="I26" s="1310"/>
      <c r="J26" s="5001"/>
      <c r="K26" s="5002"/>
      <c r="L26" s="5002"/>
      <c r="M26" s="5002"/>
      <c r="N26" s="5002"/>
      <c r="O26" s="5002"/>
      <c r="P26" s="5002"/>
      <c r="Q26" s="5003"/>
      <c r="R26" s="5001"/>
      <c r="S26" s="5002"/>
      <c r="T26" s="5002"/>
      <c r="U26" s="5002"/>
      <c r="V26" s="5002"/>
      <c r="W26" s="5002"/>
      <c r="X26" s="5002"/>
      <c r="Y26" s="5003"/>
      <c r="Z26" s="177"/>
      <c r="AA26" s="138"/>
      <c r="AB26" s="121"/>
      <c r="AC26" s="121"/>
      <c r="AD26" s="121"/>
      <c r="AE26" s="121"/>
      <c r="AF26" s="121"/>
      <c r="AG26" s="121"/>
      <c r="AH26" s="121"/>
      <c r="AI26" s="121"/>
      <c r="AJ26" s="121"/>
      <c r="AK26" s="121"/>
      <c r="AL26" s="168"/>
      <c r="AM26" s="62"/>
      <c r="AO26" s="121"/>
      <c r="AP26" s="12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1"/>
      <c r="BY26" s="121"/>
    </row>
    <row r="27" spans="1:77" ht="14.15" customHeight="1">
      <c r="A27" s="6"/>
      <c r="B27" s="68"/>
      <c r="C27" s="6"/>
      <c r="Z27" s="177"/>
      <c r="AA27" s="138"/>
      <c r="AB27" s="121"/>
      <c r="AC27" s="121"/>
      <c r="AD27" s="121"/>
      <c r="AE27" s="121"/>
      <c r="AF27" s="121"/>
      <c r="AG27" s="121"/>
      <c r="AH27" s="121"/>
      <c r="AI27" s="121"/>
      <c r="AJ27" s="121"/>
      <c r="AK27" s="121"/>
      <c r="AL27" s="13"/>
      <c r="AM27" s="62"/>
      <c r="AO27" s="121"/>
      <c r="AP27" s="12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1"/>
      <c r="BY27" s="121"/>
    </row>
    <row r="28" spans="1:77" ht="14.15" customHeight="1">
      <c r="A28" s="6"/>
      <c r="B28" s="68"/>
      <c r="C28" s="6"/>
      <c r="Z28" s="177"/>
      <c r="AA28" s="138"/>
      <c r="AB28" s="121"/>
      <c r="AC28" s="121"/>
      <c r="AD28" s="121"/>
      <c r="AE28" s="121"/>
      <c r="AF28" s="121"/>
      <c r="AG28" s="121"/>
      <c r="AH28" s="121"/>
      <c r="AI28" s="121"/>
      <c r="AJ28" s="121"/>
      <c r="AK28" s="121"/>
      <c r="AL28" s="172"/>
      <c r="AM28" s="62"/>
      <c r="AO28" s="121"/>
      <c r="AP28" s="12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1"/>
      <c r="BY28" s="121"/>
    </row>
    <row r="29" spans="1:77" ht="14.15" customHeight="1">
      <c r="A29" s="6"/>
      <c r="B29" s="68"/>
      <c r="C29" s="1" t="s">
        <v>2195</v>
      </c>
      <c r="D29" s="6"/>
      <c r="E29" s="1"/>
      <c r="F29" s="1"/>
      <c r="G29" s="1"/>
      <c r="H29" s="1"/>
      <c r="I29" s="1"/>
      <c r="J29" s="1"/>
      <c r="K29" s="1"/>
      <c r="L29" s="1"/>
      <c r="M29" s="72"/>
      <c r="N29" s="72"/>
      <c r="O29" s="72"/>
      <c r="P29" s="72"/>
      <c r="Q29" s="72"/>
      <c r="R29" s="72"/>
      <c r="S29" s="609"/>
      <c r="T29" s="609"/>
      <c r="U29" s="609"/>
      <c r="V29" s="609"/>
      <c r="W29" s="609"/>
      <c r="X29" s="609"/>
      <c r="Y29" s="609"/>
      <c r="Z29" s="610"/>
      <c r="AA29" s="155" t="s">
        <v>1278</v>
      </c>
      <c r="AB29" s="234"/>
      <c r="AC29" s="234"/>
      <c r="AD29" s="234"/>
      <c r="AE29" s="234"/>
      <c r="AF29" s="234"/>
      <c r="AG29" s="1416"/>
      <c r="AH29" s="1416"/>
      <c r="AI29" s="1416"/>
      <c r="AJ29" s="1416"/>
      <c r="AK29" s="1416"/>
      <c r="AL29" s="172"/>
      <c r="AM29" s="62"/>
      <c r="AO29" s="121"/>
      <c r="AP29" s="12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1"/>
      <c r="BY29" s="121"/>
    </row>
    <row r="30" spans="1:77" ht="14.15" customHeight="1">
      <c r="A30" s="6"/>
      <c r="B30" s="68"/>
      <c r="C30" s="196" t="s">
        <v>2351</v>
      </c>
      <c r="D30" s="6"/>
      <c r="E30" s="1"/>
      <c r="F30" s="1"/>
      <c r="G30" s="1"/>
      <c r="H30" s="1"/>
      <c r="I30" s="1"/>
      <c r="J30" s="1"/>
      <c r="K30" s="1"/>
      <c r="L30" s="1"/>
      <c r="M30" s="72"/>
      <c r="N30" s="72"/>
      <c r="O30" s="72"/>
      <c r="P30" s="72"/>
      <c r="Q30" s="72"/>
      <c r="R30" s="72"/>
      <c r="S30" s="609"/>
      <c r="T30" s="609"/>
      <c r="U30" s="609"/>
      <c r="V30" s="609"/>
      <c r="W30" s="609"/>
      <c r="X30" s="609"/>
      <c r="Y30" s="609"/>
      <c r="Z30" s="609"/>
      <c r="AA30" s="163" t="s">
        <v>15</v>
      </c>
      <c r="AB30" s="100" t="s">
        <v>2196</v>
      </c>
      <c r="AC30" s="234"/>
      <c r="AD30" s="234"/>
      <c r="AE30" s="234"/>
      <c r="AF30" s="234"/>
      <c r="AG30" s="1416"/>
      <c r="AH30" s="1416"/>
      <c r="AI30" s="1416"/>
      <c r="AJ30" s="1416"/>
      <c r="AK30" s="1416"/>
      <c r="AL30" s="172"/>
      <c r="AM30" s="62"/>
      <c r="AO30" s="121"/>
      <c r="AP30" s="12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1"/>
      <c r="BY30" s="121"/>
    </row>
    <row r="31" spans="1:77" ht="14.15" customHeight="1">
      <c r="A31" s="6"/>
      <c r="B31" s="68"/>
      <c r="C31" s="1"/>
      <c r="D31" s="1198" t="s">
        <v>2352</v>
      </c>
      <c r="E31" s="1"/>
      <c r="F31" s="1"/>
      <c r="G31" s="1"/>
      <c r="H31" s="1"/>
      <c r="I31" s="1"/>
      <c r="J31" s="1"/>
      <c r="K31" s="1"/>
      <c r="L31" s="1"/>
      <c r="M31" s="72"/>
      <c r="N31" s="72"/>
      <c r="O31" s="72"/>
      <c r="P31" s="72"/>
      <c r="Q31" s="72"/>
      <c r="R31" s="72"/>
      <c r="S31" s="609"/>
      <c r="T31" s="609"/>
      <c r="U31" s="609"/>
      <c r="V31" s="609"/>
      <c r="W31" s="609"/>
      <c r="X31" s="609"/>
      <c r="Y31" s="609"/>
      <c r="Z31" s="609"/>
      <c r="AA31" s="535" t="s">
        <v>40</v>
      </c>
      <c r="AB31" s="1850" t="s">
        <v>2320</v>
      </c>
      <c r="AC31" s="1850"/>
      <c r="AD31" s="1850"/>
      <c r="AE31" s="1850"/>
      <c r="AF31" s="1850"/>
      <c r="AG31" s="1850"/>
      <c r="AH31" s="1850"/>
      <c r="AI31" s="1850"/>
      <c r="AJ31" s="1850"/>
      <c r="AK31" s="1850"/>
      <c r="AL31" s="3346"/>
      <c r="AM31" s="62"/>
      <c r="AO31" s="121"/>
      <c r="AP31" s="12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1"/>
      <c r="BY31" s="121"/>
    </row>
    <row r="32" spans="1:77" ht="14.15" customHeight="1">
      <c r="A32" s="6"/>
      <c r="B32" s="68"/>
      <c r="C32" s="1"/>
      <c r="D32" s="6"/>
      <c r="E32" s="1"/>
      <c r="F32" s="1"/>
      <c r="G32" s="1"/>
      <c r="H32" s="1"/>
      <c r="I32" s="1"/>
      <c r="J32" s="1"/>
      <c r="K32" s="1"/>
      <c r="L32" s="1"/>
      <c r="M32" s="72"/>
      <c r="N32" s="72"/>
      <c r="O32" s="72"/>
      <c r="P32" s="72"/>
      <c r="Q32" s="72"/>
      <c r="R32" s="72"/>
      <c r="S32" s="609"/>
      <c r="T32" s="609"/>
      <c r="U32" s="609"/>
      <c r="V32" s="609"/>
      <c r="W32" s="609"/>
      <c r="X32" s="609"/>
      <c r="Y32" s="609"/>
      <c r="Z32" s="609"/>
      <c r="AA32" s="155"/>
      <c r="AB32" s="1850"/>
      <c r="AC32" s="1850"/>
      <c r="AD32" s="1850"/>
      <c r="AE32" s="1850"/>
      <c r="AF32" s="1850"/>
      <c r="AG32" s="1850"/>
      <c r="AH32" s="1850"/>
      <c r="AI32" s="1850"/>
      <c r="AJ32" s="1850"/>
      <c r="AK32" s="1850"/>
      <c r="AL32" s="3346"/>
      <c r="AM32" s="62"/>
      <c r="AO32" s="121"/>
      <c r="AP32" s="12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1"/>
      <c r="BY32" s="121"/>
    </row>
    <row r="33" spans="1:77" ht="14.15" customHeight="1">
      <c r="A33" s="6"/>
      <c r="B33" s="68"/>
      <c r="C33" s="5" t="s">
        <v>2317</v>
      </c>
      <c r="E33" s="6"/>
      <c r="F33" s="6"/>
      <c r="G33" s="6"/>
      <c r="H33" s="1"/>
      <c r="I33" s="1"/>
      <c r="J33" s="1"/>
      <c r="K33" s="1"/>
      <c r="L33" s="6"/>
      <c r="M33" s="1"/>
      <c r="N33" s="1"/>
      <c r="O33" s="1"/>
      <c r="P33" s="1"/>
      <c r="R33" s="1"/>
      <c r="S33" s="1"/>
      <c r="T33" s="1"/>
      <c r="U33" s="1"/>
      <c r="V33" s="1"/>
      <c r="W33" s="1"/>
      <c r="X33" s="1"/>
      <c r="Y33" s="1"/>
      <c r="Z33" s="6"/>
      <c r="AA33" s="155"/>
      <c r="AB33" s="1850"/>
      <c r="AC33" s="1850"/>
      <c r="AD33" s="1850"/>
      <c r="AE33" s="1850"/>
      <c r="AF33" s="1850"/>
      <c r="AG33" s="1850"/>
      <c r="AH33" s="1850"/>
      <c r="AI33" s="1850"/>
      <c r="AJ33" s="1850"/>
      <c r="AK33" s="1850"/>
      <c r="AL33" s="3346"/>
      <c r="AM33" s="62"/>
      <c r="AO33" s="121"/>
      <c r="AP33" s="12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1"/>
      <c r="BY33" s="121"/>
    </row>
    <row r="34" spans="1:77" ht="14.15" customHeight="1">
      <c r="A34" s="6"/>
      <c r="B34" s="68"/>
      <c r="D34" s="5" t="s">
        <v>1788</v>
      </c>
      <c r="E34" s="6"/>
      <c r="F34" s="6"/>
      <c r="G34" s="6"/>
      <c r="H34" s="1"/>
      <c r="I34" s="1"/>
      <c r="J34" s="1"/>
      <c r="K34" s="1"/>
      <c r="L34" s="6"/>
      <c r="M34" s="1"/>
      <c r="N34" s="1"/>
      <c r="O34" s="1"/>
      <c r="P34" s="1"/>
      <c r="R34" s="1"/>
      <c r="S34" s="1"/>
      <c r="T34" s="1"/>
      <c r="U34" s="1"/>
      <c r="V34" s="1"/>
      <c r="W34" s="1"/>
      <c r="X34" s="1"/>
      <c r="Y34" s="1"/>
      <c r="Z34" s="6"/>
      <c r="AA34" s="155"/>
      <c r="AB34" s="1850"/>
      <c r="AC34" s="1850"/>
      <c r="AD34" s="1850"/>
      <c r="AE34" s="1850"/>
      <c r="AF34" s="1850"/>
      <c r="AG34" s="1850"/>
      <c r="AH34" s="1850"/>
      <c r="AI34" s="1850"/>
      <c r="AJ34" s="1850"/>
      <c r="AK34" s="1850"/>
      <c r="AL34" s="3346"/>
      <c r="AM34" s="62"/>
      <c r="AO34" s="121"/>
      <c r="AP34" s="12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1"/>
      <c r="BY34" s="121"/>
    </row>
    <row r="35" spans="1:77" ht="14.15" customHeight="1">
      <c r="A35" s="6"/>
      <c r="B35" s="68"/>
      <c r="D35" s="5" t="s">
        <v>1787</v>
      </c>
      <c r="E35" s="6"/>
      <c r="F35" s="6"/>
      <c r="G35" s="6"/>
      <c r="H35" s="1"/>
      <c r="I35" s="1"/>
      <c r="J35" s="1"/>
      <c r="K35" s="1"/>
      <c r="L35" s="6"/>
      <c r="M35" s="1"/>
      <c r="N35" s="1"/>
      <c r="O35" s="1"/>
      <c r="P35" s="1"/>
      <c r="R35" s="1"/>
      <c r="S35" s="1"/>
      <c r="T35" s="1"/>
      <c r="U35" s="1"/>
      <c r="V35" s="1"/>
      <c r="W35" s="1"/>
      <c r="X35" s="1"/>
      <c r="Y35" s="1"/>
      <c r="Z35" s="6"/>
      <c r="AA35" s="155"/>
      <c r="AB35" s="1251"/>
      <c r="AC35" s="1251"/>
      <c r="AD35" s="1251"/>
      <c r="AE35" s="1251"/>
      <c r="AF35" s="1251"/>
      <c r="AG35" s="1251"/>
      <c r="AH35" s="1251"/>
      <c r="AI35" s="1251"/>
      <c r="AJ35" s="1251"/>
      <c r="AK35" s="1251"/>
      <c r="AL35" s="1419"/>
      <c r="AM35" s="62"/>
      <c r="AO35" s="121"/>
      <c r="AP35" s="12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1"/>
      <c r="BY35" s="121"/>
    </row>
    <row r="36" spans="1:77" ht="14.15" customHeight="1">
      <c r="A36" s="6"/>
      <c r="B36" s="68"/>
      <c r="D36" s="2511"/>
      <c r="E36" s="2512"/>
      <c r="F36" s="2512"/>
      <c r="G36" s="2512"/>
      <c r="H36" s="2512"/>
      <c r="I36" s="2512"/>
      <c r="J36" s="2512"/>
      <c r="K36" s="2801"/>
      <c r="L36" s="2423" t="s">
        <v>162</v>
      </c>
      <c r="M36" s="2424"/>
      <c r="N36" s="2424"/>
      <c r="O36" s="2424"/>
      <c r="P36" s="2424"/>
      <c r="Q36" s="2424"/>
      <c r="R36" s="2424"/>
      <c r="S36" s="2423" t="s">
        <v>163</v>
      </c>
      <c r="T36" s="2424"/>
      <c r="U36" s="2424"/>
      <c r="V36" s="2424"/>
      <c r="W36" s="2424"/>
      <c r="X36" s="2424"/>
      <c r="Y36" s="2425"/>
      <c r="Z36" s="6"/>
      <c r="AA36" s="163"/>
      <c r="AB36" s="1251"/>
      <c r="AC36" s="1251"/>
      <c r="AD36" s="1251"/>
      <c r="AE36" s="1251"/>
      <c r="AF36" s="1251"/>
      <c r="AG36" s="1251"/>
      <c r="AH36" s="1251"/>
      <c r="AI36" s="1251"/>
      <c r="AJ36" s="1251"/>
      <c r="AK36" s="1251"/>
      <c r="AL36" s="1419"/>
      <c r="AM36" s="62"/>
      <c r="AO36" s="121"/>
      <c r="AP36" s="12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1"/>
      <c r="BY36" s="121"/>
    </row>
    <row r="37" spans="1:77" ht="14.15" customHeight="1">
      <c r="A37" s="6"/>
      <c r="B37" s="68"/>
      <c r="D37" s="2517"/>
      <c r="E37" s="2415"/>
      <c r="F37" s="2415"/>
      <c r="G37" s="2415"/>
      <c r="H37" s="2415"/>
      <c r="I37" s="2415"/>
      <c r="J37" s="2415"/>
      <c r="K37" s="2736"/>
      <c r="L37" s="2324" t="s">
        <v>161</v>
      </c>
      <c r="M37" s="2325"/>
      <c r="N37" s="2325"/>
      <c r="O37" s="2326"/>
      <c r="P37" s="2423" t="s">
        <v>170</v>
      </c>
      <c r="Q37" s="2424"/>
      <c r="R37" s="2425"/>
      <c r="S37" s="2324" t="s">
        <v>161</v>
      </c>
      <c r="T37" s="2325"/>
      <c r="U37" s="2325"/>
      <c r="V37" s="2325"/>
      <c r="W37" s="2423" t="s">
        <v>170</v>
      </c>
      <c r="X37" s="2424"/>
      <c r="Y37" s="2425"/>
      <c r="Z37" s="6"/>
      <c r="AA37" s="535"/>
      <c r="AB37" s="1251"/>
      <c r="AC37" s="1251"/>
      <c r="AD37" s="1251"/>
      <c r="AE37" s="1251"/>
      <c r="AF37" s="1251"/>
      <c r="AG37" s="1251"/>
      <c r="AH37" s="1251"/>
      <c r="AI37" s="1251"/>
      <c r="AJ37" s="1251"/>
      <c r="AK37" s="1251"/>
      <c r="AL37" s="1419"/>
      <c r="AM37" s="62"/>
      <c r="AO37" s="121"/>
      <c r="AP37" s="121"/>
      <c r="AQ37" s="159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1"/>
      <c r="BY37" s="121"/>
    </row>
    <row r="38" spans="1:77" ht="14.15" customHeight="1">
      <c r="A38" s="6"/>
      <c r="B38" s="68"/>
      <c r="D38" s="4971" t="s">
        <v>157</v>
      </c>
      <c r="E38" s="4972"/>
      <c r="F38" s="4972"/>
      <c r="G38" s="4972"/>
      <c r="H38" s="4972"/>
      <c r="I38" s="4972"/>
      <c r="J38" s="4972"/>
      <c r="K38" s="4973"/>
      <c r="L38" s="4975"/>
      <c r="M38" s="4976"/>
      <c r="N38" s="4976"/>
      <c r="O38" s="4977"/>
      <c r="P38" s="4937"/>
      <c r="Q38" s="4938"/>
      <c r="R38" s="4939"/>
      <c r="S38" s="4975"/>
      <c r="T38" s="4976"/>
      <c r="U38" s="4976"/>
      <c r="V38" s="4976"/>
      <c r="W38" s="4937"/>
      <c r="X38" s="4938"/>
      <c r="Y38" s="4939"/>
      <c r="Z38" s="6"/>
      <c r="AA38" s="163" t="s">
        <v>15</v>
      </c>
      <c r="AB38" s="3637" t="s">
        <v>466</v>
      </c>
      <c r="AC38" s="3637"/>
      <c r="AD38" s="3637"/>
      <c r="AE38" s="3637"/>
      <c r="AF38" s="3637"/>
      <c r="AG38" s="3637"/>
      <c r="AH38" s="3637"/>
      <c r="AI38" s="3637"/>
      <c r="AJ38" s="3637"/>
      <c r="AK38" s="3637"/>
      <c r="AL38" s="3638"/>
      <c r="AM38" s="62"/>
      <c r="AO38" s="121"/>
      <c r="AP38" s="12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1"/>
      <c r="BY38" s="121"/>
    </row>
    <row r="39" spans="1:77" ht="14.15" customHeight="1">
      <c r="A39" s="6"/>
      <c r="B39" s="68"/>
      <c r="D39" s="4971" t="s">
        <v>158</v>
      </c>
      <c r="E39" s="4972"/>
      <c r="F39" s="4972"/>
      <c r="G39" s="4972"/>
      <c r="H39" s="4972"/>
      <c r="I39" s="4972"/>
      <c r="J39" s="4972"/>
      <c r="K39" s="4973"/>
      <c r="L39" s="4976"/>
      <c r="M39" s="4976"/>
      <c r="N39" s="4976"/>
      <c r="O39" s="4977"/>
      <c r="P39" s="4937"/>
      <c r="Q39" s="4938"/>
      <c r="R39" s="4939"/>
      <c r="S39" s="4976"/>
      <c r="T39" s="4976"/>
      <c r="U39" s="4976"/>
      <c r="V39" s="4976"/>
      <c r="W39" s="4937"/>
      <c r="X39" s="4938"/>
      <c r="Y39" s="4939"/>
      <c r="Z39" s="70"/>
      <c r="AA39" s="1417"/>
      <c r="AB39" s="3637"/>
      <c r="AC39" s="3637"/>
      <c r="AD39" s="3637"/>
      <c r="AE39" s="3637"/>
      <c r="AF39" s="3637"/>
      <c r="AG39" s="3637"/>
      <c r="AH39" s="3637"/>
      <c r="AI39" s="3637"/>
      <c r="AJ39" s="3637"/>
      <c r="AK39" s="3637"/>
      <c r="AL39" s="3638"/>
      <c r="AM39" s="62"/>
      <c r="AO39" s="121"/>
      <c r="AP39" s="96"/>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1"/>
      <c r="BY39" s="121"/>
    </row>
    <row r="40" spans="1:77" ht="14.15" customHeight="1">
      <c r="A40" s="6"/>
      <c r="B40" s="68"/>
      <c r="D40" s="4971" t="s">
        <v>159</v>
      </c>
      <c r="E40" s="4972"/>
      <c r="F40" s="4972"/>
      <c r="G40" s="4972"/>
      <c r="H40" s="4972"/>
      <c r="I40" s="4972"/>
      <c r="J40" s="4972"/>
      <c r="K40" s="4973"/>
      <c r="L40" s="4976"/>
      <c r="M40" s="4976"/>
      <c r="N40" s="4976"/>
      <c r="O40" s="4977"/>
      <c r="P40" s="4937"/>
      <c r="Q40" s="4938"/>
      <c r="R40" s="4939"/>
      <c r="S40" s="4976"/>
      <c r="T40" s="4976"/>
      <c r="U40" s="4976"/>
      <c r="V40" s="4976"/>
      <c r="W40" s="4937"/>
      <c r="X40" s="4938"/>
      <c r="Y40" s="4939"/>
      <c r="Z40" s="70"/>
      <c r="AA40" s="163" t="s">
        <v>15</v>
      </c>
      <c r="AB40" s="2055" t="s">
        <v>468</v>
      </c>
      <c r="AC40" s="2055"/>
      <c r="AD40" s="2055"/>
      <c r="AE40" s="2055"/>
      <c r="AF40" s="2055"/>
      <c r="AG40" s="2055"/>
      <c r="AH40" s="2055"/>
      <c r="AI40" s="2055"/>
      <c r="AJ40" s="2055"/>
      <c r="AK40" s="2055"/>
      <c r="AL40" s="2056"/>
      <c r="AM40" s="62"/>
      <c r="AO40" s="121"/>
      <c r="AP40" s="96"/>
      <c r="AQ40" s="1434"/>
      <c r="AR40" s="1434"/>
      <c r="AS40" s="1434"/>
      <c r="AT40" s="1434"/>
      <c r="AU40" s="1434"/>
      <c r="AV40" s="1434"/>
      <c r="AW40" s="1434"/>
      <c r="AX40" s="1434"/>
      <c r="AY40" s="1434"/>
      <c r="AZ40" s="1434"/>
      <c r="BA40" s="1434"/>
      <c r="BB40" s="1434"/>
      <c r="BC40" s="1434"/>
      <c r="BD40" s="1434"/>
      <c r="BE40" s="1434"/>
      <c r="BF40" s="1434"/>
      <c r="BG40" s="1434"/>
      <c r="BH40" s="1434"/>
      <c r="BI40" s="1434"/>
      <c r="BJ40" s="1434"/>
      <c r="BK40" s="1434"/>
      <c r="BL40" s="1434"/>
      <c r="BM40" s="1434"/>
      <c r="BN40" s="1434"/>
      <c r="BO40" s="1434"/>
      <c r="BP40" s="1434"/>
      <c r="BQ40" s="1434"/>
      <c r="BR40" s="1434"/>
      <c r="BS40" s="1434"/>
      <c r="BT40" s="1434"/>
      <c r="BU40" s="1434"/>
      <c r="BV40" s="1434"/>
      <c r="BW40" s="121"/>
      <c r="BX40" s="121"/>
      <c r="BY40" s="121"/>
    </row>
    <row r="41" spans="1:77" ht="14.15" customHeight="1">
      <c r="A41" s="6"/>
      <c r="B41" s="68"/>
      <c r="D41" s="4978" t="s">
        <v>160</v>
      </c>
      <c r="E41" s="4979"/>
      <c r="F41" s="4979"/>
      <c r="G41" s="4979"/>
      <c r="H41" s="4979"/>
      <c r="I41" s="4979"/>
      <c r="J41" s="4979"/>
      <c r="K41" s="4980"/>
      <c r="L41" s="4981"/>
      <c r="M41" s="4981"/>
      <c r="N41" s="4981"/>
      <c r="O41" s="4982"/>
      <c r="P41" s="4993"/>
      <c r="Q41" s="4994"/>
      <c r="R41" s="4995"/>
      <c r="S41" s="4981"/>
      <c r="T41" s="4981"/>
      <c r="U41" s="4981"/>
      <c r="V41" s="4981"/>
      <c r="W41" s="4993"/>
      <c r="X41" s="4994"/>
      <c r="Y41" s="4995"/>
      <c r="Z41" s="70"/>
      <c r="AA41" s="163"/>
      <c r="AB41" s="2055"/>
      <c r="AC41" s="2055"/>
      <c r="AD41" s="2055"/>
      <c r="AE41" s="2055"/>
      <c r="AF41" s="2055"/>
      <c r="AG41" s="2055"/>
      <c r="AH41" s="2055"/>
      <c r="AI41" s="2055"/>
      <c r="AJ41" s="2055"/>
      <c r="AK41" s="2055"/>
      <c r="AL41" s="2056"/>
      <c r="AM41" s="62"/>
      <c r="AO41" s="121"/>
      <c r="AP41" s="96"/>
      <c r="AQ41" s="1638"/>
      <c r="AR41" s="1432"/>
      <c r="AS41" s="1432"/>
      <c r="AT41" s="1432"/>
      <c r="AU41" s="1432"/>
      <c r="AV41" s="1432"/>
      <c r="AW41" s="1432"/>
      <c r="AX41" s="1432"/>
      <c r="AY41" s="1432"/>
      <c r="AZ41" s="1432"/>
      <c r="BA41" s="1432"/>
      <c r="BB41" s="1432"/>
      <c r="BC41" s="1432"/>
      <c r="BD41" s="1432"/>
      <c r="BE41" s="1432"/>
      <c r="BF41" s="1432"/>
      <c r="BG41" s="1432"/>
      <c r="BH41" s="1432"/>
      <c r="BI41" s="1432"/>
      <c r="BJ41" s="1432"/>
      <c r="BK41" s="1432"/>
      <c r="BL41" s="1432"/>
      <c r="BM41" s="1432"/>
      <c r="BN41" s="1432"/>
      <c r="BO41" s="1432"/>
      <c r="BP41" s="1432"/>
      <c r="BQ41" s="1432"/>
      <c r="BR41" s="1432"/>
      <c r="BS41" s="1432"/>
      <c r="BT41" s="1432"/>
      <c r="BU41" s="1432"/>
      <c r="BV41" s="1432"/>
      <c r="BW41" s="1432"/>
      <c r="BX41" s="121"/>
      <c r="BY41" s="121"/>
    </row>
    <row r="42" spans="1:77" ht="14.15" customHeight="1">
      <c r="A42" s="6"/>
      <c r="B42" s="68"/>
      <c r="D42" s="4998" t="s">
        <v>469</v>
      </c>
      <c r="E42" s="4999"/>
      <c r="F42" s="4999"/>
      <c r="G42" s="4999"/>
      <c r="H42" s="4999"/>
      <c r="I42" s="4999"/>
      <c r="J42" s="4999"/>
      <c r="K42" s="5000"/>
      <c r="L42" s="4983"/>
      <c r="M42" s="4983"/>
      <c r="N42" s="4983"/>
      <c r="O42" s="4984"/>
      <c r="P42" s="4996"/>
      <c r="Q42" s="3603"/>
      <c r="R42" s="4997"/>
      <c r="S42" s="4983"/>
      <c r="T42" s="4983"/>
      <c r="U42" s="4983"/>
      <c r="V42" s="4983"/>
      <c r="W42" s="4996"/>
      <c r="X42" s="3603"/>
      <c r="Y42" s="4997"/>
      <c r="Z42" s="70"/>
      <c r="AA42" s="163"/>
      <c r="AB42" s="2055"/>
      <c r="AC42" s="2055"/>
      <c r="AD42" s="2055"/>
      <c r="AE42" s="2055"/>
      <c r="AF42" s="2055"/>
      <c r="AG42" s="2055"/>
      <c r="AH42" s="2055"/>
      <c r="AI42" s="2055"/>
      <c r="AJ42" s="2055"/>
      <c r="AK42" s="2055"/>
      <c r="AL42" s="2056"/>
      <c r="AM42" s="62"/>
      <c r="AO42" s="121"/>
      <c r="AP42" s="96"/>
      <c r="AQ42" s="1605"/>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21"/>
      <c r="BY42" s="121"/>
    </row>
    <row r="43" spans="1:77" ht="14.15" customHeight="1">
      <c r="B43" s="145"/>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18"/>
      <c r="AB43" s="503" t="s">
        <v>936</v>
      </c>
      <c r="AC43" s="503"/>
      <c r="AD43" s="503"/>
      <c r="AE43" s="503"/>
      <c r="AF43" s="503"/>
      <c r="AG43" s="503"/>
      <c r="AH43" s="503"/>
      <c r="AI43" s="503"/>
      <c r="AJ43" s="503"/>
      <c r="AK43" s="503"/>
      <c r="AL43" s="1255"/>
      <c r="AM43" s="62"/>
      <c r="AO43" s="121"/>
      <c r="AP43" s="96"/>
      <c r="AQ43" s="96"/>
      <c r="AR43" s="96"/>
      <c r="AS43" s="96"/>
      <c r="AT43" s="96"/>
      <c r="AU43" s="96"/>
      <c r="AV43" s="96"/>
      <c r="AW43" s="96"/>
      <c r="AX43" s="96"/>
      <c r="AY43" s="96"/>
      <c r="AZ43" s="96"/>
      <c r="BA43" s="96"/>
      <c r="BB43" s="96"/>
      <c r="BC43" s="96"/>
      <c r="BD43" s="96"/>
      <c r="BE43" s="96"/>
      <c r="BF43" s="96"/>
      <c r="BG43" s="96"/>
      <c r="BH43" s="96"/>
      <c r="BI43" s="96"/>
      <c r="BJ43" s="499"/>
      <c r="BK43" s="499"/>
      <c r="BL43" s="499"/>
      <c r="BM43" s="499"/>
      <c r="BN43" s="499"/>
      <c r="BO43" s="499"/>
      <c r="BP43" s="499"/>
      <c r="BQ43" s="499"/>
      <c r="BR43" s="886"/>
      <c r="BS43" s="886"/>
      <c r="BT43" s="886"/>
      <c r="BU43" s="886"/>
      <c r="BV43" s="886"/>
      <c r="BW43" s="121"/>
      <c r="BX43" s="121"/>
      <c r="BY43" s="121"/>
    </row>
    <row r="44" spans="1:77" ht="14.15" customHeight="1">
      <c r="A44" s="6"/>
      <c r="B44" s="201"/>
      <c r="C44" s="5" t="s">
        <v>2318</v>
      </c>
      <c r="D44" s="151"/>
      <c r="E44" s="151"/>
      <c r="F44" s="151"/>
      <c r="G44" s="151"/>
      <c r="H44" s="151"/>
      <c r="I44" s="151"/>
      <c r="J44" s="151"/>
      <c r="K44" s="151"/>
      <c r="L44" s="151"/>
      <c r="M44" s="151"/>
      <c r="N44" s="151"/>
      <c r="O44" s="151"/>
      <c r="P44" s="151"/>
      <c r="Q44" s="151"/>
      <c r="R44" s="151"/>
      <c r="S44" s="151"/>
      <c r="T44" s="156"/>
      <c r="U44" s="499"/>
      <c r="V44" s="6"/>
      <c r="W44" s="499"/>
      <c r="X44" s="499"/>
      <c r="Y44" s="6"/>
      <c r="Z44" s="6"/>
      <c r="AA44" s="163"/>
      <c r="AB44" s="2055"/>
      <c r="AC44" s="2055"/>
      <c r="AD44" s="2055"/>
      <c r="AE44" s="2055"/>
      <c r="AF44" s="2055"/>
      <c r="AG44" s="2055"/>
      <c r="AH44" s="2055"/>
      <c r="AI44" s="2055"/>
      <c r="AJ44" s="2055"/>
      <c r="AK44" s="2055"/>
      <c r="AL44" s="2056"/>
      <c r="AM44" s="62"/>
      <c r="AO44" s="121"/>
      <c r="AP44" s="121"/>
      <c r="AQ44" s="1434"/>
      <c r="AR44" s="1434"/>
      <c r="AS44" s="1434"/>
      <c r="AT44" s="1434"/>
      <c r="AU44" s="1434"/>
      <c r="AV44" s="1434"/>
      <c r="AW44" s="1434"/>
      <c r="AX44" s="1434"/>
      <c r="AY44" s="1434"/>
      <c r="AZ44" s="1434"/>
      <c r="BA44" s="1434"/>
      <c r="BB44" s="1434"/>
      <c r="BC44" s="1434"/>
      <c r="BD44" s="1434"/>
      <c r="BE44" s="1434"/>
      <c r="BF44" s="1434"/>
      <c r="BG44" s="1434"/>
      <c r="BH44" s="1434"/>
      <c r="BI44" s="1434"/>
      <c r="BJ44" s="1434"/>
      <c r="BK44" s="1434"/>
      <c r="BL44" s="1434"/>
      <c r="BM44" s="1434"/>
      <c r="BN44" s="1434"/>
      <c r="BO44" s="1434"/>
      <c r="BP44" s="1434"/>
      <c r="BQ44" s="1434"/>
      <c r="BR44" s="1434"/>
      <c r="BS44" s="1434"/>
      <c r="BT44" s="1434"/>
      <c r="BU44" s="1434"/>
      <c r="BV44" s="1434"/>
      <c r="BW44" s="121"/>
      <c r="BX44" s="121"/>
      <c r="BY44" s="121"/>
    </row>
    <row r="45" spans="1:77" ht="14.15" customHeight="1">
      <c r="A45" s="6"/>
      <c r="B45" s="68"/>
      <c r="C45" s="1"/>
      <c r="E45" s="1"/>
      <c r="F45" s="69"/>
      <c r="G45" s="69"/>
      <c r="H45" s="6"/>
      <c r="I45" s="6"/>
      <c r="J45" s="6"/>
      <c r="K45" s="6"/>
      <c r="L45" s="6"/>
      <c r="M45" s="6"/>
      <c r="N45" s="6"/>
      <c r="O45" s="6"/>
      <c r="P45" s="6"/>
      <c r="Q45" s="6"/>
      <c r="R45" s="6"/>
      <c r="S45" s="96"/>
      <c r="T45" s="96"/>
      <c r="U45" s="97"/>
      <c r="V45" s="98"/>
      <c r="W45" s="98"/>
      <c r="X45" s="6"/>
      <c r="Y45" s="6"/>
      <c r="Z45" s="65"/>
      <c r="AA45" s="171"/>
      <c r="AB45" s="2055"/>
      <c r="AC45" s="2055"/>
      <c r="AD45" s="2055"/>
      <c r="AE45" s="2055"/>
      <c r="AF45" s="2055"/>
      <c r="AG45" s="2055"/>
      <c r="AH45" s="2055"/>
      <c r="AI45" s="2055"/>
      <c r="AJ45" s="2055"/>
      <c r="AK45" s="2055"/>
      <c r="AL45" s="2056"/>
      <c r="AM45" s="62"/>
      <c r="AO45" s="121"/>
      <c r="AP45" s="121"/>
      <c r="AQ45" s="1517"/>
      <c r="AR45" s="1639"/>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1"/>
      <c r="BX45" s="121"/>
      <c r="BY45" s="121"/>
    </row>
    <row r="46" spans="1:77" ht="14.15" customHeight="1">
      <c r="A46" s="6"/>
      <c r="B46" s="68"/>
      <c r="C46" s="6"/>
      <c r="D46" s="5" t="s">
        <v>554</v>
      </c>
      <c r="E46" s="6"/>
      <c r="F46" s="6"/>
      <c r="G46" s="6"/>
      <c r="H46" s="6"/>
      <c r="I46" s="6"/>
      <c r="J46" s="6"/>
      <c r="K46" s="6"/>
      <c r="L46" s="6"/>
      <c r="M46" s="6"/>
      <c r="N46" s="6"/>
      <c r="O46" s="6"/>
      <c r="P46" s="6"/>
      <c r="Q46" s="6"/>
      <c r="R46" s="1"/>
      <c r="S46" s="1"/>
      <c r="T46" s="6"/>
      <c r="U46" s="1"/>
      <c r="V46" s="1"/>
      <c r="W46" s="1"/>
      <c r="X46" s="1"/>
      <c r="Y46" s="81"/>
      <c r="Z46" s="81"/>
      <c r="AA46" s="171" t="s">
        <v>165</v>
      </c>
      <c r="AB46" s="2055" t="s">
        <v>470</v>
      </c>
      <c r="AC46" s="2055"/>
      <c r="AD46" s="2055"/>
      <c r="AE46" s="2055"/>
      <c r="AF46" s="2055"/>
      <c r="AG46" s="2055"/>
      <c r="AH46" s="2055"/>
      <c r="AI46" s="2055"/>
      <c r="AJ46" s="2055"/>
      <c r="AK46" s="2055"/>
      <c r="AL46" s="2056"/>
      <c r="AM46" s="62"/>
      <c r="AO46" s="121"/>
      <c r="AP46" s="12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row>
    <row r="47" spans="1:77" ht="14.15" customHeight="1">
      <c r="A47" s="6"/>
      <c r="B47" s="68"/>
      <c r="C47" s="6"/>
      <c r="D47" s="6" t="s">
        <v>1789</v>
      </c>
      <c r="E47" s="266"/>
      <c r="F47" s="266"/>
      <c r="G47" s="266"/>
      <c r="H47" s="266"/>
      <c r="I47" s="266"/>
      <c r="J47" s="266"/>
      <c r="K47" s="266"/>
      <c r="L47" s="266"/>
      <c r="M47" s="266"/>
      <c r="N47" s="266"/>
      <c r="O47" s="266"/>
      <c r="P47" s="266"/>
      <c r="Q47" s="266"/>
      <c r="R47" s="266"/>
      <c r="S47" s="266"/>
      <c r="T47" s="266"/>
      <c r="U47" s="266"/>
      <c r="V47" s="266"/>
      <c r="W47" s="266"/>
      <c r="X47" s="266"/>
      <c r="Y47" s="266"/>
      <c r="Z47" s="121"/>
      <c r="AA47" s="155"/>
      <c r="AB47" s="2055"/>
      <c r="AC47" s="2055"/>
      <c r="AD47" s="2055"/>
      <c r="AE47" s="2055"/>
      <c r="AF47" s="2055"/>
      <c r="AG47" s="2055"/>
      <c r="AH47" s="2055"/>
      <c r="AI47" s="2055"/>
      <c r="AJ47" s="2055"/>
      <c r="AK47" s="2055"/>
      <c r="AL47" s="2056"/>
      <c r="AM47" s="62"/>
      <c r="AO47" s="121"/>
      <c r="AP47" s="12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row>
    <row r="48" spans="1:77" ht="14.15" customHeight="1">
      <c r="A48" s="6"/>
      <c r="B48" s="68"/>
      <c r="C48" s="6"/>
      <c r="D48" s="1"/>
      <c r="E48" s="4985"/>
      <c r="F48" s="4985"/>
      <c r="G48" s="4985"/>
      <c r="H48" s="4985"/>
      <c r="I48" s="4985"/>
      <c r="J48" s="4985"/>
      <c r="K48" s="4985"/>
      <c r="L48" s="4985"/>
      <c r="M48" s="4985"/>
      <c r="N48" s="4985"/>
      <c r="O48" s="4985"/>
      <c r="P48" s="4985"/>
      <c r="Q48" s="4985"/>
      <c r="R48" s="4985"/>
      <c r="S48" s="4985"/>
      <c r="T48" s="4985"/>
      <c r="U48" s="4985"/>
      <c r="V48" s="4985"/>
      <c r="W48" s="4985"/>
      <c r="X48" s="4985"/>
      <c r="Y48" s="4985"/>
      <c r="Z48" s="121"/>
      <c r="AA48" s="155"/>
      <c r="AB48" s="829"/>
      <c r="AC48" s="829"/>
      <c r="AD48" s="829"/>
      <c r="AE48" s="829"/>
      <c r="AF48" s="829"/>
      <c r="AG48" s="829"/>
      <c r="AH48" s="829"/>
      <c r="AI48" s="829"/>
      <c r="AJ48" s="829"/>
      <c r="AK48" s="100"/>
      <c r="AL48" s="614"/>
      <c r="AM48" s="62"/>
      <c r="AO48" s="121"/>
      <c r="AP48" s="12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row>
    <row r="49" spans="1:77" ht="14.15" customHeight="1">
      <c r="A49" s="6"/>
      <c r="B49" s="68"/>
      <c r="C49" s="6"/>
      <c r="E49" s="4985"/>
      <c r="F49" s="4985"/>
      <c r="G49" s="4985"/>
      <c r="H49" s="4985"/>
      <c r="I49" s="4985"/>
      <c r="J49" s="4985"/>
      <c r="K49" s="4985"/>
      <c r="L49" s="4985"/>
      <c r="M49" s="4985"/>
      <c r="N49" s="4985"/>
      <c r="O49" s="4985"/>
      <c r="P49" s="4985"/>
      <c r="Q49" s="4985"/>
      <c r="R49" s="4985"/>
      <c r="S49" s="4985"/>
      <c r="T49" s="4985"/>
      <c r="U49" s="4985"/>
      <c r="V49" s="4985"/>
      <c r="W49" s="4985"/>
      <c r="X49" s="4985"/>
      <c r="Y49" s="4985"/>
      <c r="Z49" s="6"/>
      <c r="AA49" s="171"/>
      <c r="AB49" s="829"/>
      <c r="AC49" s="829"/>
      <c r="AD49" s="829"/>
      <c r="AE49" s="829"/>
      <c r="AF49" s="829"/>
      <c r="AG49" s="829"/>
      <c r="AH49" s="829"/>
      <c r="AI49" s="829"/>
      <c r="AJ49" s="829"/>
      <c r="AK49" s="829"/>
      <c r="AL49" s="614"/>
      <c r="AM49" s="62"/>
      <c r="AO49" s="121"/>
      <c r="AP49" s="12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row>
    <row r="50" spans="1:77" ht="14.15" customHeight="1">
      <c r="A50" s="6"/>
      <c r="B50" s="68"/>
      <c r="D50" s="6"/>
      <c r="E50" s="4985"/>
      <c r="F50" s="4985"/>
      <c r="G50" s="4985"/>
      <c r="H50" s="4985"/>
      <c r="I50" s="4985"/>
      <c r="J50" s="4985"/>
      <c r="K50" s="4985"/>
      <c r="L50" s="4985"/>
      <c r="M50" s="4985"/>
      <c r="N50" s="4985"/>
      <c r="O50" s="4985"/>
      <c r="P50" s="4985"/>
      <c r="Q50" s="4985"/>
      <c r="R50" s="4985"/>
      <c r="S50" s="4985"/>
      <c r="T50" s="4985"/>
      <c r="U50" s="4985"/>
      <c r="V50" s="4985"/>
      <c r="W50" s="4985"/>
      <c r="X50" s="4985"/>
      <c r="Y50" s="4985"/>
      <c r="Z50" s="1325"/>
      <c r="AA50" s="121"/>
      <c r="AB50" s="121"/>
      <c r="AC50" s="121"/>
      <c r="AD50" s="121"/>
      <c r="AE50" s="829"/>
      <c r="AF50" s="829"/>
      <c r="AG50" s="829"/>
      <c r="AH50" s="829"/>
      <c r="AI50" s="829"/>
      <c r="AJ50" s="829"/>
      <c r="AK50" s="100"/>
      <c r="AL50" s="614"/>
      <c r="AM50" s="62"/>
      <c r="AO50" s="121"/>
      <c r="AP50" s="12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row>
    <row r="51" spans="1:77" ht="14.15" customHeight="1">
      <c r="A51" s="6"/>
      <c r="B51" s="68"/>
      <c r="C51" s="6"/>
      <c r="D51" s="6"/>
      <c r="E51" s="6"/>
      <c r="F51" s="6"/>
      <c r="G51" s="6"/>
      <c r="H51" s="6"/>
      <c r="I51" s="6"/>
      <c r="J51" s="6"/>
      <c r="K51" s="6"/>
      <c r="L51" s="6"/>
      <c r="M51" s="6"/>
      <c r="N51" s="6"/>
      <c r="O51" s="6"/>
      <c r="P51" s="6"/>
      <c r="Q51" s="6"/>
      <c r="R51" s="6"/>
      <c r="S51" s="8"/>
      <c r="V51" s="8"/>
      <c r="Y51" s="82"/>
      <c r="Z51" s="1328"/>
      <c r="AA51" s="121"/>
      <c r="AB51" s="121"/>
      <c r="AC51" s="121"/>
      <c r="AD51" s="121"/>
      <c r="AE51" s="503"/>
      <c r="AF51" s="503"/>
      <c r="AG51" s="503"/>
      <c r="AH51" s="503"/>
      <c r="AI51" s="503"/>
      <c r="AJ51" s="503"/>
      <c r="AK51" s="503"/>
      <c r="AL51" s="1255"/>
      <c r="AM51" s="62"/>
      <c r="AO51" s="121"/>
      <c r="AP51" s="12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row>
    <row r="52" spans="1:77" ht="14.15" customHeight="1">
      <c r="A52" s="6"/>
      <c r="B52" s="68"/>
      <c r="C52" s="6" t="s">
        <v>2319</v>
      </c>
      <c r="D52" s="6"/>
      <c r="F52" s="6"/>
      <c r="G52" s="6"/>
      <c r="H52" s="1"/>
      <c r="I52" s="1"/>
      <c r="J52" s="6"/>
      <c r="K52" s="6"/>
      <c r="L52" s="6"/>
      <c r="M52" s="1"/>
      <c r="N52" s="1"/>
      <c r="O52" s="6"/>
      <c r="P52" s="6"/>
      <c r="Q52" s="72"/>
      <c r="R52" s="6"/>
      <c r="S52" s="96"/>
      <c r="T52" s="96"/>
      <c r="U52" s="97"/>
      <c r="V52" s="98"/>
      <c r="W52" s="98"/>
      <c r="X52" s="6"/>
      <c r="Y52" s="6"/>
      <c r="Z52" s="65"/>
      <c r="AA52" s="171" t="s">
        <v>1295</v>
      </c>
      <c r="AB52" s="829"/>
      <c r="AC52" s="829"/>
      <c r="AD52" s="829"/>
      <c r="AE52" s="503"/>
      <c r="AF52" s="503"/>
      <c r="AG52" s="503"/>
      <c r="AH52" s="503"/>
      <c r="AI52" s="503"/>
      <c r="AJ52" s="503"/>
      <c r="AK52" s="503"/>
      <c r="AL52" s="1255"/>
      <c r="AM52" s="62"/>
      <c r="AO52" s="121"/>
      <c r="AP52" s="12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row>
    <row r="53" spans="1:77" ht="14.15" customHeight="1">
      <c r="A53" s="6"/>
      <c r="B53" s="68"/>
      <c r="H53" s="6"/>
      <c r="I53" s="6"/>
      <c r="J53" s="6"/>
      <c r="K53" s="6"/>
      <c r="L53" s="6"/>
      <c r="M53" s="1"/>
      <c r="N53" s="1"/>
      <c r="O53" s="1"/>
      <c r="P53" s="1"/>
      <c r="Q53" s="1"/>
      <c r="R53" s="1"/>
      <c r="S53" s="1"/>
      <c r="T53" s="1"/>
      <c r="U53" s="121"/>
      <c r="V53" s="121"/>
      <c r="W53" s="1"/>
      <c r="X53" s="121"/>
      <c r="Y53" s="121"/>
      <c r="Z53" s="93"/>
      <c r="AA53" s="163" t="s">
        <v>467</v>
      </c>
      <c r="AB53" s="503" t="s">
        <v>471</v>
      </c>
      <c r="AC53" s="503"/>
      <c r="AD53" s="503"/>
      <c r="AE53" s="749"/>
      <c r="AF53" s="749"/>
      <c r="AG53" s="749"/>
      <c r="AH53" s="749"/>
      <c r="AI53" s="829"/>
      <c r="AJ53" s="829"/>
      <c r="AK53" s="829"/>
      <c r="AL53" s="614"/>
      <c r="AM53" s="62"/>
      <c r="AO53" s="121"/>
      <c r="AP53" s="12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row>
    <row r="54" spans="1:77" ht="14.15" customHeight="1">
      <c r="A54" s="6"/>
      <c r="B54" s="68"/>
      <c r="H54" s="1"/>
      <c r="I54" s="1"/>
      <c r="J54" s="1"/>
      <c r="K54" s="1"/>
      <c r="L54" s="1"/>
      <c r="M54" s="1"/>
      <c r="N54" s="1"/>
      <c r="O54" s="1"/>
      <c r="P54" s="1"/>
      <c r="Q54" s="1"/>
      <c r="R54" s="1"/>
      <c r="S54" s="1"/>
      <c r="T54" s="1"/>
      <c r="U54" s="1"/>
      <c r="V54" s="1"/>
      <c r="W54" s="1"/>
      <c r="X54" s="1"/>
      <c r="Y54" s="1"/>
      <c r="Z54" s="125"/>
      <c r="AA54" s="155"/>
      <c r="AB54" s="829"/>
      <c r="AC54" s="829"/>
      <c r="AD54" s="829"/>
      <c r="AE54" s="829"/>
      <c r="AF54" s="829"/>
      <c r="AG54" s="829"/>
      <c r="AH54" s="829"/>
      <c r="AI54" s="829"/>
      <c r="AJ54" s="829"/>
      <c r="AK54" s="829"/>
      <c r="AL54" s="614"/>
      <c r="AM54" s="62"/>
      <c r="AO54" s="121"/>
      <c r="AP54" s="12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row>
    <row r="55" spans="1:77" ht="14.15" customHeight="1">
      <c r="A55" s="6"/>
      <c r="B55" s="68"/>
      <c r="C55" s="1" t="s">
        <v>472</v>
      </c>
      <c r="D55" s="1"/>
      <c r="E55" s="1"/>
      <c r="F55" s="1"/>
      <c r="G55" s="6"/>
      <c r="Z55" s="177"/>
      <c r="AA55" s="155" t="s">
        <v>165</v>
      </c>
      <c r="AB55" s="1850" t="s">
        <v>1790</v>
      </c>
      <c r="AC55" s="1850"/>
      <c r="AD55" s="1850"/>
      <c r="AE55" s="1850"/>
      <c r="AF55" s="1850"/>
      <c r="AG55" s="1850"/>
      <c r="AH55" s="1850"/>
      <c r="AI55" s="1850"/>
      <c r="AJ55" s="1850"/>
      <c r="AK55" s="1850"/>
      <c r="AL55" s="3346"/>
      <c r="AM55" s="62"/>
      <c r="AO55" s="121"/>
      <c r="AP55" s="12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row>
    <row r="56" spans="1:77" ht="14.15" customHeight="1">
      <c r="A56" s="6"/>
      <c r="B56" s="68"/>
      <c r="C56" s="6" t="s">
        <v>2197</v>
      </c>
      <c r="D56" s="1"/>
      <c r="E56" s="1"/>
      <c r="F56" s="1"/>
      <c r="G56" s="1"/>
      <c r="H56" s="6"/>
      <c r="I56" s="72"/>
      <c r="J56" s="72"/>
      <c r="K56" s="1"/>
      <c r="L56" s="1"/>
      <c r="M56" s="99"/>
      <c r="N56" s="6"/>
      <c r="O56" s="6"/>
      <c r="P56" s="6"/>
      <c r="Q56" s="6"/>
      <c r="R56" s="6"/>
      <c r="S56" s="1"/>
      <c r="T56" s="81"/>
      <c r="U56" s="81"/>
      <c r="V56" s="81"/>
      <c r="W56" s="1"/>
      <c r="X56" s="81"/>
      <c r="Y56" s="81"/>
      <c r="Z56" s="125"/>
      <c r="AA56" s="155"/>
      <c r="AB56" s="1850"/>
      <c r="AC56" s="1850"/>
      <c r="AD56" s="1850"/>
      <c r="AE56" s="1850"/>
      <c r="AF56" s="1850"/>
      <c r="AG56" s="1850"/>
      <c r="AH56" s="1850"/>
      <c r="AI56" s="1850"/>
      <c r="AJ56" s="1850"/>
      <c r="AK56" s="1850"/>
      <c r="AL56" s="3346"/>
      <c r="AM56" s="62"/>
      <c r="AO56" s="121"/>
      <c r="AP56" s="12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row>
    <row r="57" spans="1:77" ht="14.15" customHeight="1">
      <c r="A57" s="6"/>
      <c r="B57" s="68"/>
      <c r="C57" s="5" t="s">
        <v>2198</v>
      </c>
      <c r="H57" s="1"/>
      <c r="I57" s="1"/>
      <c r="J57" s="1"/>
      <c r="K57" s="1"/>
      <c r="L57" s="1"/>
      <c r="M57" s="1"/>
      <c r="N57" s="1"/>
      <c r="O57" s="1"/>
      <c r="P57" s="1"/>
      <c r="Q57" s="1"/>
      <c r="R57" s="1"/>
      <c r="S57" s="1"/>
      <c r="T57" s="1"/>
      <c r="U57" s="1"/>
      <c r="V57" s="1"/>
      <c r="W57" s="1"/>
      <c r="X57" s="1"/>
      <c r="Y57" s="1"/>
      <c r="Z57" s="6"/>
      <c r="AA57" s="171"/>
      <c r="AB57" s="1850"/>
      <c r="AC57" s="1850"/>
      <c r="AD57" s="1850"/>
      <c r="AE57" s="1850"/>
      <c r="AF57" s="1850"/>
      <c r="AG57" s="1850"/>
      <c r="AH57" s="1850"/>
      <c r="AI57" s="1850"/>
      <c r="AJ57" s="1850"/>
      <c r="AK57" s="1850"/>
      <c r="AL57" s="3346"/>
      <c r="AM57" s="62"/>
      <c r="AO57" s="121"/>
      <c r="AP57" s="12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row>
    <row r="58" spans="1:77" ht="14.15" customHeight="1">
      <c r="A58" s="6"/>
      <c r="B58" s="68"/>
      <c r="D58" s="6" t="s">
        <v>1930</v>
      </c>
      <c r="E58" s="6"/>
      <c r="F58" s="6"/>
      <c r="G58" s="6"/>
      <c r="H58" s="609"/>
      <c r="I58" s="609"/>
      <c r="J58" s="609"/>
      <c r="K58" s="609"/>
      <c r="L58" s="609"/>
      <c r="M58" s="609"/>
      <c r="N58" s="609"/>
      <c r="O58" s="609"/>
      <c r="P58" s="609"/>
      <c r="Q58" s="609"/>
      <c r="R58" s="609"/>
      <c r="S58" s="609"/>
      <c r="T58" s="1326"/>
      <c r="U58" s="1326"/>
      <c r="V58" s="1326"/>
      <c r="W58" s="1326"/>
      <c r="X58" s="1326"/>
      <c r="Y58" s="1326"/>
      <c r="Z58" s="6"/>
      <c r="AA58" s="171"/>
      <c r="AB58" s="1850"/>
      <c r="AC58" s="1850"/>
      <c r="AD58" s="1850"/>
      <c r="AE58" s="1850"/>
      <c r="AF58" s="1850"/>
      <c r="AG58" s="1850"/>
      <c r="AH58" s="1850"/>
      <c r="AI58" s="1850"/>
      <c r="AJ58" s="1850"/>
      <c r="AK58" s="1850"/>
      <c r="AL58" s="3346"/>
      <c r="AM58" s="62"/>
      <c r="AO58" s="121"/>
      <c r="AP58" s="121"/>
      <c r="AQ58" s="159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row>
    <row r="59" spans="1:77" ht="14.15" customHeight="1">
      <c r="A59" s="6"/>
      <c r="B59" s="68"/>
      <c r="C59" s="6"/>
      <c r="D59" s="1" t="s">
        <v>1929</v>
      </c>
      <c r="E59" s="1"/>
      <c r="F59" s="1"/>
      <c r="G59" s="1"/>
      <c r="H59" s="609"/>
      <c r="I59" s="609"/>
      <c r="J59" s="609"/>
      <c r="K59" s="609"/>
      <c r="L59" s="609"/>
      <c r="M59" s="609"/>
      <c r="N59" s="609"/>
      <c r="O59" s="609"/>
      <c r="P59" s="609"/>
      <c r="Q59" s="609"/>
      <c r="R59" s="609"/>
      <c r="S59" s="609"/>
      <c r="T59" s="1326"/>
      <c r="U59" s="1326"/>
      <c r="V59" s="1326"/>
      <c r="W59" s="1326"/>
      <c r="X59" s="1326"/>
      <c r="Y59" s="1326"/>
      <c r="Z59" s="6"/>
      <c r="AA59" s="171"/>
      <c r="AB59" s="100"/>
      <c r="AC59" s="100"/>
      <c r="AD59" s="100"/>
      <c r="AE59" s="100"/>
      <c r="AF59" s="100"/>
      <c r="AG59" s="100"/>
      <c r="AH59" s="100"/>
      <c r="AI59" s="100"/>
      <c r="AJ59" s="100"/>
      <c r="AK59" s="100"/>
      <c r="AL59" s="614"/>
      <c r="AM59" s="62"/>
      <c r="AO59" s="121"/>
      <c r="AP59" s="121"/>
      <c r="AQ59" s="1602"/>
      <c r="AR59" s="1606"/>
      <c r="AS59" s="1606"/>
      <c r="AT59" s="1606"/>
      <c r="AU59" s="1606"/>
      <c r="AV59" s="1606"/>
      <c r="AW59" s="1606"/>
      <c r="AX59" s="1606"/>
      <c r="AY59" s="1606"/>
      <c r="AZ59" s="1606"/>
      <c r="BA59" s="1606"/>
      <c r="BB59" s="1606"/>
      <c r="BC59" s="1606"/>
      <c r="BD59" s="1606"/>
      <c r="BE59" s="1606"/>
      <c r="BF59" s="1606"/>
      <c r="BG59" s="1606"/>
      <c r="BH59" s="1606"/>
      <c r="BI59" s="1606"/>
      <c r="BJ59" s="1606"/>
      <c r="BK59" s="1606"/>
      <c r="BL59" s="1606"/>
      <c r="BM59" s="1606"/>
      <c r="BN59" s="1606"/>
      <c r="BO59" s="1606"/>
      <c r="BP59" s="1606"/>
      <c r="BQ59" s="1606"/>
      <c r="BR59" s="1606"/>
      <c r="BS59" s="1606"/>
      <c r="BT59" s="1606"/>
      <c r="BU59" s="1606"/>
      <c r="BV59" s="1606"/>
      <c r="BW59" s="1606"/>
      <c r="BX59" s="1606"/>
      <c r="BY59" s="1606"/>
    </row>
    <row r="60" spans="1:77" ht="14.15" customHeight="1">
      <c r="A60" s="6"/>
      <c r="B60" s="68"/>
      <c r="C60" s="6"/>
      <c r="D60" s="609"/>
      <c r="E60" s="3509"/>
      <c r="F60" s="3509"/>
      <c r="G60" s="3509"/>
      <c r="H60" s="3509"/>
      <c r="I60" s="3509"/>
      <c r="J60" s="3509"/>
      <c r="K60" s="3509"/>
      <c r="L60" s="3509"/>
      <c r="M60" s="3509"/>
      <c r="N60" s="3509"/>
      <c r="O60" s="3509"/>
      <c r="P60" s="3509"/>
      <c r="Q60" s="3509"/>
      <c r="R60" s="3509"/>
      <c r="S60" s="3509"/>
      <c r="T60" s="3509"/>
      <c r="U60" s="3509"/>
      <c r="V60" s="3509"/>
      <c r="W60" s="3509"/>
      <c r="X60" s="3509"/>
      <c r="Y60" s="3509"/>
      <c r="Z60" s="6"/>
      <c r="AA60" s="105"/>
      <c r="AB60" s="82"/>
      <c r="AC60" s="82"/>
      <c r="AD60" s="82"/>
      <c r="AE60" s="82"/>
      <c r="AF60" s="82"/>
      <c r="AG60" s="82"/>
      <c r="AH60" s="82"/>
      <c r="AI60" s="82"/>
      <c r="AJ60" s="82"/>
      <c r="AK60" s="82"/>
      <c r="AL60" s="116"/>
      <c r="AM60" s="62"/>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row>
    <row r="61" spans="1:77" ht="14.15" customHeight="1">
      <c r="A61" s="6"/>
      <c r="B61" s="68"/>
      <c r="C61" s="6"/>
      <c r="D61" s="609"/>
      <c r="E61" s="3509"/>
      <c r="F61" s="3509"/>
      <c r="G61" s="3509"/>
      <c r="H61" s="3509"/>
      <c r="I61" s="3509"/>
      <c r="J61" s="3509"/>
      <c r="K61" s="3509"/>
      <c r="L61" s="3509"/>
      <c r="M61" s="3509"/>
      <c r="N61" s="3509"/>
      <c r="O61" s="3509"/>
      <c r="P61" s="3509"/>
      <c r="Q61" s="3509"/>
      <c r="R61" s="3509"/>
      <c r="S61" s="3509"/>
      <c r="T61" s="3509"/>
      <c r="U61" s="3509"/>
      <c r="V61" s="3509"/>
      <c r="W61" s="3509"/>
      <c r="X61" s="3509"/>
      <c r="Y61" s="3509"/>
      <c r="Z61" s="6"/>
      <c r="AA61" s="105"/>
      <c r="AB61" s="82"/>
      <c r="AC61" s="82"/>
      <c r="AD61" s="82"/>
      <c r="AE61" s="82"/>
      <c r="AF61" s="82"/>
      <c r="AG61" s="82"/>
      <c r="AH61" s="82"/>
      <c r="AI61" s="82"/>
      <c r="AJ61" s="82"/>
      <c r="AK61" s="82"/>
      <c r="AL61" s="116"/>
      <c r="AM61" s="62"/>
      <c r="AO61" s="121"/>
      <c r="AP61" s="121"/>
      <c r="AQ61" s="1434"/>
      <c r="AR61" s="1434"/>
      <c r="AS61" s="1434"/>
      <c r="AT61" s="1434"/>
      <c r="AU61" s="1434"/>
      <c r="AV61" s="1434"/>
      <c r="AW61" s="1434"/>
      <c r="AX61" s="1434"/>
      <c r="AY61" s="1434"/>
      <c r="AZ61" s="1434"/>
      <c r="BA61" s="1434"/>
      <c r="BB61" s="1434"/>
      <c r="BC61" s="1434"/>
      <c r="BD61" s="1434"/>
      <c r="BE61" s="1434"/>
      <c r="BF61" s="1434"/>
      <c r="BG61" s="1434"/>
      <c r="BH61" s="1434"/>
      <c r="BI61" s="1434"/>
      <c r="BJ61" s="1434"/>
      <c r="BK61" s="1434"/>
      <c r="BL61" s="1434"/>
      <c r="BM61" s="1434"/>
      <c r="BN61" s="1434"/>
      <c r="BO61" s="1434"/>
      <c r="BP61" s="1434"/>
      <c r="BQ61" s="1434"/>
      <c r="BR61" s="1434"/>
      <c r="BS61" s="1434"/>
      <c r="BT61" s="1434"/>
      <c r="BU61" s="1434"/>
      <c r="BV61" s="1434"/>
      <c r="BW61" s="1434"/>
      <c r="BX61" s="1434"/>
      <c r="BY61" s="1434"/>
    </row>
    <row r="62" spans="1:77" ht="14.15" customHeight="1">
      <c r="A62" s="6"/>
      <c r="B62" s="68"/>
      <c r="C62" s="6"/>
      <c r="D62" s="609"/>
      <c r="E62" s="3509"/>
      <c r="F62" s="3509"/>
      <c r="G62" s="3509"/>
      <c r="H62" s="3509"/>
      <c r="I62" s="3509"/>
      <c r="J62" s="3509"/>
      <c r="K62" s="3509"/>
      <c r="L62" s="3509"/>
      <c r="M62" s="3509"/>
      <c r="N62" s="3509"/>
      <c r="O62" s="3509"/>
      <c r="P62" s="3509"/>
      <c r="Q62" s="3509"/>
      <c r="R62" s="3509"/>
      <c r="S62" s="3509"/>
      <c r="T62" s="3509"/>
      <c r="U62" s="3509"/>
      <c r="V62" s="3509"/>
      <c r="W62" s="3509"/>
      <c r="X62" s="3509"/>
      <c r="Y62" s="3509"/>
      <c r="Z62" s="6"/>
      <c r="AA62" s="105"/>
      <c r="AB62" s="115"/>
      <c r="AC62" s="115"/>
      <c r="AD62" s="115"/>
      <c r="AE62" s="115"/>
      <c r="AF62" s="115"/>
      <c r="AG62" s="115"/>
      <c r="AH62" s="115"/>
      <c r="AI62" s="115"/>
      <c r="AJ62" s="115"/>
      <c r="AK62" s="115"/>
      <c r="AL62" s="116"/>
      <c r="AM62" s="62"/>
      <c r="AO62" s="121"/>
      <c r="AP62" s="121"/>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640"/>
      <c r="BW62" s="1640"/>
      <c r="BX62" s="1640"/>
      <c r="BY62" s="121"/>
    </row>
    <row r="63" spans="1:77" ht="14.15" customHeight="1">
      <c r="A63" s="6"/>
      <c r="B63" s="68"/>
      <c r="D63" s="609"/>
      <c r="E63" s="609"/>
      <c r="F63" s="609"/>
      <c r="G63" s="609"/>
      <c r="H63" s="609"/>
      <c r="I63" s="609"/>
      <c r="J63" s="609"/>
      <c r="K63" s="609"/>
      <c r="L63" s="609"/>
      <c r="M63" s="609"/>
      <c r="N63" s="609"/>
      <c r="O63" s="609"/>
      <c r="P63" s="609"/>
      <c r="Q63" s="609"/>
      <c r="R63" s="609"/>
      <c r="S63" s="609"/>
      <c r="T63" s="1326"/>
      <c r="U63" s="1326"/>
      <c r="V63" s="1326"/>
      <c r="W63" s="1326"/>
      <c r="X63" s="1326"/>
      <c r="Y63" s="1326"/>
      <c r="Z63" s="1"/>
      <c r="AA63" s="4974"/>
      <c r="AB63" s="3847"/>
      <c r="AC63" s="3847"/>
      <c r="AD63" s="3847"/>
      <c r="AE63" s="3847"/>
      <c r="AF63" s="3106"/>
      <c r="AG63" s="3106"/>
      <c r="AH63" s="3106"/>
      <c r="AI63" s="3106"/>
      <c r="AJ63" s="3106"/>
      <c r="AK63" s="3106"/>
      <c r="AL63" s="116"/>
      <c r="AM63" s="62"/>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row>
    <row r="64" spans="1:77" ht="14.15" customHeight="1">
      <c r="A64" s="6"/>
      <c r="B64" s="68"/>
      <c r="C64" s="266" t="s">
        <v>473</v>
      </c>
      <c r="D64" s="557"/>
      <c r="E64" s="557"/>
      <c r="F64" s="557"/>
      <c r="G64" s="557"/>
      <c r="H64" s="557"/>
      <c r="I64" s="557"/>
      <c r="J64" s="557"/>
      <c r="K64" s="557"/>
      <c r="L64" s="557"/>
      <c r="M64" s="557"/>
      <c r="N64" s="557"/>
      <c r="O64" s="557"/>
      <c r="P64" s="557"/>
      <c r="Q64" s="557"/>
      <c r="R64" s="557"/>
      <c r="S64" s="557"/>
      <c r="T64" s="557"/>
      <c r="U64" s="557"/>
      <c r="V64" s="557"/>
      <c r="W64" s="557"/>
      <c r="X64" s="557"/>
      <c r="Y64" s="557"/>
      <c r="Z64" s="1641"/>
      <c r="AA64" s="105"/>
      <c r="AB64" s="115"/>
      <c r="AC64" s="115"/>
      <c r="AD64" s="3106"/>
      <c r="AE64" s="3106"/>
      <c r="AF64" s="3106"/>
      <c r="AG64" s="3106"/>
      <c r="AH64" s="3106"/>
      <c r="AI64" s="3106"/>
      <c r="AJ64" s="3106"/>
      <c r="AK64" s="3106"/>
      <c r="AL64" s="140"/>
      <c r="AM64" s="62"/>
    </row>
    <row r="65" spans="1:39" ht="14.15" customHeight="1">
      <c r="A65" s="6"/>
      <c r="B65" s="68"/>
      <c r="C65" s="1"/>
      <c r="D65" s="557"/>
      <c r="E65" s="3588"/>
      <c r="F65" s="3588"/>
      <c r="G65" s="3588"/>
      <c r="H65" s="3588"/>
      <c r="I65" s="3588"/>
      <c r="J65" s="3588"/>
      <c r="K65" s="3588"/>
      <c r="L65" s="3588"/>
      <c r="M65" s="3588"/>
      <c r="N65" s="3588"/>
      <c r="O65" s="3588"/>
      <c r="P65" s="3588"/>
      <c r="Q65" s="3588"/>
      <c r="R65" s="3588"/>
      <c r="S65" s="3588"/>
      <c r="T65" s="3588"/>
      <c r="U65" s="3588"/>
      <c r="V65" s="3588"/>
      <c r="W65" s="3588"/>
      <c r="X65" s="3588"/>
      <c r="Y65" s="3588"/>
      <c r="Z65" s="1641"/>
      <c r="AA65" s="105"/>
      <c r="AB65" s="115"/>
      <c r="AC65" s="115"/>
      <c r="AD65" s="128"/>
      <c r="AE65" s="128"/>
      <c r="AF65" s="128"/>
      <c r="AG65" s="128"/>
      <c r="AH65" s="128"/>
      <c r="AI65" s="128"/>
      <c r="AJ65" s="128"/>
      <c r="AK65" s="128"/>
      <c r="AL65" s="140"/>
      <c r="AM65" s="62"/>
    </row>
    <row r="66" spans="1:39" ht="14.15" customHeight="1">
      <c r="A66" s="6"/>
      <c r="B66" s="68"/>
      <c r="C66" s="1"/>
      <c r="E66" s="3588"/>
      <c r="F66" s="3588"/>
      <c r="G66" s="3588"/>
      <c r="H66" s="3588"/>
      <c r="I66" s="3588"/>
      <c r="J66" s="3588"/>
      <c r="K66" s="3588"/>
      <c r="L66" s="3588"/>
      <c r="M66" s="3588"/>
      <c r="N66" s="3588"/>
      <c r="O66" s="3588"/>
      <c r="P66" s="3588"/>
      <c r="Q66" s="3588"/>
      <c r="R66" s="3588"/>
      <c r="S66" s="3588"/>
      <c r="T66" s="3588"/>
      <c r="U66" s="3588"/>
      <c r="V66" s="3588"/>
      <c r="W66" s="3588"/>
      <c r="X66" s="3588"/>
      <c r="Y66" s="3588"/>
      <c r="Z66" s="1"/>
      <c r="AA66" s="643"/>
      <c r="AB66" s="583"/>
      <c r="AC66" s="583"/>
      <c r="AD66" s="583"/>
      <c r="AE66" s="583"/>
      <c r="AF66" s="583"/>
      <c r="AG66" s="583"/>
      <c r="AH66" s="583"/>
      <c r="AI66" s="583"/>
      <c r="AJ66" s="583"/>
      <c r="AK66" s="583"/>
      <c r="AL66" s="1642"/>
      <c r="AM66" s="62"/>
    </row>
    <row r="67" spans="1:39" ht="14.15" customHeight="1">
      <c r="A67" s="6"/>
      <c r="B67" s="68"/>
      <c r="C67" s="6"/>
      <c r="D67" s="1"/>
      <c r="E67" s="3588"/>
      <c r="F67" s="3588"/>
      <c r="G67" s="3588"/>
      <c r="H67" s="3588"/>
      <c r="I67" s="3588"/>
      <c r="J67" s="3588"/>
      <c r="K67" s="3588"/>
      <c r="L67" s="3588"/>
      <c r="M67" s="3588"/>
      <c r="N67" s="3588"/>
      <c r="O67" s="3588"/>
      <c r="P67" s="3588"/>
      <c r="Q67" s="3588"/>
      <c r="R67" s="3588"/>
      <c r="S67" s="3588"/>
      <c r="T67" s="3588"/>
      <c r="U67" s="3588"/>
      <c r="V67" s="3588"/>
      <c r="W67" s="3588"/>
      <c r="X67" s="3588"/>
      <c r="Y67" s="3588"/>
      <c r="AA67" s="103"/>
      <c r="AB67" s="583"/>
      <c r="AC67" s="583"/>
      <c r="AD67" s="583"/>
      <c r="AE67" s="583"/>
      <c r="AF67" s="583"/>
      <c r="AG67" s="583"/>
      <c r="AH67" s="583"/>
      <c r="AI67" s="583"/>
      <c r="AJ67" s="583"/>
      <c r="AK67" s="583"/>
      <c r="AL67" s="1642"/>
      <c r="AM67" s="62"/>
    </row>
    <row r="68" spans="1:39" ht="7" customHeight="1" thickBot="1">
      <c r="A68" s="6"/>
      <c r="B68" s="106"/>
      <c r="C68" s="109"/>
      <c r="D68" s="109"/>
      <c r="E68" s="109"/>
      <c r="F68" s="109"/>
      <c r="G68" s="107"/>
      <c r="H68" s="107"/>
      <c r="I68" s="107"/>
      <c r="J68" s="107"/>
      <c r="K68" s="107"/>
      <c r="L68" s="107"/>
      <c r="M68" s="109"/>
      <c r="N68" s="109"/>
      <c r="O68" s="109"/>
      <c r="P68" s="109"/>
      <c r="Q68" s="109"/>
      <c r="R68" s="109"/>
      <c r="S68" s="109"/>
      <c r="T68" s="109"/>
      <c r="U68" s="176"/>
      <c r="V68" s="176"/>
      <c r="W68" s="109"/>
      <c r="X68" s="176"/>
      <c r="Y68" s="176"/>
      <c r="Z68" s="202"/>
      <c r="AA68" s="203"/>
      <c r="AB68" s="1643"/>
      <c r="AC68" s="1643"/>
      <c r="AD68" s="1643"/>
      <c r="AE68" s="1643"/>
      <c r="AF68" s="1643"/>
      <c r="AG68" s="1643"/>
      <c r="AH68" s="1643"/>
      <c r="AI68" s="1643"/>
      <c r="AJ68" s="1643"/>
      <c r="AK68" s="1643"/>
      <c r="AL68" s="1644"/>
      <c r="AM68" s="62"/>
    </row>
    <row r="69" spans="1:39" ht="14.15" customHeight="1"/>
    <row r="70" spans="1:39" ht="14.15" customHeight="1"/>
    <row r="79" spans="1:39" ht="14.15" customHeight="1">
      <c r="A79" s="6"/>
    </row>
  </sheetData>
  <mergeCells count="63">
    <mergeCell ref="P41:R42"/>
    <mergeCell ref="AB55:AL58"/>
    <mergeCell ref="AB46:AL47"/>
    <mergeCell ref="AB21:AL23"/>
    <mergeCell ref="R19:Y19"/>
    <mergeCell ref="J19:Q19"/>
    <mergeCell ref="J26:Q26"/>
    <mergeCell ref="J20:Q20"/>
    <mergeCell ref="R20:Y20"/>
    <mergeCell ref="J21:Q21"/>
    <mergeCell ref="R21:Y21"/>
    <mergeCell ref="J22:Q23"/>
    <mergeCell ref="R22:Y23"/>
    <mergeCell ref="J24:Q25"/>
    <mergeCell ref="R24:Y25"/>
    <mergeCell ref="E65:Y67"/>
    <mergeCell ref="E48:Y50"/>
    <mergeCell ref="D20:I20"/>
    <mergeCell ref="D21:I21"/>
    <mergeCell ref="D22:I23"/>
    <mergeCell ref="D24:I25"/>
    <mergeCell ref="S41:V42"/>
    <mergeCell ref="W41:Y42"/>
    <mergeCell ref="D42:K42"/>
    <mergeCell ref="R26:Y26"/>
    <mergeCell ref="D36:K37"/>
    <mergeCell ref="L36:R36"/>
    <mergeCell ref="S36:Y36"/>
    <mergeCell ref="L37:O37"/>
    <mergeCell ref="P37:R37"/>
    <mergeCell ref="S37:V37"/>
    <mergeCell ref="AM1:AS1"/>
    <mergeCell ref="AB40:AL42"/>
    <mergeCell ref="AB17:AL20"/>
    <mergeCell ref="B1:AL1"/>
    <mergeCell ref="B3:Z3"/>
    <mergeCell ref="AA3:AL3"/>
    <mergeCell ref="D38:K38"/>
    <mergeCell ref="D40:K40"/>
    <mergeCell ref="L40:O40"/>
    <mergeCell ref="P40:R40"/>
    <mergeCell ref="S40:V40"/>
    <mergeCell ref="W40:Y40"/>
    <mergeCell ref="D41:K41"/>
    <mergeCell ref="L41:O42"/>
    <mergeCell ref="AB31:AL34"/>
    <mergeCell ref="W37:Y37"/>
    <mergeCell ref="AF63:AK63"/>
    <mergeCell ref="AD64:AE64"/>
    <mergeCell ref="AF64:AK64"/>
    <mergeCell ref="D39:K39"/>
    <mergeCell ref="AA63:AE63"/>
    <mergeCell ref="AB44:AL45"/>
    <mergeCell ref="AB38:AL39"/>
    <mergeCell ref="L38:O38"/>
    <mergeCell ref="P38:R38"/>
    <mergeCell ref="S38:V38"/>
    <mergeCell ref="W38:Y38"/>
    <mergeCell ref="L39:O39"/>
    <mergeCell ref="P39:R39"/>
    <mergeCell ref="S39:V39"/>
    <mergeCell ref="W39:Y39"/>
    <mergeCell ref="E60:Y62"/>
  </mergeCells>
  <phoneticPr fontId="2"/>
  <dataValidations count="1">
    <dataValidation type="list" allowBlank="1" showInputMessage="1" showErrorMessage="1" sqref="W38:Y42 P38:R42" xr:uid="{00000000-0002-0000-2100-000000000000}">
      <formula1>"有,無"</formula1>
    </dataValidation>
  </dataValidations>
  <hyperlinks>
    <hyperlink ref="AM1" location="目次!A1" display="目次に戻る" xr:uid="{00000000-0004-0000-2100-000000000000}"/>
  </hyperlinks>
  <printOptions horizontalCentered="1"/>
  <pageMargins left="0.70866141732283472" right="0.31496062992125984" top="0.39370078740157483" bottom="0.39370078740157483" header="0.39370078740157483" footer="0.51181102362204722"/>
  <pageSetup paperSize="9" scale="84" fitToWidth="2" fitToHeight="2" orientation="portrait" r:id="rId1"/>
  <headerFooter alignWithMargins="0"/>
  <colBreaks count="1" manualBreakCount="1">
    <brk id="39"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17</xdr:col>
                    <xdr:colOff>152400</xdr:colOff>
                    <xdr:row>6</xdr:row>
                    <xdr:rowOff>25400</xdr:rowOff>
                  </from>
                  <to>
                    <xdr:col>22</xdr:col>
                    <xdr:colOff>120650</xdr:colOff>
                    <xdr:row>7</xdr:row>
                    <xdr:rowOff>69850</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23</xdr:col>
                    <xdr:colOff>82550</xdr:colOff>
                    <xdr:row>6</xdr:row>
                    <xdr:rowOff>25400</xdr:rowOff>
                  </from>
                  <to>
                    <xdr:col>25</xdr:col>
                    <xdr:colOff>552450</xdr:colOff>
                    <xdr:row>7</xdr:row>
                    <xdr:rowOff>69850</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18</xdr:col>
                    <xdr:colOff>0</xdr:colOff>
                    <xdr:row>9</xdr:row>
                    <xdr:rowOff>101600</xdr:rowOff>
                  </from>
                  <to>
                    <xdr:col>22</xdr:col>
                    <xdr:colOff>133350</xdr:colOff>
                    <xdr:row>10</xdr:row>
                    <xdr:rowOff>139700</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23</xdr:col>
                    <xdr:colOff>88900</xdr:colOff>
                    <xdr:row>9</xdr:row>
                    <xdr:rowOff>101600</xdr:rowOff>
                  </from>
                  <to>
                    <xdr:col>26</xdr:col>
                    <xdr:colOff>0</xdr:colOff>
                    <xdr:row>10</xdr:row>
                    <xdr:rowOff>139700</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18</xdr:col>
                    <xdr:colOff>0</xdr:colOff>
                    <xdr:row>14</xdr:row>
                    <xdr:rowOff>133350</xdr:rowOff>
                  </from>
                  <to>
                    <xdr:col>22</xdr:col>
                    <xdr:colOff>133350</xdr:colOff>
                    <xdr:row>15</xdr:row>
                    <xdr:rowOff>171450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23</xdr:col>
                    <xdr:colOff>88900</xdr:colOff>
                    <xdr:row>14</xdr:row>
                    <xdr:rowOff>133350</xdr:rowOff>
                  </from>
                  <to>
                    <xdr:col>26</xdr:col>
                    <xdr:colOff>0</xdr:colOff>
                    <xdr:row>15</xdr:row>
                    <xdr:rowOff>171450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18</xdr:col>
                    <xdr:colOff>0</xdr:colOff>
                    <xdr:row>52</xdr:row>
                    <xdr:rowOff>25400</xdr:rowOff>
                  </from>
                  <to>
                    <xdr:col>22</xdr:col>
                    <xdr:colOff>133350</xdr:colOff>
                    <xdr:row>53</xdr:row>
                    <xdr:rowOff>25400</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22</xdr:col>
                    <xdr:colOff>50800</xdr:colOff>
                    <xdr:row>52</xdr:row>
                    <xdr:rowOff>25400</xdr:rowOff>
                  </from>
                  <to>
                    <xdr:col>25</xdr:col>
                    <xdr:colOff>355600</xdr:colOff>
                    <xdr:row>53</xdr:row>
                    <xdr:rowOff>25400</xdr:rowOff>
                  </to>
                </anchor>
              </controlPr>
            </control>
          </mc:Choice>
        </mc:AlternateContent>
        <mc:AlternateContent xmlns:mc="http://schemas.openxmlformats.org/markup-compatibility/2006">
          <mc:Choice Requires="x14">
            <control shapeId="247821" r:id="rId12" name="Check Box 13">
              <controlPr defaultSize="0" autoFill="0" autoLine="0" autoPict="0">
                <anchor moveWithCells="1">
                  <from>
                    <xdr:col>18</xdr:col>
                    <xdr:colOff>0</xdr:colOff>
                    <xdr:row>12</xdr:row>
                    <xdr:rowOff>0</xdr:rowOff>
                  </from>
                  <to>
                    <xdr:col>22</xdr:col>
                    <xdr:colOff>133350</xdr:colOff>
                    <xdr:row>13</xdr:row>
                    <xdr:rowOff>38100</xdr:rowOff>
                  </to>
                </anchor>
              </controlPr>
            </control>
          </mc:Choice>
        </mc:AlternateContent>
        <mc:AlternateContent xmlns:mc="http://schemas.openxmlformats.org/markup-compatibility/2006">
          <mc:Choice Requires="x14">
            <control shapeId="247822" r:id="rId13" name="Check Box 14">
              <controlPr defaultSize="0" autoFill="0" autoLine="0" autoPict="0">
                <anchor moveWithCells="1">
                  <from>
                    <xdr:col>23</xdr:col>
                    <xdr:colOff>88900</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25" r:id="rId14" name="Check Box 17">
              <controlPr defaultSize="0" autoFill="0" autoLine="0" autoPict="0">
                <anchor moveWithCells="1">
                  <from>
                    <xdr:col>18</xdr:col>
                    <xdr:colOff>0</xdr:colOff>
                    <xdr:row>44</xdr:row>
                    <xdr:rowOff>25400</xdr:rowOff>
                  </from>
                  <to>
                    <xdr:col>21</xdr:col>
                    <xdr:colOff>114300</xdr:colOff>
                    <xdr:row>45</xdr:row>
                    <xdr:rowOff>25400</xdr:rowOff>
                  </to>
                </anchor>
              </controlPr>
            </control>
          </mc:Choice>
        </mc:AlternateContent>
        <mc:AlternateContent xmlns:mc="http://schemas.openxmlformats.org/markup-compatibility/2006">
          <mc:Choice Requires="x14">
            <control shapeId="247826" r:id="rId15" name="Check Box 18">
              <controlPr defaultSize="0" autoFill="0" autoLine="0" autoPict="0">
                <anchor moveWithCells="1">
                  <from>
                    <xdr:col>22</xdr:col>
                    <xdr:colOff>44450</xdr:colOff>
                    <xdr:row>44</xdr:row>
                    <xdr:rowOff>25400</xdr:rowOff>
                  </from>
                  <to>
                    <xdr:col>25</xdr:col>
                    <xdr:colOff>165100</xdr:colOff>
                    <xdr:row>45</xdr:row>
                    <xdr:rowOff>25400</xdr:rowOff>
                  </to>
                </anchor>
              </controlPr>
            </control>
          </mc:Choice>
        </mc:AlternateContent>
        <mc:AlternateContent xmlns:mc="http://schemas.openxmlformats.org/markup-compatibility/2006">
          <mc:Choice Requires="x14">
            <control shapeId="247828" r:id="rId16" name="Check Box 20">
              <controlPr defaultSize="0" autoFill="0" autoLine="0" autoPict="0">
                <anchor moveWithCells="1">
                  <from>
                    <xdr:col>18</xdr:col>
                    <xdr:colOff>0</xdr:colOff>
                    <xdr:row>30</xdr:row>
                    <xdr:rowOff>0</xdr:rowOff>
                  </from>
                  <to>
                    <xdr:col>21</xdr:col>
                    <xdr:colOff>114300</xdr:colOff>
                    <xdr:row>31</xdr:row>
                    <xdr:rowOff>0</xdr:rowOff>
                  </to>
                </anchor>
              </controlPr>
            </control>
          </mc:Choice>
        </mc:AlternateContent>
        <mc:AlternateContent xmlns:mc="http://schemas.openxmlformats.org/markup-compatibility/2006">
          <mc:Choice Requires="x14">
            <control shapeId="247829" r:id="rId17" name="Check Box 21">
              <controlPr defaultSize="0" autoFill="0" autoLine="0" autoPict="0">
                <anchor moveWithCells="1">
                  <from>
                    <xdr:col>22</xdr:col>
                    <xdr:colOff>44450</xdr:colOff>
                    <xdr:row>30</xdr:row>
                    <xdr:rowOff>0</xdr:rowOff>
                  </from>
                  <to>
                    <xdr:col>25</xdr:col>
                    <xdr:colOff>165100</xdr:colOff>
                    <xdr:row>31</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CE81"/>
  <sheetViews>
    <sheetView showGridLines="0" view="pageBreakPreview" topLeftCell="A29" zoomScaleNormal="100" zoomScaleSheetLayoutView="100" workbookViewId="0">
      <selection activeCell="AQ1" sqref="AQ1:AU1"/>
    </sheetView>
  </sheetViews>
  <sheetFormatPr defaultColWidth="8" defaultRowHeight="12"/>
  <cols>
    <col min="1" max="2" width="1.453125" style="5" customWidth="1"/>
    <col min="3" max="25" width="2.36328125" style="5" customWidth="1"/>
    <col min="26" max="26" width="6.81640625" style="5" customWidth="1"/>
    <col min="27" max="44" width="2.36328125" style="5" customWidth="1"/>
    <col min="45" max="86" width="2.6328125" style="5" customWidth="1"/>
    <col min="87" max="16384" width="8" style="5"/>
  </cols>
  <sheetData>
    <row r="1" spans="1:83" ht="14.15" customHeight="1">
      <c r="B1" s="2394" t="s">
        <v>2199</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846"/>
      <c r="AQ1" s="2071" t="s">
        <v>1428</v>
      </c>
      <c r="AR1" s="2071"/>
      <c r="AS1" s="2071"/>
      <c r="AT1" s="2071"/>
      <c r="AU1" s="2071"/>
    </row>
    <row r="2" spans="1:83" ht="5.15" customHeight="1" thickBot="1"/>
    <row r="3" spans="1:83" ht="14.15" customHeight="1">
      <c r="B3" s="2395" t="s">
        <v>463</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795"/>
      <c r="AA3" s="2796" t="s">
        <v>155</v>
      </c>
      <c r="AB3" s="2396"/>
      <c r="AC3" s="2396"/>
      <c r="AD3" s="2396"/>
      <c r="AE3" s="2396"/>
      <c r="AF3" s="2396"/>
      <c r="AG3" s="2396"/>
      <c r="AH3" s="2396"/>
      <c r="AI3" s="2396"/>
      <c r="AJ3" s="2396"/>
      <c r="AK3" s="2396"/>
      <c r="AL3" s="2396"/>
      <c r="AM3" s="2396"/>
      <c r="AN3" s="2396"/>
      <c r="AO3" s="2797"/>
      <c r="AP3" s="145"/>
      <c r="AR3" s="5" t="s">
        <v>1756</v>
      </c>
    </row>
    <row r="4" spans="1:83" ht="7"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8"/>
      <c r="AB4" s="146"/>
      <c r="AC4" s="146"/>
      <c r="AD4" s="146"/>
      <c r="AE4" s="146"/>
      <c r="AF4" s="146"/>
      <c r="AG4" s="146"/>
      <c r="AH4" s="146"/>
      <c r="AI4" s="146"/>
      <c r="AJ4" s="146"/>
      <c r="AK4" s="146"/>
      <c r="AL4" s="146"/>
      <c r="AM4" s="146"/>
      <c r="AN4" s="146"/>
      <c r="AO4" s="149"/>
      <c r="AP4" s="145"/>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row>
    <row r="5" spans="1:83" ht="14.15" customHeight="1">
      <c r="A5" s="6"/>
      <c r="B5" s="68"/>
      <c r="C5" s="5" t="s">
        <v>2200</v>
      </c>
      <c r="E5" s="1"/>
      <c r="F5" s="6"/>
      <c r="G5" s="6"/>
      <c r="H5" s="6"/>
      <c r="I5" s="6"/>
      <c r="J5" s="6"/>
      <c r="K5" s="6"/>
      <c r="L5" s="6"/>
      <c r="M5" s="6"/>
      <c r="N5" s="6"/>
      <c r="O5" s="6"/>
      <c r="P5" s="6"/>
      <c r="Q5" s="6"/>
      <c r="R5" s="6"/>
      <c r="S5" s="1"/>
      <c r="T5" s="1"/>
      <c r="U5" s="8"/>
      <c r="V5" s="1"/>
      <c r="W5" s="1"/>
      <c r="X5" s="6"/>
      <c r="Y5" s="6"/>
      <c r="Z5" s="177"/>
      <c r="AA5" s="105" t="s">
        <v>1281</v>
      </c>
      <c r="AB5" s="115"/>
      <c r="AC5" s="115"/>
      <c r="AD5" s="115"/>
      <c r="AE5" s="115"/>
      <c r="AF5" s="115"/>
      <c r="AG5" s="115"/>
      <c r="AH5" s="115"/>
      <c r="AI5" s="115"/>
      <c r="AJ5" s="115"/>
      <c r="AK5" s="115"/>
      <c r="AL5" s="115"/>
      <c r="AM5" s="115"/>
      <c r="AN5" s="115"/>
      <c r="AO5" s="131"/>
      <c r="AP5" s="658"/>
      <c r="AR5" s="121"/>
      <c r="AS5" s="1434"/>
      <c r="AT5" s="1434"/>
      <c r="AU5" s="1434"/>
      <c r="AV5" s="1434"/>
      <c r="AW5" s="1434"/>
      <c r="AX5" s="1434"/>
      <c r="AY5" s="1434"/>
      <c r="AZ5" s="1434"/>
      <c r="BA5" s="1434"/>
      <c r="BB5" s="1434"/>
      <c r="BC5" s="1434"/>
      <c r="BD5" s="1434"/>
      <c r="BE5" s="1434"/>
      <c r="BF5" s="1434"/>
      <c r="BG5" s="1434"/>
      <c r="BH5" s="1434"/>
      <c r="BI5" s="1434"/>
      <c r="BJ5" s="1434"/>
      <c r="BK5" s="1434"/>
      <c r="BL5" s="1434"/>
      <c r="BM5" s="1434"/>
      <c r="BN5" s="1434"/>
      <c r="BO5" s="1434"/>
      <c r="BP5" s="1434"/>
      <c r="BQ5" s="1434"/>
      <c r="BR5" s="1434"/>
      <c r="BS5" s="1434"/>
      <c r="BT5" s="1434"/>
      <c r="BU5" s="1434"/>
      <c r="BV5" s="1434"/>
      <c r="BW5" s="1434"/>
      <c r="BX5" s="1434"/>
      <c r="BY5" s="121"/>
      <c r="BZ5" s="121"/>
      <c r="CA5" s="121"/>
      <c r="CB5" s="121"/>
      <c r="CC5" s="121"/>
      <c r="CD5" s="121"/>
      <c r="CE5" s="121"/>
    </row>
    <row r="6" spans="1:83" ht="14.15" customHeight="1">
      <c r="A6" s="6"/>
      <c r="B6" s="68"/>
      <c r="C6" s="6" t="s">
        <v>1656</v>
      </c>
      <c r="D6" s="6"/>
      <c r="F6" s="6"/>
      <c r="G6" s="1"/>
      <c r="H6" s="1"/>
      <c r="I6" s="1"/>
      <c r="J6" s="1"/>
      <c r="K6" s="1"/>
      <c r="L6" s="1"/>
      <c r="M6" s="1"/>
      <c r="N6" s="1"/>
      <c r="O6" s="1"/>
      <c r="P6" s="1"/>
      <c r="Q6" s="1"/>
      <c r="R6" s="1"/>
      <c r="S6" s="1"/>
      <c r="T6" s="121"/>
      <c r="U6" s="121"/>
      <c r="V6" s="1"/>
      <c r="W6" s="829"/>
      <c r="X6" s="829"/>
      <c r="Y6" s="6"/>
      <c r="Z6" s="177"/>
      <c r="AA6" s="602" t="s">
        <v>15</v>
      </c>
      <c r="AB6" s="503" t="s">
        <v>881</v>
      </c>
      <c r="AC6" s="503"/>
      <c r="AD6" s="503"/>
      <c r="AE6" s="503"/>
      <c r="AF6" s="503"/>
      <c r="AG6" s="503"/>
      <c r="AH6" s="503"/>
      <c r="AI6" s="503"/>
      <c r="AJ6" s="503"/>
      <c r="AK6" s="503"/>
      <c r="AL6" s="503"/>
      <c r="AM6" s="503"/>
      <c r="AN6" s="503"/>
      <c r="AO6" s="1255"/>
      <c r="AP6" s="359"/>
      <c r="AR6" s="121"/>
      <c r="AS6" s="583"/>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583"/>
      <c r="CD6" s="121"/>
      <c r="CE6" s="121"/>
    </row>
    <row r="7" spans="1:83" ht="14.15" customHeight="1">
      <c r="A7" s="6"/>
      <c r="B7" s="68"/>
      <c r="C7" s="6"/>
      <c r="D7" s="6"/>
      <c r="F7" s="6"/>
      <c r="H7" s="6"/>
      <c r="I7" s="6"/>
      <c r="J7" s="6"/>
      <c r="K7" s="6"/>
      <c r="L7" s="6"/>
      <c r="M7" s="6"/>
      <c r="N7" s="6"/>
      <c r="O7" s="6"/>
      <c r="P7" s="6"/>
      <c r="Q7" s="6"/>
      <c r="R7" s="96"/>
      <c r="S7" s="96"/>
      <c r="T7" s="97"/>
      <c r="U7" s="98"/>
      <c r="V7" s="98"/>
      <c r="W7" s="6"/>
      <c r="X7" s="6"/>
      <c r="Y7" s="6"/>
      <c r="Z7" s="177"/>
      <c r="AA7" s="602" t="s">
        <v>15</v>
      </c>
      <c r="AB7" s="503" t="s">
        <v>1025</v>
      </c>
      <c r="AC7" s="503"/>
      <c r="AD7" s="503"/>
      <c r="AE7" s="503"/>
      <c r="AF7" s="503"/>
      <c r="AG7" s="503"/>
      <c r="AH7" s="503"/>
      <c r="AI7" s="503"/>
      <c r="AJ7" s="503"/>
      <c r="AK7" s="503"/>
      <c r="AL7" s="503"/>
      <c r="AM7" s="503"/>
      <c r="AN7" s="503"/>
      <c r="AO7" s="1255"/>
      <c r="AP7" s="359"/>
      <c r="AR7" s="12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row>
    <row r="8" spans="1:83" ht="14.15" customHeight="1">
      <c r="A8" s="6"/>
      <c r="B8" s="68"/>
      <c r="C8" s="6"/>
      <c r="D8" s="1" t="s">
        <v>474</v>
      </c>
      <c r="F8" s="6"/>
      <c r="G8" s="6"/>
      <c r="I8" s="6"/>
      <c r="J8" s="6"/>
      <c r="K8" s="6"/>
      <c r="L8" s="6"/>
      <c r="M8" s="6"/>
      <c r="N8" s="6"/>
      <c r="O8" s="6"/>
      <c r="P8" s="6"/>
      <c r="Q8" s="1"/>
      <c r="R8" s="1"/>
      <c r="U8" s="1"/>
      <c r="Y8" s="6"/>
      <c r="Z8" s="177"/>
      <c r="AA8" s="126"/>
      <c r="AB8" s="2055" t="s">
        <v>1279</v>
      </c>
      <c r="AC8" s="2055"/>
      <c r="AD8" s="2055"/>
      <c r="AE8" s="2055"/>
      <c r="AF8" s="2055"/>
      <c r="AG8" s="2055"/>
      <c r="AH8" s="2055"/>
      <c r="AI8" s="2055"/>
      <c r="AJ8" s="2055"/>
      <c r="AK8" s="2055"/>
      <c r="AL8" s="2055"/>
      <c r="AM8" s="2055"/>
      <c r="AN8" s="2055"/>
      <c r="AO8" s="2056"/>
      <c r="AP8" s="656"/>
      <c r="AR8" s="12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row>
    <row r="9" spans="1:83" ht="14.15" customHeight="1">
      <c r="A9" s="6"/>
      <c r="B9" s="68"/>
      <c r="C9" s="6"/>
      <c r="D9" s="1" t="s">
        <v>166</v>
      </c>
      <c r="F9" s="1"/>
      <c r="G9" s="1"/>
      <c r="H9" s="1"/>
      <c r="I9" s="1"/>
      <c r="J9" s="1"/>
      <c r="M9" s="1" t="s">
        <v>85</v>
      </c>
      <c r="N9" s="1"/>
      <c r="O9" s="4"/>
      <c r="P9" s="4"/>
      <c r="Q9" s="5" t="s">
        <v>1720</v>
      </c>
      <c r="S9" s="6"/>
      <c r="W9" s="1"/>
      <c r="X9" s="2415"/>
      <c r="Y9" s="2415"/>
      <c r="Z9" s="5" t="s">
        <v>103</v>
      </c>
      <c r="AA9" s="126"/>
      <c r="AB9" s="2055"/>
      <c r="AC9" s="2055"/>
      <c r="AD9" s="2055"/>
      <c r="AE9" s="2055"/>
      <c r="AF9" s="2055"/>
      <c r="AG9" s="2055"/>
      <c r="AH9" s="2055"/>
      <c r="AI9" s="2055"/>
      <c r="AJ9" s="2055"/>
      <c r="AK9" s="2055"/>
      <c r="AL9" s="2055"/>
      <c r="AM9" s="2055"/>
      <c r="AN9" s="2055"/>
      <c r="AO9" s="2056"/>
      <c r="AP9" s="656"/>
      <c r="AR9" s="12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row>
    <row r="10" spans="1:83" ht="14.15" customHeight="1">
      <c r="B10" s="63"/>
      <c r="C10" s="132"/>
      <c r="D10" s="1"/>
      <c r="E10" s="6"/>
      <c r="F10" s="6"/>
      <c r="G10" s="6"/>
      <c r="H10" s="6"/>
      <c r="I10" s="6"/>
      <c r="J10" s="6"/>
      <c r="K10" s="6"/>
      <c r="L10" s="6"/>
      <c r="M10" s="6"/>
      <c r="N10" s="1"/>
      <c r="P10" s="1"/>
      <c r="Q10" s="1"/>
      <c r="R10" s="1"/>
      <c r="S10" s="1"/>
      <c r="T10" s="1"/>
      <c r="U10" s="1"/>
      <c r="V10" s="1"/>
      <c r="W10" s="1"/>
      <c r="X10" s="1"/>
      <c r="Y10" s="1"/>
      <c r="Z10" s="6"/>
      <c r="AA10" s="105"/>
      <c r="AB10" s="84"/>
      <c r="AC10" s="84"/>
      <c r="AD10" s="84"/>
      <c r="AE10" s="84"/>
      <c r="AF10" s="84"/>
      <c r="AG10" s="84"/>
      <c r="AH10" s="84"/>
      <c r="AI10" s="84"/>
      <c r="AJ10" s="84"/>
      <c r="AK10" s="84"/>
      <c r="AL10" s="84"/>
      <c r="AM10" s="84"/>
      <c r="AN10" s="84"/>
      <c r="AO10" s="85"/>
      <c r="AP10" s="359"/>
      <c r="AR10" s="121"/>
      <c r="AS10" s="1586"/>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c r="BU10" s="583"/>
      <c r="BV10" s="583"/>
      <c r="BW10" s="583"/>
      <c r="BX10" s="583"/>
      <c r="BY10" s="583"/>
      <c r="BZ10" s="583"/>
      <c r="CA10" s="583"/>
      <c r="CB10" s="583"/>
      <c r="CC10" s="583"/>
      <c r="CD10" s="121"/>
      <c r="CE10" s="121"/>
    </row>
    <row r="11" spans="1:83" ht="14.15" customHeight="1">
      <c r="A11" s="6"/>
      <c r="B11" s="68"/>
      <c r="C11" s="6" t="s">
        <v>1657</v>
      </c>
      <c r="D11" s="6"/>
      <c r="E11" s="1"/>
      <c r="F11" s="1"/>
      <c r="G11" s="6"/>
      <c r="H11" s="6"/>
      <c r="I11" s="6"/>
      <c r="J11" s="6"/>
      <c r="K11" s="6"/>
      <c r="L11" s="6"/>
      <c r="M11" s="6"/>
      <c r="N11" s="6"/>
      <c r="O11" s="6"/>
      <c r="P11" s="6"/>
      <c r="Q11" s="6"/>
      <c r="R11" s="6"/>
      <c r="S11" s="96"/>
      <c r="T11" s="96"/>
      <c r="U11" s="97"/>
      <c r="V11" s="98"/>
      <c r="W11" s="98"/>
      <c r="X11" s="6"/>
      <c r="Y11" s="6"/>
      <c r="Z11" s="8"/>
      <c r="AA11" s="105"/>
      <c r="AB11" s="115"/>
      <c r="AC11" s="115"/>
      <c r="AD11" s="115"/>
      <c r="AE11" s="115"/>
      <c r="AF11" s="115"/>
      <c r="AG11" s="115"/>
      <c r="AH11" s="115"/>
      <c r="AI11" s="115"/>
      <c r="AJ11" s="115"/>
      <c r="AK11" s="115"/>
      <c r="AL11" s="115"/>
      <c r="AM11" s="115"/>
      <c r="AN11" s="115"/>
      <c r="AO11" s="116"/>
      <c r="AP11" s="264"/>
      <c r="AR11" s="121"/>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121"/>
      <c r="CE11" s="121"/>
    </row>
    <row r="12" spans="1:83" ht="14.15" customHeight="1">
      <c r="A12" s="6"/>
      <c r="B12" s="68"/>
      <c r="C12" s="1"/>
      <c r="D12" s="6" t="s">
        <v>1280</v>
      </c>
      <c r="E12" s="1"/>
      <c r="F12" s="1"/>
      <c r="G12" s="1"/>
      <c r="H12" s="1"/>
      <c r="I12" s="1"/>
      <c r="J12" s="1"/>
      <c r="K12" s="1"/>
      <c r="L12" s="1"/>
      <c r="M12" s="1"/>
      <c r="N12" s="1"/>
      <c r="O12" s="1"/>
      <c r="P12" s="1"/>
      <c r="Q12" s="1"/>
      <c r="R12" s="6"/>
      <c r="S12" s="6"/>
      <c r="T12" s="6"/>
      <c r="U12" s="121"/>
      <c r="V12" s="121"/>
      <c r="W12" s="8"/>
      <c r="X12" s="121"/>
      <c r="Y12" s="121"/>
      <c r="Z12" s="115"/>
      <c r="AA12" s="105"/>
      <c r="AB12" s="115"/>
      <c r="AC12" s="115"/>
      <c r="AD12" s="115"/>
      <c r="AE12" s="115"/>
      <c r="AF12" s="115"/>
      <c r="AG12" s="115"/>
      <c r="AH12" s="115"/>
      <c r="AI12" s="115"/>
      <c r="AJ12" s="115"/>
      <c r="AK12" s="115"/>
      <c r="AL12" s="115"/>
      <c r="AM12" s="115"/>
      <c r="AN12" s="115"/>
      <c r="AO12" s="116"/>
      <c r="AP12" s="264"/>
      <c r="AR12" s="121"/>
      <c r="AS12" s="1588"/>
      <c r="AT12" s="1588"/>
      <c r="AU12" s="1588"/>
      <c r="AV12" s="1588"/>
      <c r="AW12" s="1588"/>
      <c r="AX12" s="1588"/>
      <c r="AY12" s="1588"/>
      <c r="AZ12" s="1588"/>
      <c r="BA12" s="1588"/>
      <c r="BB12" s="1588"/>
      <c r="BC12" s="1588"/>
      <c r="BD12" s="1588"/>
      <c r="BE12" s="1588"/>
      <c r="BF12" s="1588"/>
      <c r="BG12" s="1588"/>
      <c r="BH12" s="1588"/>
      <c r="BI12" s="1588"/>
      <c r="BJ12" s="1588"/>
      <c r="BK12" s="1588"/>
      <c r="BL12" s="1588"/>
      <c r="BM12" s="1588"/>
      <c r="BN12" s="1588"/>
      <c r="BO12" s="1588"/>
      <c r="BP12" s="1588"/>
      <c r="BQ12" s="1588"/>
      <c r="BR12" s="1588"/>
      <c r="BS12" s="1588"/>
      <c r="BT12" s="1588"/>
      <c r="BU12" s="1588"/>
      <c r="BV12" s="1588"/>
      <c r="BW12" s="1588"/>
      <c r="BX12" s="1588"/>
      <c r="BY12" s="1588"/>
      <c r="BZ12" s="1588"/>
      <c r="CA12" s="1588"/>
      <c r="CB12" s="1588"/>
      <c r="CC12" s="583"/>
      <c r="CD12" s="121"/>
      <c r="CE12" s="121"/>
    </row>
    <row r="13" spans="1:83" ht="14.15" customHeight="1">
      <c r="A13" s="6"/>
      <c r="B13" s="68"/>
      <c r="C13" s="6"/>
      <c r="D13" s="1"/>
      <c r="E13" s="4897"/>
      <c r="F13" s="4897"/>
      <c r="G13" s="4897"/>
      <c r="H13" s="4897"/>
      <c r="I13" s="4897"/>
      <c r="J13" s="4897"/>
      <c r="K13" s="4897"/>
      <c r="L13" s="4897"/>
      <c r="M13" s="4897"/>
      <c r="N13" s="4897"/>
      <c r="O13" s="4897"/>
      <c r="P13" s="4897"/>
      <c r="Q13" s="4897"/>
      <c r="R13" s="4897"/>
      <c r="S13" s="4897"/>
      <c r="T13" s="4897"/>
      <c r="U13" s="4897"/>
      <c r="V13" s="4897"/>
      <c r="W13" s="4897"/>
      <c r="X13" s="4897"/>
      <c r="Y13" s="4897"/>
      <c r="Z13" s="115"/>
      <c r="AA13" s="105"/>
      <c r="AB13" s="115"/>
      <c r="AC13" s="115"/>
      <c r="AD13" s="115"/>
      <c r="AE13" s="115"/>
      <c r="AF13" s="115"/>
      <c r="AG13" s="115"/>
      <c r="AH13" s="115"/>
      <c r="AI13" s="115"/>
      <c r="AJ13" s="115"/>
      <c r="AK13" s="115"/>
      <c r="AL13" s="115"/>
      <c r="AM13" s="115"/>
      <c r="AN13" s="115"/>
      <c r="AO13" s="740"/>
      <c r="AP13" s="741"/>
      <c r="AR13" s="121"/>
      <c r="AS13" s="583"/>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1"/>
      <c r="CE13" s="121"/>
    </row>
    <row r="14" spans="1:83" ht="14.15" customHeight="1">
      <c r="A14" s="6"/>
      <c r="B14" s="68"/>
      <c r="C14" s="6"/>
      <c r="D14" s="1"/>
      <c r="E14" s="4897"/>
      <c r="F14" s="4897"/>
      <c r="G14" s="4897"/>
      <c r="H14" s="4897"/>
      <c r="I14" s="4897"/>
      <c r="J14" s="4897"/>
      <c r="K14" s="4897"/>
      <c r="L14" s="4897"/>
      <c r="M14" s="4897"/>
      <c r="N14" s="4897"/>
      <c r="O14" s="4897"/>
      <c r="P14" s="4897"/>
      <c r="Q14" s="4897"/>
      <c r="R14" s="4897"/>
      <c r="S14" s="4897"/>
      <c r="T14" s="4897"/>
      <c r="U14" s="4897"/>
      <c r="V14" s="4897"/>
      <c r="W14" s="4897"/>
      <c r="X14" s="4897"/>
      <c r="Y14" s="4897"/>
      <c r="Z14" s="115"/>
      <c r="AA14" s="105"/>
      <c r="AB14" s="115"/>
      <c r="AC14" s="115"/>
      <c r="AD14" s="115"/>
      <c r="AE14" s="115"/>
      <c r="AF14" s="115"/>
      <c r="AG14" s="115"/>
      <c r="AH14" s="115"/>
      <c r="AI14" s="115"/>
      <c r="AJ14" s="115"/>
      <c r="AK14" s="115"/>
      <c r="AL14" s="115"/>
      <c r="AM14" s="115"/>
      <c r="AN14" s="115"/>
      <c r="AO14" s="740"/>
      <c r="AP14" s="741"/>
      <c r="AR14" s="121"/>
      <c r="AS14" s="583"/>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row>
    <row r="15" spans="1:83" ht="14.15" customHeight="1">
      <c r="A15" s="6"/>
      <c r="B15" s="68"/>
      <c r="C15" s="1"/>
      <c r="D15" s="1"/>
      <c r="E15" s="4897"/>
      <c r="F15" s="4897"/>
      <c r="G15" s="4897"/>
      <c r="H15" s="4897"/>
      <c r="I15" s="4897"/>
      <c r="J15" s="4897"/>
      <c r="K15" s="4897"/>
      <c r="L15" s="4897"/>
      <c r="M15" s="4897"/>
      <c r="N15" s="4897"/>
      <c r="O15" s="4897"/>
      <c r="P15" s="4897"/>
      <c r="Q15" s="4897"/>
      <c r="R15" s="4897"/>
      <c r="S15" s="4897"/>
      <c r="T15" s="4897"/>
      <c r="U15" s="4897"/>
      <c r="V15" s="4897"/>
      <c r="W15" s="4897"/>
      <c r="X15" s="4897"/>
      <c r="Y15" s="4897"/>
      <c r="Z15" s="82"/>
      <c r="AA15" s="105"/>
      <c r="AB15" s="65"/>
      <c r="AC15" s="115"/>
      <c r="AD15" s="115"/>
      <c r="AE15" s="115"/>
      <c r="AF15" s="82"/>
      <c r="AG15" s="82"/>
      <c r="AH15" s="82"/>
      <c r="AI15" s="82"/>
      <c r="AJ15" s="82"/>
      <c r="AK15" s="82"/>
      <c r="AL15" s="82"/>
      <c r="AM15" s="82"/>
      <c r="AN15" s="82"/>
      <c r="AO15" s="116"/>
      <c r="AP15" s="264"/>
      <c r="AR15" s="12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row>
    <row r="16" spans="1:83" ht="14.15" customHeight="1">
      <c r="A16" s="6"/>
      <c r="B16" s="68"/>
      <c r="C16" s="1"/>
      <c r="D16" s="1"/>
      <c r="E16" s="890"/>
      <c r="F16" s="890"/>
      <c r="G16" s="890"/>
      <c r="H16" s="890"/>
      <c r="I16" s="890"/>
      <c r="J16" s="890"/>
      <c r="K16" s="890"/>
      <c r="L16" s="890"/>
      <c r="M16" s="890"/>
      <c r="N16" s="9"/>
      <c r="O16" s="9"/>
      <c r="P16" s="9"/>
      <c r="Q16" s="9"/>
      <c r="R16" s="9"/>
      <c r="S16" s="9"/>
      <c r="T16" s="9"/>
      <c r="U16" s="9"/>
      <c r="V16" s="9"/>
      <c r="W16" s="890"/>
      <c r="X16" s="890"/>
      <c r="Y16" s="890"/>
      <c r="Z16" s="82"/>
      <c r="AA16" s="171" t="s">
        <v>1275</v>
      </c>
      <c r="AB16" s="100"/>
      <c r="AC16" s="829"/>
      <c r="AD16" s="829"/>
      <c r="AE16" s="829"/>
      <c r="AF16" s="100"/>
      <c r="AG16" s="100"/>
      <c r="AH16" s="100"/>
      <c r="AI16" s="100"/>
      <c r="AJ16" s="100"/>
      <c r="AK16" s="100"/>
      <c r="AL16" s="100"/>
      <c r="AM16" s="100"/>
      <c r="AN16" s="100"/>
      <c r="AO16" s="614"/>
      <c r="AP16" s="264"/>
      <c r="AR16" s="12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row>
    <row r="17" spans="1:83" ht="14.15" customHeight="1">
      <c r="A17" s="6"/>
      <c r="B17" s="68"/>
      <c r="C17" s="5" t="s">
        <v>631</v>
      </c>
      <c r="F17" s="1"/>
      <c r="G17" s="1"/>
      <c r="H17" s="1"/>
      <c r="I17" s="1"/>
      <c r="J17" s="1"/>
      <c r="K17" s="1"/>
      <c r="L17" s="1"/>
      <c r="M17" s="1"/>
      <c r="N17" s="1"/>
      <c r="O17" s="1"/>
      <c r="P17" s="1"/>
      <c r="Q17" s="1"/>
      <c r="R17" s="1"/>
      <c r="S17" s="6"/>
      <c r="T17" s="499"/>
      <c r="U17" s="499"/>
      <c r="V17" s="6"/>
      <c r="W17" s="499"/>
      <c r="X17" s="499"/>
      <c r="Y17" s="6"/>
      <c r="Z17" s="177"/>
      <c r="AA17" s="1256" t="s">
        <v>966</v>
      </c>
      <c r="AB17" s="503" t="s">
        <v>976</v>
      </c>
      <c r="AC17" s="829"/>
      <c r="AD17" s="829"/>
      <c r="AE17" s="829"/>
      <c r="AF17" s="829"/>
      <c r="AG17" s="829"/>
      <c r="AH17" s="829"/>
      <c r="AI17" s="829"/>
      <c r="AJ17" s="829"/>
      <c r="AK17" s="829"/>
      <c r="AL17" s="829"/>
      <c r="AM17" s="829"/>
      <c r="AN17" s="829"/>
      <c r="AO17" s="1257"/>
      <c r="AP17" s="658"/>
      <c r="AR17" s="12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row>
    <row r="18" spans="1:83" ht="14.15" customHeight="1">
      <c r="A18" s="6"/>
      <c r="B18" s="68"/>
      <c r="C18" s="6"/>
      <c r="D18" s="6" t="s">
        <v>475</v>
      </c>
      <c r="G18" s="6"/>
      <c r="H18" s="6"/>
      <c r="I18" s="6"/>
      <c r="J18" s="6"/>
      <c r="K18" s="6"/>
      <c r="L18" s="6"/>
      <c r="M18" s="6"/>
      <c r="N18" s="6"/>
      <c r="O18" s="6"/>
      <c r="P18" s="6"/>
      <c r="Q18" s="6"/>
      <c r="R18" s="96"/>
      <c r="S18" s="96"/>
      <c r="T18" s="97"/>
      <c r="U18" s="98"/>
      <c r="V18" s="98"/>
      <c r="W18" s="6"/>
      <c r="X18" s="6"/>
      <c r="Y18" s="6"/>
      <c r="Z18" s="177"/>
      <c r="AA18" s="171"/>
      <c r="AB18" s="829"/>
      <c r="AC18" s="829"/>
      <c r="AD18" s="829"/>
      <c r="AE18" s="829"/>
      <c r="AF18" s="829"/>
      <c r="AG18" s="829"/>
      <c r="AH18" s="829"/>
      <c r="AI18" s="829"/>
      <c r="AJ18" s="829"/>
      <c r="AK18" s="829"/>
      <c r="AL18" s="829"/>
      <c r="AM18" s="829"/>
      <c r="AN18" s="829"/>
      <c r="AO18" s="1258"/>
      <c r="AP18" s="742"/>
      <c r="AR18" s="12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row>
    <row r="19" spans="1:83" ht="14.15" customHeight="1">
      <c r="A19" s="6"/>
      <c r="B19" s="68"/>
      <c r="D19" s="6"/>
      <c r="F19" s="6"/>
      <c r="G19" s="1"/>
      <c r="H19" s="1"/>
      <c r="I19" s="1"/>
      <c r="J19" s="1"/>
      <c r="K19" s="1"/>
      <c r="L19" s="1"/>
      <c r="M19" s="1"/>
      <c r="N19" s="1"/>
      <c r="O19" s="1"/>
      <c r="P19" s="1"/>
      <c r="Q19" s="1"/>
      <c r="R19" s="1"/>
      <c r="U19" s="1"/>
      <c r="Y19" s="6"/>
      <c r="Z19" s="177"/>
      <c r="AA19" s="1850" t="s">
        <v>1476</v>
      </c>
      <c r="AB19" s="1850"/>
      <c r="AC19" s="1850"/>
      <c r="AD19" s="1850"/>
      <c r="AE19" s="1850"/>
      <c r="AF19" s="1850"/>
      <c r="AG19" s="1850"/>
      <c r="AH19" s="1850"/>
      <c r="AI19" s="1850"/>
      <c r="AJ19" s="1850"/>
      <c r="AK19" s="1850"/>
      <c r="AL19" s="1850"/>
      <c r="AM19" s="1850"/>
      <c r="AN19" s="1850"/>
      <c r="AO19" s="3346"/>
      <c r="AP19" s="658"/>
      <c r="AR19" s="12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51"/>
      <c r="BX19" s="1251"/>
      <c r="BY19" s="1251"/>
      <c r="BZ19" s="1251"/>
      <c r="CA19" s="1251"/>
      <c r="CB19" s="1251"/>
      <c r="CC19" s="1251"/>
      <c r="CD19" s="1251"/>
      <c r="CE19" s="1251"/>
    </row>
    <row r="20" spans="1:83" ht="14.15" customHeight="1">
      <c r="A20" s="6"/>
      <c r="B20" s="68"/>
      <c r="C20" s="2288" t="s">
        <v>632</v>
      </c>
      <c r="D20" s="2288"/>
      <c r="E20" s="2288"/>
      <c r="F20" s="2288"/>
      <c r="G20" s="2288"/>
      <c r="H20" s="2288"/>
      <c r="I20" s="2288"/>
      <c r="J20" s="2288"/>
      <c r="K20" s="2288"/>
      <c r="L20" s="2288"/>
      <c r="M20" s="2288"/>
      <c r="N20" s="2288"/>
      <c r="O20" s="2288"/>
      <c r="P20" s="2288"/>
      <c r="Q20" s="2288"/>
      <c r="R20" s="2288"/>
      <c r="S20" s="2288"/>
      <c r="T20" s="2288"/>
      <c r="U20" s="2288"/>
      <c r="V20" s="2288"/>
      <c r="W20" s="2288"/>
      <c r="X20" s="2288"/>
      <c r="Y20" s="2288"/>
      <c r="Z20" s="2289"/>
      <c r="AA20" s="1850"/>
      <c r="AB20" s="1850"/>
      <c r="AC20" s="1850"/>
      <c r="AD20" s="1850"/>
      <c r="AE20" s="1850"/>
      <c r="AF20" s="1850"/>
      <c r="AG20" s="1850"/>
      <c r="AH20" s="1850"/>
      <c r="AI20" s="1850"/>
      <c r="AJ20" s="1850"/>
      <c r="AK20" s="1850"/>
      <c r="AL20" s="1850"/>
      <c r="AM20" s="1850"/>
      <c r="AN20" s="1850"/>
      <c r="AO20" s="3346"/>
      <c r="AP20" s="658"/>
      <c r="AR20" s="12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51"/>
      <c r="BX20" s="1251"/>
      <c r="BY20" s="1251"/>
      <c r="BZ20" s="1251"/>
      <c r="CA20" s="1251"/>
      <c r="CB20" s="1251"/>
      <c r="CC20" s="1251"/>
      <c r="CD20" s="1251"/>
      <c r="CE20" s="1251"/>
    </row>
    <row r="21" spans="1:83" ht="14.15" customHeight="1">
      <c r="A21" s="6"/>
      <c r="B21" s="68"/>
      <c r="C21" s="1"/>
      <c r="D21" s="1"/>
      <c r="F21" s="6"/>
      <c r="G21" s="1"/>
      <c r="H21" s="1"/>
      <c r="I21" s="1"/>
      <c r="J21" s="1"/>
      <c r="K21" s="1"/>
      <c r="L21" s="1"/>
      <c r="M21" s="1"/>
      <c r="N21" s="1"/>
      <c r="P21" s="1"/>
      <c r="Q21" s="6"/>
      <c r="R21" s="96"/>
      <c r="S21" s="96"/>
      <c r="T21" s="97"/>
      <c r="U21" s="98"/>
      <c r="V21" s="98"/>
      <c r="W21" s="6"/>
      <c r="X21" s="6"/>
      <c r="Y21" s="6"/>
      <c r="Z21" s="177"/>
      <c r="AA21" s="1850"/>
      <c r="AB21" s="1850"/>
      <c r="AC21" s="1850"/>
      <c r="AD21" s="1850"/>
      <c r="AE21" s="1850"/>
      <c r="AF21" s="1850"/>
      <c r="AG21" s="1850"/>
      <c r="AH21" s="1850"/>
      <c r="AI21" s="1850"/>
      <c r="AJ21" s="1850"/>
      <c r="AK21" s="1850"/>
      <c r="AL21" s="1850"/>
      <c r="AM21" s="1850"/>
      <c r="AN21" s="1850"/>
      <c r="AO21" s="3346"/>
      <c r="AP21" s="658"/>
      <c r="AR21" s="12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c r="CB21" s="1251"/>
      <c r="CC21" s="1251"/>
      <c r="CD21" s="1251"/>
      <c r="CE21" s="1251"/>
    </row>
    <row r="22" spans="1:83" ht="14.15" customHeight="1">
      <c r="A22" s="6"/>
      <c r="B22" s="68"/>
      <c r="C22" s="6"/>
      <c r="D22" s="6" t="s">
        <v>570</v>
      </c>
      <c r="E22" s="6"/>
      <c r="F22" s="6"/>
      <c r="G22" s="6"/>
      <c r="H22" s="6"/>
      <c r="I22" s="6"/>
      <c r="J22" s="6"/>
      <c r="K22" s="6"/>
      <c r="L22" s="6"/>
      <c r="M22" s="6"/>
      <c r="N22" s="6"/>
      <c r="O22" s="6"/>
      <c r="P22" s="6"/>
      <c r="Q22" s="6"/>
      <c r="R22" s="1"/>
      <c r="S22" s="1"/>
      <c r="T22" s="6"/>
      <c r="U22" s="1"/>
      <c r="V22" s="1"/>
      <c r="W22" s="1"/>
      <c r="X22" s="1"/>
      <c r="Y22" s="81"/>
      <c r="Z22" s="81"/>
      <c r="AA22" s="105"/>
      <c r="AB22" s="115"/>
      <c r="AC22" s="115"/>
      <c r="AD22" s="115"/>
      <c r="AE22" s="115"/>
      <c r="AF22" s="115"/>
      <c r="AG22" s="115"/>
      <c r="AH22" s="115"/>
      <c r="AI22" s="115"/>
      <c r="AJ22" s="115"/>
      <c r="AK22" s="115"/>
      <c r="AL22" s="115"/>
      <c r="AM22" s="115"/>
      <c r="AN22" s="115"/>
      <c r="AO22" s="116"/>
      <c r="AP22" s="264"/>
      <c r="AR22" s="12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c r="CB22" s="1251"/>
      <c r="CC22" s="1251"/>
      <c r="CD22" s="1251"/>
      <c r="CE22" s="1251"/>
    </row>
    <row r="23" spans="1:83" ht="14.15" customHeight="1">
      <c r="A23" s="6"/>
      <c r="B23" s="68"/>
      <c r="C23" s="6"/>
      <c r="D23" s="1"/>
      <c r="E23" s="3607"/>
      <c r="F23" s="3607"/>
      <c r="G23" s="3607"/>
      <c r="H23" s="3607"/>
      <c r="I23" s="3607"/>
      <c r="J23" s="3607"/>
      <c r="K23" s="3607"/>
      <c r="L23" s="3607"/>
      <c r="M23" s="3607"/>
      <c r="N23" s="3607"/>
      <c r="O23" s="3607"/>
      <c r="P23" s="3607"/>
      <c r="Q23" s="3607"/>
      <c r="R23" s="3607"/>
      <c r="S23" s="3607"/>
      <c r="T23" s="3607"/>
      <c r="U23" s="3607"/>
      <c r="V23" s="3607"/>
      <c r="W23" s="3607"/>
      <c r="X23" s="3607"/>
      <c r="Y23" s="3607"/>
      <c r="Z23" s="121"/>
      <c r="AA23" s="155"/>
      <c r="AB23" s="115"/>
      <c r="AC23" s="115"/>
      <c r="AD23" s="115"/>
      <c r="AE23" s="115"/>
      <c r="AF23" s="115"/>
      <c r="AG23" s="115"/>
      <c r="AH23" s="115"/>
      <c r="AI23" s="115"/>
      <c r="AJ23" s="115"/>
      <c r="AK23" s="82"/>
      <c r="AL23" s="82"/>
      <c r="AM23" s="82"/>
      <c r="AN23" s="82"/>
      <c r="AO23" s="116"/>
      <c r="AP23" s="264"/>
      <c r="AR23" s="12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c r="CB23" s="1251"/>
      <c r="CC23" s="1251"/>
      <c r="CD23" s="1251"/>
      <c r="CE23" s="1251"/>
    </row>
    <row r="24" spans="1:83" ht="14.15" customHeight="1">
      <c r="A24" s="6"/>
      <c r="B24" s="68"/>
      <c r="C24" s="6"/>
      <c r="D24" s="1"/>
      <c r="E24" s="3607"/>
      <c r="F24" s="3607"/>
      <c r="G24" s="3607"/>
      <c r="H24" s="3607"/>
      <c r="I24" s="3607"/>
      <c r="J24" s="3607"/>
      <c r="K24" s="3607"/>
      <c r="L24" s="3607"/>
      <c r="M24" s="3607"/>
      <c r="N24" s="3607"/>
      <c r="O24" s="3607"/>
      <c r="P24" s="3607"/>
      <c r="Q24" s="3607"/>
      <c r="R24" s="3607"/>
      <c r="S24" s="3607"/>
      <c r="T24" s="3607"/>
      <c r="U24" s="3607"/>
      <c r="V24" s="3607"/>
      <c r="W24" s="3607"/>
      <c r="X24" s="3607"/>
      <c r="Y24" s="3607"/>
      <c r="Z24" s="121"/>
      <c r="AA24" s="155"/>
      <c r="AB24" s="115"/>
      <c r="AC24" s="115"/>
      <c r="AD24" s="115"/>
      <c r="AE24" s="115"/>
      <c r="AF24" s="115"/>
      <c r="AG24" s="115"/>
      <c r="AH24" s="115"/>
      <c r="AI24" s="115"/>
      <c r="AJ24" s="115"/>
      <c r="AK24" s="82"/>
      <c r="AL24" s="82"/>
      <c r="AM24" s="82"/>
      <c r="AN24" s="82"/>
      <c r="AO24" s="12"/>
      <c r="AP24" s="678"/>
      <c r="AR24" s="12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c r="CB24" s="1251"/>
      <c r="CC24" s="1251"/>
      <c r="CD24" s="1251"/>
      <c r="CE24" s="1251"/>
    </row>
    <row r="25" spans="1:83" ht="14.15" customHeight="1">
      <c r="A25" s="6"/>
      <c r="B25" s="68"/>
      <c r="C25" s="6"/>
      <c r="E25" s="3607"/>
      <c r="F25" s="3607"/>
      <c r="G25" s="3607"/>
      <c r="H25" s="3607"/>
      <c r="I25" s="3607"/>
      <c r="J25" s="3607"/>
      <c r="K25" s="3607"/>
      <c r="L25" s="3607"/>
      <c r="M25" s="3607"/>
      <c r="N25" s="3607"/>
      <c r="O25" s="3607"/>
      <c r="P25" s="3607"/>
      <c r="Q25" s="3607"/>
      <c r="R25" s="3607"/>
      <c r="S25" s="3607"/>
      <c r="T25" s="3607"/>
      <c r="U25" s="3607"/>
      <c r="V25" s="3607"/>
      <c r="W25" s="3607"/>
      <c r="X25" s="3607"/>
      <c r="Y25" s="3607"/>
      <c r="Z25" s="6"/>
      <c r="AA25" s="105"/>
      <c r="AB25" s="115"/>
      <c r="AC25" s="115"/>
      <c r="AD25" s="115"/>
      <c r="AE25" s="115"/>
      <c r="AF25" s="115"/>
      <c r="AG25" s="115"/>
      <c r="AH25" s="115"/>
      <c r="AI25" s="115"/>
      <c r="AJ25" s="115"/>
      <c r="AK25" s="115"/>
      <c r="AL25" s="115"/>
      <c r="AM25" s="115"/>
      <c r="AN25" s="115"/>
      <c r="AO25" s="116"/>
      <c r="AP25" s="264"/>
      <c r="AR25" s="12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c r="CB25" s="1251"/>
      <c r="CC25" s="1251"/>
      <c r="CD25" s="1251"/>
      <c r="CE25" s="1251"/>
    </row>
    <row r="26" spans="1:83" ht="14.15" customHeight="1">
      <c r="A26" s="6"/>
      <c r="B26" s="68"/>
      <c r="D26" s="6"/>
      <c r="E26" s="6"/>
      <c r="F26" s="6"/>
      <c r="G26" s="6"/>
      <c r="H26" s="6"/>
      <c r="I26" s="6"/>
      <c r="J26" s="6"/>
      <c r="K26" s="6"/>
      <c r="L26" s="6"/>
      <c r="M26" s="6"/>
      <c r="N26" s="6"/>
      <c r="O26" s="6"/>
      <c r="P26" s="6"/>
      <c r="Q26" s="6"/>
      <c r="R26" s="6"/>
      <c r="S26" s="6"/>
      <c r="T26" s="6"/>
      <c r="U26" s="6"/>
      <c r="V26" s="6"/>
      <c r="W26" s="115"/>
      <c r="X26" s="115"/>
      <c r="Y26" s="115"/>
      <c r="Z26" s="6"/>
      <c r="AA26" s="105"/>
      <c r="AB26" s="115"/>
      <c r="AC26" s="115"/>
      <c r="AD26" s="115"/>
      <c r="AE26" s="115"/>
      <c r="AF26" s="115"/>
      <c r="AG26" s="115"/>
      <c r="AH26" s="115"/>
      <c r="AI26" s="115"/>
      <c r="AJ26" s="115"/>
      <c r="AK26" s="82"/>
      <c r="AL26" s="82"/>
      <c r="AM26" s="82"/>
      <c r="AN26" s="82"/>
      <c r="AO26" s="116"/>
      <c r="AP26" s="264"/>
      <c r="AR26" s="12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c r="CB26" s="1251"/>
      <c r="CC26" s="1251"/>
      <c r="CD26" s="1251"/>
      <c r="CE26" s="1251"/>
    </row>
    <row r="27" spans="1:83" ht="14.15" customHeight="1">
      <c r="A27" s="6"/>
      <c r="B27" s="68"/>
      <c r="C27" s="2288" t="s">
        <v>2201</v>
      </c>
      <c r="D27" s="2288"/>
      <c r="E27" s="2288"/>
      <c r="F27" s="2288"/>
      <c r="G27" s="2288"/>
      <c r="H27" s="2288"/>
      <c r="I27" s="2288"/>
      <c r="J27" s="2288"/>
      <c r="K27" s="2288"/>
      <c r="L27" s="2288"/>
      <c r="M27" s="2288"/>
      <c r="N27" s="2288"/>
      <c r="O27" s="2288"/>
      <c r="P27" s="2288"/>
      <c r="Q27" s="2288"/>
      <c r="R27" s="2288"/>
      <c r="S27" s="2288"/>
      <c r="T27" s="2288"/>
      <c r="U27" s="2288"/>
      <c r="V27" s="2288"/>
      <c r="W27" s="2288"/>
      <c r="X27" s="2288"/>
      <c r="Y27" s="2288"/>
      <c r="Z27" s="2289"/>
      <c r="AA27" s="4890" t="s">
        <v>1218</v>
      </c>
      <c r="AB27" s="2290"/>
      <c r="AC27" s="2290"/>
      <c r="AD27" s="2290"/>
      <c r="AE27" s="2290"/>
      <c r="AF27" s="2290"/>
      <c r="AG27" s="2290"/>
      <c r="AH27" s="2290"/>
      <c r="AI27" s="2290"/>
      <c r="AJ27" s="2290"/>
      <c r="AK27" s="2290"/>
      <c r="AL27" s="2290"/>
      <c r="AM27" s="2290"/>
      <c r="AN27" s="2290"/>
      <c r="AO27" s="2291"/>
      <c r="AP27" s="656"/>
      <c r="AR27" s="121"/>
      <c r="AS27" s="1587"/>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21"/>
      <c r="CD27" s="121"/>
      <c r="CE27" s="121"/>
    </row>
    <row r="28" spans="1:83" ht="14.15" customHeight="1">
      <c r="A28" s="6"/>
      <c r="B28" s="68"/>
      <c r="C28" s="1"/>
      <c r="D28" s="1" t="s">
        <v>1216</v>
      </c>
      <c r="E28" s="6"/>
      <c r="F28" s="6"/>
      <c r="G28" s="6"/>
      <c r="H28" s="6"/>
      <c r="J28" s="6"/>
      <c r="K28" s="6"/>
      <c r="L28" s="6"/>
      <c r="N28" s="6"/>
      <c r="O28" s="6"/>
      <c r="P28" s="6"/>
      <c r="Q28" s="6"/>
      <c r="R28" s="6"/>
      <c r="S28" s="6"/>
      <c r="T28" s="6"/>
      <c r="U28" s="121"/>
      <c r="V28" s="121"/>
      <c r="W28" s="6"/>
      <c r="X28" s="100"/>
      <c r="Y28" s="100"/>
      <c r="Z28" s="115"/>
      <c r="AA28" s="4890"/>
      <c r="AB28" s="2290"/>
      <c r="AC28" s="2290"/>
      <c r="AD28" s="2290"/>
      <c r="AE28" s="2290"/>
      <c r="AF28" s="2290"/>
      <c r="AG28" s="2290"/>
      <c r="AH28" s="2290"/>
      <c r="AI28" s="2290"/>
      <c r="AJ28" s="2290"/>
      <c r="AK28" s="2290"/>
      <c r="AL28" s="2290"/>
      <c r="AM28" s="2290"/>
      <c r="AN28" s="2290"/>
      <c r="AO28" s="2291"/>
      <c r="AP28" s="656"/>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row>
    <row r="29" spans="1:83" ht="14.15" customHeight="1">
      <c r="A29" s="6"/>
      <c r="B29" s="68"/>
      <c r="C29" s="6"/>
      <c r="D29" s="1" t="s">
        <v>1217</v>
      </c>
      <c r="E29" s="6"/>
      <c r="F29" s="6"/>
      <c r="G29" s="6"/>
      <c r="I29" s="6"/>
      <c r="K29" s="6"/>
      <c r="L29" s="6"/>
      <c r="M29" s="6"/>
      <c r="N29" s="6"/>
      <c r="O29" s="6"/>
      <c r="P29" s="6"/>
      <c r="Q29" s="6"/>
      <c r="R29" s="6"/>
      <c r="S29" s="96"/>
      <c r="T29" s="96"/>
      <c r="U29" s="97"/>
      <c r="V29" s="98"/>
      <c r="W29" s="98"/>
      <c r="X29" s="6"/>
      <c r="Y29" s="6"/>
      <c r="Z29" s="65"/>
      <c r="AA29" s="4890"/>
      <c r="AB29" s="2290"/>
      <c r="AC29" s="2290"/>
      <c r="AD29" s="2290"/>
      <c r="AE29" s="2290"/>
      <c r="AF29" s="2290"/>
      <c r="AG29" s="2290"/>
      <c r="AH29" s="2290"/>
      <c r="AI29" s="2290"/>
      <c r="AJ29" s="2290"/>
      <c r="AK29" s="2290"/>
      <c r="AL29" s="2290"/>
      <c r="AM29" s="2290"/>
      <c r="AN29" s="2290"/>
      <c r="AO29" s="2291"/>
      <c r="AP29" s="656"/>
      <c r="AR29" s="121"/>
      <c r="AS29" s="1588"/>
      <c r="AT29" s="1588"/>
      <c r="AU29" s="1588"/>
      <c r="AV29" s="1588"/>
      <c r="AW29" s="1588"/>
      <c r="AX29" s="1588"/>
      <c r="AY29" s="1588"/>
      <c r="AZ29" s="1588"/>
      <c r="BA29" s="1588"/>
      <c r="BB29" s="1588"/>
      <c r="BC29" s="1588"/>
      <c r="BD29" s="1588"/>
      <c r="BE29" s="1588"/>
      <c r="BF29" s="1588"/>
      <c r="BG29" s="1588"/>
      <c r="BH29" s="1588"/>
      <c r="BI29" s="1588"/>
      <c r="BJ29" s="1588"/>
      <c r="BK29" s="1588"/>
      <c r="BL29" s="1588"/>
      <c r="BM29" s="1588"/>
      <c r="BN29" s="1588"/>
      <c r="BO29" s="1588"/>
      <c r="BP29" s="1588"/>
      <c r="BQ29" s="1588"/>
      <c r="BR29" s="1588"/>
      <c r="BS29" s="1588"/>
      <c r="BT29" s="1588"/>
      <c r="BU29" s="1588"/>
      <c r="BV29" s="1588"/>
      <c r="BW29" s="1588"/>
      <c r="BX29" s="1588"/>
      <c r="BY29" s="1588"/>
      <c r="BZ29" s="1588"/>
      <c r="CA29" s="1588"/>
      <c r="CB29" s="1588"/>
      <c r="CC29" s="1588"/>
      <c r="CD29" s="121"/>
      <c r="CE29" s="121"/>
    </row>
    <row r="30" spans="1:83" ht="13.5" customHeight="1">
      <c r="A30" s="6"/>
      <c r="B30" s="68"/>
      <c r="C30" s="1"/>
      <c r="D30" s="1"/>
      <c r="E30" s="6"/>
      <c r="F30" s="6"/>
      <c r="G30" s="6"/>
      <c r="H30" s="6"/>
      <c r="J30" s="6"/>
      <c r="K30" s="6"/>
      <c r="L30" s="6"/>
      <c r="N30" s="6"/>
      <c r="O30" s="6"/>
      <c r="P30" s="6"/>
      <c r="Q30" s="6"/>
      <c r="R30" s="6"/>
      <c r="S30" s="6"/>
      <c r="T30" s="6"/>
      <c r="U30" s="121"/>
      <c r="V30" s="121"/>
      <c r="W30" s="6"/>
      <c r="X30" s="100"/>
      <c r="Y30" s="100"/>
      <c r="Z30" s="115"/>
      <c r="AA30" s="4890"/>
      <c r="AB30" s="2290"/>
      <c r="AC30" s="2290"/>
      <c r="AD30" s="2290"/>
      <c r="AE30" s="2290"/>
      <c r="AF30" s="2290"/>
      <c r="AG30" s="2290"/>
      <c r="AH30" s="2290"/>
      <c r="AI30" s="2290"/>
      <c r="AJ30" s="2290"/>
      <c r="AK30" s="2290"/>
      <c r="AL30" s="2290"/>
      <c r="AM30" s="2290"/>
      <c r="AN30" s="2290"/>
      <c r="AO30" s="2291"/>
      <c r="AP30" s="656"/>
      <c r="AR30" s="121"/>
      <c r="AS30" s="1251"/>
      <c r="AT30" s="583"/>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1588"/>
      <c r="CD30" s="121"/>
      <c r="CE30" s="121"/>
    </row>
    <row r="31" spans="1:83" ht="14.15" customHeight="1">
      <c r="A31" s="6"/>
      <c r="B31" s="68"/>
      <c r="C31" s="6"/>
      <c r="D31" s="1"/>
      <c r="E31" s="6"/>
      <c r="F31" s="6"/>
      <c r="G31" s="6"/>
      <c r="I31" s="6"/>
      <c r="K31" s="6"/>
      <c r="L31" s="6"/>
      <c r="M31" s="6"/>
      <c r="N31" s="6"/>
      <c r="O31" s="6"/>
      <c r="P31" s="6"/>
      <c r="Q31" s="6"/>
      <c r="R31" s="6"/>
      <c r="S31" s="96"/>
      <c r="T31" s="96"/>
      <c r="U31" s="97"/>
      <c r="V31" s="98"/>
      <c r="W31" s="98"/>
      <c r="X31" s="6"/>
      <c r="Y31" s="6"/>
      <c r="Z31" s="65"/>
      <c r="AA31" s="1645"/>
      <c r="AB31" s="1646"/>
      <c r="AC31" s="1646"/>
      <c r="AD31" s="1646"/>
      <c r="AE31" s="1646"/>
      <c r="AF31" s="1646"/>
      <c r="AG31" s="1646"/>
      <c r="AH31" s="1646"/>
      <c r="AI31" s="1646"/>
      <c r="AJ31" s="1646"/>
      <c r="AK31" s="1646"/>
      <c r="AL31" s="1646"/>
      <c r="AM31" s="1646"/>
      <c r="AN31" s="1646"/>
      <c r="AO31" s="1647"/>
      <c r="AP31" s="264"/>
      <c r="AR31" s="121"/>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121"/>
      <c r="CD31" s="121"/>
      <c r="CE31" s="121"/>
    </row>
    <row r="32" spans="1:83" ht="14.15" customHeight="1">
      <c r="A32" s="6"/>
      <c r="B32" s="68"/>
      <c r="D32" s="6"/>
      <c r="F32" s="6"/>
      <c r="G32" s="1"/>
      <c r="H32" s="1"/>
      <c r="I32" s="1"/>
      <c r="J32" s="6"/>
      <c r="K32" s="1"/>
      <c r="L32" s="1"/>
      <c r="M32" s="1"/>
      <c r="N32" s="1"/>
      <c r="P32" s="1"/>
      <c r="Q32" s="6"/>
      <c r="R32" s="96"/>
      <c r="S32" s="96"/>
      <c r="T32" s="97"/>
      <c r="U32" s="98"/>
      <c r="V32" s="98"/>
      <c r="W32" s="6"/>
      <c r="X32" s="6"/>
      <c r="Y32" s="6"/>
      <c r="Z32" s="177"/>
      <c r="AA32" s="1645" t="s">
        <v>15</v>
      </c>
      <c r="AB32" s="2287" t="s">
        <v>1712</v>
      </c>
      <c r="AC32" s="2287"/>
      <c r="AD32" s="2287"/>
      <c r="AE32" s="2287"/>
      <c r="AF32" s="2287"/>
      <c r="AG32" s="2287"/>
      <c r="AH32" s="2287"/>
      <c r="AI32" s="2287"/>
      <c r="AJ32" s="2287"/>
      <c r="AK32" s="2287"/>
      <c r="AL32" s="2287"/>
      <c r="AM32" s="2287"/>
      <c r="AN32" s="2287"/>
      <c r="AO32" s="2403"/>
      <c r="AP32" s="658"/>
      <c r="AR32" s="121"/>
      <c r="AS32" s="583"/>
      <c r="AT32" s="583"/>
      <c r="AU32" s="583"/>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121"/>
      <c r="CD32" s="121"/>
      <c r="CE32" s="121"/>
    </row>
    <row r="33" spans="1:83" ht="14.15" customHeight="1">
      <c r="A33" s="6"/>
      <c r="B33" s="68"/>
      <c r="C33" s="1" t="s">
        <v>2202</v>
      </c>
      <c r="D33" s="1"/>
      <c r="F33" s="6"/>
      <c r="G33" s="6"/>
      <c r="H33" s="1"/>
      <c r="I33" s="1"/>
      <c r="J33" s="6"/>
      <c r="K33" s="6"/>
      <c r="L33" s="6"/>
      <c r="M33" s="6"/>
      <c r="N33" s="6"/>
      <c r="O33" s="6"/>
      <c r="P33" s="6"/>
      <c r="Q33" s="6"/>
      <c r="R33" s="96"/>
      <c r="S33" s="96"/>
      <c r="T33" s="97"/>
      <c r="U33" s="98"/>
      <c r="V33" s="98"/>
      <c r="W33" s="6"/>
      <c r="X33" s="6"/>
      <c r="Y33" s="6"/>
      <c r="Z33" s="177"/>
      <c r="AA33" s="1645"/>
      <c r="AB33" s="2287"/>
      <c r="AC33" s="2287"/>
      <c r="AD33" s="2287"/>
      <c r="AE33" s="2287"/>
      <c r="AF33" s="2287"/>
      <c r="AG33" s="2287"/>
      <c r="AH33" s="2287"/>
      <c r="AI33" s="2287"/>
      <c r="AJ33" s="2287"/>
      <c r="AK33" s="2287"/>
      <c r="AL33" s="2287"/>
      <c r="AM33" s="2287"/>
      <c r="AN33" s="2287"/>
      <c r="AO33" s="2403"/>
      <c r="AP33" s="658"/>
      <c r="AR33" s="121"/>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121"/>
      <c r="CD33" s="121"/>
      <c r="CE33" s="121"/>
    </row>
    <row r="34" spans="1:83" ht="14.15" customHeight="1">
      <c r="A34" s="6"/>
      <c r="B34" s="68"/>
      <c r="C34" s="1"/>
      <c r="D34" s="1"/>
      <c r="F34" s="6"/>
      <c r="G34" s="6"/>
      <c r="H34" s="6"/>
      <c r="I34" s="6"/>
      <c r="J34" s="6"/>
      <c r="K34" s="1"/>
      <c r="L34" s="1"/>
      <c r="M34" s="1"/>
      <c r="N34" s="1"/>
      <c r="O34" s="1"/>
      <c r="P34" s="1"/>
      <c r="Q34" s="1"/>
      <c r="R34" s="1"/>
      <c r="S34" s="1"/>
      <c r="T34" s="121"/>
      <c r="U34" s="121"/>
      <c r="V34" s="8"/>
      <c r="W34" s="100"/>
      <c r="X34" s="100"/>
      <c r="Y34" s="6"/>
      <c r="Z34" s="177"/>
      <c r="AA34" s="1645"/>
      <c r="AB34" s="2287"/>
      <c r="AC34" s="2287"/>
      <c r="AD34" s="2287"/>
      <c r="AE34" s="2287"/>
      <c r="AF34" s="2287"/>
      <c r="AG34" s="2287"/>
      <c r="AH34" s="2287"/>
      <c r="AI34" s="2287"/>
      <c r="AJ34" s="2287"/>
      <c r="AK34" s="2287"/>
      <c r="AL34" s="2287"/>
      <c r="AM34" s="2287"/>
      <c r="AN34" s="2287"/>
      <c r="AO34" s="2403"/>
      <c r="AP34" s="658"/>
      <c r="AR34" s="121"/>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121"/>
      <c r="CD34" s="121"/>
      <c r="CE34" s="121"/>
    </row>
    <row r="35" spans="1:83" ht="14.15" customHeight="1">
      <c r="A35" s="6"/>
      <c r="B35" s="68"/>
      <c r="C35" s="1" t="s">
        <v>2203</v>
      </c>
      <c r="D35" s="1"/>
      <c r="F35" s="6"/>
      <c r="G35" s="6"/>
      <c r="H35" s="6"/>
      <c r="I35" s="6"/>
      <c r="J35" s="6"/>
      <c r="K35" s="6"/>
      <c r="L35" s="6"/>
      <c r="M35" s="6"/>
      <c r="N35" s="6"/>
      <c r="O35" s="6"/>
      <c r="P35" s="6"/>
      <c r="Q35" s="6"/>
      <c r="R35" s="6"/>
      <c r="S35" s="1"/>
      <c r="T35" s="6"/>
      <c r="U35" s="6"/>
      <c r="V35" s="1"/>
      <c r="W35" s="82"/>
      <c r="X35" s="115"/>
      <c r="Y35" s="6"/>
      <c r="Z35" s="177"/>
      <c r="AA35" s="126" t="s">
        <v>465</v>
      </c>
      <c r="AB35" s="2287" t="s">
        <v>476</v>
      </c>
      <c r="AC35" s="2287"/>
      <c r="AD35" s="2287"/>
      <c r="AE35" s="2287"/>
      <c r="AF35" s="2287"/>
      <c r="AG35" s="2287"/>
      <c r="AH35" s="2287"/>
      <c r="AI35" s="2287"/>
      <c r="AJ35" s="2287"/>
      <c r="AK35" s="2287"/>
      <c r="AL35" s="2287"/>
      <c r="AM35" s="2287"/>
      <c r="AN35" s="2287"/>
      <c r="AO35" s="2403"/>
      <c r="AP35" s="656"/>
      <c r="AR35" s="121"/>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121"/>
      <c r="CD35" s="121"/>
      <c r="CE35" s="121"/>
    </row>
    <row r="36" spans="1:83" ht="14.15" customHeight="1">
      <c r="A36" s="6"/>
      <c r="B36" s="68"/>
      <c r="C36" s="6"/>
      <c r="D36" s="1" t="s">
        <v>477</v>
      </c>
      <c r="F36" s="6"/>
      <c r="G36" s="1"/>
      <c r="H36" s="6"/>
      <c r="I36" s="6"/>
      <c r="J36" s="6"/>
      <c r="K36" s="6"/>
      <c r="L36" s="6"/>
      <c r="M36" s="6"/>
      <c r="N36" s="6"/>
      <c r="O36" s="6"/>
      <c r="P36" s="6"/>
      <c r="Q36" s="6"/>
      <c r="R36" s="96"/>
      <c r="S36" s="96"/>
      <c r="T36" s="97"/>
      <c r="U36" s="98"/>
      <c r="V36" s="98"/>
      <c r="W36" s="6"/>
      <c r="X36" s="6"/>
      <c r="Y36" s="6"/>
      <c r="Z36" s="177"/>
      <c r="AA36" s="105"/>
      <c r="AB36" s="2287"/>
      <c r="AC36" s="2287"/>
      <c r="AD36" s="2287"/>
      <c r="AE36" s="2287"/>
      <c r="AF36" s="2287"/>
      <c r="AG36" s="2287"/>
      <c r="AH36" s="2287"/>
      <c r="AI36" s="2287"/>
      <c r="AJ36" s="2287"/>
      <c r="AK36" s="2287"/>
      <c r="AL36" s="2287"/>
      <c r="AM36" s="2287"/>
      <c r="AN36" s="2287"/>
      <c r="AO36" s="2403"/>
      <c r="AP36" s="656"/>
      <c r="AR36" s="121"/>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21"/>
      <c r="CE36" s="121"/>
    </row>
    <row r="37" spans="1:83" ht="14.15" customHeight="1">
      <c r="A37" s="6"/>
      <c r="B37" s="68"/>
      <c r="C37" s="1"/>
      <c r="D37" s="1"/>
      <c r="F37" s="1"/>
      <c r="G37" s="2412"/>
      <c r="H37" s="2412"/>
      <c r="I37" s="2412"/>
      <c r="J37" s="1"/>
      <c r="K37" s="2412"/>
      <c r="L37" s="2412"/>
      <c r="M37" s="2412"/>
      <c r="N37" s="1"/>
      <c r="O37" s="2412"/>
      <c r="P37" s="2412"/>
      <c r="Q37" s="1"/>
      <c r="R37" s="1"/>
      <c r="U37" s="1"/>
      <c r="Y37" s="6"/>
      <c r="Z37" s="177"/>
      <c r="AA37" s="105"/>
      <c r="AB37" s="2287"/>
      <c r="AC37" s="2287"/>
      <c r="AD37" s="2287"/>
      <c r="AE37" s="2287"/>
      <c r="AF37" s="2287"/>
      <c r="AG37" s="2287"/>
      <c r="AH37" s="2287"/>
      <c r="AI37" s="2287"/>
      <c r="AJ37" s="2287"/>
      <c r="AK37" s="2287"/>
      <c r="AL37" s="2287"/>
      <c r="AM37" s="2287"/>
      <c r="AN37" s="2287"/>
      <c r="AO37" s="2403"/>
      <c r="AP37" s="656"/>
      <c r="AR37" s="121"/>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640"/>
      <c r="BW37" s="1640"/>
      <c r="BX37" s="1640"/>
      <c r="BY37" s="1640"/>
      <c r="BZ37" s="1640"/>
      <c r="CA37" s="1640"/>
      <c r="CB37" s="1640"/>
      <c r="CC37" s="1640"/>
      <c r="CD37" s="121"/>
      <c r="CE37" s="121"/>
    </row>
    <row r="38" spans="1:83" ht="14.15" customHeight="1">
      <c r="A38" s="6"/>
      <c r="B38" s="68"/>
      <c r="C38" s="2288" t="s">
        <v>2204</v>
      </c>
      <c r="D38" s="2288"/>
      <c r="E38" s="2288"/>
      <c r="F38" s="2288"/>
      <c r="G38" s="2288"/>
      <c r="H38" s="2288"/>
      <c r="I38" s="2288"/>
      <c r="J38" s="2288"/>
      <c r="K38" s="2288"/>
      <c r="L38" s="2288"/>
      <c r="M38" s="2288"/>
      <c r="N38" s="2288"/>
      <c r="O38" s="2288"/>
      <c r="P38" s="2288"/>
      <c r="Q38" s="2288"/>
      <c r="R38" s="2288"/>
      <c r="S38" s="2288"/>
      <c r="T38" s="2288"/>
      <c r="U38" s="2288"/>
      <c r="V38" s="2288"/>
      <c r="W38" s="2288"/>
      <c r="X38" s="2288"/>
      <c r="Y38" s="2288"/>
      <c r="Z38" s="2289"/>
      <c r="AA38" s="105"/>
      <c r="AB38" s="2287"/>
      <c r="AC38" s="2287"/>
      <c r="AD38" s="2287"/>
      <c r="AE38" s="2287"/>
      <c r="AF38" s="2287"/>
      <c r="AG38" s="2287"/>
      <c r="AH38" s="2287"/>
      <c r="AI38" s="2287"/>
      <c r="AJ38" s="2287"/>
      <c r="AK38" s="2287"/>
      <c r="AL38" s="2287"/>
      <c r="AM38" s="2287"/>
      <c r="AN38" s="2287"/>
      <c r="AO38" s="2403"/>
      <c r="AP38" s="656"/>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row>
    <row r="39" spans="1:83" ht="14.15" customHeight="1">
      <c r="A39" s="6"/>
      <c r="B39" s="68"/>
      <c r="C39" s="6"/>
      <c r="D39" s="6"/>
      <c r="E39" s="4897"/>
      <c r="F39" s="4897"/>
      <c r="G39" s="4897"/>
      <c r="H39" s="4897"/>
      <c r="I39" s="4897"/>
      <c r="J39" s="4897"/>
      <c r="K39" s="4897"/>
      <c r="L39" s="4897"/>
      <c r="M39" s="4897"/>
      <c r="N39" s="4897"/>
      <c r="O39" s="4897"/>
      <c r="P39" s="4897"/>
      <c r="Q39" s="4897"/>
      <c r="R39" s="4897"/>
      <c r="S39" s="4897"/>
      <c r="T39" s="4897"/>
      <c r="U39" s="4897"/>
      <c r="V39" s="4897"/>
      <c r="W39" s="4897"/>
      <c r="X39" s="4897"/>
      <c r="Y39" s="4897"/>
      <c r="Z39" s="177"/>
      <c r="AA39" s="105" t="s">
        <v>1222</v>
      </c>
      <c r="AB39" s="115" t="s">
        <v>1228</v>
      </c>
      <c r="AC39" s="115"/>
      <c r="AD39" s="115"/>
      <c r="AE39" s="115"/>
      <c r="AF39" s="115"/>
      <c r="AG39" s="115"/>
      <c r="AH39" s="115"/>
      <c r="AI39" s="115"/>
      <c r="AJ39" s="82"/>
      <c r="AK39" s="574"/>
      <c r="AL39" s="574"/>
      <c r="AM39" s="574"/>
      <c r="AN39" s="574"/>
      <c r="AO39" s="131"/>
      <c r="AP39" s="658"/>
      <c r="AR39" s="1434"/>
      <c r="AS39" s="1434"/>
      <c r="AT39" s="1434"/>
      <c r="AU39" s="1434"/>
      <c r="AV39" s="1434"/>
      <c r="AW39" s="1434"/>
      <c r="AX39" s="1434"/>
      <c r="AY39" s="1434"/>
      <c r="AZ39" s="1434"/>
      <c r="BA39" s="1434"/>
      <c r="BB39" s="1434"/>
      <c r="BC39" s="1434"/>
      <c r="BD39" s="1434"/>
      <c r="BE39" s="1434"/>
      <c r="BF39" s="1434"/>
      <c r="BG39" s="1434"/>
      <c r="BH39" s="1434"/>
      <c r="BI39" s="1434"/>
      <c r="BJ39" s="1434"/>
      <c r="BK39" s="1434"/>
      <c r="BL39" s="1434"/>
      <c r="BM39" s="1434"/>
      <c r="BN39" s="1434"/>
      <c r="BO39" s="1434"/>
      <c r="BP39" s="1434"/>
      <c r="BQ39" s="1434"/>
      <c r="BR39" s="1434"/>
      <c r="BS39" s="1434"/>
      <c r="BT39" s="1434"/>
      <c r="BU39" s="1434"/>
      <c r="BV39" s="1434"/>
      <c r="BW39" s="1434"/>
      <c r="BX39" s="1434"/>
      <c r="BY39" s="1434"/>
      <c r="BZ39" s="1434"/>
      <c r="CA39" s="1434"/>
      <c r="CB39" s="1434"/>
      <c r="CC39" s="1434"/>
      <c r="CD39" s="121"/>
      <c r="CE39" s="121"/>
    </row>
    <row r="40" spans="1:83" ht="14.15" customHeight="1">
      <c r="A40" s="6"/>
      <c r="B40" s="68"/>
      <c r="C40" s="6"/>
      <c r="D40" s="6"/>
      <c r="E40" s="4897"/>
      <c r="F40" s="4897"/>
      <c r="G40" s="4897"/>
      <c r="H40" s="4897"/>
      <c r="I40" s="4897"/>
      <c r="J40" s="4897"/>
      <c r="K40" s="4897"/>
      <c r="L40" s="4897"/>
      <c r="M40" s="4897"/>
      <c r="N40" s="4897"/>
      <c r="O40" s="4897"/>
      <c r="P40" s="4897"/>
      <c r="Q40" s="4897"/>
      <c r="R40" s="4897"/>
      <c r="S40" s="4897"/>
      <c r="T40" s="4897"/>
      <c r="U40" s="4897"/>
      <c r="V40" s="4897"/>
      <c r="W40" s="4897"/>
      <c r="X40" s="4897"/>
      <c r="Y40" s="4897"/>
      <c r="Z40" s="177"/>
      <c r="AB40" s="5" t="s">
        <v>1229</v>
      </c>
      <c r="AC40" s="115"/>
      <c r="AD40" s="115"/>
      <c r="AE40" s="115"/>
      <c r="AF40" s="115"/>
      <c r="AG40" s="115"/>
      <c r="AH40" s="115"/>
      <c r="AI40" s="115"/>
      <c r="AJ40" s="82"/>
      <c r="AK40" s="574"/>
      <c r="AL40" s="574"/>
      <c r="AM40" s="574"/>
      <c r="AN40" s="574"/>
      <c r="AO40" s="131"/>
      <c r="AP40" s="658"/>
      <c r="AR40" s="121"/>
      <c r="AS40" s="1605"/>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21"/>
      <c r="CD40" s="121"/>
      <c r="CE40" s="121"/>
    </row>
    <row r="41" spans="1:83" ht="14.15" customHeight="1">
      <c r="A41" s="6"/>
      <c r="B41" s="68"/>
      <c r="C41" s="6"/>
      <c r="D41" s="1"/>
      <c r="E41" s="4897"/>
      <c r="F41" s="4897"/>
      <c r="G41" s="4897"/>
      <c r="H41" s="4897"/>
      <c r="I41" s="4897"/>
      <c r="J41" s="4897"/>
      <c r="K41" s="4897"/>
      <c r="L41" s="4897"/>
      <c r="M41" s="4897"/>
      <c r="N41" s="4897"/>
      <c r="O41" s="4897"/>
      <c r="P41" s="4897"/>
      <c r="Q41" s="4897"/>
      <c r="R41" s="4897"/>
      <c r="S41" s="4897"/>
      <c r="T41" s="4897"/>
      <c r="U41" s="4897"/>
      <c r="V41" s="4897"/>
      <c r="W41" s="4897"/>
      <c r="X41" s="4897"/>
      <c r="Y41" s="4897"/>
      <c r="Z41" s="177"/>
      <c r="AB41" s="115" t="s">
        <v>1224</v>
      </c>
      <c r="AC41" s="115"/>
      <c r="AD41" s="115"/>
      <c r="AE41" s="115"/>
      <c r="AF41" s="115"/>
      <c r="AG41" s="115"/>
      <c r="AH41" s="115"/>
      <c r="AI41" s="115"/>
      <c r="AJ41" s="82"/>
      <c r="AK41" s="574"/>
      <c r="AL41" s="574"/>
      <c r="AM41" s="574"/>
      <c r="AN41" s="574"/>
      <c r="AO41" s="131"/>
      <c r="AP41" s="658"/>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row>
    <row r="42" spans="1:83" ht="14.15" customHeight="1">
      <c r="A42" s="6"/>
      <c r="B42" s="68"/>
      <c r="C42" s="6"/>
      <c r="D42" s="1"/>
      <c r="E42" s="903"/>
      <c r="F42" s="903"/>
      <c r="G42" s="903"/>
      <c r="H42" s="903"/>
      <c r="I42" s="903"/>
      <c r="J42" s="903"/>
      <c r="K42" s="903"/>
      <c r="L42" s="903"/>
      <c r="M42" s="903"/>
      <c r="N42" s="903"/>
      <c r="O42" s="903"/>
      <c r="P42" s="903"/>
      <c r="Q42" s="903"/>
      <c r="R42" s="903"/>
      <c r="S42" s="903"/>
      <c r="T42" s="903"/>
      <c r="U42" s="903"/>
      <c r="V42" s="903"/>
      <c r="W42" s="903"/>
      <c r="X42" s="903"/>
      <c r="Y42" s="903"/>
      <c r="Z42" s="177"/>
      <c r="AA42" s="105" t="s">
        <v>1223</v>
      </c>
      <c r="AB42" s="115" t="s">
        <v>1225</v>
      </c>
      <c r="AC42" s="115"/>
      <c r="AD42" s="115"/>
      <c r="AE42" s="115"/>
      <c r="AF42" s="115"/>
      <c r="AG42" s="115"/>
      <c r="AH42" s="115"/>
      <c r="AI42" s="115"/>
      <c r="AJ42" s="82"/>
      <c r="AK42" s="574"/>
      <c r="AL42" s="574"/>
      <c r="AM42" s="574"/>
      <c r="AN42" s="574"/>
      <c r="AO42" s="131"/>
      <c r="AP42" s="658"/>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row>
    <row r="43" spans="1:83" ht="14.15" customHeight="1">
      <c r="A43" s="6"/>
      <c r="B43" s="68"/>
      <c r="D43" s="6"/>
      <c r="E43" s="6"/>
      <c r="F43" s="903"/>
      <c r="G43" s="903"/>
      <c r="H43" s="903"/>
      <c r="I43" s="903"/>
      <c r="J43" s="903"/>
      <c r="K43" s="903"/>
      <c r="L43" s="903"/>
      <c r="M43" s="903"/>
      <c r="N43" s="903"/>
      <c r="O43" s="903"/>
      <c r="P43" s="903"/>
      <c r="Q43" s="903"/>
      <c r="R43" s="903"/>
      <c r="S43" s="903"/>
      <c r="T43" s="903"/>
      <c r="U43" s="903"/>
      <c r="V43" s="903"/>
      <c r="W43" s="903"/>
      <c r="X43" s="903"/>
      <c r="Y43" s="903"/>
      <c r="Z43" s="177"/>
      <c r="AA43" s="105" t="s">
        <v>1226</v>
      </c>
      <c r="AB43" s="115" t="s">
        <v>1227</v>
      </c>
      <c r="AC43" s="82"/>
      <c r="AD43" s="115"/>
      <c r="AE43" s="115"/>
      <c r="AF43" s="115"/>
      <c r="AG43" s="115"/>
      <c r="AH43" s="115"/>
      <c r="AI43" s="115"/>
      <c r="AJ43" s="82"/>
      <c r="AK43" s="574"/>
      <c r="AL43" s="574"/>
      <c r="AM43" s="574"/>
      <c r="AN43" s="574"/>
      <c r="AO43" s="131"/>
      <c r="AP43" s="658"/>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row>
    <row r="44" spans="1:83" ht="14.15" customHeight="1">
      <c r="A44" s="6"/>
      <c r="B44" s="68"/>
      <c r="C44" s="6"/>
      <c r="D44" s="1"/>
      <c r="E44" s="903"/>
      <c r="F44" s="903"/>
      <c r="G44" s="903"/>
      <c r="H44" s="903"/>
      <c r="I44" s="903"/>
      <c r="J44" s="903"/>
      <c r="K44" s="903"/>
      <c r="L44" s="903"/>
      <c r="M44" s="903"/>
      <c r="N44" s="903"/>
      <c r="O44" s="903"/>
      <c r="P44" s="903"/>
      <c r="Q44" s="903"/>
      <c r="R44" s="903"/>
      <c r="S44" s="903"/>
      <c r="T44" s="903"/>
      <c r="U44" s="903"/>
      <c r="V44" s="903"/>
      <c r="W44" s="903"/>
      <c r="X44" s="903"/>
      <c r="Y44" s="903"/>
      <c r="Z44" s="177"/>
      <c r="AA44" s="197" t="s">
        <v>1442</v>
      </c>
      <c r="AD44" s="115"/>
      <c r="AE44" s="115"/>
      <c r="AF44" s="115"/>
      <c r="AG44" s="115"/>
      <c r="AH44" s="115"/>
      <c r="AI44" s="115"/>
      <c r="AJ44" s="82"/>
      <c r="AK44" s="574"/>
      <c r="AL44" s="574"/>
      <c r="AM44" s="574"/>
      <c r="AN44" s="574"/>
      <c r="AO44" s="131"/>
      <c r="AP44" s="658"/>
      <c r="AR44" s="1434"/>
      <c r="AS44" s="1434"/>
      <c r="AT44" s="1434"/>
      <c r="AU44" s="1434"/>
      <c r="AV44" s="1434"/>
      <c r="AW44" s="1434"/>
      <c r="AX44" s="1434"/>
      <c r="AY44" s="1434"/>
      <c r="AZ44" s="1434"/>
      <c r="BA44" s="1434"/>
      <c r="BB44" s="1434"/>
      <c r="BC44" s="1434"/>
      <c r="BD44" s="1434"/>
      <c r="BE44" s="1434"/>
      <c r="BF44" s="1434"/>
      <c r="BG44" s="1434"/>
      <c r="BH44" s="1434"/>
      <c r="BI44" s="1434"/>
      <c r="BJ44" s="1434"/>
      <c r="BK44" s="1434"/>
      <c r="BL44" s="1434"/>
      <c r="BM44" s="1434"/>
      <c r="BN44" s="1434"/>
      <c r="BO44" s="1434"/>
      <c r="BP44" s="1434"/>
      <c r="BQ44" s="1434"/>
      <c r="BR44" s="1434"/>
      <c r="BS44" s="1434"/>
      <c r="BT44" s="1434"/>
      <c r="BU44" s="1434"/>
      <c r="BV44" s="1434"/>
      <c r="BW44" s="1434"/>
      <c r="BX44" s="1434"/>
      <c r="BY44" s="1434"/>
      <c r="BZ44" s="1434"/>
      <c r="CA44" s="1434"/>
      <c r="CB44" s="1434"/>
      <c r="CC44" s="1434"/>
      <c r="CD44" s="121"/>
      <c r="CE44" s="121"/>
    </row>
    <row r="45" spans="1:83" ht="14.15" customHeight="1">
      <c r="A45" s="6"/>
      <c r="B45" s="68"/>
      <c r="C45" s="183" t="s">
        <v>2205</v>
      </c>
      <c r="D45" s="1"/>
      <c r="E45" s="903"/>
      <c r="F45" s="903"/>
      <c r="G45" s="903"/>
      <c r="H45" s="903"/>
      <c r="I45" s="903"/>
      <c r="J45" s="903"/>
      <c r="K45" s="903"/>
      <c r="L45" s="903"/>
      <c r="M45" s="903"/>
      <c r="N45" s="903"/>
      <c r="O45" s="903"/>
      <c r="P45" s="903"/>
      <c r="Q45" s="903"/>
      <c r="R45" s="903"/>
      <c r="S45" s="903"/>
      <c r="T45" s="903"/>
      <c r="U45" s="903"/>
      <c r="V45" s="903"/>
      <c r="W45" s="903"/>
      <c r="X45" s="903"/>
      <c r="Y45" s="903"/>
      <c r="Z45" s="177"/>
      <c r="AA45" s="197" t="s">
        <v>1441</v>
      </c>
      <c r="AD45" s="115"/>
      <c r="AE45" s="115"/>
      <c r="AF45" s="115"/>
      <c r="AG45" s="115"/>
      <c r="AH45" s="115"/>
      <c r="AI45" s="115"/>
      <c r="AJ45" s="82"/>
      <c r="AK45" s="574"/>
      <c r="AL45" s="574"/>
      <c r="AM45" s="574"/>
      <c r="AN45" s="574"/>
      <c r="AO45" s="131"/>
      <c r="AP45" s="658"/>
      <c r="AR45" s="1605"/>
      <c r="AS45" s="1605"/>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21"/>
      <c r="CE45" s="121"/>
    </row>
    <row r="46" spans="1:83" ht="14.15" customHeight="1">
      <c r="A46" s="6"/>
      <c r="B46" s="68"/>
      <c r="C46" s="6"/>
      <c r="D46" s="1"/>
      <c r="E46" s="903"/>
      <c r="F46" s="903"/>
      <c r="G46" s="903"/>
      <c r="H46" s="903"/>
      <c r="I46" s="903"/>
      <c r="J46" s="903"/>
      <c r="K46" s="903"/>
      <c r="L46" s="903"/>
      <c r="M46" s="903"/>
      <c r="N46" s="903"/>
      <c r="O46" s="903"/>
      <c r="P46" s="903"/>
      <c r="Q46" s="903"/>
      <c r="R46" s="903"/>
      <c r="S46" s="903"/>
      <c r="T46" s="903"/>
      <c r="U46" s="903"/>
      <c r="V46" s="903"/>
      <c r="W46" s="903"/>
      <c r="X46" s="903"/>
      <c r="Y46" s="903"/>
      <c r="Z46" s="177"/>
      <c r="AP46" s="658"/>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row>
    <row r="47" spans="1:83" ht="14.15" customHeight="1">
      <c r="A47" s="6"/>
      <c r="B47" s="68"/>
      <c r="C47" s="6"/>
      <c r="D47" s="1"/>
      <c r="E47" s="903"/>
      <c r="F47" s="903"/>
      <c r="G47" s="903"/>
      <c r="H47" s="903"/>
      <c r="I47" s="903"/>
      <c r="J47" s="903"/>
      <c r="K47" s="903"/>
      <c r="L47" s="903"/>
      <c r="M47" s="903"/>
      <c r="N47" s="903"/>
      <c r="O47" s="903"/>
      <c r="P47" s="903"/>
      <c r="Q47" s="903"/>
      <c r="R47" s="903"/>
      <c r="S47" s="903"/>
      <c r="T47" s="903"/>
      <c r="U47" s="903"/>
      <c r="V47" s="903"/>
      <c r="W47" s="903"/>
      <c r="X47" s="903"/>
      <c r="Y47" s="903"/>
      <c r="Z47" s="177"/>
      <c r="AP47" s="658"/>
      <c r="AR47" s="1648"/>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21"/>
      <c r="CE47" s="121"/>
    </row>
    <row r="48" spans="1:83" ht="14.15" customHeight="1">
      <c r="A48" s="6"/>
      <c r="B48" s="68"/>
      <c r="C48" s="1" t="s">
        <v>478</v>
      </c>
      <c r="D48" s="1"/>
      <c r="E48" s="903"/>
      <c r="F48" s="903"/>
      <c r="G48" s="903"/>
      <c r="H48" s="903"/>
      <c r="I48" s="903"/>
      <c r="J48" s="903"/>
      <c r="K48" s="903"/>
      <c r="L48" s="903"/>
      <c r="M48" s="903"/>
      <c r="N48" s="903"/>
      <c r="O48" s="903"/>
      <c r="P48" s="903"/>
      <c r="Q48" s="903"/>
      <c r="R48" s="903"/>
      <c r="S48" s="903"/>
      <c r="T48" s="903"/>
      <c r="U48" s="903"/>
      <c r="V48" s="903"/>
      <c r="W48" s="903"/>
      <c r="X48" s="903"/>
      <c r="Y48" s="903"/>
      <c r="Z48" s="177"/>
      <c r="AA48" s="65" t="s">
        <v>1453</v>
      </c>
      <c r="AD48" s="115"/>
      <c r="AE48" s="115"/>
      <c r="AF48" s="115"/>
      <c r="AG48" s="115"/>
      <c r="AH48" s="115"/>
      <c r="AI48" s="115"/>
      <c r="AJ48" s="82"/>
      <c r="AK48" s="574"/>
      <c r="AL48" s="574"/>
      <c r="AM48" s="574"/>
      <c r="AN48" s="574"/>
      <c r="AO48" s="131"/>
      <c r="AP48" s="658"/>
      <c r="AR48" s="1605"/>
      <c r="AS48" s="1640"/>
      <c r="AT48" s="739"/>
      <c r="AU48" s="739"/>
      <c r="AV48" s="739"/>
      <c r="AW48" s="739"/>
      <c r="AX48" s="739"/>
      <c r="AY48" s="739"/>
      <c r="AZ48" s="739"/>
      <c r="BA48" s="739"/>
      <c r="BB48" s="739"/>
      <c r="BC48" s="739"/>
      <c r="BD48" s="739"/>
      <c r="BE48" s="739"/>
      <c r="BF48" s="739"/>
      <c r="BG48" s="739"/>
      <c r="BH48" s="739"/>
      <c r="BI48" s="739"/>
      <c r="BJ48" s="739"/>
      <c r="BK48" s="739"/>
      <c r="BL48" s="739"/>
      <c r="BM48" s="739"/>
      <c r="BN48" s="739"/>
      <c r="BO48" s="739"/>
      <c r="BP48" s="739"/>
      <c r="BQ48" s="739"/>
      <c r="BR48" s="739"/>
      <c r="BS48" s="739"/>
      <c r="BT48" s="739"/>
      <c r="BU48" s="739"/>
      <c r="BV48" s="739"/>
      <c r="BW48" s="739"/>
      <c r="BX48" s="739"/>
      <c r="BY48" s="739"/>
      <c r="BZ48" s="739"/>
      <c r="CA48" s="739"/>
      <c r="CB48" s="739"/>
      <c r="CC48" s="739"/>
      <c r="CD48" s="121"/>
      <c r="CE48" s="121"/>
    </row>
    <row r="49" spans="1:83" ht="14.15" customHeight="1">
      <c r="A49" s="6"/>
      <c r="B49" s="68"/>
      <c r="C49" s="1"/>
      <c r="D49" s="1"/>
      <c r="E49" s="903"/>
      <c r="F49" s="903"/>
      <c r="G49" s="903"/>
      <c r="H49" s="903"/>
      <c r="I49" s="903"/>
      <c r="J49" s="903"/>
      <c r="K49" s="903"/>
      <c r="L49" s="903"/>
      <c r="M49" s="903"/>
      <c r="N49" s="903"/>
      <c r="O49" s="903"/>
      <c r="P49" s="903"/>
      <c r="Q49" s="903"/>
      <c r="R49" s="903"/>
      <c r="S49" s="903"/>
      <c r="T49" s="903"/>
      <c r="U49" s="903"/>
      <c r="V49" s="903"/>
      <c r="W49" s="903"/>
      <c r="X49" s="903"/>
      <c r="Y49" s="903"/>
      <c r="Z49" s="177"/>
      <c r="AA49" s="197" t="s">
        <v>165</v>
      </c>
      <c r="AB49" s="82" t="s">
        <v>1505</v>
      </c>
      <c r="AC49" s="115"/>
      <c r="AD49" s="115"/>
      <c r="AE49" s="115"/>
      <c r="AF49" s="115"/>
      <c r="AG49" s="115"/>
      <c r="AH49" s="115"/>
      <c r="AI49" s="115"/>
      <c r="AJ49" s="82"/>
      <c r="AK49" s="574"/>
      <c r="AL49" s="574"/>
      <c r="AM49" s="574"/>
      <c r="AN49" s="574"/>
      <c r="AO49" s="131"/>
      <c r="AP49" s="658"/>
      <c r="AR49" s="121"/>
      <c r="AS49" s="739"/>
      <c r="AT49" s="739"/>
      <c r="AU49" s="739"/>
      <c r="AV49" s="739"/>
      <c r="AW49" s="739"/>
      <c r="AX49" s="739"/>
      <c r="AY49" s="739"/>
      <c r="AZ49" s="739"/>
      <c r="BA49" s="739"/>
      <c r="BB49" s="739"/>
      <c r="BC49" s="739"/>
      <c r="BD49" s="739"/>
      <c r="BE49" s="739"/>
      <c r="BF49" s="739"/>
      <c r="BG49" s="739"/>
      <c r="BH49" s="739"/>
      <c r="BI49" s="739"/>
      <c r="BJ49" s="739"/>
      <c r="BK49" s="739"/>
      <c r="BL49" s="739"/>
      <c r="BM49" s="739"/>
      <c r="BN49" s="739"/>
      <c r="BO49" s="739"/>
      <c r="BP49" s="739"/>
      <c r="BQ49" s="739"/>
      <c r="BR49" s="739"/>
      <c r="BS49" s="739"/>
      <c r="BT49" s="739"/>
      <c r="BU49" s="739"/>
      <c r="BV49" s="739"/>
      <c r="BW49" s="739"/>
      <c r="BX49" s="739"/>
      <c r="BY49" s="739"/>
      <c r="BZ49" s="739"/>
      <c r="CA49" s="739"/>
      <c r="CB49" s="739"/>
      <c r="CC49" s="739"/>
      <c r="CD49" s="121"/>
      <c r="CE49" s="121"/>
    </row>
    <row r="50" spans="1:83" ht="14.15" customHeight="1">
      <c r="A50" s="6"/>
      <c r="B50" s="68"/>
      <c r="D50" s="1"/>
      <c r="E50" s="903"/>
      <c r="F50" s="903"/>
      <c r="G50" s="903"/>
      <c r="H50" s="903"/>
      <c r="I50" s="903"/>
      <c r="J50" s="903"/>
      <c r="K50" s="903"/>
      <c r="L50" s="903"/>
      <c r="M50" s="903"/>
      <c r="N50" s="903"/>
      <c r="O50" s="903"/>
      <c r="P50" s="903"/>
      <c r="Q50" s="903"/>
      <c r="R50" s="903"/>
      <c r="S50" s="903"/>
      <c r="T50" s="903"/>
      <c r="U50" s="903"/>
      <c r="V50" s="903"/>
      <c r="W50" s="903"/>
      <c r="X50" s="903"/>
      <c r="Y50" s="903"/>
      <c r="Z50" s="177"/>
      <c r="AA50" s="197" t="s">
        <v>1454</v>
      </c>
      <c r="AB50" s="65"/>
      <c r="AC50" s="115"/>
      <c r="AD50" s="115"/>
      <c r="AE50" s="115"/>
      <c r="AF50" s="115"/>
      <c r="AG50" s="115"/>
      <c r="AH50" s="115"/>
      <c r="AI50" s="115"/>
      <c r="AJ50" s="82"/>
      <c r="AK50" s="574"/>
      <c r="AL50" s="574"/>
      <c r="AM50" s="574"/>
      <c r="AN50" s="574"/>
      <c r="AO50" s="131"/>
      <c r="AP50" s="658"/>
      <c r="AR50" s="121"/>
      <c r="AS50" s="1605"/>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row>
    <row r="51" spans="1:83" ht="14.15" customHeight="1">
      <c r="A51" s="6"/>
      <c r="B51" s="68"/>
      <c r="D51" s="6"/>
      <c r="E51" s="6"/>
      <c r="F51" s="6"/>
      <c r="G51" s="6"/>
      <c r="H51" s="6"/>
      <c r="I51" s="6"/>
      <c r="J51" s="6"/>
      <c r="K51" s="6"/>
      <c r="L51" s="6"/>
      <c r="M51" s="6"/>
      <c r="N51" s="6"/>
      <c r="O51" s="6"/>
      <c r="P51" s="6"/>
      <c r="Q51" s="6"/>
      <c r="R51" s="6"/>
      <c r="S51" s="1"/>
      <c r="T51" s="499"/>
      <c r="U51" s="499"/>
      <c r="V51" s="6"/>
      <c r="W51" s="499"/>
      <c r="X51" s="499"/>
      <c r="Y51" s="6"/>
      <c r="Z51" s="883"/>
      <c r="AA51" s="65" t="s">
        <v>125</v>
      </c>
      <c r="AB51" s="65" t="s">
        <v>1455</v>
      </c>
      <c r="AC51" s="115"/>
      <c r="AD51" s="115"/>
      <c r="AE51" s="115"/>
      <c r="AF51" s="115"/>
      <c r="AG51" s="115"/>
      <c r="AH51" s="115"/>
      <c r="AI51" s="115"/>
      <c r="AJ51" s="82"/>
      <c r="AK51" s="574"/>
      <c r="AL51" s="574"/>
      <c r="AM51" s="574"/>
      <c r="AN51" s="574"/>
      <c r="AO51" s="131"/>
      <c r="AP51" s="658"/>
    </row>
    <row r="52" spans="1:83" ht="14.15" customHeight="1">
      <c r="A52" s="6"/>
      <c r="B52" s="62"/>
      <c r="C52" s="2656" t="s">
        <v>2206</v>
      </c>
      <c r="D52" s="2656"/>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4827"/>
      <c r="AA52" s="5" t="s">
        <v>1456</v>
      </c>
      <c r="AC52" s="115"/>
      <c r="AD52" s="115"/>
      <c r="AE52" s="115"/>
      <c r="AF52" s="115"/>
      <c r="AG52" s="115"/>
      <c r="AH52" s="115"/>
      <c r="AI52" s="115"/>
      <c r="AJ52" s="82"/>
      <c r="AK52" s="574"/>
      <c r="AL52" s="574"/>
      <c r="AM52" s="574"/>
      <c r="AN52" s="574"/>
      <c r="AO52" s="131"/>
      <c r="AP52" s="264"/>
      <c r="AR52" s="1204"/>
      <c r="AS52" s="216" t="s">
        <v>1793</v>
      </c>
      <c r="AT52" s="849"/>
      <c r="AU52" s="849"/>
      <c r="AV52" s="849"/>
      <c r="AW52" s="849"/>
      <c r="AX52" s="849"/>
      <c r="AY52" s="849"/>
      <c r="AZ52" s="849"/>
      <c r="BA52" s="849"/>
      <c r="BB52" s="849"/>
      <c r="BC52" s="849"/>
      <c r="BD52" s="849"/>
      <c r="BE52" s="849"/>
      <c r="BF52" s="849"/>
      <c r="BG52" s="849"/>
      <c r="BH52" s="849"/>
      <c r="BI52" s="849"/>
      <c r="BJ52" s="849"/>
      <c r="BK52" s="849"/>
      <c r="BL52" s="849"/>
      <c r="BM52" s="849"/>
      <c r="BN52" s="849"/>
      <c r="BO52" s="849"/>
      <c r="BP52" s="849"/>
      <c r="BQ52" s="849"/>
      <c r="BR52" s="849"/>
      <c r="BS52" s="849"/>
      <c r="BT52" s="849"/>
      <c r="BU52" s="849"/>
      <c r="BV52" s="849"/>
      <c r="BW52" s="849"/>
      <c r="BX52" s="849"/>
      <c r="BY52" s="849"/>
      <c r="BZ52" s="849"/>
      <c r="CA52" s="849"/>
      <c r="CB52" s="849"/>
      <c r="CC52" s="849"/>
    </row>
    <row r="53" spans="1:83" ht="14.15" customHeight="1">
      <c r="B53" s="62"/>
      <c r="D53" s="5" t="s">
        <v>1713</v>
      </c>
      <c r="Z53" s="177"/>
      <c r="AA53" s="197" t="s">
        <v>1219</v>
      </c>
      <c r="AB53" s="65" t="s">
        <v>1506</v>
      </c>
      <c r="AC53" s="115"/>
      <c r="AD53" s="115"/>
      <c r="AE53" s="115"/>
      <c r="AF53" s="115"/>
      <c r="AG53" s="115"/>
      <c r="AH53" s="115"/>
      <c r="AI53" s="115"/>
      <c r="AJ53" s="115"/>
      <c r="AK53" s="115"/>
      <c r="AL53" s="115"/>
      <c r="AM53" s="115"/>
      <c r="AN53" s="115"/>
      <c r="AO53" s="131"/>
      <c r="AP53" s="62"/>
      <c r="AR53" s="1204"/>
      <c r="AS53" s="1329" t="s">
        <v>1792</v>
      </c>
      <c r="AT53" s="849"/>
      <c r="AU53" s="849"/>
      <c r="AV53" s="849"/>
      <c r="AW53" s="849"/>
      <c r="AX53" s="849"/>
      <c r="AY53" s="849"/>
      <c r="AZ53" s="849"/>
      <c r="BA53" s="849"/>
      <c r="BB53" s="849"/>
      <c r="BC53" s="849"/>
      <c r="BD53" s="849"/>
      <c r="BE53" s="849"/>
      <c r="BF53" s="849"/>
      <c r="BG53" s="849"/>
      <c r="BH53" s="849"/>
      <c r="BI53" s="849"/>
      <c r="BJ53" s="849"/>
      <c r="BK53" s="849"/>
      <c r="BL53" s="849"/>
      <c r="BM53" s="849"/>
      <c r="BN53" s="849"/>
      <c r="BO53" s="849"/>
      <c r="BP53" s="849"/>
      <c r="BQ53" s="849"/>
      <c r="BR53" s="849"/>
      <c r="BS53" s="849"/>
      <c r="BT53" s="849"/>
      <c r="BU53" s="849"/>
      <c r="BV53" s="849"/>
      <c r="BW53" s="849"/>
      <c r="BX53" s="849"/>
      <c r="BY53" s="849"/>
      <c r="BZ53" s="849"/>
      <c r="CA53" s="849"/>
      <c r="CB53" s="849"/>
      <c r="CC53" s="849"/>
    </row>
    <row r="54" spans="1:83" ht="14.15" customHeight="1">
      <c r="B54" s="62"/>
      <c r="AA54" s="103" t="s">
        <v>1457</v>
      </c>
      <c r="AB54" s="115"/>
      <c r="AC54" s="82"/>
      <c r="AD54" s="82"/>
      <c r="AE54" s="82"/>
      <c r="AF54" s="82"/>
      <c r="AG54" s="82"/>
      <c r="AH54" s="82"/>
      <c r="AI54" s="82"/>
      <c r="AJ54" s="82"/>
      <c r="AK54" s="82"/>
      <c r="AL54" s="82"/>
      <c r="AM54" s="82"/>
      <c r="AN54" s="82"/>
      <c r="AO54" s="116"/>
      <c r="AP54" s="62"/>
      <c r="AR54" s="1204"/>
      <c r="AS54" s="2401" t="s">
        <v>1739</v>
      </c>
      <c r="AT54" s="2401"/>
      <c r="AU54" s="2401"/>
      <c r="AV54" s="2401"/>
      <c r="AW54" s="2401"/>
      <c r="AX54" s="2401"/>
      <c r="AY54" s="2401"/>
      <c r="AZ54" s="2401"/>
      <c r="BA54" s="2401"/>
      <c r="BB54" s="2401"/>
      <c r="BC54" s="2401"/>
      <c r="BD54" s="2401"/>
      <c r="BE54" s="2401"/>
      <c r="BF54" s="2401"/>
      <c r="BG54" s="2401"/>
      <c r="BH54" s="2401"/>
      <c r="BI54" s="2401"/>
      <c r="BJ54" s="2401"/>
      <c r="BK54" s="2401"/>
      <c r="BL54" s="2401"/>
      <c r="BM54" s="2401"/>
      <c r="BN54" s="2401"/>
      <c r="BO54" s="2401"/>
      <c r="BP54" s="2401"/>
      <c r="BQ54" s="2401"/>
      <c r="BR54" s="2401"/>
      <c r="BS54" s="2401"/>
      <c r="BT54" s="2401"/>
      <c r="BU54" s="2401"/>
      <c r="BV54" s="2401"/>
      <c r="BW54" s="2401"/>
      <c r="BX54" s="2401"/>
      <c r="BY54" s="2401"/>
      <c r="BZ54" s="2401"/>
      <c r="CA54" s="2401"/>
      <c r="CB54" s="2401"/>
      <c r="CC54" s="2401"/>
      <c r="CD54" s="2401"/>
      <c r="CE54" s="2401"/>
    </row>
    <row r="55" spans="1:83" ht="14.15" customHeight="1">
      <c r="B55" s="62"/>
      <c r="R55" s="96"/>
      <c r="S55" s="96"/>
      <c r="T55" s="97"/>
      <c r="U55" s="98"/>
      <c r="V55" s="98"/>
      <c r="W55" s="6"/>
      <c r="X55" s="6"/>
      <c r="Y55" s="6"/>
      <c r="Z55" s="177"/>
      <c r="AA55" s="197" t="s">
        <v>1220</v>
      </c>
      <c r="AB55" s="65" t="s">
        <v>1221</v>
      </c>
      <c r="AO55" s="102"/>
      <c r="AP55" s="62"/>
      <c r="AR55" s="1204"/>
      <c r="AS55" s="2401"/>
      <c r="AT55" s="2401"/>
      <c r="AU55" s="2401"/>
      <c r="AV55" s="2401"/>
      <c r="AW55" s="2401"/>
      <c r="AX55" s="2401"/>
      <c r="AY55" s="2401"/>
      <c r="AZ55" s="2401"/>
      <c r="BA55" s="2401"/>
      <c r="BB55" s="2401"/>
      <c r="BC55" s="2401"/>
      <c r="BD55" s="2401"/>
      <c r="BE55" s="2401"/>
      <c r="BF55" s="2401"/>
      <c r="BG55" s="2401"/>
      <c r="BH55" s="2401"/>
      <c r="BI55" s="2401"/>
      <c r="BJ55" s="2401"/>
      <c r="BK55" s="2401"/>
      <c r="BL55" s="2401"/>
      <c r="BM55" s="2401"/>
      <c r="BN55" s="2401"/>
      <c r="BO55" s="2401"/>
      <c r="BP55" s="2401"/>
      <c r="BQ55" s="2401"/>
      <c r="BR55" s="2401"/>
      <c r="BS55" s="2401"/>
      <c r="BT55" s="2401"/>
      <c r="BU55" s="2401"/>
      <c r="BV55" s="2401"/>
      <c r="BW55" s="2401"/>
      <c r="BX55" s="2401"/>
      <c r="BY55" s="2401"/>
      <c r="BZ55" s="2401"/>
      <c r="CA55" s="2401"/>
      <c r="CB55" s="2401"/>
      <c r="CC55" s="2401"/>
      <c r="CD55" s="2401"/>
      <c r="CE55" s="2401"/>
    </row>
    <row r="56" spans="1:83" ht="14.15" customHeight="1">
      <c r="B56" s="62"/>
      <c r="D56" s="5" t="s">
        <v>558</v>
      </c>
      <c r="R56" s="1"/>
      <c r="U56" s="1"/>
      <c r="Y56" s="6"/>
      <c r="Z56" s="177"/>
      <c r="AA56" s="197"/>
      <c r="AC56" s="800"/>
      <c r="AD56" s="800"/>
      <c r="AE56" s="800"/>
      <c r="AF56" s="800"/>
      <c r="AG56" s="800"/>
      <c r="AH56" s="800"/>
      <c r="AI56" s="800"/>
      <c r="AJ56" s="800"/>
      <c r="AK56" s="800"/>
      <c r="AL56" s="800"/>
      <c r="AM56" s="800"/>
      <c r="AN56" s="800"/>
      <c r="AO56" s="102"/>
      <c r="AP56" s="62"/>
      <c r="AR56" s="1204"/>
      <c r="AS56" s="2401"/>
      <c r="AT56" s="2401"/>
      <c r="AU56" s="2401"/>
      <c r="AV56" s="2401"/>
      <c r="AW56" s="2401"/>
      <c r="AX56" s="2401"/>
      <c r="AY56" s="2401"/>
      <c r="AZ56" s="2401"/>
      <c r="BA56" s="2401"/>
      <c r="BB56" s="2401"/>
      <c r="BC56" s="2401"/>
      <c r="BD56" s="2401"/>
      <c r="BE56" s="2401"/>
      <c r="BF56" s="2401"/>
      <c r="BG56" s="2401"/>
      <c r="BH56" s="2401"/>
      <c r="BI56" s="2401"/>
      <c r="BJ56" s="2401"/>
      <c r="BK56" s="2401"/>
      <c r="BL56" s="2401"/>
      <c r="BM56" s="2401"/>
      <c r="BN56" s="2401"/>
      <c r="BO56" s="2401"/>
      <c r="BP56" s="2401"/>
      <c r="BQ56" s="2401"/>
      <c r="BR56" s="2401"/>
      <c r="BS56" s="2401"/>
      <c r="BT56" s="2401"/>
      <c r="BU56" s="2401"/>
      <c r="BV56" s="2401"/>
      <c r="BW56" s="2401"/>
      <c r="BX56" s="2401"/>
      <c r="BY56" s="2401"/>
      <c r="BZ56" s="2401"/>
      <c r="CA56" s="2401"/>
      <c r="CB56" s="2401"/>
      <c r="CC56" s="2401"/>
      <c r="CD56" s="2401"/>
      <c r="CE56" s="2401"/>
    </row>
    <row r="57" spans="1:83" ht="14.15" customHeight="1">
      <c r="B57" s="62"/>
      <c r="C57" s="5" t="s">
        <v>1026</v>
      </c>
      <c r="R57" s="1"/>
      <c r="U57" s="1"/>
      <c r="Y57" s="6"/>
      <c r="Z57" s="177"/>
      <c r="AA57" s="197"/>
      <c r="AB57" s="65" t="s">
        <v>1791</v>
      </c>
      <c r="AC57" s="65"/>
      <c r="AD57" s="65"/>
      <c r="AE57" s="65"/>
      <c r="AF57" s="65"/>
      <c r="AG57" s="65"/>
      <c r="AH57" s="65"/>
      <c r="AI57" s="65"/>
      <c r="AJ57" s="65"/>
      <c r="AK57" s="65"/>
      <c r="AL57" s="65"/>
      <c r="AM57" s="65"/>
      <c r="AN57" s="65"/>
      <c r="AO57" s="102"/>
      <c r="AP57" s="62"/>
      <c r="AR57" s="1204"/>
      <c r="AS57" s="2401"/>
      <c r="AT57" s="2401"/>
      <c r="AU57" s="2401"/>
      <c r="AV57" s="2401"/>
      <c r="AW57" s="2401"/>
      <c r="AX57" s="2401"/>
      <c r="AY57" s="2401"/>
      <c r="AZ57" s="2401"/>
      <c r="BA57" s="2401"/>
      <c r="BB57" s="2401"/>
      <c r="BC57" s="2401"/>
      <c r="BD57" s="2401"/>
      <c r="BE57" s="2401"/>
      <c r="BF57" s="2401"/>
      <c r="BG57" s="2401"/>
      <c r="BH57" s="2401"/>
      <c r="BI57" s="2401"/>
      <c r="BJ57" s="2401"/>
      <c r="BK57" s="2401"/>
      <c r="BL57" s="2401"/>
      <c r="BM57" s="2401"/>
      <c r="BN57" s="2401"/>
      <c r="BO57" s="2401"/>
      <c r="BP57" s="2401"/>
      <c r="BQ57" s="2401"/>
      <c r="BR57" s="2401"/>
      <c r="BS57" s="2401"/>
      <c r="BT57" s="2401"/>
      <c r="BU57" s="2401"/>
      <c r="BV57" s="2401"/>
      <c r="BW57" s="2401"/>
      <c r="BX57" s="2401"/>
      <c r="BY57" s="2401"/>
      <c r="BZ57" s="2401"/>
      <c r="CA57" s="2401"/>
      <c r="CB57" s="2401"/>
      <c r="CC57" s="2401"/>
      <c r="CD57" s="2401"/>
      <c r="CE57" s="2401"/>
    </row>
    <row r="58" spans="1:83" ht="14.15" customHeight="1">
      <c r="B58" s="62"/>
      <c r="D58" s="2656" t="s">
        <v>1714</v>
      </c>
      <c r="E58" s="2656"/>
      <c r="F58" s="2656"/>
      <c r="G58" s="2656"/>
      <c r="H58" s="2656"/>
      <c r="I58" s="2672"/>
      <c r="J58" s="2672"/>
      <c r="K58" s="2656" t="s">
        <v>1027</v>
      </c>
      <c r="L58" s="2656"/>
      <c r="O58" s="64"/>
      <c r="R58" s="1"/>
      <c r="T58" s="5" t="s">
        <v>1719</v>
      </c>
      <c r="U58" s="1"/>
      <c r="Y58" s="6"/>
      <c r="Z58" s="177"/>
      <c r="AA58" s="197" t="s">
        <v>165</v>
      </c>
      <c r="AB58" s="65" t="s">
        <v>1794</v>
      </c>
      <c r="AC58" s="65"/>
      <c r="AD58" s="65"/>
      <c r="AE58" s="65"/>
      <c r="AF58" s="65"/>
      <c r="AG58" s="65"/>
      <c r="AH58" s="65"/>
      <c r="AI58" s="65"/>
      <c r="AJ58" s="65"/>
      <c r="AK58" s="65"/>
      <c r="AL58" s="65"/>
      <c r="AM58" s="65"/>
      <c r="AN58" s="65"/>
      <c r="AO58" s="102"/>
      <c r="AP58" s="62"/>
      <c r="AR58" s="1204"/>
      <c r="AS58" s="2401"/>
      <c r="AT58" s="2401"/>
      <c r="AU58" s="2401"/>
      <c r="AV58" s="2401"/>
      <c r="AW58" s="2401"/>
      <c r="AX58" s="2401"/>
      <c r="AY58" s="2401"/>
      <c r="AZ58" s="2401"/>
      <c r="BA58" s="2401"/>
      <c r="BB58" s="2401"/>
      <c r="BC58" s="2401"/>
      <c r="BD58" s="2401"/>
      <c r="BE58" s="2401"/>
      <c r="BF58" s="2401"/>
      <c r="BG58" s="2401"/>
      <c r="BH58" s="2401"/>
      <c r="BI58" s="2401"/>
      <c r="BJ58" s="2401"/>
      <c r="BK58" s="2401"/>
      <c r="BL58" s="2401"/>
      <c r="BM58" s="2401"/>
      <c r="BN58" s="2401"/>
      <c r="BO58" s="2401"/>
      <c r="BP58" s="2401"/>
      <c r="BQ58" s="2401"/>
      <c r="BR58" s="2401"/>
      <c r="BS58" s="2401"/>
      <c r="BT58" s="2401"/>
      <c r="BU58" s="2401"/>
      <c r="BV58" s="2401"/>
      <c r="BW58" s="2401"/>
      <c r="BX58" s="2401"/>
      <c r="BY58" s="2401"/>
      <c r="BZ58" s="2401"/>
      <c r="CA58" s="2401"/>
      <c r="CB58" s="2401"/>
      <c r="CC58" s="2401"/>
      <c r="CD58" s="2401"/>
      <c r="CE58" s="2401"/>
    </row>
    <row r="59" spans="1:83" ht="16" customHeight="1">
      <c r="B59" s="62"/>
      <c r="D59" s="2656" t="s">
        <v>1716</v>
      </c>
      <c r="E59" s="2656"/>
      <c r="F59" s="2656"/>
      <c r="G59" s="2656"/>
      <c r="H59" s="2656"/>
      <c r="I59" s="2672"/>
      <c r="J59" s="2672"/>
      <c r="K59" s="2656" t="s">
        <v>1027</v>
      </c>
      <c r="L59" s="2656"/>
      <c r="N59" s="183" t="s">
        <v>1718</v>
      </c>
      <c r="O59" s="64"/>
      <c r="T59" s="5" t="s">
        <v>1719</v>
      </c>
      <c r="Z59" s="177"/>
      <c r="AA59" s="152"/>
      <c r="AO59" s="102"/>
      <c r="AP59" s="62"/>
      <c r="AR59" s="1204"/>
      <c r="AS59" s="2401"/>
      <c r="AT59" s="2401"/>
      <c r="AU59" s="2401"/>
      <c r="AV59" s="2401"/>
      <c r="AW59" s="2401"/>
      <c r="AX59" s="2401"/>
      <c r="AY59" s="2401"/>
      <c r="AZ59" s="2401"/>
      <c r="BA59" s="2401"/>
      <c r="BB59" s="2401"/>
      <c r="BC59" s="2401"/>
      <c r="BD59" s="2401"/>
      <c r="BE59" s="2401"/>
      <c r="BF59" s="2401"/>
      <c r="BG59" s="2401"/>
      <c r="BH59" s="2401"/>
      <c r="BI59" s="2401"/>
      <c r="BJ59" s="2401"/>
      <c r="BK59" s="2401"/>
      <c r="BL59" s="2401"/>
      <c r="BM59" s="2401"/>
      <c r="BN59" s="2401"/>
      <c r="BO59" s="2401"/>
      <c r="BP59" s="2401"/>
      <c r="BQ59" s="2401"/>
      <c r="BR59" s="2401"/>
      <c r="BS59" s="2401"/>
      <c r="BT59" s="2401"/>
      <c r="BU59" s="2401"/>
      <c r="BV59" s="2401"/>
      <c r="BW59" s="2401"/>
      <c r="BX59" s="2401"/>
      <c r="BY59" s="2401"/>
      <c r="BZ59" s="2401"/>
      <c r="CA59" s="2401"/>
      <c r="CB59" s="2401"/>
      <c r="CC59" s="2401"/>
      <c r="CD59" s="2401"/>
      <c r="CE59" s="2401"/>
    </row>
    <row r="60" spans="1:83" ht="16" customHeight="1">
      <c r="B60" s="62"/>
      <c r="D60" s="2656" t="s">
        <v>1717</v>
      </c>
      <c r="E60" s="2656"/>
      <c r="F60" s="2656"/>
      <c r="G60" s="2656"/>
      <c r="H60" s="2656"/>
      <c r="I60" s="2672"/>
      <c r="J60" s="2672"/>
      <c r="K60" s="2656" t="s">
        <v>1027</v>
      </c>
      <c r="L60" s="2656"/>
      <c r="M60" s="183"/>
      <c r="N60" s="183" t="s">
        <v>1718</v>
      </c>
      <c r="O60" s="64"/>
      <c r="P60" s="64"/>
      <c r="Q60" s="64"/>
      <c r="R60" s="64"/>
      <c r="S60" s="64"/>
      <c r="T60" s="5" t="s">
        <v>1719</v>
      </c>
      <c r="U60" s="64"/>
      <c r="V60" s="64"/>
      <c r="W60" s="64"/>
      <c r="X60" s="64"/>
      <c r="Y60" s="64"/>
      <c r="Z60" s="177"/>
      <c r="AA60" s="152"/>
      <c r="AO60" s="102"/>
      <c r="AP60" s="62"/>
      <c r="AR60" s="1204"/>
      <c r="AS60" s="2401"/>
      <c r="AT60" s="2401"/>
      <c r="AU60" s="2401"/>
      <c r="AV60" s="2401"/>
      <c r="AW60" s="2401"/>
      <c r="AX60" s="2401"/>
      <c r="AY60" s="2401"/>
      <c r="AZ60" s="2401"/>
      <c r="BA60" s="2401"/>
      <c r="BB60" s="2401"/>
      <c r="BC60" s="2401"/>
      <c r="BD60" s="2401"/>
      <c r="BE60" s="2401"/>
      <c r="BF60" s="2401"/>
      <c r="BG60" s="2401"/>
      <c r="BH60" s="2401"/>
      <c r="BI60" s="2401"/>
      <c r="BJ60" s="2401"/>
      <c r="BK60" s="2401"/>
      <c r="BL60" s="2401"/>
      <c r="BM60" s="2401"/>
      <c r="BN60" s="2401"/>
      <c r="BO60" s="2401"/>
      <c r="BP60" s="2401"/>
      <c r="BQ60" s="2401"/>
      <c r="BR60" s="2401"/>
      <c r="BS60" s="2401"/>
      <c r="BT60" s="2401"/>
      <c r="BU60" s="2401"/>
      <c r="BV60" s="2401"/>
      <c r="BW60" s="2401"/>
      <c r="BX60" s="2401"/>
      <c r="BY60" s="2401"/>
      <c r="BZ60" s="2401"/>
      <c r="CA60" s="2401"/>
      <c r="CB60" s="2401"/>
      <c r="CC60" s="2401"/>
      <c r="CD60" s="2401"/>
      <c r="CE60" s="2401"/>
    </row>
    <row r="61" spans="1:83" ht="16" customHeight="1">
      <c r="B61" s="62"/>
      <c r="D61" s="2656" t="s">
        <v>1715</v>
      </c>
      <c r="E61" s="2656"/>
      <c r="F61" s="2656"/>
      <c r="G61" s="2656"/>
      <c r="H61" s="2656"/>
      <c r="I61" s="2672"/>
      <c r="J61" s="2672"/>
      <c r="K61" s="2656" t="s">
        <v>1027</v>
      </c>
      <c r="L61" s="2656"/>
      <c r="M61" s="183"/>
      <c r="N61" s="183" t="s">
        <v>1718</v>
      </c>
      <c r="T61" s="5" t="s">
        <v>1719</v>
      </c>
      <c r="Z61" s="177"/>
      <c r="AA61" s="152"/>
      <c r="AO61" s="102"/>
      <c r="AP61" s="62"/>
      <c r="AR61" s="1204"/>
      <c r="AS61" s="2401"/>
      <c r="AT61" s="2401"/>
      <c r="AU61" s="2401"/>
      <c r="AV61" s="2401"/>
      <c r="AW61" s="2401"/>
      <c r="AX61" s="2401"/>
      <c r="AY61" s="2401"/>
      <c r="AZ61" s="2401"/>
      <c r="BA61" s="2401"/>
      <c r="BB61" s="2401"/>
      <c r="BC61" s="2401"/>
      <c r="BD61" s="2401"/>
      <c r="BE61" s="2401"/>
      <c r="BF61" s="2401"/>
      <c r="BG61" s="2401"/>
      <c r="BH61" s="2401"/>
      <c r="BI61" s="2401"/>
      <c r="BJ61" s="2401"/>
      <c r="BK61" s="2401"/>
      <c r="BL61" s="2401"/>
      <c r="BM61" s="2401"/>
      <c r="BN61" s="2401"/>
      <c r="BO61" s="2401"/>
      <c r="BP61" s="2401"/>
      <c r="BQ61" s="2401"/>
      <c r="BR61" s="2401"/>
      <c r="BS61" s="2401"/>
      <c r="BT61" s="2401"/>
      <c r="BU61" s="2401"/>
      <c r="BV61" s="2401"/>
      <c r="BW61" s="2401"/>
      <c r="BX61" s="2401"/>
      <c r="BY61" s="2401"/>
      <c r="BZ61" s="2401"/>
      <c r="CA61" s="2401"/>
      <c r="CB61" s="2401"/>
      <c r="CC61" s="2401"/>
      <c r="CD61" s="2401"/>
      <c r="CE61" s="2401"/>
    </row>
    <row r="62" spans="1:83" ht="16" customHeight="1">
      <c r="B62" s="62"/>
      <c r="D62" s="3703"/>
      <c r="E62" s="3703"/>
      <c r="F62" s="3703"/>
      <c r="G62" s="3703"/>
      <c r="H62" s="3703"/>
      <c r="M62" s="183"/>
      <c r="N62" s="183"/>
      <c r="Z62" s="177"/>
      <c r="AA62" s="152"/>
      <c r="AO62" s="102"/>
      <c r="AP62" s="62"/>
      <c r="AR62" s="1204"/>
      <c r="AS62" s="2401"/>
      <c r="AT62" s="2401"/>
      <c r="AU62" s="2401"/>
      <c r="AV62" s="2401"/>
      <c r="AW62" s="2401"/>
      <c r="AX62" s="2401"/>
      <c r="AY62" s="2401"/>
      <c r="AZ62" s="2401"/>
      <c r="BA62" s="2401"/>
      <c r="BB62" s="2401"/>
      <c r="BC62" s="2401"/>
      <c r="BD62" s="2401"/>
      <c r="BE62" s="2401"/>
      <c r="BF62" s="2401"/>
      <c r="BG62" s="2401"/>
      <c r="BH62" s="2401"/>
      <c r="BI62" s="2401"/>
      <c r="BJ62" s="2401"/>
      <c r="BK62" s="2401"/>
      <c r="BL62" s="2401"/>
      <c r="BM62" s="2401"/>
      <c r="BN62" s="2401"/>
      <c r="BO62" s="2401"/>
      <c r="BP62" s="2401"/>
      <c r="BQ62" s="2401"/>
      <c r="BR62" s="2401"/>
      <c r="BS62" s="2401"/>
      <c r="BT62" s="2401"/>
      <c r="BU62" s="2401"/>
      <c r="BV62" s="2401"/>
      <c r="BW62" s="2401"/>
      <c r="BX62" s="2401"/>
      <c r="BY62" s="2401"/>
      <c r="BZ62" s="2401"/>
      <c r="CA62" s="2401"/>
      <c r="CB62" s="2401"/>
      <c r="CC62" s="2401"/>
      <c r="CD62" s="2401"/>
      <c r="CE62" s="2401"/>
    </row>
    <row r="63" spans="1:83" ht="14.15" customHeight="1">
      <c r="B63" s="62"/>
      <c r="C63" s="5" t="s">
        <v>2207</v>
      </c>
      <c r="Z63" s="177"/>
      <c r="AA63" s="152"/>
      <c r="AO63" s="102"/>
      <c r="AP63" s="62"/>
      <c r="AR63" s="1204"/>
      <c r="AS63" s="849"/>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row>
    <row r="64" spans="1:83" ht="14.15" customHeight="1">
      <c r="A64" s="6"/>
      <c r="B64" s="68"/>
      <c r="D64" s="2412"/>
      <c r="E64" s="2412"/>
      <c r="F64" s="2412"/>
      <c r="G64" s="2412"/>
      <c r="H64" s="2412"/>
      <c r="I64" s="2412"/>
      <c r="J64" s="2412"/>
      <c r="K64" s="2412"/>
      <c r="L64" s="2412"/>
      <c r="M64" s="2412"/>
      <c r="N64" s="2412"/>
      <c r="O64" s="2412"/>
      <c r="P64" s="2412"/>
      <c r="Q64" s="2412"/>
      <c r="R64" s="2412"/>
      <c r="S64" s="2412"/>
      <c r="T64" s="2412"/>
      <c r="U64" s="2412"/>
      <c r="V64" s="2412"/>
      <c r="W64" s="2412"/>
      <c r="X64" s="2412"/>
      <c r="Y64" s="2412"/>
      <c r="Z64" s="177"/>
      <c r="AA64" s="105"/>
      <c r="AB64" s="115"/>
      <c r="AC64" s="115"/>
      <c r="AD64" s="115"/>
      <c r="AE64" s="115"/>
      <c r="AF64" s="115"/>
      <c r="AG64" s="115"/>
      <c r="AH64" s="115"/>
      <c r="AI64" s="115"/>
      <c r="AJ64" s="82"/>
      <c r="AK64" s="574"/>
      <c r="AL64" s="574"/>
      <c r="AM64" s="574"/>
      <c r="AN64" s="574"/>
      <c r="AO64" s="131"/>
      <c r="AP64" s="658"/>
      <c r="AR64" s="1204"/>
      <c r="AS64" s="849"/>
      <c r="AT64" s="849"/>
      <c r="AU64" s="849"/>
      <c r="AV64" s="849"/>
      <c r="AW64" s="849"/>
      <c r="AX64" s="849"/>
      <c r="AY64" s="849"/>
      <c r="AZ64" s="849"/>
      <c r="BA64" s="849"/>
      <c r="BB64" s="849"/>
      <c r="BC64" s="849"/>
      <c r="BD64" s="849"/>
      <c r="BE64" s="849"/>
      <c r="BF64" s="849"/>
      <c r="BG64" s="849"/>
      <c r="BH64" s="849"/>
      <c r="BI64" s="849"/>
      <c r="BJ64" s="849"/>
      <c r="BK64" s="849"/>
      <c r="BL64" s="849"/>
      <c r="BM64" s="849"/>
      <c r="BN64" s="849"/>
      <c r="BO64" s="849"/>
      <c r="BP64" s="849"/>
      <c r="BQ64" s="849"/>
      <c r="BR64" s="849"/>
      <c r="BS64" s="849"/>
      <c r="BT64" s="849"/>
      <c r="BU64" s="849"/>
      <c r="BV64" s="849"/>
      <c r="BW64" s="849"/>
      <c r="BX64" s="849"/>
      <c r="BY64" s="849"/>
      <c r="BZ64" s="849"/>
      <c r="CA64" s="849"/>
      <c r="CB64" s="849"/>
      <c r="CC64" s="849"/>
    </row>
    <row r="65" spans="1:81" ht="14.15" customHeight="1">
      <c r="A65" s="6"/>
      <c r="B65" s="68"/>
      <c r="C65" s="6"/>
      <c r="D65" s="2412"/>
      <c r="E65" s="2412"/>
      <c r="F65" s="2412"/>
      <c r="G65" s="2412"/>
      <c r="H65" s="2412"/>
      <c r="I65" s="2412"/>
      <c r="J65" s="2412"/>
      <c r="K65" s="2412"/>
      <c r="L65" s="2412"/>
      <c r="M65" s="2412"/>
      <c r="N65" s="2412"/>
      <c r="O65" s="2412"/>
      <c r="P65" s="2412"/>
      <c r="Q65" s="2412"/>
      <c r="R65" s="2412"/>
      <c r="S65" s="2412"/>
      <c r="T65" s="2412"/>
      <c r="U65" s="2412"/>
      <c r="V65" s="2412"/>
      <c r="W65" s="2412"/>
      <c r="X65" s="2412"/>
      <c r="Y65" s="2412"/>
      <c r="Z65" s="177"/>
      <c r="AA65" s="105"/>
      <c r="AB65" s="115"/>
      <c r="AC65" s="115"/>
      <c r="AD65" s="115"/>
      <c r="AE65" s="115"/>
      <c r="AF65" s="115"/>
      <c r="AG65" s="115"/>
      <c r="AH65" s="115"/>
      <c r="AI65" s="115"/>
      <c r="AJ65" s="82"/>
      <c r="AK65" s="574"/>
      <c r="AL65" s="574"/>
      <c r="AM65" s="574"/>
      <c r="AN65" s="574"/>
      <c r="AO65" s="131"/>
      <c r="AP65" s="658"/>
      <c r="AR65" s="1204"/>
      <c r="AS65" s="849"/>
      <c r="AT65" s="849"/>
      <c r="AU65" s="849"/>
      <c r="AV65" s="849"/>
      <c r="AW65" s="849"/>
      <c r="AX65" s="849"/>
      <c r="AY65" s="849"/>
      <c r="AZ65" s="849"/>
      <c r="BA65" s="849"/>
      <c r="BB65" s="849"/>
      <c r="BC65" s="849"/>
      <c r="BD65" s="849"/>
      <c r="BE65" s="849"/>
      <c r="BF65" s="849"/>
      <c r="BG65" s="849"/>
      <c r="BH65" s="849"/>
      <c r="BI65" s="849"/>
      <c r="BJ65" s="849"/>
      <c r="BK65" s="849"/>
      <c r="BL65" s="849"/>
      <c r="BM65" s="849"/>
      <c r="BN65" s="849"/>
      <c r="BO65" s="849"/>
      <c r="BP65" s="849"/>
      <c r="BQ65" s="849"/>
      <c r="BR65" s="849"/>
      <c r="BS65" s="849"/>
      <c r="BT65" s="849"/>
      <c r="BU65" s="849"/>
      <c r="BV65" s="849"/>
      <c r="BW65" s="849"/>
      <c r="BX65" s="849"/>
      <c r="BY65" s="849"/>
      <c r="BZ65" s="849"/>
      <c r="CA65" s="849"/>
      <c r="CB65" s="849"/>
      <c r="CC65" s="849"/>
    </row>
    <row r="66" spans="1:81" ht="14.15" customHeight="1">
      <c r="A66" s="6"/>
      <c r="B66" s="68"/>
      <c r="C66" s="6"/>
      <c r="D66" s="2412"/>
      <c r="E66" s="2412"/>
      <c r="F66" s="2412"/>
      <c r="G66" s="2412"/>
      <c r="H66" s="2412"/>
      <c r="I66" s="2412"/>
      <c r="J66" s="2412"/>
      <c r="K66" s="2412"/>
      <c r="L66" s="2412"/>
      <c r="M66" s="2412"/>
      <c r="N66" s="2412"/>
      <c r="O66" s="2412"/>
      <c r="P66" s="2412"/>
      <c r="Q66" s="2412"/>
      <c r="R66" s="2412"/>
      <c r="S66" s="2412"/>
      <c r="T66" s="2412"/>
      <c r="U66" s="2412"/>
      <c r="V66" s="2412"/>
      <c r="W66" s="2412"/>
      <c r="X66" s="2412"/>
      <c r="Y66" s="2412"/>
      <c r="Z66" s="177"/>
      <c r="AA66" s="105"/>
      <c r="AB66" s="115"/>
      <c r="AC66" s="115"/>
      <c r="AD66" s="115"/>
      <c r="AE66" s="115"/>
      <c r="AF66" s="115"/>
      <c r="AG66" s="115"/>
      <c r="AH66" s="115"/>
      <c r="AI66" s="115"/>
      <c r="AJ66" s="82"/>
      <c r="AK66" s="574"/>
      <c r="AL66" s="574"/>
      <c r="AM66" s="574"/>
      <c r="AN66" s="574"/>
      <c r="AO66" s="131"/>
      <c r="AP66" s="658"/>
      <c r="AR66" s="1204"/>
      <c r="AS66" s="849"/>
      <c r="AT66" s="849"/>
      <c r="AU66" s="849"/>
      <c r="AV66" s="849"/>
      <c r="AW66" s="849"/>
      <c r="AX66" s="849"/>
      <c r="AY66" s="849"/>
      <c r="AZ66" s="849"/>
      <c r="BA66" s="849"/>
      <c r="BB66" s="849"/>
      <c r="BC66" s="849"/>
      <c r="BD66" s="849"/>
      <c r="BE66" s="849"/>
      <c r="BF66" s="849"/>
      <c r="BG66" s="849"/>
      <c r="BH66" s="849"/>
      <c r="BI66" s="849"/>
      <c r="BJ66" s="849"/>
      <c r="BK66" s="849"/>
      <c r="BL66" s="849"/>
      <c r="BM66" s="849"/>
      <c r="BN66" s="849"/>
      <c r="BO66" s="849"/>
      <c r="BP66" s="849"/>
      <c r="BQ66" s="849"/>
      <c r="BR66" s="849"/>
      <c r="BS66" s="849"/>
      <c r="BT66" s="849"/>
      <c r="BU66" s="849"/>
      <c r="BV66" s="849"/>
      <c r="BW66" s="849"/>
      <c r="BX66" s="849"/>
      <c r="BY66" s="849"/>
      <c r="BZ66" s="849"/>
      <c r="CA66" s="849"/>
      <c r="CB66" s="849"/>
      <c r="CC66" s="849"/>
    </row>
    <row r="67" spans="1:81" ht="14.15" customHeight="1">
      <c r="A67" s="6"/>
      <c r="B67" s="68"/>
      <c r="D67" s="88"/>
      <c r="E67" s="88"/>
      <c r="F67" s="88"/>
      <c r="G67" s="88"/>
      <c r="H67" s="88"/>
      <c r="I67" s="88"/>
      <c r="J67" s="88"/>
      <c r="K67" s="88"/>
      <c r="L67" s="88"/>
      <c r="M67" s="88"/>
      <c r="N67" s="88"/>
      <c r="O67" s="88"/>
      <c r="P67" s="88"/>
      <c r="Q67" s="88"/>
      <c r="R67" s="88"/>
      <c r="S67" s="88"/>
      <c r="T67" s="88"/>
      <c r="U67" s="88"/>
      <c r="V67" s="88"/>
      <c r="W67" s="88"/>
      <c r="X67" s="88"/>
      <c r="Y67" s="6"/>
      <c r="Z67" s="883"/>
      <c r="AA67" s="105"/>
      <c r="AB67" s="115"/>
      <c r="AC67" s="115"/>
      <c r="AD67" s="115"/>
      <c r="AE67" s="115"/>
      <c r="AF67" s="115"/>
      <c r="AG67" s="115"/>
      <c r="AH67" s="115"/>
      <c r="AI67" s="115"/>
      <c r="AJ67" s="115"/>
      <c r="AK67" s="115"/>
      <c r="AL67" s="115"/>
      <c r="AM67" s="115"/>
      <c r="AN67" s="115"/>
      <c r="AO67" s="131"/>
      <c r="AP67" s="658"/>
      <c r="AR67" s="1204"/>
      <c r="AS67" s="849"/>
      <c r="AT67" s="849"/>
      <c r="AU67" s="849"/>
      <c r="AV67" s="849"/>
      <c r="AW67" s="849"/>
      <c r="AX67" s="849"/>
      <c r="AY67" s="849"/>
      <c r="AZ67" s="849"/>
      <c r="BA67" s="849"/>
      <c r="BB67" s="849"/>
      <c r="BC67" s="849"/>
      <c r="BD67" s="849"/>
      <c r="BE67" s="849"/>
      <c r="BF67" s="849"/>
      <c r="BG67" s="849"/>
      <c r="BH67" s="849"/>
      <c r="BI67" s="849"/>
      <c r="BJ67" s="849"/>
      <c r="BK67" s="849"/>
      <c r="BL67" s="849"/>
      <c r="BM67" s="849"/>
      <c r="BN67" s="849"/>
      <c r="BO67" s="849"/>
      <c r="BP67" s="849"/>
      <c r="BQ67" s="849"/>
      <c r="BR67" s="849"/>
      <c r="BS67" s="849"/>
      <c r="BT67" s="849"/>
      <c r="BU67" s="849"/>
      <c r="BV67" s="849"/>
      <c r="BW67" s="849"/>
      <c r="BX67" s="849"/>
      <c r="BY67" s="849"/>
      <c r="BZ67" s="849"/>
      <c r="CA67" s="849"/>
      <c r="CB67" s="849"/>
      <c r="CC67" s="849"/>
    </row>
    <row r="68" spans="1:81" ht="14.15" customHeight="1" thickBot="1">
      <c r="A68" s="6"/>
      <c r="B68" s="106"/>
      <c r="C68" s="109"/>
      <c r="D68" s="107"/>
      <c r="E68" s="107"/>
      <c r="F68" s="107"/>
      <c r="G68" s="107"/>
      <c r="H68" s="107"/>
      <c r="I68" s="107"/>
      <c r="J68" s="107"/>
      <c r="K68" s="107"/>
      <c r="L68" s="107"/>
      <c r="M68" s="107"/>
      <c r="N68" s="107"/>
      <c r="O68" s="107"/>
      <c r="P68" s="107"/>
      <c r="Q68" s="107"/>
      <c r="R68" s="107"/>
      <c r="S68" s="109"/>
      <c r="T68" s="555"/>
      <c r="U68" s="555"/>
      <c r="V68" s="107"/>
      <c r="W68" s="555"/>
      <c r="X68" s="555"/>
      <c r="Y68" s="107"/>
      <c r="Z68" s="193"/>
      <c r="AA68" s="214"/>
      <c r="AB68" s="194"/>
      <c r="AC68" s="194"/>
      <c r="AD68" s="194"/>
      <c r="AE68" s="194"/>
      <c r="AF68" s="194"/>
      <c r="AG68" s="194"/>
      <c r="AH68" s="194"/>
      <c r="AI68" s="194"/>
      <c r="AJ68" s="194"/>
      <c r="AK68" s="194"/>
      <c r="AL68" s="194"/>
      <c r="AM68" s="194"/>
      <c r="AN68" s="194"/>
      <c r="AO68" s="556"/>
      <c r="AP68" s="658"/>
      <c r="AR68" s="1204"/>
      <c r="AS68" s="1204"/>
      <c r="AT68" s="1204"/>
      <c r="AU68" s="1204"/>
      <c r="AV68" s="1204"/>
      <c r="AW68" s="1204"/>
      <c r="AX68" s="1204"/>
      <c r="AY68" s="1204"/>
      <c r="AZ68" s="1204"/>
      <c r="BA68" s="1204"/>
      <c r="BB68" s="1204"/>
      <c r="BC68" s="1204"/>
      <c r="BD68" s="1204"/>
      <c r="BE68" s="1204"/>
      <c r="BF68" s="1204"/>
      <c r="BG68" s="1204"/>
      <c r="BH68" s="1204"/>
      <c r="BI68" s="1204"/>
      <c r="BJ68" s="1204"/>
      <c r="BK68" s="1204"/>
      <c r="BL68" s="1204"/>
      <c r="BM68" s="1204"/>
      <c r="BN68" s="1204"/>
      <c r="BO68" s="1204"/>
      <c r="BP68" s="1204"/>
      <c r="BQ68" s="1204"/>
      <c r="BR68" s="1204"/>
      <c r="BS68" s="1204"/>
    </row>
    <row r="69" spans="1:81">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row>
    <row r="81" spans="1:1" ht="14.15" customHeight="1">
      <c r="A81" s="6"/>
    </row>
  </sheetData>
  <mergeCells count="35">
    <mergeCell ref="D64:Y66"/>
    <mergeCell ref="AS54:CE62"/>
    <mergeCell ref="D59:H59"/>
    <mergeCell ref="D60:H60"/>
    <mergeCell ref="D61:H61"/>
    <mergeCell ref="AQ1:AU1"/>
    <mergeCell ref="AA27:AO30"/>
    <mergeCell ref="I61:J61"/>
    <mergeCell ref="I60:J60"/>
    <mergeCell ref="I59:J59"/>
    <mergeCell ref="C38:Z38"/>
    <mergeCell ref="B1:AO1"/>
    <mergeCell ref="B3:Z3"/>
    <mergeCell ref="C27:Z27"/>
    <mergeCell ref="AA3:AO3"/>
    <mergeCell ref="AB8:AO9"/>
    <mergeCell ref="E13:Y15"/>
    <mergeCell ref="X9:Y9"/>
    <mergeCell ref="C20:Z20"/>
    <mergeCell ref="AA19:AO21"/>
    <mergeCell ref="E23:Y25"/>
    <mergeCell ref="AB32:AO34"/>
    <mergeCell ref="AB35:AO38"/>
    <mergeCell ref="G37:I37"/>
    <mergeCell ref="K37:M37"/>
    <mergeCell ref="O37:P37"/>
    <mergeCell ref="E39:Y41"/>
    <mergeCell ref="D62:H62"/>
    <mergeCell ref="D58:H58"/>
    <mergeCell ref="C52:Z52"/>
    <mergeCell ref="K59:L59"/>
    <mergeCell ref="I58:J58"/>
    <mergeCell ref="K58:L58"/>
    <mergeCell ref="K60:L60"/>
    <mergeCell ref="K61:L61"/>
  </mergeCells>
  <phoneticPr fontId="2"/>
  <hyperlinks>
    <hyperlink ref="AQ1" location="目次!A1" display="目次に戻る" xr:uid="{00000000-0004-0000-2200-000000000000}"/>
  </hyperlinks>
  <printOptions horizontalCentered="1"/>
  <pageMargins left="0.70866141732283472" right="0.31496062992125984" top="0.39370078740157483" bottom="0.39370078740157483" header="0.39370078740157483" footer="0.51181102362204722"/>
  <pageSetup paperSize="9" scale="82" orientation="portrait" r:id="rId1"/>
  <headerFooter alignWithMargins="0"/>
  <rowBreaks count="1" manualBreakCount="1">
    <brk id="69" max="82" man="1"/>
  </rowBreaks>
  <colBreaks count="1" manualBreakCount="1">
    <brk id="42"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17</xdr:row>
                    <xdr:rowOff>0</xdr:rowOff>
                  </from>
                  <to>
                    <xdr:col>22</xdr:col>
                    <xdr:colOff>88900</xdr:colOff>
                    <xdr:row>18</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44450</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20</xdr:row>
                    <xdr:rowOff>0</xdr:rowOff>
                  </from>
                  <to>
                    <xdr:col>22</xdr:col>
                    <xdr:colOff>88900</xdr:colOff>
                    <xdr:row>21</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44450</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43" r:id="rId8" name="Check Box 11">
              <controlPr defaultSize="0" autoFill="0" autoLine="0" autoPict="0">
                <anchor moveWithCells="1">
                  <from>
                    <xdr:col>18</xdr:col>
                    <xdr:colOff>0</xdr:colOff>
                    <xdr:row>35</xdr:row>
                    <xdr:rowOff>0</xdr:rowOff>
                  </from>
                  <to>
                    <xdr:col>22</xdr:col>
                    <xdr:colOff>88900</xdr:colOff>
                    <xdr:row>36</xdr:row>
                    <xdr:rowOff>38100</xdr:rowOff>
                  </to>
                </anchor>
              </controlPr>
            </control>
          </mc:Choice>
        </mc:AlternateContent>
        <mc:AlternateContent xmlns:mc="http://schemas.openxmlformats.org/markup-compatibility/2006">
          <mc:Choice Requires="x14">
            <control shapeId="248844" r:id="rId9" name="Check Box 12">
              <controlPr defaultSize="0" autoFill="0" autoLine="0" autoPict="0">
                <anchor moveWithCells="1">
                  <from>
                    <xdr:col>23</xdr:col>
                    <xdr:colOff>44450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8845" r:id="rId10" name="Check Box 13">
              <controlPr defaultSize="0" autoFill="0" autoLine="0" autoPict="0">
                <anchor moveWithCells="1">
                  <from>
                    <xdr:col>18</xdr:col>
                    <xdr:colOff>0</xdr:colOff>
                    <xdr:row>32</xdr:row>
                    <xdr:rowOff>0</xdr:rowOff>
                  </from>
                  <to>
                    <xdr:col>22</xdr:col>
                    <xdr:colOff>88900</xdr:colOff>
                    <xdr:row>33</xdr:row>
                    <xdr:rowOff>38100</xdr:rowOff>
                  </to>
                </anchor>
              </controlPr>
            </control>
          </mc:Choice>
        </mc:AlternateContent>
        <mc:AlternateContent xmlns:mc="http://schemas.openxmlformats.org/markup-compatibility/2006">
          <mc:Choice Requires="x14">
            <control shapeId="248846" r:id="rId11" name="Check Box 14">
              <controlPr defaultSize="0" autoFill="0" autoLine="0" autoPict="0">
                <anchor moveWithCells="1">
                  <from>
                    <xdr:col>23</xdr:col>
                    <xdr:colOff>44450</xdr:colOff>
                    <xdr:row>32</xdr:row>
                    <xdr:rowOff>0</xdr:rowOff>
                  </from>
                  <to>
                    <xdr:col>26</xdr:col>
                    <xdr:colOff>0</xdr:colOff>
                    <xdr:row>33</xdr:row>
                    <xdr:rowOff>38100</xdr:rowOff>
                  </to>
                </anchor>
              </controlPr>
            </control>
          </mc:Choice>
        </mc:AlternateContent>
        <mc:AlternateContent xmlns:mc="http://schemas.openxmlformats.org/markup-compatibility/2006">
          <mc:Choice Requires="x14">
            <control shapeId="248849" r:id="rId12" name="Check Box 17">
              <controlPr defaultSize="0" autoFill="0" autoLine="0" autoPict="0">
                <anchor moveWithCells="1">
                  <from>
                    <xdr:col>18</xdr:col>
                    <xdr:colOff>25400</xdr:colOff>
                    <xdr:row>53</xdr:row>
                    <xdr:rowOff>25400</xdr:rowOff>
                  </from>
                  <to>
                    <xdr:col>21</xdr:col>
                    <xdr:colOff>95250</xdr:colOff>
                    <xdr:row>54</xdr:row>
                    <xdr:rowOff>63500</xdr:rowOff>
                  </to>
                </anchor>
              </controlPr>
            </control>
          </mc:Choice>
        </mc:AlternateContent>
        <mc:AlternateContent xmlns:mc="http://schemas.openxmlformats.org/markup-compatibility/2006">
          <mc:Choice Requires="x14">
            <control shapeId="248850" r:id="rId13" name="Check Box 18">
              <controlPr defaultSize="0" autoFill="0" autoLine="0" autoPict="0">
                <anchor moveWithCells="1">
                  <from>
                    <xdr:col>23</xdr:col>
                    <xdr:colOff>38100</xdr:colOff>
                    <xdr:row>52</xdr:row>
                    <xdr:rowOff>139700</xdr:rowOff>
                  </from>
                  <to>
                    <xdr:col>25</xdr:col>
                    <xdr:colOff>266700</xdr:colOff>
                    <xdr:row>54</xdr:row>
                    <xdr:rowOff>127000</xdr:rowOff>
                  </to>
                </anchor>
              </controlPr>
            </control>
          </mc:Choice>
        </mc:AlternateContent>
        <mc:AlternateContent xmlns:mc="http://schemas.openxmlformats.org/markup-compatibility/2006">
          <mc:Choice Requires="x14">
            <control shapeId="248861" r:id="rId14" name="Check Box 29">
              <controlPr defaultSize="0" autoFill="0" autoLine="0" autoPict="0">
                <anchor moveWithCells="1">
                  <from>
                    <xdr:col>11</xdr:col>
                    <xdr:colOff>152400</xdr:colOff>
                    <xdr:row>59</xdr:row>
                    <xdr:rowOff>152400</xdr:rowOff>
                  </from>
                  <to>
                    <xdr:col>13</xdr:col>
                    <xdr:colOff>6350</xdr:colOff>
                    <xdr:row>61</xdr:row>
                    <xdr:rowOff>19050</xdr:rowOff>
                  </to>
                </anchor>
              </controlPr>
            </control>
          </mc:Choice>
        </mc:AlternateContent>
        <mc:AlternateContent xmlns:mc="http://schemas.openxmlformats.org/markup-compatibility/2006">
          <mc:Choice Requires="x14">
            <control shapeId="248862" r:id="rId15" name="Check Box 30">
              <controlPr defaultSize="0" autoFill="0" autoLine="0" autoPict="0">
                <anchor moveWithCells="1">
                  <from>
                    <xdr:col>11</xdr:col>
                    <xdr:colOff>146050</xdr:colOff>
                    <xdr:row>58</xdr:row>
                    <xdr:rowOff>165100</xdr:rowOff>
                  </from>
                  <to>
                    <xdr:col>13</xdr:col>
                    <xdr:colOff>6350</xdr:colOff>
                    <xdr:row>60</xdr:row>
                    <xdr:rowOff>31750</xdr:rowOff>
                  </to>
                </anchor>
              </controlPr>
            </control>
          </mc:Choice>
        </mc:AlternateContent>
        <mc:AlternateContent xmlns:mc="http://schemas.openxmlformats.org/markup-compatibility/2006">
          <mc:Choice Requires="x14">
            <control shapeId="248863" r:id="rId16" name="Check Box 31">
              <controlPr defaultSize="0" autoFill="0" autoLine="0" autoPict="0">
                <anchor moveWithCells="1">
                  <from>
                    <xdr:col>11</xdr:col>
                    <xdr:colOff>152400</xdr:colOff>
                    <xdr:row>60</xdr:row>
                    <xdr:rowOff>127000</xdr:rowOff>
                  </from>
                  <to>
                    <xdr:col>13</xdr:col>
                    <xdr:colOff>12700</xdr:colOff>
                    <xdr:row>61</xdr:row>
                    <xdr:rowOff>196850</xdr:rowOff>
                  </to>
                </anchor>
              </controlPr>
            </control>
          </mc:Choice>
        </mc:AlternateContent>
        <mc:AlternateContent xmlns:mc="http://schemas.openxmlformats.org/markup-compatibility/2006">
          <mc:Choice Requires="x14">
            <control shapeId="248864" r:id="rId17" name="Check Box 32">
              <controlPr defaultSize="0" autoFill="0" autoLine="0" autoPict="0">
                <anchor moveWithCells="1">
                  <from>
                    <xdr:col>18</xdr:col>
                    <xdr:colOff>0</xdr:colOff>
                    <xdr:row>29</xdr:row>
                    <xdr:rowOff>0</xdr:rowOff>
                  </from>
                  <to>
                    <xdr:col>22</xdr:col>
                    <xdr:colOff>88900</xdr:colOff>
                    <xdr:row>30</xdr:row>
                    <xdr:rowOff>38100</xdr:rowOff>
                  </to>
                </anchor>
              </controlPr>
            </control>
          </mc:Choice>
        </mc:AlternateContent>
        <mc:AlternateContent xmlns:mc="http://schemas.openxmlformats.org/markup-compatibility/2006">
          <mc:Choice Requires="x14">
            <control shapeId="248865" r:id="rId18" name="Check Box 33">
              <controlPr defaultSize="0" autoFill="0" autoLine="0" autoPict="0">
                <anchor moveWithCells="1">
                  <from>
                    <xdr:col>23</xdr:col>
                    <xdr:colOff>44450</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6" r:id="rId19" name="Check Box 34">
              <controlPr defaultSize="0" autoFill="0" autoLine="0" autoPict="0">
                <anchor moveWithCells="1">
                  <from>
                    <xdr:col>18</xdr:col>
                    <xdr:colOff>12700</xdr:colOff>
                    <xdr:row>45</xdr:row>
                    <xdr:rowOff>50800</xdr:rowOff>
                  </from>
                  <to>
                    <xdr:col>22</xdr:col>
                    <xdr:colOff>101600</xdr:colOff>
                    <xdr:row>46</xdr:row>
                    <xdr:rowOff>88900</xdr:rowOff>
                  </to>
                </anchor>
              </controlPr>
            </control>
          </mc:Choice>
        </mc:AlternateContent>
        <mc:AlternateContent xmlns:mc="http://schemas.openxmlformats.org/markup-compatibility/2006">
          <mc:Choice Requires="x14">
            <control shapeId="248867" r:id="rId20" name="Check Box 35">
              <controlPr defaultSize="0" autoFill="0" autoLine="0" autoPict="0">
                <anchor moveWithCells="1">
                  <from>
                    <xdr:col>23</xdr:col>
                    <xdr:colOff>50800</xdr:colOff>
                    <xdr:row>45</xdr:row>
                    <xdr:rowOff>50800</xdr:rowOff>
                  </from>
                  <to>
                    <xdr:col>26</xdr:col>
                    <xdr:colOff>12700</xdr:colOff>
                    <xdr:row>46</xdr:row>
                    <xdr:rowOff>88900</xdr:rowOff>
                  </to>
                </anchor>
              </controlPr>
            </control>
          </mc:Choice>
        </mc:AlternateContent>
        <mc:AlternateContent xmlns:mc="http://schemas.openxmlformats.org/markup-compatibility/2006">
          <mc:Choice Requires="x14">
            <control shapeId="248868" r:id="rId21" name="Check Box 36">
              <controlPr defaultSize="0" autoFill="0" autoLine="0" autoPict="0">
                <anchor moveWithCells="1">
                  <from>
                    <xdr:col>18</xdr:col>
                    <xdr:colOff>19050</xdr:colOff>
                    <xdr:row>5</xdr:row>
                    <xdr:rowOff>165100</xdr:rowOff>
                  </from>
                  <to>
                    <xdr:col>22</xdr:col>
                    <xdr:colOff>133350</xdr:colOff>
                    <xdr:row>7</xdr:row>
                    <xdr:rowOff>31750</xdr:rowOff>
                  </to>
                </anchor>
              </controlPr>
            </control>
          </mc:Choice>
        </mc:AlternateContent>
        <mc:AlternateContent xmlns:mc="http://schemas.openxmlformats.org/markup-compatibility/2006">
          <mc:Choice Requires="x14">
            <control shapeId="248869" r:id="rId22" name="Check Box 37">
              <controlPr defaultSize="0" autoFill="0" autoLine="0" autoPict="0">
                <anchor moveWithCells="1">
                  <from>
                    <xdr:col>23</xdr:col>
                    <xdr:colOff>88900</xdr:colOff>
                    <xdr:row>5</xdr:row>
                    <xdr:rowOff>165100</xdr:rowOff>
                  </from>
                  <to>
                    <xdr:col>26</xdr:col>
                    <xdr:colOff>69850</xdr:colOff>
                    <xdr:row>7</xdr:row>
                    <xdr:rowOff>31750</xdr:rowOff>
                  </to>
                </anchor>
              </controlPr>
            </control>
          </mc:Choice>
        </mc:AlternateContent>
        <mc:AlternateContent xmlns:mc="http://schemas.openxmlformats.org/markup-compatibility/2006">
          <mc:Choice Requires="x14">
            <control shapeId="248870" r:id="rId23" name="Check Box 38">
              <controlPr defaultSize="0" autoFill="0" autoLine="0" autoPict="0">
                <anchor moveWithCells="1">
                  <from>
                    <xdr:col>18</xdr:col>
                    <xdr:colOff>19050</xdr:colOff>
                    <xdr:row>9</xdr:row>
                    <xdr:rowOff>165100</xdr:rowOff>
                  </from>
                  <to>
                    <xdr:col>22</xdr:col>
                    <xdr:colOff>133350</xdr:colOff>
                    <xdr:row>11</xdr:row>
                    <xdr:rowOff>31750</xdr:rowOff>
                  </to>
                </anchor>
              </controlPr>
            </control>
          </mc:Choice>
        </mc:AlternateContent>
        <mc:AlternateContent xmlns:mc="http://schemas.openxmlformats.org/markup-compatibility/2006">
          <mc:Choice Requires="x14">
            <control shapeId="248871" r:id="rId24" name="Check Box 39">
              <controlPr defaultSize="0" autoFill="0" autoLine="0" autoPict="0">
                <anchor moveWithCells="1">
                  <from>
                    <xdr:col>23</xdr:col>
                    <xdr:colOff>88900</xdr:colOff>
                    <xdr:row>9</xdr:row>
                    <xdr:rowOff>165100</xdr:rowOff>
                  </from>
                  <to>
                    <xdr:col>26</xdr:col>
                    <xdr:colOff>69850</xdr:colOff>
                    <xdr:row>11</xdr:row>
                    <xdr:rowOff>31750</xdr:rowOff>
                  </to>
                </anchor>
              </controlPr>
            </control>
          </mc:Choice>
        </mc:AlternateContent>
        <mc:AlternateContent xmlns:mc="http://schemas.openxmlformats.org/markup-compatibility/2006">
          <mc:Choice Requires="x14">
            <control shapeId="248874" r:id="rId25" name="Check Box 42">
              <controlPr defaultSize="0" autoFill="0" autoLine="0" autoPict="0">
                <anchor moveWithCells="1">
                  <from>
                    <xdr:col>21</xdr:col>
                    <xdr:colOff>127000</xdr:colOff>
                    <xdr:row>56</xdr:row>
                    <xdr:rowOff>133350</xdr:rowOff>
                  </from>
                  <to>
                    <xdr:col>23</xdr:col>
                    <xdr:colOff>139700</xdr:colOff>
                    <xdr:row>58</xdr:row>
                    <xdr:rowOff>19050</xdr:rowOff>
                  </to>
                </anchor>
              </controlPr>
            </control>
          </mc:Choice>
        </mc:AlternateContent>
        <mc:AlternateContent xmlns:mc="http://schemas.openxmlformats.org/markup-compatibility/2006">
          <mc:Choice Requires="x14">
            <control shapeId="248875" r:id="rId26" name="Check Box 43">
              <controlPr defaultSize="0" autoFill="0" autoLine="0" autoPict="0">
                <anchor moveWithCells="1">
                  <from>
                    <xdr:col>24</xdr:col>
                    <xdr:colOff>165100</xdr:colOff>
                    <xdr:row>56</xdr:row>
                    <xdr:rowOff>133350</xdr:rowOff>
                  </from>
                  <to>
                    <xdr:col>25</xdr:col>
                    <xdr:colOff>323850</xdr:colOff>
                    <xdr:row>58</xdr:row>
                    <xdr:rowOff>19050</xdr:rowOff>
                  </to>
                </anchor>
              </controlPr>
            </control>
          </mc:Choice>
        </mc:AlternateContent>
        <mc:AlternateContent xmlns:mc="http://schemas.openxmlformats.org/markup-compatibility/2006">
          <mc:Choice Requires="x14">
            <control shapeId="248881" r:id="rId27" name="Check Box 49">
              <controlPr defaultSize="0" autoFill="0" autoLine="0" autoPict="0">
                <anchor moveWithCells="1">
                  <from>
                    <xdr:col>21</xdr:col>
                    <xdr:colOff>120650</xdr:colOff>
                    <xdr:row>57</xdr:row>
                    <xdr:rowOff>171450</xdr:rowOff>
                  </from>
                  <to>
                    <xdr:col>23</xdr:col>
                    <xdr:colOff>133350</xdr:colOff>
                    <xdr:row>59</xdr:row>
                    <xdr:rowOff>44450</xdr:rowOff>
                  </to>
                </anchor>
              </controlPr>
            </control>
          </mc:Choice>
        </mc:AlternateContent>
        <mc:AlternateContent xmlns:mc="http://schemas.openxmlformats.org/markup-compatibility/2006">
          <mc:Choice Requires="x14">
            <control shapeId="248882" r:id="rId28" name="Check Box 50">
              <controlPr defaultSize="0" autoFill="0" autoLine="0" autoPict="0">
                <anchor moveWithCells="1">
                  <from>
                    <xdr:col>24</xdr:col>
                    <xdr:colOff>158750</xdr:colOff>
                    <xdr:row>57</xdr:row>
                    <xdr:rowOff>171450</xdr:rowOff>
                  </from>
                  <to>
                    <xdr:col>25</xdr:col>
                    <xdr:colOff>317500</xdr:colOff>
                    <xdr:row>59</xdr:row>
                    <xdr:rowOff>44450</xdr:rowOff>
                  </to>
                </anchor>
              </controlPr>
            </control>
          </mc:Choice>
        </mc:AlternateContent>
        <mc:AlternateContent xmlns:mc="http://schemas.openxmlformats.org/markup-compatibility/2006">
          <mc:Choice Requires="x14">
            <control shapeId="248883" r:id="rId29" name="Check Box 51">
              <controlPr defaultSize="0" autoFill="0" autoLine="0" autoPict="0">
                <anchor moveWithCells="1">
                  <from>
                    <xdr:col>21</xdr:col>
                    <xdr:colOff>120650</xdr:colOff>
                    <xdr:row>59</xdr:row>
                    <xdr:rowOff>6350</xdr:rowOff>
                  </from>
                  <to>
                    <xdr:col>23</xdr:col>
                    <xdr:colOff>139700</xdr:colOff>
                    <xdr:row>60</xdr:row>
                    <xdr:rowOff>57150</xdr:rowOff>
                  </to>
                </anchor>
              </controlPr>
            </control>
          </mc:Choice>
        </mc:AlternateContent>
        <mc:AlternateContent xmlns:mc="http://schemas.openxmlformats.org/markup-compatibility/2006">
          <mc:Choice Requires="x14">
            <control shapeId="248884" r:id="rId30" name="Check Box 52">
              <controlPr defaultSize="0" autoFill="0" autoLine="0" autoPict="0">
                <anchor moveWithCells="1">
                  <from>
                    <xdr:col>24</xdr:col>
                    <xdr:colOff>165100</xdr:colOff>
                    <xdr:row>59</xdr:row>
                    <xdr:rowOff>0</xdr:rowOff>
                  </from>
                  <to>
                    <xdr:col>25</xdr:col>
                    <xdr:colOff>323850</xdr:colOff>
                    <xdr:row>60</xdr:row>
                    <xdr:rowOff>57150</xdr:rowOff>
                  </to>
                </anchor>
              </controlPr>
            </control>
          </mc:Choice>
        </mc:AlternateContent>
        <mc:AlternateContent xmlns:mc="http://schemas.openxmlformats.org/markup-compatibility/2006">
          <mc:Choice Requires="x14">
            <control shapeId="248885" r:id="rId31" name="Check Box 53">
              <controlPr defaultSize="0" autoFill="0" autoLine="0" autoPict="0">
                <anchor moveWithCells="1">
                  <from>
                    <xdr:col>21</xdr:col>
                    <xdr:colOff>127000</xdr:colOff>
                    <xdr:row>60</xdr:row>
                    <xdr:rowOff>6350</xdr:rowOff>
                  </from>
                  <to>
                    <xdr:col>23</xdr:col>
                    <xdr:colOff>133350</xdr:colOff>
                    <xdr:row>61</xdr:row>
                    <xdr:rowOff>57150</xdr:rowOff>
                  </to>
                </anchor>
              </controlPr>
            </control>
          </mc:Choice>
        </mc:AlternateContent>
        <mc:AlternateContent xmlns:mc="http://schemas.openxmlformats.org/markup-compatibility/2006">
          <mc:Choice Requires="x14">
            <control shapeId="248886" r:id="rId32" name="Check Box 54">
              <controlPr defaultSize="0" autoFill="0" autoLine="0" autoPict="0">
                <anchor moveWithCells="1">
                  <from>
                    <xdr:col>24</xdr:col>
                    <xdr:colOff>158750</xdr:colOff>
                    <xdr:row>60</xdr:row>
                    <xdr:rowOff>0</xdr:rowOff>
                  </from>
                  <to>
                    <xdr:col>25</xdr:col>
                    <xdr:colOff>317500</xdr:colOff>
                    <xdr:row>61</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4D4A-DBC5-4506-9370-94798ADEE54C}">
  <sheetPr>
    <tabColor rgb="FF00B050"/>
  </sheetPr>
  <dimension ref="A1:CE68"/>
  <sheetViews>
    <sheetView showGridLines="0" view="pageBreakPreview" topLeftCell="A29" zoomScale="70" zoomScaleNormal="100" zoomScaleSheetLayoutView="70" workbookViewId="0">
      <selection activeCell="AS8" sqref="AS8"/>
    </sheetView>
  </sheetViews>
  <sheetFormatPr defaultColWidth="8" defaultRowHeight="12"/>
  <cols>
    <col min="1" max="1" width="1.6328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4.453125" style="5" customWidth="1"/>
    <col min="28" max="83" width="2.36328125" style="5" customWidth="1"/>
    <col min="84" max="16384" width="8" style="5"/>
  </cols>
  <sheetData>
    <row r="1" spans="1:81" ht="14.15" customHeight="1">
      <c r="A1" s="2394" t="s">
        <v>2208</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Q1" s="2071" t="s">
        <v>1428</v>
      </c>
      <c r="AR1" s="2071"/>
      <c r="AS1" s="2071"/>
      <c r="AT1" s="2071"/>
      <c r="AU1" s="2071"/>
    </row>
    <row r="2" spans="1:81" ht="5.15" customHeight="1" thickBot="1"/>
    <row r="3" spans="1:81" ht="14.15" customHeight="1">
      <c r="A3" s="2395" t="s">
        <v>463</v>
      </c>
      <c r="B3" s="2396"/>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6</v>
      </c>
      <c r="AC3" s="2396"/>
      <c r="AD3" s="2396"/>
      <c r="AE3" s="2396"/>
      <c r="AF3" s="2396"/>
      <c r="AG3" s="2396"/>
      <c r="AH3" s="2396"/>
      <c r="AI3" s="2396"/>
      <c r="AJ3" s="2396"/>
      <c r="AK3" s="2396"/>
      <c r="AL3" s="2396"/>
      <c r="AM3" s="2396"/>
      <c r="AN3" s="2396"/>
      <c r="AO3" s="2797"/>
      <c r="AR3" s="65" t="s">
        <v>1703</v>
      </c>
    </row>
    <row r="4" spans="1:81" ht="14.15" customHeight="1">
      <c r="A4" s="145"/>
      <c r="B4" s="146"/>
      <c r="C4" s="146"/>
      <c r="D4" s="146"/>
      <c r="E4" s="146"/>
      <c r="F4" s="146"/>
      <c r="G4" s="146"/>
      <c r="H4" s="146"/>
      <c r="I4" s="146"/>
      <c r="J4" s="146"/>
      <c r="K4" s="146"/>
      <c r="L4" s="146"/>
      <c r="M4" s="146"/>
      <c r="N4" s="146"/>
      <c r="O4" s="146"/>
      <c r="P4" s="146"/>
      <c r="Q4" s="146"/>
      <c r="R4" s="809"/>
      <c r="S4" s="146"/>
      <c r="T4" s="146"/>
      <c r="U4" s="146"/>
      <c r="V4" s="146"/>
      <c r="W4" s="809"/>
      <c r="X4" s="146"/>
      <c r="Y4" s="146"/>
      <c r="Z4" s="146"/>
      <c r="AA4" s="147"/>
      <c r="AB4" s="148"/>
      <c r="AC4" s="146"/>
      <c r="AD4" s="146"/>
      <c r="AE4" s="146"/>
      <c r="AF4" s="146"/>
      <c r="AG4" s="146"/>
      <c r="AH4" s="146"/>
      <c r="AI4" s="146"/>
      <c r="AJ4" s="146"/>
      <c r="AK4" s="146"/>
      <c r="AL4" s="146"/>
      <c r="AM4" s="146"/>
      <c r="AN4" s="146"/>
      <c r="AO4" s="149"/>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row>
    <row r="5" spans="1:81" ht="14.15" customHeight="1">
      <c r="A5" s="145"/>
      <c r="B5" s="5" t="s">
        <v>1593</v>
      </c>
      <c r="C5" s="146"/>
      <c r="D5" s="146"/>
      <c r="E5" s="146"/>
      <c r="F5" s="146"/>
      <c r="G5" s="146"/>
      <c r="H5" s="146"/>
      <c r="I5" s="146"/>
      <c r="J5" s="146"/>
      <c r="K5" s="146"/>
      <c r="L5" s="146"/>
      <c r="M5" s="146"/>
      <c r="N5" s="146"/>
      <c r="O5" s="146"/>
      <c r="P5" s="146"/>
      <c r="Q5" s="146"/>
      <c r="R5" s="809"/>
      <c r="S5" s="146"/>
      <c r="T5" s="146"/>
      <c r="U5" s="146"/>
      <c r="V5" s="146"/>
      <c r="W5" s="809"/>
      <c r="X5" s="146"/>
      <c r="Y5" s="146"/>
      <c r="Z5" s="146"/>
      <c r="AA5" s="147"/>
      <c r="AB5" s="212" t="s">
        <v>165</v>
      </c>
      <c r="AC5" s="100" t="s">
        <v>1881</v>
      </c>
      <c r="AD5" s="98"/>
      <c r="AE5" s="98"/>
      <c r="AF5" s="98"/>
      <c r="AG5" s="98"/>
      <c r="AH5" s="98"/>
      <c r="AI5" s="98"/>
      <c r="AJ5" s="98"/>
      <c r="AK5" s="98"/>
      <c r="AL5" s="98"/>
      <c r="AM5" s="98"/>
      <c r="AN5" s="98"/>
      <c r="AO5" s="1330"/>
      <c r="AQ5" s="121"/>
      <c r="AR5" s="1434"/>
      <c r="AS5" s="1434"/>
      <c r="AT5" s="1434"/>
      <c r="AU5" s="1434"/>
      <c r="AV5" s="1434"/>
      <c r="AW5" s="1434"/>
      <c r="AX5" s="1434"/>
      <c r="AY5" s="1434"/>
      <c r="AZ5" s="1434"/>
      <c r="BA5" s="1434"/>
      <c r="BB5" s="1434"/>
      <c r="BC5" s="1434"/>
      <c r="BD5" s="1434"/>
      <c r="BE5" s="1434"/>
      <c r="BF5" s="1434"/>
      <c r="BG5" s="1434"/>
      <c r="BH5" s="1434"/>
      <c r="BI5" s="1434"/>
      <c r="BJ5" s="1434"/>
      <c r="BK5" s="1434"/>
      <c r="BL5" s="1434"/>
      <c r="BM5" s="1434"/>
      <c r="BN5" s="1434"/>
      <c r="BO5" s="1434"/>
      <c r="BP5" s="1434"/>
      <c r="BQ5" s="1434"/>
      <c r="BR5" s="1434"/>
      <c r="BS5" s="1434"/>
      <c r="BT5" s="1434"/>
      <c r="BU5" s="1434"/>
      <c r="BV5" s="1434"/>
      <c r="BW5" s="1434"/>
      <c r="BX5" s="1434"/>
      <c r="BY5" s="1434"/>
      <c r="BZ5" s="1434"/>
      <c r="CA5" s="1434"/>
      <c r="CB5" s="1434"/>
      <c r="CC5" s="1434"/>
    </row>
    <row r="6" spans="1:81" ht="14.15" customHeight="1">
      <c r="A6" s="145"/>
      <c r="B6" s="6" t="s">
        <v>2209</v>
      </c>
      <c r="C6" s="146"/>
      <c r="D6" s="146"/>
      <c r="E6" s="146"/>
      <c r="F6" s="146"/>
      <c r="G6" s="146"/>
      <c r="H6" s="146"/>
      <c r="I6" s="146"/>
      <c r="J6" s="146"/>
      <c r="K6" s="146"/>
      <c r="L6" s="146"/>
      <c r="M6" s="146"/>
      <c r="N6" s="146"/>
      <c r="O6" s="146"/>
      <c r="P6" s="146"/>
      <c r="Q6" s="146"/>
      <c r="R6" s="809"/>
      <c r="S6" s="146"/>
      <c r="T6" s="146"/>
      <c r="U6" s="146"/>
      <c r="V6" s="146"/>
      <c r="W6" s="809"/>
      <c r="X6" s="146"/>
      <c r="Y6" s="146"/>
      <c r="Z6" s="146"/>
      <c r="AA6" s="147"/>
      <c r="AB6" s="212" t="s">
        <v>165</v>
      </c>
      <c r="AC6" s="1850" t="s">
        <v>1882</v>
      </c>
      <c r="AD6" s="1850"/>
      <c r="AE6" s="1850"/>
      <c r="AF6" s="1850"/>
      <c r="AG6" s="1850"/>
      <c r="AH6" s="1850"/>
      <c r="AI6" s="1850"/>
      <c r="AJ6" s="1850"/>
      <c r="AK6" s="1850"/>
      <c r="AL6" s="1850"/>
      <c r="AM6" s="1850"/>
      <c r="AN6" s="1850"/>
      <c r="AO6" s="1408"/>
      <c r="AQ6" s="121"/>
      <c r="AR6" s="583"/>
      <c r="AS6" s="583"/>
      <c r="AT6" s="583"/>
      <c r="AU6" s="583"/>
      <c r="AV6" s="583"/>
      <c r="AW6" s="583"/>
      <c r="AX6" s="583"/>
      <c r="AY6" s="58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row>
    <row r="7" spans="1:81" ht="14.15" customHeight="1">
      <c r="A7" s="145"/>
      <c r="B7" s="5" t="s">
        <v>1883</v>
      </c>
      <c r="C7" s="146"/>
      <c r="D7" s="146"/>
      <c r="E7" s="146"/>
      <c r="F7" s="146"/>
      <c r="G7" s="146"/>
      <c r="H7" s="146"/>
      <c r="I7" s="146"/>
      <c r="J7" s="146"/>
      <c r="K7" s="146"/>
      <c r="L7" s="146"/>
      <c r="M7" s="146"/>
      <c r="N7" s="146"/>
      <c r="O7" s="146"/>
      <c r="P7" s="146"/>
      <c r="Q7" s="146"/>
      <c r="R7" s="809"/>
      <c r="S7" s="146"/>
      <c r="T7" s="146"/>
      <c r="U7" s="146"/>
      <c r="V7" s="146"/>
      <c r="W7" s="809"/>
      <c r="X7" s="146"/>
      <c r="Y7" s="146"/>
      <c r="Z7" s="146"/>
      <c r="AA7" s="147"/>
      <c r="AB7" s="212"/>
      <c r="AC7" s="1850"/>
      <c r="AD7" s="1850"/>
      <c r="AE7" s="1850"/>
      <c r="AF7" s="1850"/>
      <c r="AG7" s="1850"/>
      <c r="AH7" s="1850"/>
      <c r="AI7" s="1850"/>
      <c r="AJ7" s="1850"/>
      <c r="AK7" s="1850"/>
      <c r="AL7" s="1850"/>
      <c r="AM7" s="1850"/>
      <c r="AN7" s="1850"/>
      <c r="AO7" s="1408"/>
      <c r="AQ7" s="12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row>
    <row r="8" spans="1:81" ht="14.15" customHeight="1">
      <c r="A8" s="145"/>
      <c r="B8" s="64"/>
      <c r="C8" s="146"/>
      <c r="D8" s="146"/>
      <c r="E8" s="146"/>
      <c r="F8" s="146"/>
      <c r="G8" s="146"/>
      <c r="H8" s="146"/>
      <c r="I8" s="146"/>
      <c r="J8" s="146"/>
      <c r="K8" s="146"/>
      <c r="L8" s="146"/>
      <c r="M8" s="146"/>
      <c r="N8" s="146"/>
      <c r="O8" s="146"/>
      <c r="P8" s="146"/>
      <c r="Q8" s="146"/>
      <c r="R8" s="809"/>
      <c r="S8" s="146"/>
      <c r="T8" s="146"/>
      <c r="U8" s="146"/>
      <c r="V8" s="146"/>
      <c r="W8" s="809"/>
      <c r="X8" s="146"/>
      <c r="Y8" s="146"/>
      <c r="Z8" s="146"/>
      <c r="AA8" s="147"/>
      <c r="AB8" s="212"/>
      <c r="AC8" s="1850"/>
      <c r="AD8" s="1850"/>
      <c r="AE8" s="1850"/>
      <c r="AF8" s="1850"/>
      <c r="AG8" s="1850"/>
      <c r="AH8" s="1850"/>
      <c r="AI8" s="1850"/>
      <c r="AJ8" s="1850"/>
      <c r="AK8" s="1850"/>
      <c r="AL8" s="1850"/>
      <c r="AM8" s="1850"/>
      <c r="AN8" s="1850"/>
      <c r="AO8" s="1408"/>
      <c r="AQ8" s="12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row>
    <row r="9" spans="1:81" ht="14.15" customHeight="1">
      <c r="A9" s="145"/>
      <c r="B9" s="64"/>
      <c r="C9" s="1198" t="s">
        <v>564</v>
      </c>
      <c r="AA9" s="147"/>
      <c r="AB9" s="212"/>
      <c r="AC9" s="1850"/>
      <c r="AD9" s="1850"/>
      <c r="AE9" s="1850"/>
      <c r="AF9" s="1850"/>
      <c r="AG9" s="1850"/>
      <c r="AH9" s="1850"/>
      <c r="AI9" s="1850"/>
      <c r="AJ9" s="1850"/>
      <c r="AK9" s="1850"/>
      <c r="AL9" s="1850"/>
      <c r="AM9" s="1850"/>
      <c r="AN9" s="1850"/>
      <c r="AO9" s="1408"/>
      <c r="AQ9" s="12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row>
    <row r="10" spans="1:81" ht="14.15" customHeight="1">
      <c r="A10" s="145"/>
      <c r="B10" s="64"/>
      <c r="C10" s="1"/>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147"/>
      <c r="AB10" s="212"/>
      <c r="AC10" s="1850"/>
      <c r="AD10" s="1850"/>
      <c r="AE10" s="1850"/>
      <c r="AF10" s="1850"/>
      <c r="AG10" s="1850"/>
      <c r="AH10" s="1850"/>
      <c r="AI10" s="1850"/>
      <c r="AJ10" s="1850"/>
      <c r="AK10" s="1850"/>
      <c r="AL10" s="1850"/>
      <c r="AM10" s="1850"/>
      <c r="AN10" s="1850"/>
      <c r="AO10" s="1408"/>
      <c r="AQ10" s="12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row>
    <row r="11" spans="1:81" ht="14.15" customHeight="1">
      <c r="A11" s="145"/>
      <c r="B11" s="64"/>
      <c r="C11" s="1"/>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147"/>
      <c r="AB11" s="212"/>
      <c r="AC11" s="1850"/>
      <c r="AD11" s="1850"/>
      <c r="AE11" s="1850"/>
      <c r="AF11" s="1850"/>
      <c r="AG11" s="1850"/>
      <c r="AH11" s="1850"/>
      <c r="AI11" s="1850"/>
      <c r="AJ11" s="1850"/>
      <c r="AK11" s="1850"/>
      <c r="AL11" s="1850"/>
      <c r="AM11" s="1850"/>
      <c r="AN11" s="1850"/>
      <c r="AO11" s="1408"/>
      <c r="AQ11" s="12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row>
    <row r="12" spans="1:81" ht="14.15" customHeight="1">
      <c r="A12" s="145"/>
      <c r="B12" s="64"/>
      <c r="C12" s="146"/>
      <c r="D12" s="146"/>
      <c r="E12" s="146"/>
      <c r="F12" s="146"/>
      <c r="G12" s="146"/>
      <c r="H12" s="146"/>
      <c r="I12" s="146"/>
      <c r="J12" s="146"/>
      <c r="K12" s="146"/>
      <c r="L12" s="146"/>
      <c r="M12" s="146"/>
      <c r="N12" s="146"/>
      <c r="O12" s="146"/>
      <c r="P12" s="146"/>
      <c r="Q12" s="146"/>
      <c r="R12" s="809"/>
      <c r="S12" s="146"/>
      <c r="T12" s="146"/>
      <c r="U12" s="146"/>
      <c r="V12" s="146"/>
      <c r="W12" s="809"/>
      <c r="X12" s="146"/>
      <c r="Y12" s="146"/>
      <c r="Z12" s="146"/>
      <c r="AA12" s="147"/>
      <c r="AB12" s="212"/>
      <c r="AC12" s="1850"/>
      <c r="AD12" s="1850"/>
      <c r="AE12" s="1850"/>
      <c r="AF12" s="1850"/>
      <c r="AG12" s="1850"/>
      <c r="AH12" s="1850"/>
      <c r="AI12" s="1850"/>
      <c r="AJ12" s="1850"/>
      <c r="AK12" s="1850"/>
      <c r="AL12" s="1850"/>
      <c r="AM12" s="1850"/>
      <c r="AN12" s="1850"/>
      <c r="AO12" s="1408"/>
      <c r="AQ12" s="121"/>
      <c r="AR12" s="1605"/>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row>
    <row r="13" spans="1:81" ht="14.15" customHeight="1">
      <c r="A13" s="62"/>
      <c r="B13" s="5" t="s">
        <v>479</v>
      </c>
      <c r="AA13" s="177"/>
      <c r="AB13" s="65"/>
      <c r="AC13" s="1850"/>
      <c r="AD13" s="1850"/>
      <c r="AE13" s="1850"/>
      <c r="AF13" s="1850"/>
      <c r="AG13" s="1850"/>
      <c r="AH13" s="1850"/>
      <c r="AI13" s="1850"/>
      <c r="AJ13" s="1850"/>
      <c r="AK13" s="1850"/>
      <c r="AL13" s="1850"/>
      <c r="AM13" s="1850"/>
      <c r="AN13" s="1850"/>
      <c r="AO13" s="1408"/>
      <c r="AQ13" s="121"/>
      <c r="AR13" s="499"/>
      <c r="AS13" s="1504"/>
      <c r="AT13" s="1504"/>
      <c r="AU13" s="1504"/>
      <c r="AV13" s="1504"/>
      <c r="AW13" s="1504"/>
      <c r="AX13" s="1504"/>
      <c r="AY13" s="1504"/>
      <c r="AZ13" s="1504"/>
      <c r="BA13" s="1504"/>
      <c r="BB13" s="1504"/>
      <c r="BC13" s="1504"/>
      <c r="BD13" s="1504"/>
      <c r="BE13" s="1504"/>
      <c r="BF13" s="1504"/>
      <c r="BG13" s="1504"/>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row>
    <row r="14" spans="1:81" ht="14.15" customHeight="1">
      <c r="A14" s="201"/>
      <c r="B14" s="6" t="s">
        <v>2210</v>
      </c>
      <c r="C14" s="1"/>
      <c r="D14" s="1"/>
      <c r="E14" s="69"/>
      <c r="F14" s="69"/>
      <c r="G14" s="69"/>
      <c r="H14" s="6"/>
      <c r="I14" s="6"/>
      <c r="J14" s="6"/>
      <c r="K14" s="6"/>
      <c r="L14" s="6"/>
      <c r="M14" s="6"/>
      <c r="N14" s="6"/>
      <c r="O14" s="6"/>
      <c r="P14" s="6"/>
      <c r="Q14" s="6"/>
      <c r="R14" s="499"/>
      <c r="S14" s="6"/>
      <c r="V14" s="8"/>
      <c r="AA14" s="6"/>
      <c r="AB14" s="197" t="s">
        <v>1895</v>
      </c>
      <c r="AC14" s="583"/>
      <c r="AD14" s="1251"/>
      <c r="AE14" s="1251"/>
      <c r="AF14" s="1251"/>
      <c r="AG14" s="1251"/>
      <c r="AH14" s="1251"/>
      <c r="AI14" s="1251"/>
      <c r="AJ14" s="1251"/>
      <c r="AK14" s="1251"/>
      <c r="AL14" s="1251"/>
      <c r="AM14" s="1251"/>
      <c r="AN14" s="1251"/>
      <c r="AO14" s="102"/>
      <c r="AQ14" s="121"/>
      <c r="AR14" s="1434"/>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c r="BP14" s="1434"/>
      <c r="BQ14" s="1434"/>
      <c r="BR14" s="1434"/>
      <c r="BS14" s="1434"/>
      <c r="BT14" s="1434"/>
      <c r="BU14" s="1434"/>
      <c r="BV14" s="1434"/>
      <c r="BW14" s="1434"/>
      <c r="BX14" s="1434"/>
      <c r="BY14" s="1434"/>
      <c r="BZ14" s="1434"/>
      <c r="CA14" s="1434"/>
      <c r="CB14" s="1434"/>
      <c r="CC14" s="1434"/>
    </row>
    <row r="15" spans="1:81" ht="14.15" customHeight="1">
      <c r="A15" s="68"/>
      <c r="B15" s="6"/>
      <c r="D15" s="1"/>
      <c r="E15" s="1"/>
      <c r="F15" s="1"/>
      <c r="G15" s="81"/>
      <c r="H15" s="81"/>
      <c r="I15" s="81"/>
      <c r="J15" s="81"/>
      <c r="K15" s="81"/>
      <c r="L15" s="81"/>
      <c r="M15" s="81"/>
      <c r="N15" s="81"/>
      <c r="O15" s="81"/>
      <c r="P15" s="81"/>
      <c r="Q15" s="6"/>
      <c r="R15" s="96"/>
      <c r="S15" s="96"/>
      <c r="T15" s="97"/>
      <c r="U15" s="98"/>
      <c r="V15" s="98"/>
      <c r="W15" s="499"/>
      <c r="X15" s="6"/>
      <c r="Y15" s="6"/>
      <c r="Z15" s="6"/>
      <c r="AA15" s="65"/>
      <c r="AB15" s="197" t="s">
        <v>165</v>
      </c>
      <c r="AC15" s="100" t="s">
        <v>1896</v>
      </c>
      <c r="AD15" s="100"/>
      <c r="AE15" s="100"/>
      <c r="AF15" s="100"/>
      <c r="AG15" s="100"/>
      <c r="AH15" s="100"/>
      <c r="AI15" s="100"/>
      <c r="AJ15" s="100"/>
      <c r="AK15" s="100"/>
      <c r="AL15" s="100"/>
      <c r="AM15" s="100"/>
      <c r="AN15" s="100"/>
      <c r="AO15" s="102"/>
      <c r="AQ15" s="121"/>
      <c r="AR15" s="1434"/>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c r="BP15" s="1434"/>
      <c r="BQ15" s="1434"/>
      <c r="BR15" s="1434"/>
      <c r="BS15" s="1434"/>
      <c r="BT15" s="1434"/>
      <c r="BU15" s="1434"/>
      <c r="BV15" s="1434"/>
      <c r="BW15" s="1434"/>
      <c r="BX15" s="1434"/>
      <c r="BY15" s="1434"/>
      <c r="BZ15" s="1434"/>
      <c r="CA15" s="1434"/>
      <c r="CB15" s="1434"/>
      <c r="CC15" s="1434"/>
    </row>
    <row r="16" spans="1:81" ht="14.15" customHeight="1">
      <c r="A16" s="68"/>
      <c r="B16" s="6"/>
      <c r="C16" s="6" t="s">
        <v>564</v>
      </c>
      <c r="AA16" s="6"/>
      <c r="AB16" s="197"/>
      <c r="AC16" s="100" t="s">
        <v>1721</v>
      </c>
      <c r="AD16" s="100"/>
      <c r="AE16" s="100"/>
      <c r="AF16" s="100"/>
      <c r="AG16" s="100"/>
      <c r="AH16" s="100"/>
      <c r="AI16" s="100"/>
      <c r="AJ16" s="100"/>
      <c r="AK16" s="100"/>
      <c r="AL16" s="100"/>
      <c r="AM16" s="100"/>
      <c r="AN16" s="100"/>
      <c r="AO16" s="102"/>
      <c r="AQ16" s="121"/>
      <c r="AR16" s="1649"/>
      <c r="AS16" s="1649"/>
      <c r="AT16" s="1649"/>
      <c r="AU16" s="1649"/>
      <c r="AV16" s="1649"/>
      <c r="AW16" s="1649"/>
      <c r="AX16" s="1649"/>
      <c r="AY16" s="1649"/>
      <c r="AZ16" s="1649"/>
      <c r="BA16" s="1649"/>
      <c r="BB16" s="1649"/>
      <c r="BC16" s="1649"/>
      <c r="BD16" s="1649"/>
      <c r="BE16" s="1649"/>
      <c r="BF16" s="1649"/>
      <c r="BG16" s="1649"/>
      <c r="BH16" s="1649"/>
      <c r="BI16" s="1649"/>
      <c r="BJ16" s="1649"/>
      <c r="BK16" s="1649"/>
      <c r="BL16" s="1649"/>
      <c r="BM16" s="1649"/>
      <c r="BN16" s="1649"/>
      <c r="BO16" s="1649"/>
      <c r="BP16" s="1649"/>
      <c r="BQ16" s="1649"/>
      <c r="BR16" s="1649"/>
      <c r="BS16" s="1649"/>
      <c r="BT16" s="1649"/>
      <c r="BU16" s="1649"/>
      <c r="BV16" s="1649"/>
      <c r="BW16" s="1649"/>
      <c r="BX16" s="1649"/>
      <c r="BY16" s="1649"/>
      <c r="BZ16" s="1649"/>
      <c r="CA16" s="1649"/>
      <c r="CB16" s="1649"/>
      <c r="CC16" s="1649"/>
    </row>
    <row r="17" spans="1:83" ht="14.15" customHeight="1">
      <c r="A17" s="68"/>
      <c r="B17" s="6"/>
      <c r="C17" s="1"/>
      <c r="D17" s="2082"/>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6"/>
      <c r="AB17" s="197" t="s">
        <v>1899</v>
      </c>
      <c r="AC17" s="100"/>
      <c r="AD17" s="100"/>
      <c r="AE17" s="100"/>
      <c r="AF17" s="100"/>
      <c r="AG17" s="100"/>
      <c r="AH17" s="100"/>
      <c r="AI17" s="100"/>
      <c r="AJ17" s="100"/>
      <c r="AK17" s="100"/>
      <c r="AL17" s="100"/>
      <c r="AM17" s="100"/>
      <c r="AN17" s="100"/>
      <c r="AO17" s="102"/>
      <c r="AQ17" s="121"/>
      <c r="AR17" s="1649"/>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row>
    <row r="18" spans="1:83" ht="14.15" customHeight="1">
      <c r="A18" s="68"/>
      <c r="B18" s="6"/>
      <c r="C18" s="1"/>
      <c r="D18" s="2082"/>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6"/>
      <c r="AB18" s="197"/>
      <c r="AC18" s="100" t="s">
        <v>1897</v>
      </c>
      <c r="AD18" s="100"/>
      <c r="AE18" s="100"/>
      <c r="AF18" s="100"/>
      <c r="AG18" s="100"/>
      <c r="AH18" s="100"/>
      <c r="AI18" s="100"/>
      <c r="AJ18" s="100"/>
      <c r="AK18" s="100"/>
      <c r="AL18" s="100"/>
      <c r="AM18" s="100"/>
      <c r="AN18" s="100"/>
      <c r="AO18" s="102"/>
      <c r="AQ18" s="121"/>
      <c r="AR18" s="1605"/>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row>
    <row r="19" spans="1:83" ht="14.15" customHeight="1">
      <c r="A19" s="68"/>
      <c r="B19" s="2288" t="s">
        <v>2211</v>
      </c>
      <c r="C19" s="2288"/>
      <c r="D19" s="2288"/>
      <c r="E19" s="2288"/>
      <c r="F19" s="2288"/>
      <c r="G19" s="2288"/>
      <c r="H19" s="2288"/>
      <c r="I19" s="2288"/>
      <c r="J19" s="2288"/>
      <c r="K19" s="2288"/>
      <c r="L19" s="2288"/>
      <c r="M19" s="2288"/>
      <c r="N19" s="2288"/>
      <c r="O19" s="2288"/>
      <c r="P19" s="2288"/>
      <c r="Q19" s="2288"/>
      <c r="R19" s="2288"/>
      <c r="S19" s="2288"/>
      <c r="T19" s="2288"/>
      <c r="U19" s="2288"/>
      <c r="V19" s="2288"/>
      <c r="W19" s="2288"/>
      <c r="X19" s="2288"/>
      <c r="Y19" s="2288"/>
      <c r="Z19" s="2288"/>
      <c r="AA19" s="2289"/>
      <c r="AB19" s="197"/>
      <c r="AC19" s="100"/>
      <c r="AD19" s="100"/>
      <c r="AE19" s="100"/>
      <c r="AF19" s="100"/>
      <c r="AG19" s="100"/>
      <c r="AH19" s="100"/>
      <c r="AI19" s="100"/>
      <c r="AJ19" s="100"/>
      <c r="AK19" s="100"/>
      <c r="AL19" s="100"/>
      <c r="AM19" s="100"/>
      <c r="AN19" s="100"/>
      <c r="AO19" s="102"/>
      <c r="AR19" s="184"/>
      <c r="AS19" s="184"/>
      <c r="AT19" s="184"/>
      <c r="AU19" s="184"/>
      <c r="AV19" s="184"/>
      <c r="AW19" s="184"/>
      <c r="AX19" s="184"/>
      <c r="AY19" s="184"/>
      <c r="AZ19" s="184"/>
      <c r="BA19" s="184"/>
      <c r="BB19" s="184"/>
      <c r="BC19" s="184"/>
      <c r="BD19" s="184"/>
      <c r="BE19" s="184"/>
      <c r="BF19" s="184"/>
      <c r="BG19" s="184"/>
    </row>
    <row r="20" spans="1:83" ht="14.15" customHeight="1">
      <c r="A20" s="68"/>
      <c r="B20" s="6"/>
      <c r="C20" s="1" t="s">
        <v>1884</v>
      </c>
      <c r="D20" s="6"/>
      <c r="E20" s="6"/>
      <c r="F20" s="6"/>
      <c r="G20" s="6"/>
      <c r="H20" s="6"/>
      <c r="I20" s="6"/>
      <c r="J20" s="6"/>
      <c r="K20" s="6"/>
      <c r="L20" s="6"/>
      <c r="M20" s="6"/>
      <c r="N20" s="6"/>
      <c r="O20" s="6"/>
      <c r="P20" s="6"/>
      <c r="Q20" s="6"/>
      <c r="R20" s="96"/>
      <c r="S20" s="96"/>
      <c r="T20" s="97"/>
      <c r="U20" s="98"/>
      <c r="V20" s="98"/>
      <c r="W20" s="499"/>
      <c r="X20" s="6"/>
      <c r="Y20" s="6"/>
      <c r="Z20" s="6"/>
      <c r="AA20" s="65"/>
      <c r="AB20" s="103" t="s">
        <v>165</v>
      </c>
      <c r="AC20" s="829" t="s">
        <v>1947</v>
      </c>
      <c r="AD20" s="121"/>
      <c r="AE20" s="121"/>
      <c r="AF20" s="121"/>
      <c r="AG20" s="121"/>
      <c r="AH20" s="121"/>
      <c r="AI20" s="121"/>
      <c r="AJ20" s="121"/>
      <c r="AK20" s="121"/>
      <c r="AL20" s="121"/>
      <c r="AM20" s="121"/>
      <c r="AN20" s="121"/>
      <c r="AO20" s="102"/>
      <c r="AR20" s="5" t="s">
        <v>15</v>
      </c>
      <c r="AS20" s="216" t="s">
        <v>1722</v>
      </c>
      <c r="AT20" s="186"/>
      <c r="AU20" s="184"/>
      <c r="AV20" s="184"/>
      <c r="AW20" s="184"/>
      <c r="AX20" s="184"/>
      <c r="AY20" s="184"/>
      <c r="AZ20" s="184"/>
      <c r="BA20" s="184"/>
      <c r="BB20" s="184"/>
      <c r="BC20" s="184"/>
      <c r="BD20" s="184"/>
      <c r="BE20" s="184"/>
      <c r="BF20" s="184"/>
      <c r="BG20" s="184"/>
    </row>
    <row r="21" spans="1:83" ht="14.15" customHeight="1">
      <c r="A21" s="68"/>
      <c r="B21" s="6"/>
      <c r="C21" s="6" t="s">
        <v>564</v>
      </c>
      <c r="D21" s="1"/>
      <c r="E21" s="1"/>
      <c r="F21" s="1"/>
      <c r="G21" s="81"/>
      <c r="H21" s="81"/>
      <c r="I21" s="81"/>
      <c r="J21" s="81"/>
      <c r="K21" s="81"/>
      <c r="L21" s="81"/>
      <c r="M21" s="81"/>
      <c r="N21" s="81"/>
      <c r="O21" s="81"/>
      <c r="P21" s="81"/>
      <c r="Q21" s="81"/>
      <c r="R21" s="581"/>
      <c r="S21" s="81"/>
      <c r="T21" s="81"/>
      <c r="U21" s="81"/>
      <c r="V21" s="81"/>
      <c r="W21" s="581"/>
      <c r="X21" s="81"/>
      <c r="Y21" s="81"/>
      <c r="Z21" s="81"/>
      <c r="AA21" s="81"/>
      <c r="AB21" s="152"/>
      <c r="AO21" s="102"/>
      <c r="AR21" s="1430" t="s">
        <v>1721</v>
      </c>
      <c r="AS21" s="1278"/>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row>
    <row r="22" spans="1:83" ht="14.15" customHeight="1">
      <c r="A22" s="68"/>
      <c r="B22" s="6"/>
      <c r="C22" s="1"/>
      <c r="D22" s="2082"/>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6"/>
      <c r="AB22" s="643"/>
      <c r="AC22" s="3625"/>
      <c r="AD22" s="3625"/>
      <c r="AE22" s="3625"/>
      <c r="AF22" s="3625"/>
      <c r="AG22" s="3625"/>
      <c r="AH22" s="3625"/>
      <c r="AI22" s="3625"/>
      <c r="AJ22" s="3625"/>
      <c r="AK22" s="3625"/>
      <c r="AL22" s="3625"/>
      <c r="AM22" s="3625"/>
      <c r="AN22" s="3625"/>
      <c r="AO22" s="3626"/>
      <c r="AR22" s="2401" t="s">
        <v>1941</v>
      </c>
      <c r="AS22" s="2401"/>
      <c r="AT22" s="2401"/>
      <c r="AU22" s="2401"/>
      <c r="AV22" s="2401"/>
      <c r="AW22" s="2401"/>
      <c r="AX22" s="2401"/>
      <c r="AY22" s="2401"/>
      <c r="AZ22" s="2401"/>
      <c r="BA22" s="2401"/>
      <c r="BB22" s="2401"/>
      <c r="BC22" s="2401"/>
      <c r="BD22" s="2401"/>
      <c r="BE22" s="2401"/>
      <c r="BF22" s="2401"/>
      <c r="BG22" s="2401"/>
      <c r="BH22" s="2401"/>
      <c r="BI22" s="2401"/>
      <c r="BJ22" s="2401"/>
      <c r="BK22" s="2401"/>
      <c r="BL22" s="2401"/>
      <c r="BM22" s="2401"/>
      <c r="BN22" s="2401"/>
      <c r="BO22" s="2401"/>
      <c r="BP22" s="2401"/>
      <c r="BQ22" s="2401"/>
      <c r="BR22" s="2401"/>
      <c r="BS22" s="2401"/>
      <c r="BT22" s="2401"/>
      <c r="BU22" s="2401"/>
      <c r="BV22" s="2401"/>
      <c r="BW22" s="2401"/>
      <c r="BX22" s="2401"/>
      <c r="BY22" s="2401"/>
      <c r="BZ22" s="2401"/>
      <c r="CA22" s="2401"/>
      <c r="CB22" s="2401"/>
      <c r="CC22" s="2401"/>
      <c r="CD22" s="2401"/>
    </row>
    <row r="23" spans="1:83" ht="14.15" customHeight="1">
      <c r="A23" s="68"/>
      <c r="B23" s="6"/>
      <c r="C23" s="1"/>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6"/>
      <c r="AB23" s="152"/>
      <c r="AD23" s="191"/>
      <c r="AE23" s="191"/>
      <c r="AF23" s="191"/>
      <c r="AG23" s="191"/>
      <c r="AH23" s="191"/>
      <c r="AI23" s="191"/>
      <c r="AJ23" s="191"/>
      <c r="AK23" s="191"/>
      <c r="AL23" s="191"/>
      <c r="AM23" s="191"/>
      <c r="AN23" s="191"/>
      <c r="AO23" s="1407"/>
      <c r="AR23" s="2401"/>
      <c r="AS23" s="2401"/>
      <c r="AT23" s="2401"/>
      <c r="AU23" s="2401"/>
      <c r="AV23" s="2401"/>
      <c r="AW23" s="2401"/>
      <c r="AX23" s="2401"/>
      <c r="AY23" s="2401"/>
      <c r="AZ23" s="2401"/>
      <c r="BA23" s="2401"/>
      <c r="BB23" s="2401"/>
      <c r="BC23" s="2401"/>
      <c r="BD23" s="2401"/>
      <c r="BE23" s="2401"/>
      <c r="BF23" s="2401"/>
      <c r="BG23" s="2401"/>
      <c r="BH23" s="2401"/>
      <c r="BI23" s="2401"/>
      <c r="BJ23" s="2401"/>
      <c r="BK23" s="2401"/>
      <c r="BL23" s="2401"/>
      <c r="BM23" s="2401"/>
      <c r="BN23" s="2401"/>
      <c r="BO23" s="2401"/>
      <c r="BP23" s="2401"/>
      <c r="BQ23" s="2401"/>
      <c r="BR23" s="2401"/>
      <c r="BS23" s="2401"/>
      <c r="BT23" s="2401"/>
      <c r="BU23" s="2401"/>
      <c r="BV23" s="2401"/>
      <c r="BW23" s="2401"/>
      <c r="BX23" s="2401"/>
      <c r="BY23" s="2401"/>
      <c r="BZ23" s="2401"/>
      <c r="CA23" s="2401"/>
      <c r="CB23" s="2401"/>
      <c r="CC23" s="2401"/>
      <c r="CD23" s="2401"/>
    </row>
    <row r="24" spans="1:83" ht="14.15" customHeight="1">
      <c r="A24" s="68"/>
      <c r="AB24" s="152"/>
      <c r="AD24" s="557"/>
      <c r="AE24" s="557"/>
      <c r="AF24" s="557"/>
      <c r="AG24" s="557"/>
      <c r="AH24" s="557"/>
      <c r="AI24" s="557"/>
      <c r="AJ24" s="557"/>
      <c r="AK24" s="557"/>
      <c r="AL24" s="557"/>
      <c r="AM24" s="557"/>
      <c r="AN24" s="557"/>
      <c r="AO24" s="606"/>
      <c r="AR24" s="2401"/>
      <c r="AS24" s="2401"/>
      <c r="AT24" s="2401"/>
      <c r="AU24" s="2401"/>
      <c r="AV24" s="2401"/>
      <c r="AW24" s="2401"/>
      <c r="AX24" s="2401"/>
      <c r="AY24" s="2401"/>
      <c r="AZ24" s="2401"/>
      <c r="BA24" s="2401"/>
      <c r="BB24" s="2401"/>
      <c r="BC24" s="2401"/>
      <c r="BD24" s="2401"/>
      <c r="BE24" s="2401"/>
      <c r="BF24" s="2401"/>
      <c r="BG24" s="2401"/>
      <c r="BH24" s="2401"/>
      <c r="BI24" s="2401"/>
      <c r="BJ24" s="2401"/>
      <c r="BK24" s="2401"/>
      <c r="BL24" s="2401"/>
      <c r="BM24" s="2401"/>
      <c r="BN24" s="2401"/>
      <c r="BO24" s="2401"/>
      <c r="BP24" s="2401"/>
      <c r="BQ24" s="2401"/>
      <c r="BR24" s="2401"/>
      <c r="BS24" s="2401"/>
      <c r="BT24" s="2401"/>
      <c r="BU24" s="2401"/>
      <c r="BV24" s="2401"/>
      <c r="BW24" s="2401"/>
      <c r="BX24" s="2401"/>
      <c r="BY24" s="2401"/>
      <c r="BZ24" s="2401"/>
      <c r="CA24" s="2401"/>
      <c r="CB24" s="2401"/>
      <c r="CC24" s="2401"/>
      <c r="CD24" s="2401"/>
    </row>
    <row r="25" spans="1:83" ht="14.15" customHeight="1">
      <c r="A25" s="68"/>
      <c r="B25" s="2288" t="s">
        <v>2212</v>
      </c>
      <c r="C25" s="2288"/>
      <c r="D25" s="2288"/>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9"/>
      <c r="AB25" s="152"/>
      <c r="AD25" s="557"/>
      <c r="AE25" s="557"/>
      <c r="AF25" s="557"/>
      <c r="AG25" s="557"/>
      <c r="AH25" s="557"/>
      <c r="AI25" s="557"/>
      <c r="AJ25" s="557"/>
      <c r="AK25" s="557"/>
      <c r="AL25" s="557"/>
      <c r="AM25" s="557"/>
      <c r="AN25" s="557"/>
      <c r="AO25" s="606"/>
      <c r="AR25" s="2401"/>
      <c r="AS25" s="2401"/>
      <c r="AT25" s="2401"/>
      <c r="AU25" s="2401"/>
      <c r="AV25" s="2401"/>
      <c r="AW25" s="2401"/>
      <c r="AX25" s="2401"/>
      <c r="AY25" s="2401"/>
      <c r="AZ25" s="2401"/>
      <c r="BA25" s="2401"/>
      <c r="BB25" s="2401"/>
      <c r="BC25" s="2401"/>
      <c r="BD25" s="2401"/>
      <c r="BE25" s="2401"/>
      <c r="BF25" s="2401"/>
      <c r="BG25" s="2401"/>
      <c r="BH25" s="2401"/>
      <c r="BI25" s="2401"/>
      <c r="BJ25" s="2401"/>
      <c r="BK25" s="2401"/>
      <c r="BL25" s="2401"/>
      <c r="BM25" s="2401"/>
      <c r="BN25" s="2401"/>
      <c r="BO25" s="2401"/>
      <c r="BP25" s="2401"/>
      <c r="BQ25" s="2401"/>
      <c r="BR25" s="2401"/>
      <c r="BS25" s="2401"/>
      <c r="BT25" s="2401"/>
      <c r="BU25" s="2401"/>
      <c r="BV25" s="2401"/>
      <c r="BW25" s="2401"/>
      <c r="BX25" s="2401"/>
      <c r="BY25" s="2401"/>
      <c r="BZ25" s="2401"/>
      <c r="CA25" s="2401"/>
      <c r="CB25" s="2401"/>
      <c r="CC25" s="2401"/>
      <c r="CD25" s="2401"/>
    </row>
    <row r="26" spans="1:83" ht="14.15" customHeight="1">
      <c r="A26" s="68"/>
      <c r="B26" s="1"/>
      <c r="C26" s="1" t="s">
        <v>1885</v>
      </c>
      <c r="D26" s="1"/>
      <c r="E26" s="6"/>
      <c r="F26" s="6"/>
      <c r="G26" s="6"/>
      <c r="H26" s="1"/>
      <c r="I26" s="1"/>
      <c r="J26" s="6"/>
      <c r="K26" s="6"/>
      <c r="L26" s="1"/>
      <c r="M26" s="1"/>
      <c r="N26" s="6"/>
      <c r="O26" s="6"/>
      <c r="P26" s="1"/>
      <c r="Q26" s="6"/>
      <c r="R26" s="96"/>
      <c r="S26" s="96"/>
      <c r="T26" s="97"/>
      <c r="U26" s="98"/>
      <c r="V26" s="98"/>
      <c r="W26" s="499"/>
      <c r="X26" s="6"/>
      <c r="Y26" s="6"/>
      <c r="Z26" s="6"/>
      <c r="AA26" s="65"/>
      <c r="AB26" s="152"/>
      <c r="AD26" s="557"/>
      <c r="AE26" s="557"/>
      <c r="AF26" s="557"/>
      <c r="AG26" s="557"/>
      <c r="AH26" s="557"/>
      <c r="AI26" s="557"/>
      <c r="AJ26" s="557"/>
      <c r="AK26" s="557"/>
      <c r="AL26" s="557"/>
      <c r="AM26" s="557"/>
      <c r="AN26" s="557"/>
      <c r="AO26" s="606"/>
      <c r="AR26" s="2401"/>
      <c r="AS26" s="2401"/>
      <c r="AT26" s="2401"/>
      <c r="AU26" s="2401"/>
      <c r="AV26" s="2401"/>
      <c r="AW26" s="2401"/>
      <c r="AX26" s="2401"/>
      <c r="AY26" s="2401"/>
      <c r="AZ26" s="2401"/>
      <c r="BA26" s="2401"/>
      <c r="BB26" s="2401"/>
      <c r="BC26" s="2401"/>
      <c r="BD26" s="2401"/>
      <c r="BE26" s="2401"/>
      <c r="BF26" s="2401"/>
      <c r="BG26" s="2401"/>
      <c r="BH26" s="2401"/>
      <c r="BI26" s="2401"/>
      <c r="BJ26" s="2401"/>
      <c r="BK26" s="2401"/>
      <c r="BL26" s="2401"/>
      <c r="BM26" s="2401"/>
      <c r="BN26" s="2401"/>
      <c r="BO26" s="2401"/>
      <c r="BP26" s="2401"/>
      <c r="BQ26" s="2401"/>
      <c r="BR26" s="2401"/>
      <c r="BS26" s="2401"/>
      <c r="BT26" s="2401"/>
      <c r="BU26" s="2401"/>
      <c r="BV26" s="2401"/>
      <c r="BW26" s="2401"/>
      <c r="BX26" s="2401"/>
      <c r="BY26" s="2401"/>
      <c r="BZ26" s="2401"/>
      <c r="CA26" s="2401"/>
      <c r="CB26" s="2401"/>
      <c r="CC26" s="2401"/>
      <c r="CD26" s="2401"/>
    </row>
    <row r="27" spans="1:83" ht="14.15" customHeight="1">
      <c r="A27" s="68"/>
      <c r="B27" s="6"/>
      <c r="AB27" s="105"/>
      <c r="AC27" s="191"/>
      <c r="AD27" s="191"/>
      <c r="AE27" s="191"/>
      <c r="AF27" s="191"/>
      <c r="AG27" s="191"/>
      <c r="AH27" s="191"/>
      <c r="AI27" s="191"/>
      <c r="AJ27" s="191"/>
      <c r="AK27" s="191"/>
      <c r="AL27" s="191"/>
      <c r="AM27" s="191"/>
      <c r="AN27" s="191"/>
      <c r="AO27" s="1407"/>
      <c r="AR27" s="2401"/>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c r="BP27" s="2401"/>
      <c r="BQ27" s="2401"/>
      <c r="BR27" s="2401"/>
      <c r="BS27" s="2401"/>
      <c r="BT27" s="2401"/>
      <c r="BU27" s="2401"/>
      <c r="BV27" s="2401"/>
      <c r="BW27" s="2401"/>
      <c r="BX27" s="2401"/>
      <c r="BY27" s="2401"/>
      <c r="BZ27" s="2401"/>
      <c r="CA27" s="2401"/>
      <c r="CB27" s="2401"/>
      <c r="CC27" s="2401"/>
      <c r="CD27" s="2401"/>
    </row>
    <row r="28" spans="1:83">
      <c r="A28" s="68"/>
      <c r="B28" s="6" t="s">
        <v>2213</v>
      </c>
      <c r="C28" s="6"/>
      <c r="D28" s="6"/>
      <c r="E28" s="6"/>
      <c r="F28" s="6"/>
      <c r="G28" s="6"/>
      <c r="H28" s="6"/>
      <c r="I28" s="6"/>
      <c r="J28" s="6"/>
      <c r="K28" s="6"/>
      <c r="L28" s="6"/>
      <c r="M28" s="6"/>
      <c r="N28" s="6"/>
      <c r="O28" s="6"/>
      <c r="P28" s="6"/>
      <c r="Q28" s="6"/>
      <c r="R28" s="499"/>
      <c r="S28" s="6"/>
      <c r="T28" s="6"/>
      <c r="U28" s="6"/>
      <c r="V28" s="6"/>
      <c r="W28" s="499"/>
      <c r="X28" s="6"/>
      <c r="Y28" s="6"/>
      <c r="Z28" s="6"/>
      <c r="AA28" s="70"/>
      <c r="AB28" s="643"/>
      <c r="AC28" s="2287"/>
      <c r="AD28" s="2287"/>
      <c r="AE28" s="2287"/>
      <c r="AF28" s="2287"/>
      <c r="AG28" s="2287"/>
      <c r="AH28" s="2287"/>
      <c r="AI28" s="2287"/>
      <c r="AJ28" s="2287"/>
      <c r="AK28" s="2287"/>
      <c r="AL28" s="2287"/>
      <c r="AM28" s="2287"/>
      <c r="AN28" s="2287"/>
      <c r="AO28" s="2403"/>
      <c r="AR28" s="2401"/>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c r="BP28" s="2401"/>
      <c r="BQ28" s="2401"/>
      <c r="BR28" s="2401"/>
      <c r="BS28" s="2401"/>
      <c r="BT28" s="2401"/>
      <c r="BU28" s="2401"/>
      <c r="BV28" s="2401"/>
      <c r="BW28" s="2401"/>
      <c r="BX28" s="2401"/>
      <c r="BY28" s="2401"/>
      <c r="BZ28" s="2401"/>
      <c r="CA28" s="2401"/>
      <c r="CB28" s="2401"/>
      <c r="CC28" s="2401"/>
      <c r="CD28" s="2401"/>
    </row>
    <row r="29" spans="1:83" ht="14.15" customHeight="1">
      <c r="A29" s="68"/>
      <c r="C29" s="1" t="s">
        <v>1905</v>
      </c>
      <c r="AB29" s="103"/>
      <c r="AC29" s="2287"/>
      <c r="AD29" s="2287"/>
      <c r="AE29" s="2287"/>
      <c r="AF29" s="2287"/>
      <c r="AG29" s="2287"/>
      <c r="AH29" s="2287"/>
      <c r="AI29" s="2287"/>
      <c r="AJ29" s="2287"/>
      <c r="AK29" s="2287"/>
      <c r="AL29" s="2287"/>
      <c r="AM29" s="2287"/>
      <c r="AN29" s="2287"/>
      <c r="AO29" s="2403"/>
      <c r="AR29" s="2401"/>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c r="BP29" s="2401"/>
      <c r="BQ29" s="2401"/>
      <c r="BR29" s="2401"/>
      <c r="BS29" s="2401"/>
      <c r="BT29" s="2401"/>
      <c r="BU29" s="2401"/>
      <c r="BV29" s="2401"/>
      <c r="BW29" s="2401"/>
      <c r="BX29" s="2401"/>
      <c r="BY29" s="2401"/>
      <c r="BZ29" s="2401"/>
      <c r="CA29" s="2401"/>
      <c r="CB29" s="2401"/>
      <c r="CC29" s="2401"/>
      <c r="CD29" s="2401"/>
    </row>
    <row r="30" spans="1:83" s="121" customFormat="1" ht="14.15" customHeight="1">
      <c r="A30" s="162"/>
      <c r="B30" s="499"/>
      <c r="X30" s="581"/>
      <c r="Y30" s="581"/>
      <c r="Z30" s="581"/>
      <c r="AA30" s="499"/>
      <c r="AB30" s="155"/>
      <c r="AC30" s="2287"/>
      <c r="AD30" s="2287"/>
      <c r="AE30" s="2287"/>
      <c r="AF30" s="2287"/>
      <c r="AG30" s="2287"/>
      <c r="AH30" s="2287"/>
      <c r="AI30" s="2287"/>
      <c r="AJ30" s="2287"/>
      <c r="AK30" s="2287"/>
      <c r="AL30" s="2287"/>
      <c r="AM30" s="2287"/>
      <c r="AN30" s="2287"/>
      <c r="AO30" s="2403"/>
      <c r="AQ30" s="5"/>
      <c r="AR30" s="2401"/>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c r="BP30" s="2401"/>
      <c r="BQ30" s="2401"/>
      <c r="BR30" s="2401"/>
      <c r="BS30" s="2401"/>
      <c r="BT30" s="2401"/>
      <c r="BU30" s="2401"/>
      <c r="BV30" s="2401"/>
      <c r="BW30" s="2401"/>
      <c r="BX30" s="2401"/>
      <c r="BY30" s="2401"/>
      <c r="BZ30" s="2401"/>
      <c r="CA30" s="2401"/>
      <c r="CB30" s="2401"/>
      <c r="CC30" s="2401"/>
      <c r="CD30" s="2401"/>
      <c r="CE30" s="5"/>
    </row>
    <row r="31" spans="1:83" ht="14.15" customHeight="1">
      <c r="A31" s="68"/>
      <c r="B31" s="1" t="s">
        <v>2214</v>
      </c>
      <c r="AB31" s="105"/>
      <c r="AC31" s="115"/>
      <c r="AD31" s="115"/>
      <c r="AE31" s="115"/>
      <c r="AF31" s="115"/>
      <c r="AG31" s="115"/>
      <c r="AH31" s="115"/>
      <c r="AI31" s="115"/>
      <c r="AJ31" s="115"/>
      <c r="AK31" s="115"/>
      <c r="AL31" s="115"/>
      <c r="AM31" s="115"/>
      <c r="AN31" s="115"/>
      <c r="AO31" s="116"/>
      <c r="AR31" s="2401"/>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c r="BP31" s="2401"/>
      <c r="BQ31" s="2401"/>
      <c r="BR31" s="2401"/>
      <c r="BS31" s="2401"/>
      <c r="BT31" s="2401"/>
      <c r="BU31" s="2401"/>
      <c r="BV31" s="2401"/>
      <c r="BW31" s="2401"/>
      <c r="BX31" s="2401"/>
      <c r="BY31" s="2401"/>
      <c r="BZ31" s="2401"/>
      <c r="CA31" s="2401"/>
      <c r="CB31" s="2401"/>
      <c r="CC31" s="2401"/>
      <c r="CD31" s="2401"/>
    </row>
    <row r="32" spans="1:83" ht="14.15" customHeight="1">
      <c r="A32" s="68"/>
      <c r="C32" s="5" t="s">
        <v>1886</v>
      </c>
      <c r="AB32" s="105" t="s">
        <v>1898</v>
      </c>
      <c r="AC32" s="583"/>
      <c r="AD32" s="82"/>
      <c r="AE32" s="82"/>
      <c r="AF32" s="82"/>
      <c r="AG32" s="82"/>
      <c r="AH32" s="82"/>
      <c r="AI32" s="82"/>
      <c r="AJ32" s="82"/>
      <c r="AK32" s="82"/>
      <c r="AL32" s="82"/>
      <c r="AM32" s="82"/>
      <c r="AN32" s="82"/>
      <c r="AO32" s="116"/>
      <c r="AR32" s="2401"/>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c r="BP32" s="2401"/>
      <c r="BQ32" s="2401"/>
      <c r="BR32" s="2401"/>
      <c r="BS32" s="2401"/>
      <c r="BT32" s="2401"/>
      <c r="BU32" s="2401"/>
      <c r="BV32" s="2401"/>
      <c r="BW32" s="2401"/>
      <c r="BX32" s="2401"/>
      <c r="BY32" s="2401"/>
      <c r="BZ32" s="2401"/>
      <c r="CA32" s="2401"/>
      <c r="CB32" s="2401"/>
      <c r="CC32" s="2401"/>
      <c r="CD32" s="2401"/>
    </row>
    <row r="33" spans="1:82" ht="14.15" customHeight="1">
      <c r="A33" s="68"/>
      <c r="C33" s="6"/>
      <c r="D33" s="2412"/>
      <c r="E33" s="2412"/>
      <c r="F33" s="2412"/>
      <c r="G33" s="2412"/>
      <c r="H33" s="2412"/>
      <c r="I33" s="2412"/>
      <c r="J33" s="2412"/>
      <c r="K33" s="2412"/>
      <c r="L33" s="2412"/>
      <c r="M33" s="2412"/>
      <c r="N33" s="2412"/>
      <c r="O33" s="2412"/>
      <c r="P33" s="2412"/>
      <c r="Q33" s="2412"/>
      <c r="R33" s="2412"/>
      <c r="S33" s="2412"/>
      <c r="T33" s="2412"/>
      <c r="U33" s="2412"/>
      <c r="V33" s="2412"/>
      <c r="W33" s="2412"/>
      <c r="X33" s="2412"/>
      <c r="Y33" s="2412"/>
      <c r="Z33" s="2412"/>
      <c r="AA33" s="70"/>
      <c r="AB33" s="643" t="s">
        <v>480</v>
      </c>
      <c r="AC33" s="583" t="s">
        <v>1900</v>
      </c>
      <c r="AD33" s="115"/>
      <c r="AE33" s="115"/>
      <c r="AF33" s="115"/>
      <c r="AG33" s="65"/>
      <c r="AH33" s="115"/>
      <c r="AI33" s="115"/>
      <c r="AJ33" s="115"/>
      <c r="AK33" s="115"/>
      <c r="AL33" s="115"/>
      <c r="AM33" s="115"/>
      <c r="AN33" s="115"/>
      <c r="AO33" s="144"/>
      <c r="AR33" s="2401"/>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c r="BP33" s="2401"/>
      <c r="BQ33" s="2401"/>
      <c r="BR33" s="2401"/>
      <c r="BS33" s="2401"/>
      <c r="BT33" s="2401"/>
      <c r="BU33" s="2401"/>
      <c r="BV33" s="2401"/>
      <c r="BW33" s="2401"/>
      <c r="BX33" s="2401"/>
      <c r="BY33" s="2401"/>
      <c r="BZ33" s="2401"/>
      <c r="CA33" s="2401"/>
      <c r="CB33" s="2401"/>
      <c r="CC33" s="2401"/>
      <c r="CD33" s="2401"/>
    </row>
    <row r="34" spans="1:82" ht="14.15" customHeight="1">
      <c r="A34" s="68"/>
      <c r="B34" s="6"/>
      <c r="C34" s="1"/>
      <c r="D34" s="2412"/>
      <c r="E34" s="2412"/>
      <c r="F34" s="2412"/>
      <c r="G34" s="2412"/>
      <c r="H34" s="2412"/>
      <c r="I34" s="2412"/>
      <c r="J34" s="2412"/>
      <c r="K34" s="2412"/>
      <c r="L34" s="2412"/>
      <c r="M34" s="2412"/>
      <c r="N34" s="2412"/>
      <c r="O34" s="2412"/>
      <c r="P34" s="2412"/>
      <c r="Q34" s="2412"/>
      <c r="R34" s="2412"/>
      <c r="S34" s="2412"/>
      <c r="T34" s="2412"/>
      <c r="U34" s="2412"/>
      <c r="V34" s="2412"/>
      <c r="W34" s="2412"/>
      <c r="X34" s="2412"/>
      <c r="Y34" s="2412"/>
      <c r="Z34" s="2412"/>
      <c r="AA34" s="6"/>
      <c r="AB34" s="105"/>
      <c r="AC34" s="115"/>
      <c r="AD34" s="65"/>
      <c r="AE34" s="115"/>
      <c r="AF34" s="115"/>
      <c r="AG34" s="115"/>
      <c r="AH34" s="115"/>
      <c r="AI34" s="115"/>
      <c r="AJ34" s="115"/>
      <c r="AK34" s="115"/>
      <c r="AL34" s="115"/>
      <c r="AM34" s="115"/>
      <c r="AN34" s="115"/>
      <c r="AO34" s="116"/>
      <c r="AR34" s="2401"/>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c r="BP34" s="2401"/>
      <c r="BQ34" s="2401"/>
      <c r="BR34" s="2401"/>
      <c r="BS34" s="2401"/>
      <c r="BT34" s="2401"/>
      <c r="BU34" s="2401"/>
      <c r="BV34" s="2401"/>
      <c r="BW34" s="2401"/>
      <c r="BX34" s="2401"/>
      <c r="BY34" s="2401"/>
      <c r="BZ34" s="2401"/>
      <c r="CA34" s="2401"/>
      <c r="CB34" s="2401"/>
      <c r="CC34" s="2401"/>
      <c r="CD34" s="2401"/>
    </row>
    <row r="35" spans="1:82" ht="14.15" customHeight="1">
      <c r="A35" s="68"/>
      <c r="B35" s="6"/>
      <c r="C35" s="1"/>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6"/>
      <c r="AB35" s="105"/>
      <c r="AC35" s="115"/>
      <c r="AD35" s="115"/>
      <c r="AE35" s="115"/>
      <c r="AF35" s="115"/>
      <c r="AG35" s="115"/>
      <c r="AH35" s="115"/>
      <c r="AI35" s="115"/>
      <c r="AJ35" s="115"/>
      <c r="AK35" s="115"/>
      <c r="AL35" s="82"/>
      <c r="AM35" s="82"/>
      <c r="AN35" s="82"/>
      <c r="AO35" s="116"/>
      <c r="AR35" s="2401"/>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c r="BP35" s="2401"/>
      <c r="BQ35" s="2401"/>
      <c r="BR35" s="2401"/>
      <c r="BS35" s="2401"/>
      <c r="BT35" s="2401"/>
      <c r="BU35" s="2401"/>
      <c r="BV35" s="2401"/>
      <c r="BW35" s="2401"/>
      <c r="BX35" s="2401"/>
      <c r="BY35" s="2401"/>
      <c r="BZ35" s="2401"/>
      <c r="CA35" s="2401"/>
      <c r="CB35" s="2401"/>
      <c r="CC35" s="2401"/>
      <c r="CD35" s="2401"/>
    </row>
    <row r="36" spans="1:82" ht="14.15" customHeight="1">
      <c r="A36" s="68"/>
      <c r="B36" s="183" t="s">
        <v>481</v>
      </c>
      <c r="C36" s="146"/>
      <c r="D36" s="146"/>
      <c r="E36" s="146"/>
      <c r="F36" s="146"/>
      <c r="G36" s="146"/>
      <c r="H36" s="146"/>
      <c r="I36" s="146"/>
      <c r="J36" s="146"/>
      <c r="K36" s="146"/>
      <c r="L36" s="146"/>
      <c r="M36" s="146"/>
      <c r="N36" s="146"/>
      <c r="O36" s="146"/>
      <c r="P36" s="146"/>
      <c r="Q36" s="146"/>
      <c r="R36" s="809"/>
      <c r="S36" s="146"/>
      <c r="T36" s="146"/>
      <c r="U36" s="146"/>
      <c r="V36" s="146"/>
      <c r="W36" s="809"/>
      <c r="X36" s="146"/>
      <c r="Y36" s="146"/>
      <c r="Z36" s="146"/>
      <c r="AA36" s="177"/>
      <c r="AD36" s="115"/>
      <c r="AE36" s="115"/>
      <c r="AF36" s="115"/>
      <c r="AG36" s="115"/>
      <c r="AH36" s="115"/>
      <c r="AI36" s="115"/>
      <c r="AJ36" s="115"/>
      <c r="AK36" s="115"/>
      <c r="AL36" s="115"/>
      <c r="AM36" s="115"/>
      <c r="AN36" s="115"/>
      <c r="AO36" s="116"/>
      <c r="AR36" s="1650"/>
      <c r="AS36" s="849"/>
      <c r="AT36" s="849"/>
      <c r="AU36" s="849"/>
      <c r="AV36" s="849"/>
      <c r="AW36" s="849"/>
      <c r="AX36" s="849"/>
      <c r="AY36" s="849"/>
      <c r="AZ36" s="849"/>
      <c r="BA36" s="849"/>
      <c r="BB36" s="849"/>
      <c r="BC36" s="849"/>
      <c r="BD36" s="849"/>
      <c r="BE36" s="849"/>
      <c r="BF36" s="849"/>
      <c r="BG36" s="849"/>
      <c r="BH36" s="849"/>
      <c r="BI36" s="849"/>
      <c r="BJ36" s="849"/>
      <c r="BK36" s="849"/>
      <c r="BL36" s="849"/>
      <c r="BM36" s="849"/>
      <c r="BN36" s="849"/>
      <c r="BO36" s="849"/>
      <c r="BP36" s="849"/>
      <c r="BQ36" s="849"/>
      <c r="BR36" s="849"/>
      <c r="BS36" s="849"/>
      <c r="BT36" s="849"/>
      <c r="BU36" s="849"/>
      <c r="BV36" s="849"/>
      <c r="BW36" s="849"/>
      <c r="BX36" s="849"/>
      <c r="BY36" s="849"/>
      <c r="BZ36" s="849"/>
      <c r="CA36" s="849"/>
      <c r="CB36" s="849"/>
      <c r="CC36" s="849"/>
      <c r="CD36" s="849"/>
    </row>
    <row r="37" spans="1:82" ht="14.15" customHeight="1">
      <c r="A37" s="68"/>
      <c r="B37" s="1" t="s">
        <v>2142</v>
      </c>
      <c r="C37" s="146"/>
      <c r="D37" s="146"/>
      <c r="E37" s="146"/>
      <c r="F37" s="146"/>
      <c r="G37" s="146"/>
      <c r="H37" s="146"/>
      <c r="I37" s="146"/>
      <c r="J37" s="146"/>
      <c r="K37" s="146"/>
      <c r="L37" s="146"/>
      <c r="M37" s="146"/>
      <c r="N37" s="146"/>
      <c r="O37" s="146"/>
      <c r="P37" s="146"/>
      <c r="Q37" s="146"/>
      <c r="R37" s="809"/>
      <c r="S37" s="146"/>
      <c r="T37" s="146"/>
      <c r="U37" s="146"/>
      <c r="V37" s="146"/>
      <c r="W37" s="809"/>
      <c r="X37" s="146"/>
      <c r="Y37" s="146"/>
      <c r="Z37" s="146"/>
      <c r="AB37" s="105"/>
      <c r="AC37" s="115"/>
      <c r="AD37" s="115"/>
      <c r="AE37" s="115"/>
      <c r="AF37" s="115"/>
      <c r="AG37" s="115"/>
      <c r="AH37" s="115"/>
      <c r="AI37" s="115"/>
      <c r="AJ37" s="115"/>
      <c r="AK37" s="115"/>
      <c r="AL37" s="115"/>
      <c r="AM37" s="115"/>
      <c r="AN37" s="115"/>
      <c r="AO37" s="116"/>
      <c r="AR37" s="849"/>
      <c r="AS37" s="849"/>
      <c r="AT37" s="849"/>
      <c r="AU37" s="849"/>
      <c r="AV37" s="849"/>
      <c r="AW37" s="849"/>
      <c r="AX37" s="849"/>
      <c r="AY37" s="849"/>
      <c r="AZ37" s="849"/>
      <c r="BA37" s="849"/>
      <c r="BB37" s="849"/>
      <c r="BC37" s="849"/>
      <c r="BD37" s="849"/>
      <c r="BE37" s="849"/>
      <c r="BF37" s="849"/>
      <c r="BG37" s="849"/>
      <c r="BH37" s="849"/>
      <c r="BI37" s="849"/>
      <c r="BJ37" s="849"/>
      <c r="BK37" s="849"/>
      <c r="BL37" s="849"/>
      <c r="BM37" s="849"/>
      <c r="BN37" s="849"/>
      <c r="BO37" s="849"/>
      <c r="BP37" s="849"/>
      <c r="BQ37" s="849"/>
      <c r="BR37" s="849"/>
      <c r="BS37" s="849"/>
      <c r="BT37" s="849"/>
      <c r="BU37" s="849"/>
      <c r="BV37" s="849"/>
      <c r="BW37" s="849"/>
      <c r="BX37" s="849"/>
      <c r="BY37" s="849"/>
      <c r="BZ37" s="849"/>
      <c r="CA37" s="849"/>
      <c r="CB37" s="849"/>
      <c r="CC37" s="849"/>
      <c r="CD37" s="849"/>
    </row>
    <row r="38" spans="1:82" ht="14.15" customHeight="1">
      <c r="A38" s="68"/>
      <c r="B38" s="6" t="s">
        <v>1901</v>
      </c>
      <c r="C38" s="6"/>
      <c r="D38" s="6"/>
      <c r="E38" s="6"/>
      <c r="F38" s="6"/>
      <c r="G38" s="6"/>
      <c r="H38" s="6"/>
      <c r="I38" s="6"/>
      <c r="J38" s="6"/>
      <c r="K38" s="6"/>
      <c r="L38" s="6"/>
      <c r="M38" s="6"/>
      <c r="N38" s="6"/>
      <c r="O38" s="6"/>
      <c r="P38" s="6"/>
      <c r="Q38" s="6"/>
      <c r="R38" s="499"/>
      <c r="S38" s="6"/>
      <c r="T38" s="6"/>
      <c r="U38" s="6"/>
      <c r="V38" s="6"/>
      <c r="W38" s="499"/>
      <c r="X38" s="6"/>
      <c r="Y38" s="6"/>
      <c r="Z38" s="6"/>
      <c r="AA38" s="70"/>
      <c r="AB38" s="105"/>
      <c r="AC38" s="115"/>
      <c r="AD38" s="82"/>
      <c r="AE38" s="82"/>
      <c r="AF38" s="82"/>
      <c r="AG38" s="82"/>
      <c r="AH38" s="82"/>
      <c r="AI38" s="82"/>
      <c r="AJ38" s="82"/>
      <c r="AK38" s="82"/>
      <c r="AL38" s="82"/>
      <c r="AM38" s="82"/>
      <c r="AN38" s="82"/>
      <c r="AO38" s="116"/>
      <c r="AR38" s="5004" t="s">
        <v>1723</v>
      </c>
      <c r="AS38" s="5004"/>
      <c r="AT38" s="5004"/>
      <c r="AU38" s="5004"/>
      <c r="AV38" s="5004"/>
      <c r="AW38" s="5004"/>
      <c r="AX38" s="5004"/>
      <c r="AY38" s="5004"/>
      <c r="AZ38" s="5004"/>
      <c r="BA38" s="5004"/>
      <c r="BB38" s="5004"/>
      <c r="BC38" s="5004"/>
      <c r="BD38" s="5004"/>
      <c r="BE38" s="5004"/>
      <c r="BF38" s="5004"/>
      <c r="BG38" s="5004"/>
      <c r="BH38" s="5004"/>
      <c r="BI38" s="5004"/>
      <c r="BJ38" s="5004"/>
      <c r="BK38" s="5004"/>
      <c r="BL38" s="5004"/>
      <c r="BM38" s="5004"/>
      <c r="BN38" s="5004"/>
      <c r="BO38" s="5004"/>
      <c r="BP38" s="5004"/>
      <c r="BQ38" s="5004"/>
      <c r="BR38" s="5004"/>
      <c r="BS38" s="5004"/>
      <c r="BT38" s="5004"/>
      <c r="BU38" s="5004"/>
      <c r="BV38" s="5004"/>
      <c r="BW38" s="5004"/>
      <c r="BX38" s="5004"/>
      <c r="BY38" s="5004"/>
      <c r="BZ38" s="5004"/>
      <c r="CA38" s="5004"/>
      <c r="CB38" s="5004"/>
      <c r="CC38" s="5004"/>
      <c r="CD38" s="849"/>
    </row>
    <row r="39" spans="1:82" ht="14.15" customHeight="1">
      <c r="A39" s="68"/>
      <c r="C39" s="5" t="s">
        <v>558</v>
      </c>
      <c r="AA39" s="883"/>
      <c r="AB39" s="105"/>
      <c r="AC39" s="115"/>
      <c r="AD39" s="82"/>
      <c r="AE39" s="82"/>
      <c r="AF39" s="82"/>
      <c r="AG39" s="82"/>
      <c r="AH39" s="82"/>
      <c r="AI39" s="82"/>
      <c r="AJ39" s="82"/>
      <c r="AK39" s="82"/>
      <c r="AL39" s="82"/>
      <c r="AM39" s="82"/>
      <c r="AN39" s="82"/>
      <c r="AO39" s="116"/>
      <c r="AR39" s="1850" t="s">
        <v>1942</v>
      </c>
      <c r="AS39" s="1850"/>
      <c r="AT39" s="1850"/>
      <c r="AU39" s="1850"/>
      <c r="AV39" s="1850"/>
      <c r="AW39" s="1850"/>
      <c r="AX39" s="1850"/>
      <c r="AY39" s="1850"/>
      <c r="AZ39" s="1850"/>
      <c r="BA39" s="1850"/>
      <c r="BB39" s="1850"/>
      <c r="BC39" s="1850"/>
      <c r="BD39" s="1850"/>
      <c r="BE39" s="1850"/>
      <c r="BF39" s="1850"/>
      <c r="BG39" s="1850"/>
      <c r="BH39" s="1850"/>
      <c r="BI39" s="1850"/>
      <c r="BJ39" s="1850"/>
      <c r="BK39" s="1850"/>
      <c r="BL39" s="1850"/>
      <c r="BM39" s="1850"/>
      <c r="BN39" s="1850"/>
      <c r="BO39" s="1850"/>
      <c r="BP39" s="1850"/>
      <c r="BQ39" s="1850"/>
      <c r="BR39" s="1850"/>
      <c r="BS39" s="1850"/>
      <c r="BT39" s="1850"/>
      <c r="BU39" s="1850"/>
      <c r="BV39" s="1850"/>
      <c r="BW39" s="1850"/>
      <c r="BX39" s="1850"/>
      <c r="BY39" s="1850"/>
      <c r="BZ39" s="1850"/>
      <c r="CA39" s="1850"/>
      <c r="CB39" s="1850"/>
      <c r="CC39" s="1850"/>
      <c r="CD39" s="1850"/>
    </row>
    <row r="40" spans="1:82" ht="14.15" customHeight="1">
      <c r="A40" s="62"/>
      <c r="AA40" s="883"/>
      <c r="AB40" s="105"/>
      <c r="AC40" s="115"/>
      <c r="AD40" s="115"/>
      <c r="AE40" s="115"/>
      <c r="AF40" s="115"/>
      <c r="AG40" s="65"/>
      <c r="AH40" s="115"/>
      <c r="AI40" s="115"/>
      <c r="AJ40" s="115"/>
      <c r="AK40" s="115"/>
      <c r="AL40" s="115"/>
      <c r="AM40" s="115"/>
      <c r="AN40" s="115"/>
      <c r="AO40" s="144"/>
      <c r="AR40" s="1850"/>
      <c r="AS40" s="1850"/>
      <c r="AT40" s="1850"/>
      <c r="AU40" s="1850"/>
      <c r="AV40" s="1850"/>
      <c r="AW40" s="1850"/>
      <c r="AX40" s="1850"/>
      <c r="AY40" s="1850"/>
      <c r="AZ40" s="1850"/>
      <c r="BA40" s="1850"/>
      <c r="BB40" s="1850"/>
      <c r="BC40" s="1850"/>
      <c r="BD40" s="1850"/>
      <c r="BE40" s="1850"/>
      <c r="BF40" s="1850"/>
      <c r="BG40" s="1850"/>
      <c r="BH40" s="1850"/>
      <c r="BI40" s="1850"/>
      <c r="BJ40" s="1850"/>
      <c r="BK40" s="1850"/>
      <c r="BL40" s="1850"/>
      <c r="BM40" s="1850"/>
      <c r="BN40" s="1850"/>
      <c r="BO40" s="1850"/>
      <c r="BP40" s="1850"/>
      <c r="BQ40" s="1850"/>
      <c r="BR40" s="1850"/>
      <c r="BS40" s="1850"/>
      <c r="BT40" s="1850"/>
      <c r="BU40" s="1850"/>
      <c r="BV40" s="1850"/>
      <c r="BW40" s="1850"/>
      <c r="BX40" s="1850"/>
      <c r="BY40" s="1850"/>
      <c r="BZ40" s="1850"/>
      <c r="CA40" s="1850"/>
      <c r="CB40" s="1850"/>
      <c r="CC40" s="1850"/>
      <c r="CD40" s="1850"/>
    </row>
    <row r="41" spans="1:82" ht="14.15" customHeight="1">
      <c r="A41" s="68"/>
      <c r="B41" s="226" t="s">
        <v>1902</v>
      </c>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1651"/>
      <c r="AB41" s="105"/>
      <c r="AC41" s="115"/>
      <c r="AD41" s="115"/>
      <c r="AE41" s="115"/>
      <c r="AF41" s="115"/>
      <c r="AG41" s="65"/>
      <c r="AH41" s="115"/>
      <c r="AI41" s="115"/>
      <c r="AJ41" s="115"/>
      <c r="AK41" s="115"/>
      <c r="AL41" s="115"/>
      <c r="AM41" s="115"/>
      <c r="AN41" s="115"/>
      <c r="AO41" s="144"/>
      <c r="AR41" s="1850"/>
      <c r="AS41" s="1850"/>
      <c r="AT41" s="1850"/>
      <c r="AU41" s="1850"/>
      <c r="AV41" s="1850"/>
      <c r="AW41" s="1850"/>
      <c r="AX41" s="1850"/>
      <c r="AY41" s="1850"/>
      <c r="AZ41" s="1850"/>
      <c r="BA41" s="1850"/>
      <c r="BB41" s="1850"/>
      <c r="BC41" s="1850"/>
      <c r="BD41" s="1850"/>
      <c r="BE41" s="1850"/>
      <c r="BF41" s="1850"/>
      <c r="BG41" s="1850"/>
      <c r="BH41" s="1850"/>
      <c r="BI41" s="1850"/>
      <c r="BJ41" s="1850"/>
      <c r="BK41" s="1850"/>
      <c r="BL41" s="1850"/>
      <c r="BM41" s="1850"/>
      <c r="BN41" s="1850"/>
      <c r="BO41" s="1850"/>
      <c r="BP41" s="1850"/>
      <c r="BQ41" s="1850"/>
      <c r="BR41" s="1850"/>
      <c r="BS41" s="1850"/>
      <c r="BT41" s="1850"/>
      <c r="BU41" s="1850"/>
      <c r="BV41" s="1850"/>
      <c r="BW41" s="1850"/>
      <c r="BX41" s="1850"/>
      <c r="BY41" s="1850"/>
      <c r="BZ41" s="1850"/>
      <c r="CA41" s="1850"/>
      <c r="CB41" s="1850"/>
      <c r="CC41" s="1850"/>
      <c r="CD41" s="1850"/>
    </row>
    <row r="42" spans="1:82" ht="14.15" customHeight="1">
      <c r="A42" s="145"/>
      <c r="B42" s="183"/>
      <c r="C42" s="146"/>
      <c r="D42" s="146"/>
      <c r="E42" s="146"/>
      <c r="F42" s="146"/>
      <c r="G42" s="146"/>
      <c r="H42" s="146"/>
      <c r="I42" s="146"/>
      <c r="J42" s="146"/>
      <c r="K42" s="146"/>
      <c r="L42" s="146"/>
      <c r="M42" s="146"/>
      <c r="N42" s="146"/>
      <c r="O42" s="146"/>
      <c r="P42" s="146"/>
      <c r="Q42" s="146"/>
      <c r="R42" s="809"/>
      <c r="S42" s="146"/>
      <c r="T42" s="146"/>
      <c r="U42" s="146"/>
      <c r="V42" s="146"/>
      <c r="W42" s="809"/>
      <c r="X42" s="146"/>
      <c r="Y42" s="146"/>
      <c r="Z42" s="146"/>
      <c r="AB42" s="148"/>
      <c r="AC42" s="146"/>
      <c r="AD42" s="146"/>
      <c r="AE42" s="146"/>
      <c r="AF42" s="146"/>
      <c r="AG42" s="146"/>
      <c r="AH42" s="146"/>
      <c r="AI42" s="146"/>
      <c r="AJ42" s="146"/>
      <c r="AK42" s="146"/>
      <c r="AL42" s="146"/>
      <c r="AM42" s="146"/>
      <c r="AN42" s="146"/>
      <c r="AO42" s="149"/>
      <c r="AR42" s="1850"/>
      <c r="AS42" s="1850"/>
      <c r="AT42" s="1850"/>
      <c r="AU42" s="1850"/>
      <c r="AV42" s="1850"/>
      <c r="AW42" s="1850"/>
      <c r="AX42" s="1850"/>
      <c r="AY42" s="1850"/>
      <c r="AZ42" s="1850"/>
      <c r="BA42" s="1850"/>
      <c r="BB42" s="1850"/>
      <c r="BC42" s="1850"/>
      <c r="BD42" s="1850"/>
      <c r="BE42" s="1850"/>
      <c r="BF42" s="1850"/>
      <c r="BG42" s="1850"/>
      <c r="BH42" s="1850"/>
      <c r="BI42" s="1850"/>
      <c r="BJ42" s="1850"/>
      <c r="BK42" s="1850"/>
      <c r="BL42" s="1850"/>
      <c r="BM42" s="1850"/>
      <c r="BN42" s="1850"/>
      <c r="BO42" s="1850"/>
      <c r="BP42" s="1850"/>
      <c r="BQ42" s="1850"/>
      <c r="BR42" s="1850"/>
      <c r="BS42" s="1850"/>
      <c r="BT42" s="1850"/>
      <c r="BU42" s="1850"/>
      <c r="BV42" s="1850"/>
      <c r="BW42" s="1850"/>
      <c r="BX42" s="1850"/>
      <c r="BY42" s="1850"/>
      <c r="BZ42" s="1850"/>
      <c r="CA42" s="1850"/>
      <c r="CB42" s="1850"/>
      <c r="CC42" s="1850"/>
      <c r="CD42" s="1850"/>
    </row>
    <row r="43" spans="1:82" ht="14.15" customHeight="1">
      <c r="A43" s="145"/>
      <c r="B43" s="285" t="s">
        <v>1903</v>
      </c>
      <c r="C43" s="146"/>
      <c r="D43" s="146"/>
      <c r="E43" s="146"/>
      <c r="F43" s="146"/>
      <c r="G43" s="146"/>
      <c r="H43" s="146"/>
      <c r="I43" s="146"/>
      <c r="J43" s="146"/>
      <c r="K43" s="146"/>
      <c r="L43" s="146"/>
      <c r="M43" s="146"/>
      <c r="N43" s="146"/>
      <c r="O43" s="146"/>
      <c r="P43" s="146"/>
      <c r="Q43" s="146"/>
      <c r="R43" s="809"/>
      <c r="S43" s="146"/>
      <c r="T43" s="146"/>
      <c r="U43" s="146"/>
      <c r="V43" s="146"/>
      <c r="W43" s="809"/>
      <c r="X43" s="146"/>
      <c r="Y43" s="146"/>
      <c r="Z43" s="146"/>
      <c r="AA43" s="177"/>
      <c r="AB43" s="1652" t="s">
        <v>15</v>
      </c>
      <c r="AC43" s="3590" t="s">
        <v>1946</v>
      </c>
      <c r="AD43" s="3590"/>
      <c r="AE43" s="3590"/>
      <c r="AF43" s="3590"/>
      <c r="AG43" s="3590"/>
      <c r="AH43" s="3590"/>
      <c r="AI43" s="3590"/>
      <c r="AJ43" s="3590"/>
      <c r="AK43" s="3590"/>
      <c r="AL43" s="3590"/>
      <c r="AM43" s="3590"/>
      <c r="AN43" s="3590"/>
      <c r="AO43" s="3591"/>
      <c r="AR43" s="1850"/>
      <c r="AS43" s="1850"/>
      <c r="AT43" s="1850"/>
      <c r="AU43" s="1850"/>
      <c r="AV43" s="1850"/>
      <c r="AW43" s="1850"/>
      <c r="AX43" s="1850"/>
      <c r="AY43" s="1850"/>
      <c r="AZ43" s="1850"/>
      <c r="BA43" s="1850"/>
      <c r="BB43" s="1850"/>
      <c r="BC43" s="1850"/>
      <c r="BD43" s="1850"/>
      <c r="BE43" s="1850"/>
      <c r="BF43" s="1850"/>
      <c r="BG43" s="1850"/>
      <c r="BH43" s="1850"/>
      <c r="BI43" s="1850"/>
      <c r="BJ43" s="1850"/>
      <c r="BK43" s="1850"/>
      <c r="BL43" s="1850"/>
      <c r="BM43" s="1850"/>
      <c r="BN43" s="1850"/>
      <c r="BO43" s="1850"/>
      <c r="BP43" s="1850"/>
      <c r="BQ43" s="1850"/>
      <c r="BR43" s="1850"/>
      <c r="BS43" s="1850"/>
      <c r="BT43" s="1850"/>
      <c r="BU43" s="1850"/>
      <c r="BV43" s="1850"/>
      <c r="BW43" s="1850"/>
      <c r="BX43" s="1850"/>
      <c r="BY43" s="1850"/>
      <c r="BZ43" s="1850"/>
      <c r="CA43" s="1850"/>
      <c r="CB43" s="1850"/>
      <c r="CC43" s="1850"/>
      <c r="CD43" s="1850"/>
    </row>
    <row r="44" spans="1:82" ht="14.15" customHeight="1">
      <c r="A44" s="145"/>
      <c r="B44" s="146"/>
      <c r="C44" s="183" t="s">
        <v>1887</v>
      </c>
      <c r="D44" s="146"/>
      <c r="E44" s="146"/>
      <c r="F44" s="146"/>
      <c r="G44" s="146"/>
      <c r="H44" s="146"/>
      <c r="I44" s="146"/>
      <c r="J44" s="146"/>
      <c r="K44" s="146"/>
      <c r="L44" s="146"/>
      <c r="M44" s="146"/>
      <c r="N44" s="146"/>
      <c r="O44" s="146"/>
      <c r="P44" s="146"/>
      <c r="Q44" s="146"/>
      <c r="R44" s="809"/>
      <c r="S44" s="146"/>
      <c r="T44" s="146"/>
      <c r="U44" s="146"/>
      <c r="V44" s="146"/>
      <c r="W44" s="809"/>
      <c r="X44" s="146"/>
      <c r="Y44" s="146"/>
      <c r="Z44" s="146"/>
      <c r="AA44" s="177"/>
      <c r="AB44" s="643"/>
      <c r="AC44" s="3590"/>
      <c r="AD44" s="3590"/>
      <c r="AE44" s="3590"/>
      <c r="AF44" s="3590"/>
      <c r="AG44" s="3590"/>
      <c r="AH44" s="3590"/>
      <c r="AI44" s="3590"/>
      <c r="AJ44" s="3590"/>
      <c r="AK44" s="3590"/>
      <c r="AL44" s="3590"/>
      <c r="AM44" s="3590"/>
      <c r="AN44" s="3590"/>
      <c r="AO44" s="359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c r="CB44" s="1251"/>
      <c r="CC44" s="1251"/>
    </row>
    <row r="45" spans="1:82" ht="14.15" customHeight="1">
      <c r="A45" s="68"/>
      <c r="B45" s="285"/>
      <c r="C45" s="146"/>
      <c r="D45" s="146"/>
      <c r="E45" s="146"/>
      <c r="F45" s="146"/>
      <c r="G45" s="146"/>
      <c r="H45" s="146"/>
      <c r="I45" s="146"/>
      <c r="J45" s="146"/>
      <c r="K45" s="146"/>
      <c r="L45" s="146"/>
      <c r="M45" s="146"/>
      <c r="N45" s="146"/>
      <c r="O45" s="146"/>
      <c r="P45" s="146"/>
      <c r="Q45" s="146"/>
      <c r="R45" s="809"/>
      <c r="S45" s="146"/>
      <c r="T45" s="146"/>
      <c r="U45" s="146"/>
      <c r="V45" s="146"/>
      <c r="W45" s="809"/>
      <c r="X45" s="146"/>
      <c r="Y45" s="146"/>
      <c r="Z45" s="146"/>
      <c r="AA45" s="177"/>
      <c r="AB45" s="643"/>
      <c r="AC45" s="344"/>
      <c r="AD45" s="1192"/>
      <c r="AE45" s="1192"/>
      <c r="AF45" s="1192"/>
      <c r="AG45" s="1192"/>
      <c r="AH45" s="1192"/>
      <c r="AI45" s="1192"/>
      <c r="AJ45" s="1192"/>
      <c r="AK45" s="1192"/>
      <c r="AL45" s="1192"/>
      <c r="AM45" s="1192"/>
      <c r="AN45" s="1192"/>
      <c r="AO45" s="1193"/>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c r="CB45" s="1251"/>
      <c r="CC45" s="1251"/>
    </row>
    <row r="46" spans="1:82" ht="14.15" customHeight="1">
      <c r="A46" s="68"/>
      <c r="B46" s="226" t="s">
        <v>1904</v>
      </c>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1651"/>
      <c r="AB46" s="643"/>
      <c r="AC46" s="1192"/>
      <c r="AD46" s="1192"/>
      <c r="AE46" s="1192"/>
      <c r="AF46" s="1192"/>
      <c r="AG46" s="1192"/>
      <c r="AH46" s="1192"/>
      <c r="AI46" s="1192"/>
      <c r="AJ46" s="1192"/>
      <c r="AK46" s="1192"/>
      <c r="AL46" s="1192"/>
      <c r="AM46" s="1192"/>
      <c r="AN46" s="1192"/>
      <c r="AO46" s="1193"/>
      <c r="AR46" s="583"/>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row>
    <row r="47" spans="1:82" ht="13.75" customHeight="1">
      <c r="A47" s="68"/>
      <c r="B47" s="183" t="s">
        <v>1251</v>
      </c>
      <c r="C47" s="183" t="s">
        <v>1888</v>
      </c>
      <c r="D47" s="146"/>
      <c r="E47" s="146"/>
      <c r="F47" s="146"/>
      <c r="G47" s="146"/>
      <c r="H47" s="146"/>
      <c r="I47" s="146"/>
      <c r="J47" s="146"/>
      <c r="K47" s="146"/>
      <c r="L47" s="146"/>
      <c r="M47" s="146"/>
      <c r="N47" s="146"/>
      <c r="O47" s="146"/>
      <c r="P47" s="146"/>
      <c r="Q47" s="146"/>
      <c r="R47" s="809"/>
      <c r="S47" s="146"/>
      <c r="T47" s="146"/>
      <c r="U47" s="146"/>
      <c r="V47" s="146"/>
      <c r="W47" s="809"/>
      <c r="X47" s="146"/>
      <c r="Y47" s="146"/>
      <c r="Z47" s="146"/>
      <c r="AA47" s="177"/>
      <c r="AB47" s="182"/>
      <c r="AC47" s="1192"/>
      <c r="AD47" s="1192"/>
      <c r="AE47" s="1192"/>
      <c r="AF47" s="1192"/>
      <c r="AG47" s="1192"/>
      <c r="AH47" s="1192"/>
      <c r="AI47" s="1192"/>
      <c r="AJ47" s="1192"/>
      <c r="AK47" s="1192"/>
      <c r="AL47" s="1192"/>
      <c r="AM47" s="1192"/>
      <c r="AN47" s="1192"/>
      <c r="AO47" s="1193"/>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c r="CB47" s="1251"/>
      <c r="CC47" s="1251"/>
    </row>
    <row r="48" spans="1:82" ht="15" customHeight="1">
      <c r="A48" s="68"/>
      <c r="B48" s="183" t="s">
        <v>1251</v>
      </c>
      <c r="C48" s="183"/>
      <c r="D48" s="146"/>
      <c r="E48" s="146"/>
      <c r="F48" s="146"/>
      <c r="G48" s="146"/>
      <c r="H48" s="146"/>
      <c r="I48" s="146"/>
      <c r="J48" s="146"/>
      <c r="K48" s="146"/>
      <c r="L48" s="146"/>
      <c r="M48" s="146"/>
      <c r="N48" s="146"/>
      <c r="O48" s="146"/>
      <c r="P48" s="146"/>
      <c r="Q48" s="146"/>
      <c r="R48" s="809"/>
      <c r="S48" s="146"/>
      <c r="T48" s="146"/>
      <c r="U48" s="146"/>
      <c r="V48" s="146"/>
      <c r="W48" s="809"/>
      <c r="X48" s="146"/>
      <c r="Y48" s="146"/>
      <c r="Z48" s="146"/>
      <c r="AA48" s="177"/>
      <c r="AB48" s="181"/>
      <c r="AC48" s="1192"/>
      <c r="AD48" s="1192"/>
      <c r="AE48" s="1192"/>
      <c r="AF48" s="1192"/>
      <c r="AG48" s="1192"/>
      <c r="AH48" s="1192"/>
      <c r="AI48" s="1192"/>
      <c r="AJ48" s="1192"/>
      <c r="AK48" s="1192"/>
      <c r="AL48" s="1192"/>
      <c r="AM48" s="1192"/>
      <c r="AN48" s="1192"/>
      <c r="AO48" s="1193"/>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c r="CB48" s="1251"/>
      <c r="CC48" s="1251"/>
    </row>
    <row r="49" spans="1:82" ht="16" customHeight="1">
      <c r="A49" s="145"/>
      <c r="B49" s="285" t="s">
        <v>1889</v>
      </c>
      <c r="C49" s="183"/>
      <c r="D49" s="146"/>
      <c r="E49" s="146"/>
      <c r="F49" s="146"/>
      <c r="G49" s="146"/>
      <c r="H49" s="146"/>
      <c r="I49" s="146"/>
      <c r="J49" s="146"/>
      <c r="K49" s="146"/>
      <c r="L49" s="146"/>
      <c r="M49" s="146"/>
      <c r="N49" s="146"/>
      <c r="O49" s="146"/>
      <c r="P49" s="146"/>
      <c r="Q49" s="146"/>
      <c r="R49" s="809"/>
      <c r="S49" s="146"/>
      <c r="T49" s="146"/>
      <c r="U49" s="146"/>
      <c r="V49" s="146"/>
      <c r="W49" s="809"/>
      <c r="X49" s="146"/>
      <c r="Y49" s="146"/>
      <c r="Z49" s="146"/>
      <c r="AA49" s="177"/>
      <c r="AB49" s="148"/>
      <c r="AC49" s="1192"/>
      <c r="AD49" s="1192"/>
      <c r="AE49" s="1192"/>
      <c r="AF49" s="1192"/>
      <c r="AG49" s="1192"/>
      <c r="AH49" s="1192"/>
      <c r="AI49" s="1192"/>
      <c r="AJ49" s="1192"/>
      <c r="AK49" s="1192"/>
      <c r="AL49" s="1192"/>
      <c r="AM49" s="1192"/>
      <c r="AN49" s="1192"/>
      <c r="AO49" s="1193"/>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c r="CB49" s="1251"/>
      <c r="CC49" s="1251"/>
    </row>
    <row r="50" spans="1:82" ht="14.15" customHeight="1">
      <c r="A50" s="145"/>
      <c r="B50" s="183" t="s">
        <v>1890</v>
      </c>
      <c r="C50" s="183" t="s">
        <v>1588</v>
      </c>
      <c r="D50" s="146"/>
      <c r="E50" s="146"/>
      <c r="F50" s="146"/>
      <c r="G50" s="146"/>
      <c r="H50" s="146"/>
      <c r="I50" s="146"/>
      <c r="J50" s="146"/>
      <c r="K50" s="146"/>
      <c r="L50" s="146"/>
      <c r="M50" s="146"/>
      <c r="N50" s="146"/>
      <c r="O50" s="146"/>
      <c r="P50" s="146"/>
      <c r="Q50" s="146"/>
      <c r="R50" s="809"/>
      <c r="S50" s="146"/>
      <c r="T50" s="146"/>
      <c r="U50" s="146"/>
      <c r="V50" s="146"/>
      <c r="W50" s="809"/>
      <c r="X50" s="146"/>
      <c r="Y50" s="146"/>
      <c r="Z50" s="146"/>
      <c r="AA50" s="177"/>
      <c r="AB50" s="148"/>
      <c r="AC50" s="1192"/>
      <c r="AD50" s="1192"/>
      <c r="AE50" s="1192"/>
      <c r="AF50" s="1192"/>
      <c r="AG50" s="1192"/>
      <c r="AH50" s="1192"/>
      <c r="AI50" s="1192"/>
      <c r="AJ50" s="1192"/>
      <c r="AK50" s="1192"/>
      <c r="AL50" s="1192"/>
      <c r="AM50" s="1192"/>
      <c r="AN50" s="1192"/>
      <c r="AO50" s="1193"/>
      <c r="AR50" s="1634"/>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row>
    <row r="51" spans="1:82" ht="16" customHeight="1">
      <c r="A51" s="145"/>
      <c r="B51" s="183"/>
      <c r="C51" s="146"/>
      <c r="D51" s="146"/>
      <c r="E51" s="146"/>
      <c r="F51" s="146"/>
      <c r="G51" s="146"/>
      <c r="H51" s="146"/>
      <c r="I51" s="146"/>
      <c r="J51" s="146"/>
      <c r="K51" s="146"/>
      <c r="L51" s="146"/>
      <c r="M51" s="146"/>
      <c r="N51" s="146"/>
      <c r="O51" s="146"/>
      <c r="P51" s="146"/>
      <c r="Q51" s="146"/>
      <c r="R51" s="809"/>
      <c r="S51" s="146"/>
      <c r="T51" s="146"/>
      <c r="U51" s="146"/>
      <c r="V51" s="146"/>
      <c r="W51" s="809"/>
      <c r="X51" s="146"/>
      <c r="Y51" s="146"/>
      <c r="Z51" s="146"/>
      <c r="AA51" s="177"/>
      <c r="AB51" s="148"/>
      <c r="AC51" s="1192"/>
      <c r="AD51" s="1192"/>
      <c r="AE51" s="1192"/>
      <c r="AF51" s="1192"/>
      <c r="AG51" s="1192"/>
      <c r="AH51" s="1192"/>
      <c r="AI51" s="1192"/>
      <c r="AJ51" s="1192"/>
      <c r="AK51" s="1192"/>
      <c r="AL51" s="1192"/>
      <c r="AM51" s="1192"/>
      <c r="AN51" s="1192"/>
      <c r="AO51" s="1193"/>
    </row>
    <row r="52" spans="1:82" ht="14.15" customHeight="1">
      <c r="A52" s="62"/>
      <c r="B52" s="1" t="s">
        <v>2143</v>
      </c>
      <c r="C52" s="146"/>
      <c r="D52" s="146"/>
      <c r="E52" s="146"/>
      <c r="F52" s="146"/>
      <c r="G52" s="146"/>
      <c r="H52" s="146"/>
      <c r="I52" s="146"/>
      <c r="J52" s="146"/>
      <c r="K52" s="146"/>
      <c r="L52" s="146"/>
      <c r="M52" s="146"/>
      <c r="N52" s="146"/>
      <c r="O52" s="146"/>
      <c r="P52" s="146"/>
      <c r="Q52" s="146"/>
      <c r="R52" s="809"/>
      <c r="S52" s="146"/>
      <c r="T52" s="146"/>
      <c r="U52" s="146"/>
      <c r="V52" s="146"/>
      <c r="W52" s="809"/>
      <c r="X52" s="146"/>
      <c r="Y52" s="146"/>
      <c r="Z52" s="146"/>
      <c r="AA52" s="177"/>
      <c r="AB52" s="148"/>
      <c r="AC52" s="1192"/>
      <c r="AD52" s="1192"/>
      <c r="AE52" s="1192"/>
      <c r="AF52" s="1192"/>
      <c r="AG52" s="1192"/>
      <c r="AH52" s="1192"/>
      <c r="AI52" s="1192"/>
      <c r="AJ52" s="1192"/>
      <c r="AK52" s="1192"/>
      <c r="AL52" s="1192"/>
      <c r="AM52" s="1192"/>
      <c r="AN52" s="1192"/>
      <c r="AO52" s="1193"/>
      <c r="AR52" s="216" t="s">
        <v>1944</v>
      </c>
    </row>
    <row r="53" spans="1:82" ht="16" customHeight="1">
      <c r="A53" s="145"/>
      <c r="B53" s="1" t="s">
        <v>1891</v>
      </c>
      <c r="C53" s="1"/>
      <c r="D53" s="1"/>
      <c r="E53" s="1"/>
      <c r="F53" s="1"/>
      <c r="G53" s="1"/>
      <c r="H53" s="1"/>
      <c r="I53" s="1"/>
      <c r="J53" s="1"/>
      <c r="K53" s="1"/>
      <c r="L53" s="1"/>
      <c r="M53" s="1"/>
      <c r="N53" s="1"/>
      <c r="O53" s="1"/>
      <c r="P53" s="1"/>
      <c r="Q53" s="1"/>
      <c r="S53" s="1"/>
      <c r="T53" s="1"/>
      <c r="U53" s="1"/>
      <c r="V53" s="1"/>
      <c r="X53" s="1"/>
      <c r="Y53" s="1"/>
      <c r="Z53" s="1"/>
      <c r="AA53" s="177"/>
      <c r="AB53" s="148"/>
      <c r="AC53" s="146"/>
      <c r="AD53" s="146"/>
      <c r="AE53" s="146"/>
      <c r="AF53" s="146"/>
      <c r="AG53" s="146"/>
      <c r="AH53" s="146"/>
      <c r="AI53" s="146"/>
      <c r="AJ53" s="146"/>
      <c r="AK53" s="146"/>
      <c r="AL53" s="146"/>
      <c r="AM53" s="146"/>
      <c r="AN53" s="146"/>
      <c r="AO53" s="149"/>
      <c r="AR53" s="1653" t="s">
        <v>2215</v>
      </c>
      <c r="AS53" s="1278"/>
      <c r="AT53" s="1278"/>
      <c r="AU53" s="1278"/>
    </row>
    <row r="54" spans="1:82" ht="14.4" customHeight="1">
      <c r="A54" s="145"/>
      <c r="C54" s="5" t="s">
        <v>558</v>
      </c>
      <c r="AA54" s="177"/>
      <c r="AB54" s="148"/>
      <c r="AC54" s="146"/>
      <c r="AD54" s="146"/>
      <c r="AE54" s="146"/>
      <c r="AF54" s="146"/>
      <c r="AG54" s="146"/>
      <c r="AH54" s="146"/>
      <c r="AI54" s="146"/>
      <c r="AJ54" s="146"/>
      <c r="AK54" s="146"/>
      <c r="AL54" s="146"/>
      <c r="AM54" s="146"/>
      <c r="AN54" s="146"/>
      <c r="AO54" s="149"/>
      <c r="AP54" s="62"/>
      <c r="AR54" s="3590" t="s">
        <v>1945</v>
      </c>
      <c r="AS54" s="3590"/>
      <c r="AT54" s="3590"/>
      <c r="AU54" s="3590"/>
      <c r="AV54" s="3590"/>
      <c r="AW54" s="3590"/>
      <c r="AX54" s="3590"/>
      <c r="AY54" s="3590"/>
      <c r="AZ54" s="3590"/>
      <c r="BA54" s="3590"/>
      <c r="BB54" s="3590"/>
      <c r="BC54" s="3590"/>
      <c r="BD54" s="3590"/>
      <c r="BE54" s="3590"/>
      <c r="BF54" s="3590"/>
      <c r="BG54" s="3590"/>
      <c r="BH54" s="3590"/>
      <c r="BI54" s="3590"/>
      <c r="BJ54" s="3590"/>
      <c r="BK54" s="3590"/>
      <c r="BL54" s="3590"/>
      <c r="BM54" s="3590"/>
      <c r="BN54" s="3590"/>
      <c r="BO54" s="3590"/>
      <c r="BP54" s="3590"/>
      <c r="BQ54" s="3590"/>
      <c r="BR54" s="3590"/>
      <c r="BS54" s="3590"/>
      <c r="BT54" s="3590"/>
      <c r="BU54" s="3590"/>
      <c r="BV54" s="3590"/>
      <c r="BW54" s="3590"/>
      <c r="BX54" s="3590"/>
      <c r="BY54" s="3590"/>
      <c r="BZ54" s="3590"/>
      <c r="CA54" s="3590"/>
      <c r="CB54" s="3590"/>
      <c r="CC54" s="3590"/>
      <c r="CD54" s="3590"/>
    </row>
    <row r="55" spans="1:82" ht="16" customHeight="1">
      <c r="A55" s="145"/>
      <c r="AB55" s="148"/>
      <c r="AC55" s="146"/>
      <c r="AD55" s="146"/>
      <c r="AE55" s="146"/>
      <c r="AF55" s="146"/>
      <c r="AG55" s="146"/>
      <c r="AH55" s="146"/>
      <c r="AI55" s="146"/>
      <c r="AJ55" s="146"/>
      <c r="AK55" s="146"/>
      <c r="AL55" s="146"/>
      <c r="AM55" s="146"/>
      <c r="AN55" s="146"/>
      <c r="AO55" s="149"/>
      <c r="AP55" s="62"/>
      <c r="AR55" s="3590"/>
      <c r="AS55" s="3590"/>
      <c r="AT55" s="3590"/>
      <c r="AU55" s="3590"/>
      <c r="AV55" s="3590"/>
      <c r="AW55" s="3590"/>
      <c r="AX55" s="3590"/>
      <c r="AY55" s="3590"/>
      <c r="AZ55" s="3590"/>
      <c r="BA55" s="3590"/>
      <c r="BB55" s="3590"/>
      <c r="BC55" s="3590"/>
      <c r="BD55" s="3590"/>
      <c r="BE55" s="3590"/>
      <c r="BF55" s="3590"/>
      <c r="BG55" s="3590"/>
      <c r="BH55" s="3590"/>
      <c r="BI55" s="3590"/>
      <c r="BJ55" s="3590"/>
      <c r="BK55" s="3590"/>
      <c r="BL55" s="3590"/>
      <c r="BM55" s="3590"/>
      <c r="BN55" s="3590"/>
      <c r="BO55" s="3590"/>
      <c r="BP55" s="3590"/>
      <c r="BQ55" s="3590"/>
      <c r="BR55" s="3590"/>
      <c r="BS55" s="3590"/>
      <c r="BT55" s="3590"/>
      <c r="BU55" s="3590"/>
      <c r="BV55" s="3590"/>
      <c r="BW55" s="3590"/>
      <c r="BX55" s="3590"/>
      <c r="BY55" s="3590"/>
      <c r="BZ55" s="3590"/>
      <c r="CA55" s="3590"/>
      <c r="CB55" s="3590"/>
      <c r="CC55" s="3590"/>
      <c r="CD55" s="3590"/>
    </row>
    <row r="56" spans="1:82" ht="14.15" customHeight="1">
      <c r="A56" s="145"/>
      <c r="B56" s="285" t="s">
        <v>1892</v>
      </c>
      <c r="AB56" s="148"/>
      <c r="AC56" s="146"/>
      <c r="AD56" s="146"/>
      <c r="AE56" s="146"/>
      <c r="AF56" s="146"/>
      <c r="AG56" s="146"/>
      <c r="AH56" s="146"/>
      <c r="AI56" s="146"/>
      <c r="AJ56" s="146"/>
      <c r="AK56" s="146"/>
      <c r="AL56" s="146"/>
      <c r="AM56" s="146"/>
      <c r="AN56" s="146"/>
      <c r="AO56" s="149"/>
      <c r="AP56" s="62"/>
      <c r="AR56" s="3590"/>
      <c r="AS56" s="3590"/>
      <c r="AT56" s="3590"/>
      <c r="AU56" s="3590"/>
      <c r="AV56" s="3590"/>
      <c r="AW56" s="3590"/>
      <c r="AX56" s="3590"/>
      <c r="AY56" s="3590"/>
      <c r="AZ56" s="3590"/>
      <c r="BA56" s="3590"/>
      <c r="BB56" s="3590"/>
      <c r="BC56" s="3590"/>
      <c r="BD56" s="3590"/>
      <c r="BE56" s="3590"/>
      <c r="BF56" s="3590"/>
      <c r="BG56" s="3590"/>
      <c r="BH56" s="3590"/>
      <c r="BI56" s="3590"/>
      <c r="BJ56" s="3590"/>
      <c r="BK56" s="3590"/>
      <c r="BL56" s="3590"/>
      <c r="BM56" s="3590"/>
      <c r="BN56" s="3590"/>
      <c r="BO56" s="3590"/>
      <c r="BP56" s="3590"/>
      <c r="BQ56" s="3590"/>
      <c r="BR56" s="3590"/>
      <c r="BS56" s="3590"/>
      <c r="BT56" s="3590"/>
      <c r="BU56" s="3590"/>
      <c r="BV56" s="3590"/>
      <c r="BW56" s="3590"/>
      <c r="BX56" s="3590"/>
      <c r="BY56" s="3590"/>
      <c r="BZ56" s="3590"/>
      <c r="CA56" s="3590"/>
      <c r="CB56" s="3590"/>
      <c r="CC56" s="3590"/>
      <c r="CD56" s="3590"/>
    </row>
    <row r="57" spans="1:82" ht="14.15" customHeight="1">
      <c r="A57" s="145"/>
      <c r="AB57" s="2804" t="s">
        <v>1948</v>
      </c>
      <c r="AC57" s="2401"/>
      <c r="AD57" s="2401"/>
      <c r="AE57" s="2401"/>
      <c r="AF57" s="2401"/>
      <c r="AG57" s="2401"/>
      <c r="AH57" s="2401"/>
      <c r="AI57" s="2401"/>
      <c r="AJ57" s="2401"/>
      <c r="AK57" s="2401"/>
      <c r="AL57" s="2401"/>
      <c r="AM57" s="2401"/>
      <c r="AN57" s="2401"/>
      <c r="AO57" s="2437"/>
      <c r="AP57" s="62"/>
      <c r="AR57" s="3590"/>
      <c r="AS57" s="3590"/>
      <c r="AT57" s="3590"/>
      <c r="AU57" s="3590"/>
      <c r="AV57" s="3590"/>
      <c r="AW57" s="3590"/>
      <c r="AX57" s="3590"/>
      <c r="AY57" s="3590"/>
      <c r="AZ57" s="3590"/>
      <c r="BA57" s="3590"/>
      <c r="BB57" s="3590"/>
      <c r="BC57" s="3590"/>
      <c r="BD57" s="3590"/>
      <c r="BE57" s="3590"/>
      <c r="BF57" s="3590"/>
      <c r="BG57" s="3590"/>
      <c r="BH57" s="3590"/>
      <c r="BI57" s="3590"/>
      <c r="BJ57" s="3590"/>
      <c r="BK57" s="3590"/>
      <c r="BL57" s="3590"/>
      <c r="BM57" s="3590"/>
      <c r="BN57" s="3590"/>
      <c r="BO57" s="3590"/>
      <c r="BP57" s="3590"/>
      <c r="BQ57" s="3590"/>
      <c r="BR57" s="3590"/>
      <c r="BS57" s="3590"/>
      <c r="BT57" s="3590"/>
      <c r="BU57" s="3590"/>
      <c r="BV57" s="3590"/>
      <c r="BW57" s="3590"/>
      <c r="BX57" s="3590"/>
      <c r="BY57" s="3590"/>
      <c r="BZ57" s="3590"/>
      <c r="CA57" s="3590"/>
      <c r="CB57" s="3590"/>
      <c r="CC57" s="3590"/>
      <c r="CD57" s="3590"/>
    </row>
    <row r="58" spans="1:82" ht="14.15" customHeight="1">
      <c r="A58" s="68"/>
      <c r="AB58" s="2804"/>
      <c r="AC58" s="2401"/>
      <c r="AD58" s="2401"/>
      <c r="AE58" s="2401"/>
      <c r="AF58" s="2401"/>
      <c r="AG58" s="2401"/>
      <c r="AH58" s="2401"/>
      <c r="AI58" s="2401"/>
      <c r="AJ58" s="2401"/>
      <c r="AK58" s="2401"/>
      <c r="AL58" s="2401"/>
      <c r="AM58" s="2401"/>
      <c r="AN58" s="2401"/>
      <c r="AO58" s="2437"/>
      <c r="AP58" s="62"/>
      <c r="AR58" s="1622"/>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849"/>
    </row>
    <row r="59" spans="1:82" ht="14.15" customHeight="1">
      <c r="A59" s="68"/>
      <c r="B59" s="285" t="s">
        <v>1893</v>
      </c>
      <c r="AB59" s="2804"/>
      <c r="AC59" s="2401"/>
      <c r="AD59" s="2401"/>
      <c r="AE59" s="2401"/>
      <c r="AF59" s="2401"/>
      <c r="AG59" s="2401"/>
      <c r="AH59" s="2401"/>
      <c r="AI59" s="2401"/>
      <c r="AJ59" s="2401"/>
      <c r="AK59" s="2401"/>
      <c r="AL59" s="2401"/>
      <c r="AM59" s="2401"/>
      <c r="AN59" s="2401"/>
      <c r="AO59" s="2437"/>
      <c r="AP59" s="62"/>
      <c r="AR59" s="849"/>
      <c r="AS59" s="849"/>
      <c r="AT59" s="849"/>
      <c r="AU59" s="849"/>
      <c r="AV59" s="849"/>
      <c r="AW59" s="849"/>
      <c r="AX59" s="849"/>
      <c r="AY59" s="849"/>
      <c r="AZ59" s="849"/>
      <c r="BA59" s="849"/>
      <c r="BB59" s="849"/>
      <c r="BC59" s="849"/>
      <c r="BD59" s="849"/>
      <c r="BE59" s="849"/>
      <c r="BF59" s="849"/>
      <c r="BG59" s="849"/>
      <c r="BH59" s="849"/>
      <c r="BI59" s="849"/>
      <c r="BJ59" s="849"/>
      <c r="BK59" s="849"/>
      <c r="BL59" s="849"/>
      <c r="BM59" s="849"/>
      <c r="BN59" s="849"/>
      <c r="BO59" s="849"/>
      <c r="BP59" s="849"/>
      <c r="BQ59" s="849"/>
      <c r="BR59" s="849"/>
      <c r="BS59" s="849"/>
      <c r="BT59" s="849"/>
      <c r="BU59" s="849"/>
      <c r="BV59" s="849"/>
      <c r="BW59" s="849"/>
      <c r="BX59" s="849"/>
      <c r="BY59" s="849"/>
      <c r="BZ59" s="849"/>
      <c r="CA59" s="849"/>
      <c r="CB59" s="849"/>
      <c r="CC59" s="849"/>
      <c r="CD59" s="849"/>
    </row>
    <row r="60" spans="1:82" ht="13" customHeight="1">
      <c r="A60" s="68"/>
      <c r="C60" s="5" t="s">
        <v>1072</v>
      </c>
      <c r="AB60" s="2804"/>
      <c r="AC60" s="2401"/>
      <c r="AD60" s="2401"/>
      <c r="AE60" s="2401"/>
      <c r="AF60" s="2401"/>
      <c r="AG60" s="2401"/>
      <c r="AH60" s="2401"/>
      <c r="AI60" s="2401"/>
      <c r="AJ60" s="2401"/>
      <c r="AK60" s="2401"/>
      <c r="AL60" s="2401"/>
      <c r="AM60" s="2401"/>
      <c r="AN60" s="2401"/>
      <c r="AO60" s="2437"/>
      <c r="CD60" s="849"/>
    </row>
    <row r="61" spans="1:82">
      <c r="A61" s="68"/>
      <c r="AA61" s="1316"/>
      <c r="AB61" s="1409"/>
      <c r="AO61" s="1356"/>
      <c r="AR61" s="216"/>
    </row>
    <row r="62" spans="1:82">
      <c r="A62" s="68"/>
      <c r="B62" s="285" t="s">
        <v>1931</v>
      </c>
      <c r="C62" s="146"/>
      <c r="D62" s="146"/>
      <c r="E62" s="146"/>
      <c r="F62" s="146"/>
      <c r="G62" s="146"/>
      <c r="H62" s="146"/>
      <c r="I62" s="146"/>
      <c r="J62" s="146"/>
      <c r="K62" s="146"/>
      <c r="L62" s="146"/>
      <c r="M62" s="146"/>
      <c r="N62" s="146"/>
      <c r="O62" s="146"/>
      <c r="P62" s="146"/>
      <c r="Q62" s="146"/>
      <c r="R62" s="809"/>
      <c r="S62" s="146"/>
      <c r="T62" s="146"/>
      <c r="U62" s="146"/>
      <c r="V62" s="146"/>
      <c r="W62" s="809"/>
      <c r="X62" s="146"/>
      <c r="Y62" s="146"/>
      <c r="Z62" s="146"/>
      <c r="AA62" s="1316"/>
      <c r="AO62" s="1356"/>
      <c r="AR62" s="1625"/>
    </row>
    <row r="63" spans="1:82">
      <c r="A63" s="68"/>
      <c r="C63" s="5" t="s">
        <v>1588</v>
      </c>
      <c r="AA63" s="1316"/>
      <c r="AO63" s="1356"/>
    </row>
    <row r="64" spans="1:82">
      <c r="A64" s="68"/>
      <c r="AA64" s="1316"/>
      <c r="AO64" s="1356"/>
    </row>
    <row r="65" spans="1:41" ht="12.5" thickBot="1">
      <c r="A65" s="1411"/>
      <c r="B65" s="1358"/>
      <c r="C65" s="1358"/>
      <c r="D65" s="1358"/>
      <c r="E65" s="1358"/>
      <c r="F65" s="1358"/>
      <c r="G65" s="1358"/>
      <c r="H65" s="1358"/>
      <c r="I65" s="1358"/>
      <c r="J65" s="1358"/>
      <c r="K65" s="1358"/>
      <c r="L65" s="1358"/>
      <c r="M65" s="1358"/>
      <c r="N65" s="1358"/>
      <c r="O65" s="1358"/>
      <c r="P65" s="1358"/>
      <c r="Q65" s="1358"/>
      <c r="R65" s="1429"/>
      <c r="S65" s="1358"/>
      <c r="T65" s="1358"/>
      <c r="U65" s="1358"/>
      <c r="V65" s="1358"/>
      <c r="W65" s="1429"/>
      <c r="X65" s="1358"/>
      <c r="Y65" s="1358"/>
      <c r="Z65" s="1358"/>
      <c r="AA65" s="1410"/>
      <c r="AB65" s="1358"/>
      <c r="AC65" s="1358"/>
      <c r="AD65" s="1358"/>
      <c r="AE65" s="1358"/>
      <c r="AF65" s="1358"/>
      <c r="AG65" s="1358"/>
      <c r="AH65" s="1358"/>
      <c r="AI65" s="1358"/>
      <c r="AJ65" s="1358"/>
      <c r="AK65" s="1358"/>
      <c r="AL65" s="1358"/>
      <c r="AM65" s="1358"/>
      <c r="AN65" s="1358"/>
      <c r="AO65" s="1357"/>
    </row>
    <row r="66" spans="1:41">
      <c r="A66" s="68"/>
    </row>
    <row r="67" spans="1:41">
      <c r="A67" s="68"/>
    </row>
    <row r="68" spans="1:41">
      <c r="A68" s="68"/>
    </row>
  </sheetData>
  <mergeCells count="19">
    <mergeCell ref="AR39:CD43"/>
    <mergeCell ref="D33:Z34"/>
    <mergeCell ref="AB57:AO60"/>
    <mergeCell ref="AC28:AO30"/>
    <mergeCell ref="AC43:AO44"/>
    <mergeCell ref="AR54:CD57"/>
    <mergeCell ref="AR38:CC38"/>
    <mergeCell ref="A1:AO1"/>
    <mergeCell ref="AQ1:AU1"/>
    <mergeCell ref="D17:Z18"/>
    <mergeCell ref="D22:Z23"/>
    <mergeCell ref="A3:AA3"/>
    <mergeCell ref="AB3:AO3"/>
    <mergeCell ref="AC22:AO22"/>
    <mergeCell ref="AR22:CD35"/>
    <mergeCell ref="B25:AA25"/>
    <mergeCell ref="B19:AA19"/>
    <mergeCell ref="AC6:AN13"/>
    <mergeCell ref="D10:Z11"/>
  </mergeCells>
  <phoneticPr fontId="2"/>
  <hyperlinks>
    <hyperlink ref="AQ1" location="目次!A1" display="目次に戻る" xr:uid="{F0DA7DBD-5D42-44F6-A140-7D6A2AED9828}"/>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rowBreaks count="1" manualBreakCount="1">
    <brk id="66" max="82" man="1"/>
  </rowBreaks>
  <colBreaks count="1" manualBreakCount="1">
    <brk id="42"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871433" r:id="rId4" name="Check Box 9">
              <controlPr defaultSize="0" autoFill="0" autoLine="0" autoPict="0">
                <anchor moveWithCells="1">
                  <from>
                    <xdr:col>17</xdr:col>
                    <xdr:colOff>0</xdr:colOff>
                    <xdr:row>37</xdr:row>
                    <xdr:rowOff>114300</xdr:rowOff>
                  </from>
                  <to>
                    <xdr:col>21</xdr:col>
                    <xdr:colOff>95250</xdr:colOff>
                    <xdr:row>38</xdr:row>
                    <xdr:rowOff>114300</xdr:rowOff>
                  </to>
                </anchor>
              </controlPr>
            </control>
          </mc:Choice>
        </mc:AlternateContent>
        <mc:AlternateContent xmlns:mc="http://schemas.openxmlformats.org/markup-compatibility/2006">
          <mc:Choice Requires="x14">
            <control shapeId="871434" r:id="rId5" name="Check Box 10">
              <controlPr defaultSize="0" autoFill="0" autoLine="0" autoPict="0">
                <anchor moveWithCells="1">
                  <from>
                    <xdr:col>21</xdr:col>
                    <xdr:colOff>158750</xdr:colOff>
                    <xdr:row>37</xdr:row>
                    <xdr:rowOff>114300</xdr:rowOff>
                  </from>
                  <to>
                    <xdr:col>26</xdr:col>
                    <xdr:colOff>95250</xdr:colOff>
                    <xdr:row>38</xdr:row>
                    <xdr:rowOff>114300</xdr:rowOff>
                  </to>
                </anchor>
              </controlPr>
            </control>
          </mc:Choice>
        </mc:AlternateContent>
        <mc:AlternateContent xmlns:mc="http://schemas.openxmlformats.org/markup-compatibility/2006">
          <mc:Choice Requires="x14">
            <control shapeId="871437" r:id="rId6" name="Check Box 13">
              <controlPr defaultSize="0" autoFill="0" autoLine="0" autoPict="0">
                <anchor moveWithCells="1">
                  <from>
                    <xdr:col>17</xdr:col>
                    <xdr:colOff>0</xdr:colOff>
                    <xdr:row>45</xdr:row>
                    <xdr:rowOff>171450</xdr:rowOff>
                  </from>
                  <to>
                    <xdr:col>21</xdr:col>
                    <xdr:colOff>95250</xdr:colOff>
                    <xdr:row>47</xdr:row>
                    <xdr:rowOff>82550</xdr:rowOff>
                  </to>
                </anchor>
              </controlPr>
            </control>
          </mc:Choice>
        </mc:AlternateContent>
        <mc:AlternateContent xmlns:mc="http://schemas.openxmlformats.org/markup-compatibility/2006">
          <mc:Choice Requires="x14">
            <control shapeId="871438" r:id="rId7" name="Check Box 14">
              <controlPr defaultSize="0" autoFill="0" autoLine="0" autoPict="0">
                <anchor moveWithCells="1">
                  <from>
                    <xdr:col>21</xdr:col>
                    <xdr:colOff>165100</xdr:colOff>
                    <xdr:row>45</xdr:row>
                    <xdr:rowOff>171450</xdr:rowOff>
                  </from>
                  <to>
                    <xdr:col>26</xdr:col>
                    <xdr:colOff>101600</xdr:colOff>
                    <xdr:row>47</xdr:row>
                    <xdr:rowOff>82550</xdr:rowOff>
                  </to>
                </anchor>
              </controlPr>
            </control>
          </mc:Choice>
        </mc:AlternateContent>
        <mc:AlternateContent xmlns:mc="http://schemas.openxmlformats.org/markup-compatibility/2006">
          <mc:Choice Requires="x14">
            <control shapeId="871449" r:id="rId8" name="Check Box 25">
              <controlPr defaultSize="0" autoFill="0" autoLine="0" autoPict="0">
                <anchor moveWithCells="1">
                  <from>
                    <xdr:col>17</xdr:col>
                    <xdr:colOff>0</xdr:colOff>
                    <xdr:row>49</xdr:row>
                    <xdr:rowOff>6350</xdr:rowOff>
                  </from>
                  <to>
                    <xdr:col>21</xdr:col>
                    <xdr:colOff>95250</xdr:colOff>
                    <xdr:row>50</xdr:row>
                    <xdr:rowOff>76200</xdr:rowOff>
                  </to>
                </anchor>
              </controlPr>
            </control>
          </mc:Choice>
        </mc:AlternateContent>
        <mc:AlternateContent xmlns:mc="http://schemas.openxmlformats.org/markup-compatibility/2006">
          <mc:Choice Requires="x14">
            <control shapeId="871450" r:id="rId9" name="Check Box 26">
              <controlPr defaultSize="0" autoFill="0" autoLine="0" autoPict="0">
                <anchor moveWithCells="1">
                  <from>
                    <xdr:col>21</xdr:col>
                    <xdr:colOff>165100</xdr:colOff>
                    <xdr:row>48</xdr:row>
                    <xdr:rowOff>196850</xdr:rowOff>
                  </from>
                  <to>
                    <xdr:col>26</xdr:col>
                    <xdr:colOff>101600</xdr:colOff>
                    <xdr:row>50</xdr:row>
                    <xdr:rowOff>82550</xdr:rowOff>
                  </to>
                </anchor>
              </controlPr>
            </control>
          </mc:Choice>
        </mc:AlternateContent>
        <mc:AlternateContent xmlns:mc="http://schemas.openxmlformats.org/markup-compatibility/2006">
          <mc:Choice Requires="x14">
            <control shapeId="871499" r:id="rId10" name="Check Box 75">
              <controlPr defaultSize="0" autoFill="0" autoLine="0" autoPict="0">
                <anchor moveWithCells="1">
                  <from>
                    <xdr:col>16</xdr:col>
                    <xdr:colOff>152400</xdr:colOff>
                    <xdr:row>14</xdr:row>
                    <xdr:rowOff>0</xdr:rowOff>
                  </from>
                  <to>
                    <xdr:col>21</xdr:col>
                    <xdr:colOff>88900</xdr:colOff>
                    <xdr:row>15</xdr:row>
                    <xdr:rowOff>0</xdr:rowOff>
                  </to>
                </anchor>
              </controlPr>
            </control>
          </mc:Choice>
        </mc:AlternateContent>
        <mc:AlternateContent xmlns:mc="http://schemas.openxmlformats.org/markup-compatibility/2006">
          <mc:Choice Requires="x14">
            <control shapeId="871500" r:id="rId11" name="Check Box 76">
              <controlPr defaultSize="0" autoFill="0" autoLine="0" autoPict="0">
                <anchor moveWithCells="1">
                  <from>
                    <xdr:col>22</xdr:col>
                    <xdr:colOff>0</xdr:colOff>
                    <xdr:row>14</xdr:row>
                    <xdr:rowOff>0</xdr:rowOff>
                  </from>
                  <to>
                    <xdr:col>26</xdr:col>
                    <xdr:colOff>114300</xdr:colOff>
                    <xdr:row>15</xdr:row>
                    <xdr:rowOff>0</xdr:rowOff>
                  </to>
                </anchor>
              </controlPr>
            </control>
          </mc:Choice>
        </mc:AlternateContent>
        <mc:AlternateContent xmlns:mc="http://schemas.openxmlformats.org/markup-compatibility/2006">
          <mc:Choice Requires="x14">
            <control shapeId="871501" r:id="rId12" name="Check Box 77">
              <controlPr defaultSize="0" autoFill="0" autoLine="0" autoPict="0">
                <anchor moveWithCells="1">
                  <from>
                    <xdr:col>16</xdr:col>
                    <xdr:colOff>152400</xdr:colOff>
                    <xdr:row>19</xdr:row>
                    <xdr:rowOff>0</xdr:rowOff>
                  </from>
                  <to>
                    <xdr:col>21</xdr:col>
                    <xdr:colOff>88900</xdr:colOff>
                    <xdr:row>20</xdr:row>
                    <xdr:rowOff>0</xdr:rowOff>
                  </to>
                </anchor>
              </controlPr>
            </control>
          </mc:Choice>
        </mc:AlternateContent>
        <mc:AlternateContent xmlns:mc="http://schemas.openxmlformats.org/markup-compatibility/2006">
          <mc:Choice Requires="x14">
            <control shapeId="871502" r:id="rId13" name="Check Box 78">
              <controlPr defaultSize="0" autoFill="0" autoLine="0" autoPict="0">
                <anchor moveWithCells="1">
                  <from>
                    <xdr:col>21</xdr:col>
                    <xdr:colOff>152400</xdr:colOff>
                    <xdr:row>19</xdr:row>
                    <xdr:rowOff>0</xdr:rowOff>
                  </from>
                  <to>
                    <xdr:col>26</xdr:col>
                    <xdr:colOff>95250</xdr:colOff>
                    <xdr:row>20</xdr:row>
                    <xdr:rowOff>0</xdr:rowOff>
                  </to>
                </anchor>
              </controlPr>
            </control>
          </mc:Choice>
        </mc:AlternateContent>
        <mc:AlternateContent xmlns:mc="http://schemas.openxmlformats.org/markup-compatibility/2006">
          <mc:Choice Requires="x14">
            <control shapeId="871503" r:id="rId14" name="Check Box 79">
              <controlPr defaultSize="0" autoFill="0" autoLine="0" autoPict="0">
                <anchor moveWithCells="1">
                  <from>
                    <xdr:col>16</xdr:col>
                    <xdr:colOff>152400</xdr:colOff>
                    <xdr:row>25</xdr:row>
                    <xdr:rowOff>0</xdr:rowOff>
                  </from>
                  <to>
                    <xdr:col>21</xdr:col>
                    <xdr:colOff>88900</xdr:colOff>
                    <xdr:row>26</xdr:row>
                    <xdr:rowOff>0</xdr:rowOff>
                  </to>
                </anchor>
              </controlPr>
            </control>
          </mc:Choice>
        </mc:AlternateContent>
        <mc:AlternateContent xmlns:mc="http://schemas.openxmlformats.org/markup-compatibility/2006">
          <mc:Choice Requires="x14">
            <control shapeId="871504" r:id="rId15" name="Check Box 80">
              <controlPr defaultSize="0" autoFill="0" autoLine="0" autoPict="0">
                <anchor moveWithCells="1">
                  <from>
                    <xdr:col>21</xdr:col>
                    <xdr:colOff>158750</xdr:colOff>
                    <xdr:row>25</xdr:row>
                    <xdr:rowOff>0</xdr:rowOff>
                  </from>
                  <to>
                    <xdr:col>26</xdr:col>
                    <xdr:colOff>101600</xdr:colOff>
                    <xdr:row>26</xdr:row>
                    <xdr:rowOff>0</xdr:rowOff>
                  </to>
                </anchor>
              </controlPr>
            </control>
          </mc:Choice>
        </mc:AlternateContent>
        <mc:AlternateContent xmlns:mc="http://schemas.openxmlformats.org/markup-compatibility/2006">
          <mc:Choice Requires="x14">
            <control shapeId="871505" r:id="rId16" name="Check Box 81">
              <controlPr defaultSize="0" autoFill="0" autoLine="0" autoPict="0">
                <anchor moveWithCells="1">
                  <from>
                    <xdr:col>14</xdr:col>
                    <xdr:colOff>88900</xdr:colOff>
                    <xdr:row>26</xdr:row>
                    <xdr:rowOff>44450</xdr:rowOff>
                  </from>
                  <to>
                    <xdr:col>17</xdr:col>
                    <xdr:colOff>152400</xdr:colOff>
                    <xdr:row>26</xdr:row>
                    <xdr:rowOff>177800</xdr:rowOff>
                  </to>
                </anchor>
              </controlPr>
            </control>
          </mc:Choice>
        </mc:AlternateContent>
        <mc:AlternateContent xmlns:mc="http://schemas.openxmlformats.org/markup-compatibility/2006">
          <mc:Choice Requires="x14">
            <control shapeId="871506" r:id="rId17" name="Check Box 82">
              <controlPr defaultSize="0" autoFill="0" autoLine="0" autoPict="0">
                <anchor moveWithCells="1">
                  <from>
                    <xdr:col>18</xdr:col>
                    <xdr:colOff>88900</xdr:colOff>
                    <xdr:row>26</xdr:row>
                    <xdr:rowOff>63500</xdr:rowOff>
                  </from>
                  <to>
                    <xdr:col>21</xdr:col>
                    <xdr:colOff>158750</xdr:colOff>
                    <xdr:row>27</xdr:row>
                    <xdr:rowOff>6350</xdr:rowOff>
                  </to>
                </anchor>
              </controlPr>
            </control>
          </mc:Choice>
        </mc:AlternateContent>
        <mc:AlternateContent xmlns:mc="http://schemas.openxmlformats.org/markup-compatibility/2006">
          <mc:Choice Requires="x14">
            <control shapeId="871507" r:id="rId18" name="Check Box 83">
              <controlPr defaultSize="0" autoFill="0" autoLine="0" autoPict="0">
                <anchor moveWithCells="1">
                  <from>
                    <xdr:col>23</xdr:col>
                    <xdr:colOff>76200</xdr:colOff>
                    <xdr:row>26</xdr:row>
                    <xdr:rowOff>38100</xdr:rowOff>
                  </from>
                  <to>
                    <xdr:col>26</xdr:col>
                    <xdr:colOff>139700</xdr:colOff>
                    <xdr:row>27</xdr:row>
                    <xdr:rowOff>31750</xdr:rowOff>
                  </to>
                </anchor>
              </controlPr>
            </control>
          </mc:Choice>
        </mc:AlternateContent>
        <mc:AlternateContent xmlns:mc="http://schemas.openxmlformats.org/markup-compatibility/2006">
          <mc:Choice Requires="x14">
            <control shapeId="871508" r:id="rId19" name="Check Box 84">
              <controlPr defaultSize="0" autoFill="0" autoLine="0" autoPict="0">
                <anchor moveWithCells="1">
                  <from>
                    <xdr:col>17</xdr:col>
                    <xdr:colOff>0</xdr:colOff>
                    <xdr:row>6</xdr:row>
                    <xdr:rowOff>165100</xdr:rowOff>
                  </from>
                  <to>
                    <xdr:col>21</xdr:col>
                    <xdr:colOff>101600</xdr:colOff>
                    <xdr:row>8</xdr:row>
                    <xdr:rowOff>63500</xdr:rowOff>
                  </to>
                </anchor>
              </controlPr>
            </control>
          </mc:Choice>
        </mc:AlternateContent>
        <mc:AlternateContent xmlns:mc="http://schemas.openxmlformats.org/markup-compatibility/2006">
          <mc:Choice Requires="x14">
            <control shapeId="871509" r:id="rId20" name="Check Box 85">
              <controlPr defaultSize="0" autoFill="0" autoLine="0" autoPict="0">
                <anchor moveWithCells="1">
                  <from>
                    <xdr:col>22</xdr:col>
                    <xdr:colOff>6350</xdr:colOff>
                    <xdr:row>6</xdr:row>
                    <xdr:rowOff>165100</xdr:rowOff>
                  </from>
                  <to>
                    <xdr:col>26</xdr:col>
                    <xdr:colOff>114300</xdr:colOff>
                    <xdr:row>8</xdr:row>
                    <xdr:rowOff>63500</xdr:rowOff>
                  </to>
                </anchor>
              </controlPr>
            </control>
          </mc:Choice>
        </mc:AlternateContent>
        <mc:AlternateContent xmlns:mc="http://schemas.openxmlformats.org/markup-compatibility/2006">
          <mc:Choice Requires="x14">
            <control shapeId="871516" r:id="rId21" name="Check Box 92">
              <controlPr defaultSize="0" autoFill="0" autoLine="0" autoPict="0">
                <anchor moveWithCells="1">
                  <from>
                    <xdr:col>17</xdr:col>
                    <xdr:colOff>6350</xdr:colOff>
                    <xdr:row>41</xdr:row>
                    <xdr:rowOff>0</xdr:rowOff>
                  </from>
                  <to>
                    <xdr:col>21</xdr:col>
                    <xdr:colOff>95250</xdr:colOff>
                    <xdr:row>42</xdr:row>
                    <xdr:rowOff>6350</xdr:rowOff>
                  </to>
                </anchor>
              </controlPr>
            </control>
          </mc:Choice>
        </mc:AlternateContent>
        <mc:AlternateContent xmlns:mc="http://schemas.openxmlformats.org/markup-compatibility/2006">
          <mc:Choice Requires="x14">
            <control shapeId="871517" r:id="rId22" name="Check Box 93">
              <controlPr defaultSize="0" autoFill="0" autoLine="0" autoPict="0">
                <anchor moveWithCells="1">
                  <from>
                    <xdr:col>21</xdr:col>
                    <xdr:colOff>158750</xdr:colOff>
                    <xdr:row>41</xdr:row>
                    <xdr:rowOff>0</xdr:rowOff>
                  </from>
                  <to>
                    <xdr:col>26</xdr:col>
                    <xdr:colOff>95250</xdr:colOff>
                    <xdr:row>42</xdr:row>
                    <xdr:rowOff>6350</xdr:rowOff>
                  </to>
                </anchor>
              </controlPr>
            </control>
          </mc:Choice>
        </mc:AlternateContent>
        <mc:AlternateContent xmlns:mc="http://schemas.openxmlformats.org/markup-compatibility/2006">
          <mc:Choice Requires="x14">
            <control shapeId="871518" r:id="rId23" name="Check Box 94">
              <controlPr defaultSize="0" autoFill="0" autoLine="0" autoPict="0">
                <anchor moveWithCells="1">
                  <from>
                    <xdr:col>16</xdr:col>
                    <xdr:colOff>152400</xdr:colOff>
                    <xdr:row>43</xdr:row>
                    <xdr:rowOff>19050</xdr:rowOff>
                  </from>
                  <to>
                    <xdr:col>21</xdr:col>
                    <xdr:colOff>82550</xdr:colOff>
                    <xdr:row>44</xdr:row>
                    <xdr:rowOff>50800</xdr:rowOff>
                  </to>
                </anchor>
              </controlPr>
            </control>
          </mc:Choice>
        </mc:AlternateContent>
        <mc:AlternateContent xmlns:mc="http://schemas.openxmlformats.org/markup-compatibility/2006">
          <mc:Choice Requires="x14">
            <control shapeId="871519" r:id="rId24" name="Check Box 95">
              <controlPr defaultSize="0" autoFill="0" autoLine="0" autoPict="0">
                <anchor moveWithCells="1">
                  <from>
                    <xdr:col>22</xdr:col>
                    <xdr:colOff>6350</xdr:colOff>
                    <xdr:row>43</xdr:row>
                    <xdr:rowOff>6350</xdr:rowOff>
                  </from>
                  <to>
                    <xdr:col>26</xdr:col>
                    <xdr:colOff>114300</xdr:colOff>
                    <xdr:row>44</xdr:row>
                    <xdr:rowOff>44450</xdr:rowOff>
                  </to>
                </anchor>
              </controlPr>
            </control>
          </mc:Choice>
        </mc:AlternateContent>
        <mc:AlternateContent xmlns:mc="http://schemas.openxmlformats.org/markup-compatibility/2006">
          <mc:Choice Requires="x14">
            <control shapeId="2" r:id="rId25" name="Check Box 96">
              <controlPr defaultSize="0" autoFill="0" autoLine="0" autoPict="0">
                <anchor moveWithCells="1">
                  <from>
                    <xdr:col>17</xdr:col>
                    <xdr:colOff>0</xdr:colOff>
                    <xdr:row>52</xdr:row>
                    <xdr:rowOff>133350</xdr:rowOff>
                  </from>
                  <to>
                    <xdr:col>21</xdr:col>
                    <xdr:colOff>88900</xdr:colOff>
                    <xdr:row>53</xdr:row>
                    <xdr:rowOff>120650</xdr:rowOff>
                  </to>
                </anchor>
              </controlPr>
            </control>
          </mc:Choice>
        </mc:AlternateContent>
        <mc:AlternateContent xmlns:mc="http://schemas.openxmlformats.org/markup-compatibility/2006">
          <mc:Choice Requires="x14">
            <control shapeId="871521" r:id="rId26" name="Check Box 97">
              <controlPr defaultSize="0" autoFill="0" autoLine="0" autoPict="0">
                <anchor moveWithCells="1">
                  <from>
                    <xdr:col>22</xdr:col>
                    <xdr:colOff>0</xdr:colOff>
                    <xdr:row>52</xdr:row>
                    <xdr:rowOff>120650</xdr:rowOff>
                  </from>
                  <to>
                    <xdr:col>26</xdr:col>
                    <xdr:colOff>101600</xdr:colOff>
                    <xdr:row>53</xdr:row>
                    <xdr:rowOff>120650</xdr:rowOff>
                  </to>
                </anchor>
              </controlPr>
            </control>
          </mc:Choice>
        </mc:AlternateContent>
        <mc:AlternateContent xmlns:mc="http://schemas.openxmlformats.org/markup-compatibility/2006">
          <mc:Choice Requires="x14">
            <control shapeId="871522" r:id="rId27" name="Check Box 98">
              <controlPr defaultSize="0" autoFill="0" autoLine="0" autoPict="0">
                <anchor moveWithCells="1">
                  <from>
                    <xdr:col>17</xdr:col>
                    <xdr:colOff>0</xdr:colOff>
                    <xdr:row>58</xdr:row>
                    <xdr:rowOff>76200</xdr:rowOff>
                  </from>
                  <to>
                    <xdr:col>21</xdr:col>
                    <xdr:colOff>95250</xdr:colOff>
                    <xdr:row>61</xdr:row>
                    <xdr:rowOff>82550</xdr:rowOff>
                  </to>
                </anchor>
              </controlPr>
            </control>
          </mc:Choice>
        </mc:AlternateContent>
        <mc:AlternateContent xmlns:mc="http://schemas.openxmlformats.org/markup-compatibility/2006">
          <mc:Choice Requires="x14">
            <control shapeId="3" r:id="rId28" name="Check Box 99">
              <controlPr defaultSize="0" autoFill="0" autoLine="0" autoPict="0">
                <anchor moveWithCells="1">
                  <from>
                    <xdr:col>22</xdr:col>
                    <xdr:colOff>6350</xdr:colOff>
                    <xdr:row>58</xdr:row>
                    <xdr:rowOff>76200</xdr:rowOff>
                  </from>
                  <to>
                    <xdr:col>26</xdr:col>
                    <xdr:colOff>107950</xdr:colOff>
                    <xdr:row>61</xdr:row>
                    <xdr:rowOff>82550</xdr:rowOff>
                  </to>
                </anchor>
              </controlPr>
            </control>
          </mc:Choice>
        </mc:AlternateContent>
        <mc:AlternateContent xmlns:mc="http://schemas.openxmlformats.org/markup-compatibility/2006">
          <mc:Choice Requires="x14">
            <control shapeId="871524" r:id="rId29" name="Check Box 100">
              <controlPr defaultSize="0" autoFill="0" autoLine="0" autoPict="0">
                <anchor moveWithCells="1">
                  <from>
                    <xdr:col>17</xdr:col>
                    <xdr:colOff>0</xdr:colOff>
                    <xdr:row>55</xdr:row>
                    <xdr:rowOff>133350</xdr:rowOff>
                  </from>
                  <to>
                    <xdr:col>21</xdr:col>
                    <xdr:colOff>95250</xdr:colOff>
                    <xdr:row>57</xdr:row>
                    <xdr:rowOff>57150</xdr:rowOff>
                  </to>
                </anchor>
              </controlPr>
            </control>
          </mc:Choice>
        </mc:AlternateContent>
        <mc:AlternateContent xmlns:mc="http://schemas.openxmlformats.org/markup-compatibility/2006">
          <mc:Choice Requires="x14">
            <control shapeId="871525" r:id="rId30" name="Check Box 101">
              <controlPr defaultSize="0" autoFill="0" autoLine="0" autoPict="0">
                <anchor moveWithCells="1">
                  <from>
                    <xdr:col>22</xdr:col>
                    <xdr:colOff>6350</xdr:colOff>
                    <xdr:row>55</xdr:row>
                    <xdr:rowOff>133350</xdr:rowOff>
                  </from>
                  <to>
                    <xdr:col>26</xdr:col>
                    <xdr:colOff>107950</xdr:colOff>
                    <xdr:row>57</xdr:row>
                    <xdr:rowOff>57150</xdr:rowOff>
                  </to>
                </anchor>
              </controlPr>
            </control>
          </mc:Choice>
        </mc:AlternateContent>
        <mc:AlternateContent xmlns:mc="http://schemas.openxmlformats.org/markup-compatibility/2006">
          <mc:Choice Requires="x14">
            <control shapeId="5" r:id="rId31" name="Check Box 102">
              <controlPr defaultSize="0" autoFill="0" autoLine="0" autoPict="0">
                <anchor moveWithCells="1">
                  <from>
                    <xdr:col>16</xdr:col>
                    <xdr:colOff>152400</xdr:colOff>
                    <xdr:row>62</xdr:row>
                    <xdr:rowOff>0</xdr:rowOff>
                  </from>
                  <to>
                    <xdr:col>21</xdr:col>
                    <xdr:colOff>82550</xdr:colOff>
                    <xdr:row>65</xdr:row>
                    <xdr:rowOff>44450</xdr:rowOff>
                  </to>
                </anchor>
              </controlPr>
            </control>
          </mc:Choice>
        </mc:AlternateContent>
        <mc:AlternateContent xmlns:mc="http://schemas.openxmlformats.org/markup-compatibility/2006">
          <mc:Choice Requires="x14">
            <control shapeId="871527" r:id="rId32" name="Check Box 103">
              <controlPr defaultSize="0" autoFill="0" autoLine="0" autoPict="0">
                <anchor moveWithCells="1">
                  <from>
                    <xdr:col>21</xdr:col>
                    <xdr:colOff>158750</xdr:colOff>
                    <xdr:row>62</xdr:row>
                    <xdr:rowOff>0</xdr:rowOff>
                  </from>
                  <to>
                    <xdr:col>26</xdr:col>
                    <xdr:colOff>95250</xdr:colOff>
                    <xdr:row>65</xdr:row>
                    <xdr:rowOff>44450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AFE5-4C51-4384-B538-077A7D7747C3}">
  <sheetPr>
    <tabColor rgb="FF00B050"/>
  </sheetPr>
  <dimension ref="A1:CD66"/>
  <sheetViews>
    <sheetView showGridLines="0" view="pageBreakPreview" zoomScaleNormal="100" zoomScaleSheetLayoutView="100" workbookViewId="0">
      <selection activeCell="AQ1" sqref="AQ1:AT1"/>
    </sheetView>
  </sheetViews>
  <sheetFormatPr defaultColWidth="8" defaultRowHeight="12"/>
  <cols>
    <col min="1" max="1" width="1.453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6.36328125" style="5" customWidth="1"/>
    <col min="28" max="44" width="2.36328125" style="5" customWidth="1"/>
    <col min="45" max="86" width="2.6328125" style="5" customWidth="1"/>
    <col min="87" max="16384" width="8" style="5"/>
  </cols>
  <sheetData>
    <row r="1" spans="1:82" ht="14.15" customHeight="1">
      <c r="B1" s="2394" t="s">
        <v>2267</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846"/>
      <c r="AP1" s="846"/>
      <c r="AQ1" s="5006" t="s">
        <v>1428</v>
      </c>
      <c r="AR1" s="5006"/>
      <c r="AS1" s="5006"/>
      <c r="AT1" s="5006"/>
    </row>
    <row r="2" spans="1:82" ht="5.15" customHeight="1" thickBot="1"/>
    <row r="3" spans="1:82" ht="14.15" customHeight="1">
      <c r="B3" s="2395" t="s">
        <v>463</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155</v>
      </c>
      <c r="AC3" s="2396"/>
      <c r="AD3" s="2396"/>
      <c r="AE3" s="2396"/>
      <c r="AF3" s="2396"/>
      <c r="AG3" s="2396"/>
      <c r="AH3" s="2396"/>
      <c r="AI3" s="2396"/>
      <c r="AJ3" s="2396"/>
      <c r="AK3" s="2396"/>
      <c r="AL3" s="2396"/>
      <c r="AM3" s="2396"/>
      <c r="AN3" s="2797"/>
      <c r="AO3" s="146"/>
      <c r="AP3" s="146"/>
    </row>
    <row r="4" spans="1:82" ht="7" customHeight="1">
      <c r="B4" s="145"/>
      <c r="C4" s="146"/>
      <c r="D4" s="146"/>
      <c r="E4" s="146"/>
      <c r="F4" s="146"/>
      <c r="G4" s="146"/>
      <c r="H4" s="146"/>
      <c r="I4" s="146"/>
      <c r="J4" s="146"/>
      <c r="K4" s="146"/>
      <c r="L4" s="146"/>
      <c r="M4" s="146"/>
      <c r="N4" s="146"/>
      <c r="O4" s="146"/>
      <c r="P4" s="146"/>
      <c r="Q4" s="146"/>
      <c r="R4" s="809"/>
      <c r="S4" s="146"/>
      <c r="T4" s="146"/>
      <c r="U4" s="146"/>
      <c r="V4" s="146"/>
      <c r="W4" s="809"/>
      <c r="X4" s="146"/>
      <c r="Y4" s="146"/>
      <c r="Z4" s="146"/>
      <c r="AA4" s="146"/>
      <c r="AB4" s="148"/>
      <c r="AC4" s="146"/>
      <c r="AD4" s="146"/>
      <c r="AE4" s="146"/>
      <c r="AF4" s="146"/>
      <c r="AG4" s="146"/>
      <c r="AH4" s="146"/>
      <c r="AI4" s="146"/>
      <c r="AJ4" s="146"/>
      <c r="AK4" s="146"/>
      <c r="AL4" s="146"/>
      <c r="AM4" s="146"/>
      <c r="AN4" s="149"/>
      <c r="AO4" s="146"/>
      <c r="AP4" s="146"/>
    </row>
    <row r="5" spans="1:82" ht="14.15" customHeight="1">
      <c r="A5" s="6"/>
      <c r="B5" s="68"/>
      <c r="C5" s="6" t="s">
        <v>2216</v>
      </c>
      <c r="D5" s="1"/>
      <c r="AB5" s="105"/>
      <c r="AC5" s="115"/>
      <c r="AD5" s="115"/>
      <c r="AE5" s="115"/>
      <c r="AF5" s="115"/>
      <c r="AG5" s="115"/>
      <c r="AH5" s="115"/>
      <c r="AI5" s="115"/>
      <c r="AJ5" s="115"/>
      <c r="AK5" s="115"/>
      <c r="AL5" s="115"/>
      <c r="AM5" s="115"/>
      <c r="AN5" s="131"/>
      <c r="AO5" s="130"/>
      <c r="AP5" s="130"/>
      <c r="AR5" s="216" t="s">
        <v>1708</v>
      </c>
    </row>
    <row r="6" spans="1:82" ht="14.15" customHeight="1">
      <c r="A6" s="6"/>
      <c r="B6" s="68"/>
      <c r="C6" s="6" t="s">
        <v>1894</v>
      </c>
      <c r="AB6" s="126" t="s">
        <v>15</v>
      </c>
      <c r="AC6" s="344" t="s">
        <v>1906</v>
      </c>
      <c r="AD6" s="557"/>
      <c r="AE6" s="557"/>
      <c r="AF6" s="557"/>
      <c r="AG6" s="557"/>
      <c r="AH6" s="557"/>
      <c r="AI6" s="557"/>
      <c r="AJ6" s="557"/>
      <c r="AK6" s="557"/>
      <c r="AL6" s="557"/>
      <c r="AM6" s="557"/>
      <c r="AN6" s="606"/>
      <c r="AO6" s="630"/>
      <c r="AP6" s="630"/>
      <c r="AR6" s="1653" t="s">
        <v>1724</v>
      </c>
      <c r="AS6" s="1281"/>
      <c r="AT6" s="1281"/>
      <c r="AU6" s="849"/>
      <c r="AV6" s="849"/>
      <c r="AW6" s="849"/>
      <c r="AX6" s="849"/>
      <c r="AY6" s="849"/>
      <c r="AZ6" s="849"/>
      <c r="BA6" s="849"/>
      <c r="BB6" s="849"/>
      <c r="BC6" s="849"/>
      <c r="BD6" s="849"/>
      <c r="BE6" s="849"/>
      <c r="BF6" s="849"/>
      <c r="BG6" s="849"/>
      <c r="BH6" s="849"/>
      <c r="BI6" s="849"/>
      <c r="BJ6" s="849"/>
      <c r="BK6" s="849"/>
      <c r="BL6" s="849"/>
      <c r="BM6" s="849"/>
      <c r="BN6" s="849"/>
      <c r="BO6" s="849"/>
      <c r="BP6" s="849"/>
      <c r="BQ6" s="849"/>
      <c r="BR6" s="849"/>
      <c r="BS6" s="849"/>
      <c r="BT6" s="849"/>
      <c r="BU6" s="849"/>
      <c r="BV6" s="849"/>
      <c r="BW6" s="849"/>
      <c r="BX6" s="849"/>
      <c r="BY6" s="849"/>
      <c r="BZ6" s="849"/>
      <c r="CA6" s="849"/>
      <c r="CB6" s="849"/>
      <c r="CC6" s="849"/>
    </row>
    <row r="7" spans="1:82" ht="14.15" customHeight="1">
      <c r="A7" s="6"/>
      <c r="B7" s="68"/>
      <c r="D7" s="5" t="s">
        <v>1588</v>
      </c>
      <c r="F7" s="6"/>
      <c r="G7" s="6"/>
      <c r="H7" s="6"/>
      <c r="I7" s="6"/>
      <c r="J7" s="6"/>
      <c r="K7" s="6"/>
      <c r="L7" s="1"/>
      <c r="M7" s="1"/>
      <c r="N7" s="1"/>
      <c r="O7" s="1"/>
      <c r="P7" s="1"/>
      <c r="Q7" s="6"/>
      <c r="R7" s="96"/>
      <c r="S7" s="64"/>
      <c r="T7" s="7"/>
      <c r="U7" s="794"/>
      <c r="V7" s="794"/>
      <c r="W7" s="499"/>
      <c r="X7" s="6"/>
      <c r="Y7" s="65"/>
      <c r="Z7" s="65"/>
      <c r="AB7" s="105" t="s">
        <v>15</v>
      </c>
      <c r="AC7" s="2287" t="s">
        <v>1934</v>
      </c>
      <c r="AD7" s="2287"/>
      <c r="AE7" s="2287"/>
      <c r="AF7" s="2287"/>
      <c r="AG7" s="2287"/>
      <c r="AH7" s="2287"/>
      <c r="AI7" s="2287"/>
      <c r="AJ7" s="2287"/>
      <c r="AK7" s="2287"/>
      <c r="AL7" s="2287"/>
      <c r="AM7" s="2287"/>
      <c r="AN7" s="2403"/>
      <c r="AO7" s="630"/>
      <c r="AP7" s="630"/>
      <c r="AR7" s="2401" t="s">
        <v>1943</v>
      </c>
      <c r="AS7" s="2401"/>
      <c r="AT7" s="2401"/>
      <c r="AU7" s="2401"/>
      <c r="AV7" s="2401"/>
      <c r="AW7" s="2401"/>
      <c r="AX7" s="2401"/>
      <c r="AY7" s="2401"/>
      <c r="AZ7" s="2401"/>
      <c r="BA7" s="2401"/>
      <c r="BB7" s="2401"/>
      <c r="BC7" s="2401"/>
      <c r="BD7" s="2401"/>
      <c r="BE7" s="2401"/>
      <c r="BF7" s="2401"/>
      <c r="BG7" s="2401"/>
      <c r="BH7" s="2401"/>
      <c r="BI7" s="2401"/>
      <c r="BJ7" s="2401"/>
      <c r="BK7" s="2401"/>
      <c r="BL7" s="2401"/>
      <c r="BM7" s="2401"/>
      <c r="BN7" s="2401"/>
      <c r="BO7" s="2401"/>
      <c r="BP7" s="2401"/>
      <c r="BQ7" s="2401"/>
      <c r="BR7" s="2401"/>
      <c r="BS7" s="2401"/>
      <c r="BT7" s="2401"/>
      <c r="BU7" s="2401"/>
      <c r="BV7" s="2401"/>
      <c r="BW7" s="2401"/>
      <c r="BX7" s="2401"/>
      <c r="BY7" s="2401"/>
      <c r="BZ7" s="2401"/>
      <c r="CA7" s="2401"/>
      <c r="CB7" s="2401"/>
      <c r="CC7" s="2401"/>
      <c r="CD7" s="2401"/>
    </row>
    <row r="8" spans="1:82" ht="14.15" customHeight="1">
      <c r="A8" s="6"/>
      <c r="B8" s="68"/>
      <c r="AB8" s="105"/>
      <c r="AC8" s="2287"/>
      <c r="AD8" s="2287"/>
      <c r="AE8" s="2287"/>
      <c r="AF8" s="2287"/>
      <c r="AG8" s="2287"/>
      <c r="AH8" s="2287"/>
      <c r="AI8" s="2287"/>
      <c r="AJ8" s="2287"/>
      <c r="AK8" s="2287"/>
      <c r="AL8" s="2287"/>
      <c r="AM8" s="2287"/>
      <c r="AN8" s="2403"/>
      <c r="AO8" s="115"/>
      <c r="AP8" s="115"/>
      <c r="AR8" s="2401"/>
      <c r="AS8" s="2401"/>
      <c r="AT8" s="2401"/>
      <c r="AU8" s="2401"/>
      <c r="AV8" s="2401"/>
      <c r="AW8" s="2401"/>
      <c r="AX8" s="2401"/>
      <c r="AY8" s="2401"/>
      <c r="AZ8" s="2401"/>
      <c r="BA8" s="2401"/>
      <c r="BB8" s="2401"/>
      <c r="BC8" s="2401"/>
      <c r="BD8" s="2401"/>
      <c r="BE8" s="2401"/>
      <c r="BF8" s="2401"/>
      <c r="BG8" s="2401"/>
      <c r="BH8" s="2401"/>
      <c r="BI8" s="2401"/>
      <c r="BJ8" s="2401"/>
      <c r="BK8" s="2401"/>
      <c r="BL8" s="2401"/>
      <c r="BM8" s="2401"/>
      <c r="BN8" s="2401"/>
      <c r="BO8" s="2401"/>
      <c r="BP8" s="2401"/>
      <c r="BQ8" s="2401"/>
      <c r="BR8" s="2401"/>
      <c r="BS8" s="2401"/>
      <c r="BT8" s="2401"/>
      <c r="BU8" s="2401"/>
      <c r="BV8" s="2401"/>
      <c r="BW8" s="2401"/>
      <c r="BX8" s="2401"/>
      <c r="BY8" s="2401"/>
      <c r="BZ8" s="2401"/>
      <c r="CA8" s="2401"/>
      <c r="CB8" s="2401"/>
      <c r="CC8" s="2401"/>
      <c r="CD8" s="2401"/>
    </row>
    <row r="9" spans="1:82" ht="14.15" customHeight="1">
      <c r="B9" s="68"/>
      <c r="C9" s="2288" t="s">
        <v>1907</v>
      </c>
      <c r="D9" s="2288"/>
      <c r="E9" s="2288"/>
      <c r="F9" s="2288"/>
      <c r="G9" s="2288"/>
      <c r="H9" s="2288"/>
      <c r="I9" s="2288"/>
      <c r="J9" s="2288"/>
      <c r="K9" s="2288"/>
      <c r="L9" s="2288"/>
      <c r="M9" s="2288"/>
      <c r="N9" s="2288"/>
      <c r="O9" s="2288"/>
      <c r="P9" s="2288"/>
      <c r="Q9" s="2288"/>
      <c r="R9" s="2288"/>
      <c r="S9" s="2288"/>
      <c r="T9" s="2288"/>
      <c r="U9" s="2288"/>
      <c r="V9" s="2288"/>
      <c r="W9" s="2288"/>
      <c r="X9" s="2288"/>
      <c r="Y9" s="2288"/>
      <c r="Z9" s="2288"/>
      <c r="AA9" s="2289"/>
      <c r="AB9" s="1412"/>
      <c r="AC9" s="2287"/>
      <c r="AD9" s="2287"/>
      <c r="AE9" s="2287"/>
      <c r="AF9" s="2287"/>
      <c r="AG9" s="2287"/>
      <c r="AH9" s="2287"/>
      <c r="AI9" s="2287"/>
      <c r="AJ9" s="2287"/>
      <c r="AK9" s="2287"/>
      <c r="AL9" s="2287"/>
      <c r="AM9" s="2287"/>
      <c r="AN9" s="2403"/>
      <c r="AO9" s="115"/>
      <c r="AP9" s="115"/>
      <c r="AR9" s="2401"/>
      <c r="AS9" s="2401"/>
      <c r="AT9" s="2401"/>
      <c r="AU9" s="2401"/>
      <c r="AV9" s="2401"/>
      <c r="AW9" s="2401"/>
      <c r="AX9" s="2401"/>
      <c r="AY9" s="2401"/>
      <c r="AZ9" s="2401"/>
      <c r="BA9" s="2401"/>
      <c r="BB9" s="2401"/>
      <c r="BC9" s="2401"/>
      <c r="BD9" s="2401"/>
      <c r="BE9" s="2401"/>
      <c r="BF9" s="2401"/>
      <c r="BG9" s="2401"/>
      <c r="BH9" s="2401"/>
      <c r="BI9" s="2401"/>
      <c r="BJ9" s="2401"/>
      <c r="BK9" s="2401"/>
      <c r="BL9" s="2401"/>
      <c r="BM9" s="2401"/>
      <c r="BN9" s="2401"/>
      <c r="BO9" s="2401"/>
      <c r="BP9" s="2401"/>
      <c r="BQ9" s="2401"/>
      <c r="BR9" s="2401"/>
      <c r="BS9" s="2401"/>
      <c r="BT9" s="2401"/>
      <c r="BU9" s="2401"/>
      <c r="BV9" s="2401"/>
      <c r="BW9" s="2401"/>
      <c r="BX9" s="2401"/>
      <c r="BY9" s="2401"/>
      <c r="BZ9" s="2401"/>
      <c r="CA9" s="2401"/>
      <c r="CB9" s="2401"/>
      <c r="CC9" s="2401"/>
      <c r="CD9" s="2401"/>
    </row>
    <row r="10" spans="1:82" ht="14.15" customHeight="1">
      <c r="A10" s="6"/>
      <c r="B10" s="68"/>
      <c r="C10" s="6"/>
      <c r="D10" s="1" t="s">
        <v>1908</v>
      </c>
      <c r="F10" s="6"/>
      <c r="G10" s="6"/>
      <c r="H10" s="6"/>
      <c r="I10" s="6"/>
      <c r="J10" s="6"/>
      <c r="K10" s="6"/>
      <c r="L10" s="1"/>
      <c r="M10" s="1"/>
      <c r="N10" s="1"/>
      <c r="O10" s="1"/>
      <c r="P10" s="1"/>
      <c r="Q10" s="6"/>
      <c r="R10" s="96"/>
      <c r="S10" s="64"/>
      <c r="T10" s="7"/>
      <c r="U10" s="794"/>
      <c r="V10" s="794"/>
      <c r="W10" s="499"/>
      <c r="X10" s="6"/>
      <c r="Y10" s="65"/>
      <c r="Z10" s="65"/>
      <c r="AB10" s="1412"/>
      <c r="AC10" s="1413"/>
      <c r="AD10" s="1413"/>
      <c r="AE10" s="1413"/>
      <c r="AF10" s="1413"/>
      <c r="AG10" s="1413"/>
      <c r="AH10" s="1413"/>
      <c r="AI10" s="1413"/>
      <c r="AJ10" s="115"/>
      <c r="AK10" s="115"/>
      <c r="AL10" s="115"/>
      <c r="AM10" s="115"/>
      <c r="AN10" s="116"/>
      <c r="AO10" s="115"/>
      <c r="AP10" s="115"/>
      <c r="AR10" s="2401"/>
      <c r="AS10" s="2401"/>
      <c r="AT10" s="2401"/>
      <c r="AU10" s="2401"/>
      <c r="AV10" s="2401"/>
      <c r="AW10" s="2401"/>
      <c r="AX10" s="2401"/>
      <c r="AY10" s="2401"/>
      <c r="AZ10" s="2401"/>
      <c r="BA10" s="2401"/>
      <c r="BB10" s="2401"/>
      <c r="BC10" s="2401"/>
      <c r="BD10" s="2401"/>
      <c r="BE10" s="2401"/>
      <c r="BF10" s="2401"/>
      <c r="BG10" s="2401"/>
      <c r="BH10" s="2401"/>
      <c r="BI10" s="2401"/>
      <c r="BJ10" s="2401"/>
      <c r="BK10" s="2401"/>
      <c r="BL10" s="2401"/>
      <c r="BM10" s="2401"/>
      <c r="BN10" s="2401"/>
      <c r="BO10" s="2401"/>
      <c r="BP10" s="2401"/>
      <c r="BQ10" s="2401"/>
      <c r="BR10" s="2401"/>
      <c r="BS10" s="2401"/>
      <c r="BT10" s="2401"/>
      <c r="BU10" s="2401"/>
      <c r="BV10" s="2401"/>
      <c r="BW10" s="2401"/>
      <c r="BX10" s="2401"/>
      <c r="BY10" s="2401"/>
      <c r="BZ10" s="2401"/>
      <c r="CA10" s="2401"/>
      <c r="CB10" s="2401"/>
      <c r="CC10" s="2401"/>
      <c r="CD10" s="2401"/>
    </row>
    <row r="11" spans="1:82" ht="14.15" customHeight="1">
      <c r="A11" s="6"/>
      <c r="B11" s="68"/>
      <c r="AB11" s="1412"/>
      <c r="AC11" s="1413"/>
      <c r="AD11" s="1413"/>
      <c r="AE11" s="1413"/>
      <c r="AF11" s="1413"/>
      <c r="AG11" s="1413"/>
      <c r="AH11" s="1413"/>
      <c r="AI11" s="1413"/>
      <c r="AJ11" s="115"/>
      <c r="AK11" s="115"/>
      <c r="AL11" s="115"/>
      <c r="AM11" s="115"/>
      <c r="AN11" s="116"/>
      <c r="AO11" s="115"/>
      <c r="AP11" s="115"/>
      <c r="AR11" s="2401"/>
      <c r="AS11" s="2401"/>
      <c r="AT11" s="2401"/>
      <c r="AU11" s="2401"/>
      <c r="AV11" s="2401"/>
      <c r="AW11" s="2401"/>
      <c r="AX11" s="2401"/>
      <c r="AY11" s="2401"/>
      <c r="AZ11" s="2401"/>
      <c r="BA11" s="2401"/>
      <c r="BB11" s="2401"/>
      <c r="BC11" s="2401"/>
      <c r="BD11" s="2401"/>
      <c r="BE11" s="2401"/>
      <c r="BF11" s="2401"/>
      <c r="BG11" s="2401"/>
      <c r="BH11" s="2401"/>
      <c r="BI11" s="2401"/>
      <c r="BJ11" s="2401"/>
      <c r="BK11" s="2401"/>
      <c r="BL11" s="2401"/>
      <c r="BM11" s="2401"/>
      <c r="BN11" s="2401"/>
      <c r="BO11" s="2401"/>
      <c r="BP11" s="2401"/>
      <c r="BQ11" s="2401"/>
      <c r="BR11" s="2401"/>
      <c r="BS11" s="2401"/>
      <c r="BT11" s="2401"/>
      <c r="BU11" s="2401"/>
      <c r="BV11" s="2401"/>
      <c r="BW11" s="2401"/>
      <c r="BX11" s="2401"/>
      <c r="BY11" s="2401"/>
      <c r="BZ11" s="2401"/>
      <c r="CA11" s="2401"/>
      <c r="CB11" s="2401"/>
      <c r="CC11" s="2401"/>
      <c r="CD11" s="2401"/>
    </row>
    <row r="12" spans="1:82" ht="14.15" customHeight="1">
      <c r="A12" s="6"/>
      <c r="B12" s="68"/>
      <c r="C12" s="2288" t="s">
        <v>1909</v>
      </c>
      <c r="D12" s="2288"/>
      <c r="E12" s="2288"/>
      <c r="F12" s="2288"/>
      <c r="G12" s="2288"/>
      <c r="H12" s="2288"/>
      <c r="I12" s="2288"/>
      <c r="J12" s="2288"/>
      <c r="K12" s="2288"/>
      <c r="L12" s="2288"/>
      <c r="M12" s="2288"/>
      <c r="N12" s="2288"/>
      <c r="O12" s="2288"/>
      <c r="P12" s="2288"/>
      <c r="Q12" s="2288"/>
      <c r="R12" s="2288"/>
      <c r="S12" s="2288"/>
      <c r="T12" s="2288"/>
      <c r="U12" s="2288"/>
      <c r="V12" s="2288"/>
      <c r="W12" s="2288"/>
      <c r="X12" s="2288"/>
      <c r="Y12" s="2288"/>
      <c r="Z12" s="2288"/>
      <c r="AA12" s="2289"/>
      <c r="AB12" s="1412"/>
      <c r="AD12" s="557"/>
      <c r="AE12" s="557"/>
      <c r="AF12" s="557"/>
      <c r="AG12" s="557"/>
      <c r="AH12" s="557"/>
      <c r="AI12" s="557"/>
      <c r="AJ12" s="557"/>
      <c r="AK12" s="557"/>
      <c r="AL12" s="557"/>
      <c r="AM12" s="557"/>
      <c r="AN12" s="740"/>
      <c r="AO12" s="1414"/>
      <c r="AP12" s="1414"/>
      <c r="AR12" s="2401"/>
      <c r="AS12" s="2401"/>
      <c r="AT12" s="2401"/>
      <c r="AU12" s="2401"/>
      <c r="AV12" s="2401"/>
      <c r="AW12" s="2401"/>
      <c r="AX12" s="2401"/>
      <c r="AY12" s="2401"/>
      <c r="AZ12" s="2401"/>
      <c r="BA12" s="2401"/>
      <c r="BB12" s="2401"/>
      <c r="BC12" s="2401"/>
      <c r="BD12" s="2401"/>
      <c r="BE12" s="2401"/>
      <c r="BF12" s="2401"/>
      <c r="BG12" s="2401"/>
      <c r="BH12" s="2401"/>
      <c r="BI12" s="2401"/>
      <c r="BJ12" s="2401"/>
      <c r="BK12" s="2401"/>
      <c r="BL12" s="2401"/>
      <c r="BM12" s="2401"/>
      <c r="BN12" s="2401"/>
      <c r="BO12" s="2401"/>
      <c r="BP12" s="2401"/>
      <c r="BQ12" s="2401"/>
      <c r="BR12" s="2401"/>
      <c r="BS12" s="2401"/>
      <c r="BT12" s="2401"/>
      <c r="BU12" s="2401"/>
      <c r="BV12" s="2401"/>
      <c r="BW12" s="2401"/>
      <c r="BX12" s="2401"/>
      <c r="BY12" s="2401"/>
      <c r="BZ12" s="2401"/>
      <c r="CA12" s="2401"/>
      <c r="CB12" s="2401"/>
      <c r="CC12" s="2401"/>
      <c r="CD12" s="2401"/>
    </row>
    <row r="13" spans="1:82" ht="14.15" customHeight="1">
      <c r="A13" s="6"/>
      <c r="B13" s="68"/>
      <c r="D13" s="1" t="s">
        <v>1908</v>
      </c>
      <c r="E13" s="6"/>
      <c r="F13" s="6"/>
      <c r="G13" s="6"/>
      <c r="H13" s="6"/>
      <c r="I13" s="6"/>
      <c r="J13" s="6"/>
      <c r="K13" s="6"/>
      <c r="L13" s="6"/>
      <c r="M13" s="6"/>
      <c r="N13" s="6"/>
      <c r="O13" s="6"/>
      <c r="P13" s="6"/>
      <c r="Q13" s="6"/>
      <c r="R13" s="499"/>
      <c r="S13" s="6"/>
      <c r="T13" s="6"/>
      <c r="U13" s="6"/>
      <c r="V13" s="6"/>
      <c r="W13" s="499"/>
      <c r="X13" s="6"/>
      <c r="Y13" s="6"/>
      <c r="Z13" s="6"/>
      <c r="AA13" s="70"/>
      <c r="AB13" s="1412"/>
      <c r="AD13" s="557"/>
      <c r="AE13" s="557"/>
      <c r="AF13" s="557"/>
      <c r="AG13" s="557"/>
      <c r="AH13" s="557"/>
      <c r="AI13" s="557"/>
      <c r="AJ13" s="557"/>
      <c r="AK13" s="557"/>
      <c r="AL13" s="557"/>
      <c r="AM13" s="557"/>
      <c r="AN13" s="740"/>
      <c r="AO13" s="1414"/>
      <c r="AP13" s="1414"/>
      <c r="AR13" s="2401"/>
      <c r="AS13" s="2401"/>
      <c r="AT13" s="2401"/>
      <c r="AU13" s="2401"/>
      <c r="AV13" s="2401"/>
      <c r="AW13" s="2401"/>
      <c r="AX13" s="2401"/>
      <c r="AY13" s="2401"/>
      <c r="AZ13" s="2401"/>
      <c r="BA13" s="2401"/>
      <c r="BB13" s="2401"/>
      <c r="BC13" s="2401"/>
      <c r="BD13" s="2401"/>
      <c r="BE13" s="2401"/>
      <c r="BF13" s="2401"/>
      <c r="BG13" s="2401"/>
      <c r="BH13" s="2401"/>
      <c r="BI13" s="2401"/>
      <c r="BJ13" s="2401"/>
      <c r="BK13" s="2401"/>
      <c r="BL13" s="2401"/>
      <c r="BM13" s="2401"/>
      <c r="BN13" s="2401"/>
      <c r="BO13" s="2401"/>
      <c r="BP13" s="2401"/>
      <c r="BQ13" s="2401"/>
      <c r="BR13" s="2401"/>
      <c r="BS13" s="2401"/>
      <c r="BT13" s="2401"/>
      <c r="BU13" s="2401"/>
      <c r="BV13" s="2401"/>
      <c r="BW13" s="2401"/>
      <c r="BX13" s="2401"/>
      <c r="BY13" s="2401"/>
      <c r="BZ13" s="2401"/>
      <c r="CA13" s="2401"/>
      <c r="CB13" s="2401"/>
      <c r="CC13" s="2401"/>
      <c r="CD13" s="2401"/>
    </row>
    <row r="14" spans="1:82" ht="14.15" customHeight="1">
      <c r="A14" s="6"/>
      <c r="B14" s="68"/>
      <c r="AB14" s="1412"/>
      <c r="AC14" s="557"/>
      <c r="AD14" s="557"/>
      <c r="AE14" s="557"/>
      <c r="AF14" s="557"/>
      <c r="AG14" s="557"/>
      <c r="AH14" s="557"/>
      <c r="AI14" s="557"/>
      <c r="AJ14" s="557"/>
      <c r="AK14" s="557"/>
      <c r="AL14" s="557"/>
      <c r="AM14" s="557"/>
      <c r="AN14" s="116"/>
      <c r="AO14" s="115"/>
      <c r="AP14" s="115"/>
      <c r="AR14" s="1634"/>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row>
    <row r="15" spans="1:82" ht="14.15" customHeight="1">
      <c r="A15" s="6"/>
      <c r="B15" s="68"/>
      <c r="C15" s="2288" t="s">
        <v>1910</v>
      </c>
      <c r="D15" s="2288"/>
      <c r="E15" s="2288"/>
      <c r="F15" s="2288"/>
      <c r="G15" s="2288"/>
      <c r="H15" s="2288"/>
      <c r="I15" s="2288"/>
      <c r="J15" s="2288"/>
      <c r="K15" s="2288"/>
      <c r="L15" s="2288"/>
      <c r="M15" s="2288"/>
      <c r="N15" s="2288"/>
      <c r="O15" s="2288"/>
      <c r="P15" s="2288"/>
      <c r="Q15" s="2288"/>
      <c r="R15" s="2288"/>
      <c r="S15" s="2288"/>
      <c r="T15" s="2288"/>
      <c r="U15" s="2288"/>
      <c r="V15" s="2288"/>
      <c r="W15" s="2288"/>
      <c r="X15" s="2288"/>
      <c r="Y15" s="2288"/>
      <c r="Z15" s="2288"/>
      <c r="AA15" s="2289"/>
      <c r="AB15" s="1412"/>
      <c r="AD15" s="557"/>
      <c r="AE15" s="557"/>
      <c r="AF15" s="557"/>
      <c r="AG15" s="557"/>
      <c r="AH15" s="557"/>
      <c r="AI15" s="557"/>
      <c r="AJ15" s="557"/>
      <c r="AK15" s="557"/>
      <c r="AL15" s="557"/>
      <c r="AM15" s="557"/>
      <c r="AN15" s="116"/>
      <c r="AO15" s="115"/>
      <c r="AP15" s="115"/>
    </row>
    <row r="16" spans="1:82" ht="14.15" customHeight="1">
      <c r="A16" s="6"/>
      <c r="B16" s="68"/>
      <c r="D16" s="5" t="s">
        <v>1911</v>
      </c>
      <c r="AB16" s="1412"/>
      <c r="AN16" s="606"/>
      <c r="AO16" s="630"/>
      <c r="AP16" s="630"/>
    </row>
    <row r="17" spans="1:81" ht="14.15" customHeight="1">
      <c r="A17" s="6"/>
      <c r="B17" s="68"/>
      <c r="AB17" s="103"/>
      <c r="AN17" s="606"/>
      <c r="AO17" s="630"/>
      <c r="AP17" s="630"/>
      <c r="AR17" s="5005"/>
      <c r="AS17" s="5005"/>
      <c r="AT17" s="5005"/>
      <c r="AU17" s="5005"/>
      <c r="AV17" s="5005"/>
      <c r="AW17" s="5005"/>
      <c r="AX17" s="5005"/>
      <c r="AY17" s="5005"/>
      <c r="AZ17" s="5005"/>
      <c r="BA17" s="5005"/>
      <c r="BB17" s="5005"/>
      <c r="BC17" s="5005"/>
      <c r="BD17" s="5005"/>
      <c r="BE17" s="5005"/>
      <c r="BF17" s="5005"/>
      <c r="BG17" s="5005"/>
      <c r="BH17" s="5005"/>
      <c r="BI17" s="5005"/>
      <c r="BJ17" s="5005"/>
      <c r="BK17" s="5005"/>
      <c r="BL17" s="5005"/>
      <c r="BM17" s="5005"/>
      <c r="BN17" s="5005"/>
      <c r="BO17" s="5005"/>
      <c r="BP17" s="5005"/>
      <c r="BQ17" s="5005"/>
      <c r="BR17" s="5005"/>
      <c r="BS17" s="5005"/>
      <c r="BT17" s="5005"/>
      <c r="BU17" s="5005"/>
      <c r="BV17" s="5005"/>
      <c r="BW17" s="5005"/>
      <c r="BX17" s="5005"/>
      <c r="BY17" s="5005"/>
      <c r="BZ17" s="5005"/>
      <c r="CA17" s="5005"/>
      <c r="CB17" s="5005"/>
      <c r="CC17" s="5005"/>
    </row>
    <row r="18" spans="1:81" ht="14.15" customHeight="1">
      <c r="A18" s="6"/>
      <c r="B18" s="68"/>
      <c r="AB18" s="103"/>
      <c r="AN18" s="606"/>
      <c r="AO18" s="630"/>
      <c r="AP18" s="630"/>
      <c r="AR18" s="1623"/>
      <c r="AS18" s="1623"/>
      <c r="AT18" s="1623"/>
      <c r="AU18" s="1623"/>
      <c r="AV18" s="1623"/>
      <c r="AW18" s="1623"/>
      <c r="AX18" s="1623"/>
      <c r="AY18" s="1623"/>
      <c r="AZ18" s="1623"/>
      <c r="BA18" s="1623"/>
      <c r="BB18" s="1623"/>
      <c r="BC18" s="1623"/>
      <c r="BD18" s="1623"/>
      <c r="BE18" s="1623"/>
      <c r="BF18" s="1623"/>
      <c r="BG18" s="1623"/>
      <c r="BH18" s="1623"/>
      <c r="BI18" s="1623"/>
      <c r="BJ18" s="1623"/>
      <c r="BK18" s="1623"/>
      <c r="BL18" s="1623"/>
      <c r="BM18" s="1623"/>
      <c r="BN18" s="1623"/>
      <c r="BO18" s="1623"/>
      <c r="BP18" s="1623"/>
      <c r="BQ18" s="1623"/>
      <c r="BR18" s="1623"/>
      <c r="BS18" s="1623"/>
      <c r="BT18" s="1623"/>
      <c r="BU18" s="1623"/>
      <c r="BV18" s="1623"/>
      <c r="BW18" s="1623"/>
      <c r="BX18" s="1623"/>
      <c r="BY18" s="1635"/>
      <c r="BZ18" s="1635"/>
      <c r="CA18" s="1635"/>
      <c r="CB18" s="1635"/>
      <c r="CC18" s="1635"/>
    </row>
    <row r="19" spans="1:81" ht="14.15" customHeight="1">
      <c r="A19" s="6"/>
      <c r="B19" s="68"/>
      <c r="C19" s="6" t="s">
        <v>2217</v>
      </c>
      <c r="AB19" s="105" t="s">
        <v>165</v>
      </c>
      <c r="AC19" s="2287" t="s">
        <v>953</v>
      </c>
      <c r="AD19" s="2287"/>
      <c r="AE19" s="2287"/>
      <c r="AF19" s="2287"/>
      <c r="AG19" s="2287"/>
      <c r="AH19" s="2287"/>
      <c r="AI19" s="2287"/>
      <c r="AJ19" s="2287"/>
      <c r="AK19" s="2287"/>
      <c r="AL19" s="2287"/>
      <c r="AM19" s="2287"/>
      <c r="AN19" s="1330"/>
      <c r="AO19" s="130"/>
      <c r="AP19" s="130"/>
      <c r="AR19" s="1623"/>
      <c r="AS19" s="1623"/>
      <c r="AT19" s="1623"/>
      <c r="AU19" s="1623"/>
      <c r="AV19" s="1623"/>
      <c r="AW19" s="1623"/>
      <c r="AX19" s="1623"/>
      <c r="AY19" s="1623"/>
      <c r="AZ19" s="1623"/>
      <c r="BA19" s="1623"/>
      <c r="BB19" s="1623"/>
      <c r="BC19" s="1623"/>
      <c r="BD19" s="1623"/>
      <c r="BE19" s="1623"/>
      <c r="BF19" s="1623"/>
      <c r="BG19" s="1623"/>
      <c r="BH19" s="1623"/>
      <c r="BI19" s="1623"/>
      <c r="BJ19" s="1623"/>
      <c r="BK19" s="1623"/>
      <c r="BL19" s="1623"/>
      <c r="BM19" s="1623"/>
      <c r="BN19" s="1623"/>
      <c r="BO19" s="1623"/>
      <c r="BP19" s="1623"/>
      <c r="BQ19" s="1623"/>
      <c r="BR19" s="1623"/>
      <c r="BS19" s="1623"/>
      <c r="BT19" s="1623"/>
      <c r="BU19" s="1623"/>
      <c r="BV19" s="1623"/>
      <c r="BW19" s="1623"/>
      <c r="BX19" s="1623"/>
      <c r="BY19" s="1635"/>
      <c r="BZ19" s="1635"/>
      <c r="CA19" s="1635"/>
      <c r="CB19" s="1635"/>
      <c r="CC19" s="1635"/>
    </row>
    <row r="20" spans="1:81" ht="14.15" customHeight="1">
      <c r="A20" s="6"/>
      <c r="B20" s="68"/>
      <c r="AB20" s="105"/>
      <c r="AC20" s="2287"/>
      <c r="AD20" s="2287"/>
      <c r="AE20" s="2287"/>
      <c r="AF20" s="2287"/>
      <c r="AG20" s="2287"/>
      <c r="AH20" s="2287"/>
      <c r="AI20" s="2287"/>
      <c r="AJ20" s="2287"/>
      <c r="AK20" s="2287"/>
      <c r="AL20" s="2287"/>
      <c r="AM20" s="2287"/>
      <c r="AN20" s="1330"/>
      <c r="AO20" s="115"/>
      <c r="AP20" s="115"/>
      <c r="AR20" s="1623"/>
      <c r="AS20" s="1623"/>
      <c r="AT20" s="1623"/>
      <c r="AU20" s="1623"/>
      <c r="AV20" s="1623"/>
      <c r="AW20" s="1623"/>
      <c r="AX20" s="1623"/>
      <c r="AY20" s="1623"/>
      <c r="AZ20" s="1623"/>
      <c r="BA20" s="1623"/>
      <c r="BB20" s="1623"/>
      <c r="BC20" s="1623"/>
      <c r="BD20" s="1623"/>
      <c r="BE20" s="1623"/>
      <c r="BF20" s="1623"/>
      <c r="BG20" s="1623"/>
      <c r="BH20" s="1623"/>
      <c r="BI20" s="1623"/>
      <c r="BJ20" s="1623"/>
      <c r="BK20" s="1623"/>
      <c r="BL20" s="1623"/>
      <c r="BM20" s="1623"/>
      <c r="BN20" s="1623"/>
      <c r="BO20" s="1623"/>
      <c r="BP20" s="1623"/>
      <c r="BQ20" s="1623"/>
      <c r="BR20" s="1623"/>
      <c r="BS20" s="1623"/>
      <c r="BT20" s="1623"/>
      <c r="BU20" s="1623"/>
      <c r="BV20" s="1623"/>
      <c r="BW20" s="1623"/>
      <c r="BX20" s="1623"/>
    </row>
    <row r="21" spans="1:81" ht="14.15" customHeight="1">
      <c r="A21" s="6"/>
      <c r="B21" s="68"/>
      <c r="C21" s="2288" t="s">
        <v>482</v>
      </c>
      <c r="D21" s="2288"/>
      <c r="E21" s="2288"/>
      <c r="F21" s="2288"/>
      <c r="G21" s="2288"/>
      <c r="H21" s="2288"/>
      <c r="I21" s="2288"/>
      <c r="J21" s="2288"/>
      <c r="K21" s="2288"/>
      <c r="L21" s="2288"/>
      <c r="M21" s="2288"/>
      <c r="N21" s="2288"/>
      <c r="O21" s="2288"/>
      <c r="P21" s="2288"/>
      <c r="Q21" s="2288"/>
      <c r="R21" s="2288"/>
      <c r="S21" s="2288"/>
      <c r="T21" s="2288"/>
      <c r="U21" s="2288"/>
      <c r="V21" s="2288"/>
      <c r="W21" s="2288"/>
      <c r="X21" s="2288"/>
      <c r="Y21" s="2288"/>
      <c r="Z21" s="2288"/>
      <c r="AA21" s="2289"/>
      <c r="AB21" s="197"/>
      <c r="AC21" s="2287"/>
      <c r="AD21" s="2287"/>
      <c r="AE21" s="2287"/>
      <c r="AF21" s="2287"/>
      <c r="AG21" s="2287"/>
      <c r="AH21" s="2287"/>
      <c r="AI21" s="2287"/>
      <c r="AJ21" s="2287"/>
      <c r="AK21" s="2287"/>
      <c r="AL21" s="2287"/>
      <c r="AM21" s="2287"/>
      <c r="AN21" s="1330"/>
      <c r="AO21" s="115"/>
      <c r="AP21" s="115"/>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row>
    <row r="22" spans="1:81" ht="14.15" customHeight="1">
      <c r="A22" s="6"/>
      <c r="B22" s="68"/>
      <c r="D22" s="5" t="s">
        <v>1588</v>
      </c>
      <c r="AB22" s="197"/>
      <c r="AC22" s="115"/>
      <c r="AD22" s="115"/>
      <c r="AE22" s="115"/>
      <c r="AF22" s="115"/>
      <c r="AG22" s="115"/>
      <c r="AH22" s="115"/>
      <c r="AI22" s="115"/>
      <c r="AJ22" s="115"/>
      <c r="AK22" s="115"/>
      <c r="AL22" s="82"/>
      <c r="AM22" s="82"/>
      <c r="AN22" s="116"/>
      <c r="AO22" s="115"/>
      <c r="AP22" s="115"/>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row>
    <row r="23" spans="1:81" ht="14.15" customHeight="1">
      <c r="A23" s="6"/>
      <c r="B23" s="68"/>
      <c r="C23" s="2288" t="s">
        <v>483</v>
      </c>
      <c r="D23" s="2288"/>
      <c r="E23" s="2288"/>
      <c r="F23" s="2288"/>
      <c r="G23" s="2288"/>
      <c r="H23" s="2288"/>
      <c r="I23" s="2288"/>
      <c r="J23" s="2288"/>
      <c r="K23" s="2288"/>
      <c r="L23" s="2288"/>
      <c r="M23" s="2288"/>
      <c r="N23" s="2288"/>
      <c r="O23" s="2288"/>
      <c r="P23" s="2288"/>
      <c r="Q23" s="2288"/>
      <c r="R23" s="2288"/>
      <c r="S23" s="2288"/>
      <c r="T23" s="2288"/>
      <c r="U23" s="2288"/>
      <c r="V23" s="2288"/>
      <c r="W23" s="2288"/>
      <c r="X23" s="2288"/>
      <c r="Y23" s="2288"/>
      <c r="Z23" s="2288"/>
      <c r="AA23" s="2289"/>
      <c r="AB23" s="105"/>
      <c r="AC23" s="115"/>
      <c r="AD23" s="115"/>
      <c r="AE23" s="115"/>
      <c r="AF23" s="115"/>
      <c r="AG23" s="115"/>
      <c r="AH23" s="115"/>
      <c r="AI23" s="115"/>
      <c r="AJ23" s="115"/>
      <c r="AK23" s="115"/>
      <c r="AL23" s="115"/>
      <c r="AM23" s="115"/>
      <c r="AN23" s="116"/>
      <c r="AO23" s="115"/>
      <c r="AP23" s="115"/>
      <c r="AR23" s="1622"/>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row>
    <row r="24" spans="1:81" ht="14.15" customHeight="1">
      <c r="A24" s="6"/>
      <c r="B24" s="68"/>
      <c r="AB24" s="105"/>
      <c r="AC24" s="115"/>
      <c r="AD24" s="115"/>
      <c r="AE24" s="115"/>
      <c r="AF24" s="115"/>
      <c r="AG24" s="115"/>
      <c r="AH24" s="115"/>
      <c r="AI24" s="115"/>
      <c r="AJ24" s="115"/>
      <c r="AK24" s="115"/>
      <c r="AL24" s="82"/>
      <c r="AM24" s="82"/>
      <c r="AN24" s="116"/>
      <c r="AO24" s="115"/>
      <c r="AP24" s="115"/>
    </row>
    <row r="25" spans="1:81" ht="14.15" customHeight="1">
      <c r="A25" s="6"/>
      <c r="B25" s="68"/>
      <c r="C25" s="2288" t="s">
        <v>1912</v>
      </c>
      <c r="D25" s="2288"/>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9"/>
      <c r="AB25" s="126"/>
      <c r="AC25" s="191"/>
      <c r="AD25" s="192"/>
      <c r="AE25" s="192"/>
      <c r="AF25" s="192"/>
      <c r="AG25" s="192"/>
      <c r="AH25" s="192"/>
      <c r="AI25" s="192"/>
      <c r="AJ25" s="192"/>
      <c r="AK25" s="192"/>
      <c r="AL25" s="192"/>
      <c r="AM25" s="192"/>
      <c r="AN25" s="131"/>
      <c r="AO25" s="130"/>
      <c r="AP25" s="130"/>
    </row>
    <row r="26" spans="1:81" ht="14.15" customHeight="1">
      <c r="A26" s="6"/>
      <c r="B26" s="68"/>
      <c r="AB26" s="103"/>
      <c r="AC26" s="192"/>
      <c r="AD26" s="192"/>
      <c r="AE26" s="192"/>
      <c r="AF26" s="192"/>
      <c r="AG26" s="192"/>
      <c r="AH26" s="192"/>
      <c r="AI26" s="192"/>
      <c r="AJ26" s="192"/>
      <c r="AK26" s="192"/>
      <c r="AL26" s="192"/>
      <c r="AM26" s="192"/>
      <c r="AN26" s="131"/>
      <c r="AO26" s="130"/>
      <c r="AP26" s="130"/>
      <c r="AR26" s="1613"/>
      <c r="AS26" s="1613"/>
      <c r="AT26" s="1613"/>
      <c r="AU26" s="1613"/>
      <c r="AV26" s="1613"/>
      <c r="AW26" s="1613"/>
      <c r="AX26" s="1613"/>
      <c r="AY26" s="1613"/>
      <c r="AZ26" s="1613"/>
      <c r="BA26" s="1613"/>
      <c r="BB26" s="1613"/>
      <c r="BC26" s="1613"/>
      <c r="BD26" s="1613"/>
      <c r="BE26" s="1613"/>
      <c r="BF26" s="1613"/>
      <c r="BG26" s="1613"/>
      <c r="BH26" s="1613"/>
      <c r="BI26" s="1613"/>
      <c r="BJ26" s="1613"/>
      <c r="BK26" s="1613"/>
      <c r="BL26" s="1613"/>
      <c r="BM26" s="1613"/>
      <c r="BN26" s="1613"/>
      <c r="BO26" s="1613"/>
      <c r="BP26" s="1613"/>
      <c r="BQ26" s="1613"/>
      <c r="BR26" s="1613"/>
      <c r="BS26" s="1613"/>
      <c r="BT26" s="1613"/>
      <c r="BU26" s="1613"/>
      <c r="BV26" s="1613"/>
      <c r="BW26" s="1613"/>
      <c r="BX26" s="1613"/>
    </row>
    <row r="27" spans="1:81" ht="14.15" customHeight="1">
      <c r="A27" s="6"/>
      <c r="B27" s="68"/>
      <c r="C27" s="6" t="s">
        <v>1933</v>
      </c>
      <c r="AB27" s="103"/>
      <c r="AC27" s="192"/>
      <c r="AD27" s="192"/>
      <c r="AE27" s="192"/>
      <c r="AF27" s="192"/>
      <c r="AG27" s="192"/>
      <c r="AH27" s="192"/>
      <c r="AI27" s="192"/>
      <c r="AJ27" s="192"/>
      <c r="AK27" s="192"/>
      <c r="AL27" s="192"/>
      <c r="AM27" s="192"/>
      <c r="AN27" s="131"/>
      <c r="AO27" s="130"/>
      <c r="AP27" s="130"/>
      <c r="AR27" s="1613"/>
      <c r="AS27" s="1613"/>
      <c r="AT27" s="1613"/>
      <c r="AU27" s="1613"/>
      <c r="AV27" s="1613"/>
      <c r="AW27" s="1613"/>
      <c r="AX27" s="1613"/>
      <c r="AY27" s="1613"/>
      <c r="AZ27" s="1613"/>
      <c r="BA27" s="1613"/>
      <c r="BB27" s="1613"/>
      <c r="BC27" s="1613"/>
      <c r="BD27" s="1613"/>
      <c r="BE27" s="1613"/>
      <c r="BF27" s="1613"/>
      <c r="BG27" s="1613"/>
      <c r="BH27" s="1613"/>
      <c r="BI27" s="1613"/>
      <c r="BJ27" s="1613"/>
      <c r="BK27" s="1613"/>
      <c r="BL27" s="1613"/>
      <c r="BM27" s="1613"/>
      <c r="BN27" s="1613"/>
      <c r="BO27" s="1613"/>
      <c r="BP27" s="1613"/>
      <c r="BQ27" s="1613"/>
      <c r="BR27" s="1613"/>
      <c r="BS27" s="1613"/>
      <c r="BT27" s="1613"/>
      <c r="BU27" s="1613"/>
      <c r="BV27" s="1613"/>
      <c r="BW27" s="1613"/>
      <c r="BX27" s="1613"/>
    </row>
    <row r="28" spans="1:81" ht="14.15" customHeight="1">
      <c r="A28" s="6"/>
      <c r="B28" s="68"/>
      <c r="C28" s="6"/>
      <c r="D28" s="1" t="s">
        <v>1932</v>
      </c>
      <c r="E28" s="1"/>
      <c r="F28" s="1"/>
      <c r="G28" s="1"/>
      <c r="H28" s="1"/>
      <c r="I28" s="1"/>
      <c r="J28" s="1"/>
      <c r="K28" s="1"/>
      <c r="L28" s="1"/>
      <c r="M28" s="1"/>
      <c r="N28" s="1"/>
      <c r="O28" s="1"/>
      <c r="P28" s="1"/>
      <c r="Q28" s="1"/>
      <c r="S28" s="1"/>
      <c r="T28" s="1"/>
      <c r="U28" s="1"/>
      <c r="V28" s="1"/>
      <c r="X28" s="1"/>
      <c r="Y28" s="1"/>
      <c r="Z28" s="1"/>
      <c r="AA28" s="1167"/>
      <c r="AB28" s="2313" t="s">
        <v>1913</v>
      </c>
      <c r="AC28" s="5007"/>
      <c r="AD28" s="5007"/>
      <c r="AE28" s="5007"/>
      <c r="AF28" s="5007"/>
      <c r="AG28" s="5007"/>
      <c r="AH28" s="5007"/>
      <c r="AI28" s="5007"/>
      <c r="AJ28" s="5007"/>
      <c r="AK28" s="5007"/>
      <c r="AL28" s="5007"/>
      <c r="AM28" s="5007"/>
      <c r="AN28" s="5008"/>
      <c r="AO28" s="115"/>
      <c r="AP28" s="115"/>
      <c r="AR28" s="1635"/>
      <c r="AS28" s="1635"/>
      <c r="AT28" s="1635"/>
      <c r="AU28" s="1635"/>
      <c r="AV28" s="1635"/>
      <c r="AW28" s="1635"/>
      <c r="AX28" s="1635"/>
      <c r="AY28" s="1635"/>
      <c r="AZ28" s="1635"/>
      <c r="BA28" s="1635"/>
      <c r="BB28" s="1635"/>
      <c r="BC28" s="1635"/>
      <c r="BD28" s="1635"/>
      <c r="BE28" s="1635"/>
      <c r="BF28" s="1635"/>
      <c r="BG28" s="1635"/>
      <c r="BH28" s="1635"/>
      <c r="BI28" s="1635"/>
      <c r="BJ28" s="1635"/>
      <c r="BK28" s="1635"/>
      <c r="BL28" s="1635"/>
      <c r="BM28" s="1635"/>
      <c r="BN28" s="1635"/>
      <c r="BO28" s="1635"/>
      <c r="BP28" s="1635"/>
      <c r="BQ28" s="1635"/>
      <c r="BR28" s="1635"/>
      <c r="BS28" s="1635"/>
      <c r="BT28" s="1635"/>
      <c r="BU28" s="1635"/>
      <c r="BV28" s="1635"/>
      <c r="BW28" s="1635"/>
      <c r="BX28" s="1635"/>
    </row>
    <row r="29" spans="1:81" ht="14.15" customHeight="1">
      <c r="A29" s="6"/>
      <c r="B29" s="68"/>
      <c r="C29" s="1"/>
      <c r="D29" s="1"/>
      <c r="E29" s="1"/>
      <c r="F29" s="1"/>
      <c r="G29" s="1"/>
      <c r="H29" s="1"/>
      <c r="I29" s="1"/>
      <c r="J29" s="1"/>
      <c r="K29" s="1"/>
      <c r="L29" s="1"/>
      <c r="M29" s="1"/>
      <c r="N29" s="1"/>
      <c r="O29" s="1"/>
      <c r="P29" s="1"/>
      <c r="Q29" s="1"/>
      <c r="S29" s="1"/>
      <c r="T29" s="1"/>
      <c r="U29" s="1"/>
      <c r="V29" s="1"/>
      <c r="X29" s="1"/>
      <c r="Y29" s="1"/>
      <c r="Z29" s="1"/>
      <c r="AA29" s="1167"/>
      <c r="AB29" s="2313"/>
      <c r="AC29" s="5007"/>
      <c r="AD29" s="5007"/>
      <c r="AE29" s="5007"/>
      <c r="AF29" s="5007"/>
      <c r="AG29" s="5007"/>
      <c r="AH29" s="5007"/>
      <c r="AI29" s="5007"/>
      <c r="AJ29" s="5007"/>
      <c r="AK29" s="5007"/>
      <c r="AL29" s="5007"/>
      <c r="AM29" s="5007"/>
      <c r="AN29" s="5008"/>
      <c r="AO29" s="115"/>
      <c r="AP29" s="115"/>
      <c r="AR29" s="1635"/>
      <c r="AS29" s="1635"/>
      <c r="AT29" s="1635"/>
      <c r="AU29" s="1635"/>
      <c r="AV29" s="1635"/>
      <c r="AW29" s="1635"/>
      <c r="AX29" s="1635"/>
      <c r="AY29" s="1635"/>
      <c r="AZ29" s="1635"/>
      <c r="BA29" s="1635"/>
      <c r="BB29" s="1635"/>
      <c r="BC29" s="1635"/>
      <c r="BD29" s="1635"/>
      <c r="BE29" s="1635"/>
      <c r="BF29" s="1635"/>
      <c r="BG29" s="1635"/>
      <c r="BH29" s="1635"/>
      <c r="BI29" s="1635"/>
      <c r="BJ29" s="1635"/>
      <c r="BK29" s="1635"/>
      <c r="BL29" s="1635"/>
      <c r="BM29" s="1635"/>
      <c r="BN29" s="1635"/>
      <c r="BO29" s="1635"/>
      <c r="BP29" s="1635"/>
      <c r="BQ29" s="1635"/>
      <c r="BR29" s="1635"/>
      <c r="BS29" s="1635"/>
      <c r="BT29" s="1635"/>
      <c r="BU29" s="1635"/>
      <c r="BV29" s="1635"/>
      <c r="BW29" s="1635"/>
      <c r="BX29" s="1635"/>
    </row>
    <row r="30" spans="1:81" ht="14.15" customHeight="1">
      <c r="A30" s="6"/>
      <c r="B30" s="68"/>
      <c r="C30" s="6" t="s">
        <v>2218</v>
      </c>
      <c r="D30" s="6"/>
      <c r="E30" s="1"/>
      <c r="F30" s="1"/>
      <c r="G30" s="1"/>
      <c r="H30" s="1"/>
      <c r="I30" s="1"/>
      <c r="J30" s="1"/>
      <c r="K30" s="1"/>
      <c r="L30" s="1"/>
      <c r="M30" s="1"/>
      <c r="N30" s="1"/>
      <c r="O30" s="574"/>
      <c r="P30" s="574"/>
      <c r="Q30" s="574"/>
      <c r="R30" s="100"/>
      <c r="S30" s="82"/>
      <c r="T30" s="82"/>
      <c r="U30" s="115"/>
      <c r="V30" s="115"/>
      <c r="W30" s="829"/>
      <c r="X30" s="115"/>
      <c r="AA30" s="1167"/>
      <c r="AB30" s="2313"/>
      <c r="AC30" s="5007"/>
      <c r="AD30" s="5007"/>
      <c r="AE30" s="5007"/>
      <c r="AF30" s="5007"/>
      <c r="AG30" s="5007"/>
      <c r="AH30" s="5007"/>
      <c r="AI30" s="5007"/>
      <c r="AJ30" s="5007"/>
      <c r="AK30" s="5007"/>
      <c r="AL30" s="5007"/>
      <c r="AM30" s="5007"/>
      <c r="AN30" s="5008"/>
      <c r="AO30" s="115"/>
      <c r="AP30" s="115"/>
    </row>
    <row r="31" spans="1:81" ht="14.15" customHeight="1">
      <c r="A31" s="6"/>
      <c r="B31" s="68"/>
      <c r="C31" s="1" t="s">
        <v>1935</v>
      </c>
      <c r="D31" s="1"/>
      <c r="E31" s="1"/>
      <c r="F31" s="1"/>
      <c r="G31" s="1"/>
      <c r="H31" s="1"/>
      <c r="I31" s="1"/>
      <c r="J31" s="1"/>
      <c r="K31" s="1"/>
      <c r="L31" s="1"/>
      <c r="M31" s="1"/>
      <c r="N31" s="1"/>
      <c r="O31" s="1"/>
      <c r="P31" s="1"/>
      <c r="Q31" s="1"/>
      <c r="S31" s="1"/>
      <c r="T31" s="1"/>
      <c r="U31" s="1"/>
      <c r="V31" s="1"/>
      <c r="X31" s="1"/>
      <c r="Y31" s="1"/>
      <c r="Z31" s="1"/>
      <c r="AA31" s="1167"/>
      <c r="AB31" s="103"/>
      <c r="AC31" s="192"/>
      <c r="AD31" s="192"/>
      <c r="AE31" s="192"/>
      <c r="AF31" s="192"/>
      <c r="AG31" s="192"/>
      <c r="AH31" s="192"/>
      <c r="AI31" s="192"/>
      <c r="AJ31" s="192"/>
      <c r="AK31" s="192"/>
      <c r="AL31" s="192"/>
      <c r="AM31" s="192"/>
      <c r="AN31" s="131"/>
      <c r="AO31" s="130"/>
      <c r="AP31" s="130"/>
    </row>
    <row r="32" spans="1:81" ht="14.15" customHeight="1">
      <c r="A32" s="6"/>
      <c r="B32" s="68"/>
      <c r="C32" s="1240"/>
      <c r="D32" s="1" t="s">
        <v>1936</v>
      </c>
      <c r="E32" s="1"/>
      <c r="F32" s="1"/>
      <c r="G32" s="1"/>
      <c r="H32" s="1"/>
      <c r="I32" s="1"/>
      <c r="J32" s="1"/>
      <c r="K32" s="1"/>
      <c r="L32" s="1"/>
      <c r="M32" s="1"/>
      <c r="N32" s="1"/>
      <c r="O32" s="1"/>
      <c r="P32" s="1"/>
      <c r="Q32" s="1"/>
      <c r="S32" s="1"/>
      <c r="T32" s="1"/>
      <c r="U32" s="1"/>
      <c r="V32" s="1"/>
      <c r="X32" s="1"/>
      <c r="Y32" s="1"/>
      <c r="Z32" s="1"/>
      <c r="AA32" s="1167"/>
      <c r="AB32" s="105"/>
      <c r="AC32" s="65"/>
      <c r="AD32" s="115"/>
      <c r="AE32" s="115"/>
      <c r="AF32" s="115"/>
      <c r="AG32" s="115"/>
      <c r="AH32" s="115"/>
      <c r="AI32" s="115"/>
      <c r="AJ32" s="115"/>
      <c r="AK32" s="115"/>
      <c r="AL32" s="115"/>
      <c r="AM32" s="115"/>
      <c r="AN32" s="131"/>
      <c r="AO32" s="130"/>
      <c r="AP32" s="130"/>
    </row>
    <row r="33" spans="1:49" ht="14.15" customHeight="1">
      <c r="A33" s="6"/>
      <c r="B33" s="68"/>
      <c r="C33" s="1" t="s">
        <v>558</v>
      </c>
      <c r="D33" s="6"/>
      <c r="F33" s="6"/>
      <c r="G33" s="1"/>
      <c r="H33" s="1"/>
      <c r="I33" s="1"/>
      <c r="J33" s="1"/>
      <c r="K33" s="1"/>
      <c r="L33" s="1"/>
      <c r="M33" s="1"/>
      <c r="N33" s="1"/>
      <c r="O33" s="1"/>
      <c r="P33" s="1"/>
      <c r="Q33" s="1"/>
      <c r="S33" s="1"/>
      <c r="T33" s="1"/>
      <c r="U33" s="1"/>
      <c r="V33" s="1"/>
      <c r="X33" s="1"/>
      <c r="Y33" s="1"/>
      <c r="Z33" s="1"/>
      <c r="AA33" s="1167"/>
      <c r="AB33" s="105"/>
      <c r="AC33" s="82"/>
      <c r="AD33" s="115"/>
      <c r="AE33" s="82"/>
      <c r="AF33" s="82"/>
      <c r="AG33" s="82"/>
      <c r="AH33" s="82"/>
      <c r="AI33" s="82"/>
      <c r="AJ33" s="82"/>
      <c r="AK33" s="82"/>
      <c r="AL33" s="82"/>
      <c r="AM33" s="82"/>
      <c r="AN33" s="131"/>
      <c r="AO33" s="130"/>
      <c r="AP33" s="130"/>
    </row>
    <row r="34" spans="1:49" ht="14.15" customHeight="1">
      <c r="A34" s="6"/>
      <c r="B34" s="68"/>
      <c r="C34" s="1"/>
      <c r="D34" s="1" t="s">
        <v>1937</v>
      </c>
      <c r="F34" s="6"/>
      <c r="G34" s="1"/>
      <c r="H34" s="1"/>
      <c r="I34" s="1"/>
      <c r="J34" s="1"/>
      <c r="K34" s="1"/>
      <c r="L34" s="1"/>
      <c r="M34" s="1"/>
      <c r="N34" s="1"/>
      <c r="O34" s="1"/>
      <c r="P34" s="1"/>
      <c r="Q34" s="1"/>
      <c r="S34" s="1"/>
      <c r="T34" s="1"/>
      <c r="U34" s="1"/>
      <c r="V34" s="1"/>
      <c r="X34" s="1"/>
      <c r="Y34" s="1"/>
      <c r="Z34" s="1"/>
      <c r="AA34" s="1167"/>
      <c r="AB34" s="126"/>
      <c r="AC34" s="557"/>
      <c r="AD34" s="557"/>
      <c r="AE34" s="557"/>
      <c r="AF34" s="557"/>
      <c r="AG34" s="557"/>
      <c r="AH34" s="557"/>
      <c r="AI34" s="557"/>
      <c r="AJ34" s="557"/>
      <c r="AK34" s="557"/>
      <c r="AL34" s="557"/>
      <c r="AM34" s="557"/>
      <c r="AN34" s="606"/>
      <c r="AO34" s="630"/>
      <c r="AP34" s="630"/>
    </row>
    <row r="35" spans="1:49" ht="14.15" customHeight="1">
      <c r="A35" s="6"/>
      <c r="B35" s="68"/>
      <c r="C35" s="1"/>
      <c r="F35" s="6"/>
      <c r="G35" s="1"/>
      <c r="H35" s="6"/>
      <c r="I35" s="6"/>
      <c r="J35" s="6"/>
      <c r="K35" s="6"/>
      <c r="L35" s="6"/>
      <c r="M35" s="6"/>
      <c r="N35" s="6"/>
      <c r="O35" s="6"/>
      <c r="P35" s="6"/>
      <c r="Q35" s="6"/>
      <c r="R35" s="499"/>
      <c r="S35" s="6"/>
      <c r="T35" s="183"/>
      <c r="U35" s="183"/>
      <c r="V35" s="1"/>
      <c r="W35" s="97"/>
      <c r="Y35" s="1"/>
      <c r="Z35" s="1"/>
      <c r="AA35" s="1167"/>
      <c r="AB35" s="105"/>
      <c r="AC35" s="557"/>
      <c r="AD35" s="557"/>
      <c r="AE35" s="557"/>
      <c r="AF35" s="557"/>
      <c r="AG35" s="557"/>
      <c r="AH35" s="557"/>
      <c r="AI35" s="557"/>
      <c r="AJ35" s="557"/>
      <c r="AK35" s="557"/>
      <c r="AL35" s="557"/>
      <c r="AM35" s="557"/>
      <c r="AN35" s="606"/>
      <c r="AO35" s="630"/>
      <c r="AP35" s="630"/>
    </row>
    <row r="36" spans="1:49" ht="14.15" customHeight="1">
      <c r="A36" s="6"/>
      <c r="B36" s="68"/>
      <c r="C36" s="1" t="s">
        <v>1938</v>
      </c>
      <c r="D36" s="1"/>
      <c r="E36" s="1"/>
      <c r="F36" s="1"/>
      <c r="G36" s="1"/>
      <c r="H36" s="1"/>
      <c r="I36" s="1"/>
      <c r="J36" s="1"/>
      <c r="K36" s="1"/>
      <c r="L36" s="1"/>
      <c r="M36" s="1"/>
      <c r="N36" s="1"/>
      <c r="O36" s="1"/>
      <c r="P36" s="1"/>
      <c r="Q36" s="1"/>
      <c r="S36" s="1"/>
      <c r="T36" s="1"/>
      <c r="U36" s="1"/>
      <c r="V36" s="1"/>
      <c r="X36" s="1"/>
      <c r="Y36" s="1"/>
      <c r="Z36" s="1"/>
      <c r="AA36" s="1167"/>
      <c r="AB36" s="105"/>
      <c r="AC36" s="557"/>
      <c r="AD36" s="557"/>
      <c r="AE36" s="557"/>
      <c r="AF36" s="557"/>
      <c r="AG36" s="557"/>
      <c r="AH36" s="557"/>
      <c r="AI36" s="557"/>
      <c r="AJ36" s="557"/>
      <c r="AK36" s="557"/>
      <c r="AL36" s="557"/>
      <c r="AM36" s="557"/>
      <c r="AN36" s="606"/>
      <c r="AO36" s="630"/>
      <c r="AP36" s="630"/>
    </row>
    <row r="37" spans="1:49" ht="14.15" customHeight="1">
      <c r="A37" s="6"/>
      <c r="B37" s="68"/>
      <c r="C37" s="6"/>
      <c r="D37" s="6" t="s">
        <v>19</v>
      </c>
      <c r="F37" s="6"/>
      <c r="G37" s="6"/>
      <c r="I37" s="6"/>
      <c r="J37" s="6"/>
      <c r="K37" s="6"/>
      <c r="M37" s="6"/>
      <c r="N37" s="6"/>
      <c r="O37" s="6"/>
      <c r="P37" s="6"/>
      <c r="Q37" s="6"/>
      <c r="R37" s="96"/>
      <c r="S37" s="64"/>
      <c r="T37" s="7"/>
      <c r="U37" s="794"/>
      <c r="V37" s="794"/>
      <c r="W37" s="499"/>
      <c r="X37" s="6"/>
      <c r="Y37" s="65"/>
      <c r="Z37" s="65"/>
      <c r="AA37" s="1167"/>
      <c r="AB37" s="105"/>
      <c r="AC37" s="557"/>
      <c r="AD37" s="557"/>
      <c r="AE37" s="557"/>
      <c r="AF37" s="557"/>
      <c r="AG37" s="557"/>
      <c r="AH37" s="557"/>
      <c r="AI37" s="557"/>
      <c r="AJ37" s="557"/>
      <c r="AK37" s="557"/>
      <c r="AL37" s="557"/>
      <c r="AM37" s="557"/>
      <c r="AN37" s="606"/>
      <c r="AO37" s="630"/>
      <c r="AP37" s="630"/>
    </row>
    <row r="38" spans="1:49" ht="14.15" customHeight="1">
      <c r="A38" s="6"/>
      <c r="B38" s="68"/>
      <c r="E38" s="6"/>
      <c r="F38" s="6"/>
      <c r="H38" s="6"/>
      <c r="J38" s="6"/>
      <c r="K38" s="6"/>
      <c r="L38" s="6"/>
      <c r="M38" s="6"/>
      <c r="N38" s="6"/>
      <c r="O38" s="6"/>
      <c r="P38" s="6"/>
      <c r="Q38" s="6"/>
      <c r="R38" s="499"/>
      <c r="S38" s="64"/>
      <c r="T38" s="64"/>
      <c r="U38" s="64"/>
      <c r="V38" s="794"/>
      <c r="W38" s="98"/>
      <c r="X38" s="794"/>
      <c r="AA38" s="1167"/>
      <c r="AB38" s="105"/>
      <c r="AC38" s="557"/>
      <c r="AD38" s="557"/>
      <c r="AE38" s="557"/>
      <c r="AF38" s="557"/>
      <c r="AG38" s="557"/>
      <c r="AH38" s="557"/>
      <c r="AI38" s="557"/>
      <c r="AJ38" s="557"/>
      <c r="AK38" s="557"/>
      <c r="AL38" s="557"/>
      <c r="AM38" s="557"/>
      <c r="AN38" s="606"/>
      <c r="AO38" s="630"/>
      <c r="AP38" s="630"/>
    </row>
    <row r="39" spans="1:49" ht="14.15" customHeight="1">
      <c r="A39" s="6"/>
      <c r="B39" s="68"/>
      <c r="C39" s="6" t="s">
        <v>1939</v>
      </c>
      <c r="AA39" s="1167"/>
      <c r="AB39" s="105"/>
      <c r="AC39" s="82"/>
      <c r="AD39" s="574"/>
      <c r="AE39" s="574"/>
      <c r="AF39" s="574"/>
      <c r="AG39" s="574"/>
      <c r="AH39" s="574"/>
      <c r="AI39" s="574"/>
      <c r="AJ39" s="574"/>
      <c r="AK39" s="574"/>
      <c r="AL39" s="574"/>
      <c r="AM39" s="574"/>
      <c r="AN39" s="576"/>
      <c r="AO39" s="574"/>
      <c r="AP39" s="574"/>
    </row>
    <row r="40" spans="1:49" ht="14.15" customHeight="1">
      <c r="A40" s="6"/>
      <c r="B40" s="68"/>
      <c r="D40" s="5" t="s">
        <v>1940</v>
      </c>
      <c r="AA40" s="1167"/>
      <c r="AB40" s="82"/>
      <c r="AC40" s="5007"/>
      <c r="AD40" s="5007"/>
      <c r="AE40" s="5007"/>
      <c r="AF40" s="5007"/>
      <c r="AG40" s="5007"/>
      <c r="AH40" s="5007"/>
      <c r="AI40" s="5007"/>
      <c r="AJ40" s="5007"/>
      <c r="AK40" s="5007"/>
      <c r="AL40" s="5007"/>
      <c r="AM40" s="5007"/>
      <c r="AN40" s="5008"/>
      <c r="AO40" s="901"/>
      <c r="AP40" s="901"/>
    </row>
    <row r="41" spans="1:49" ht="14.15" customHeight="1">
      <c r="A41" s="6"/>
      <c r="B41" s="68"/>
      <c r="D41" s="1"/>
      <c r="E41" s="1"/>
      <c r="F41" s="1"/>
      <c r="G41" s="1"/>
      <c r="H41" s="1"/>
      <c r="I41" s="1"/>
      <c r="J41" s="1"/>
      <c r="K41" s="1"/>
      <c r="L41" s="1"/>
      <c r="M41" s="1"/>
      <c r="N41" s="1"/>
      <c r="O41" s="1"/>
      <c r="P41" s="1"/>
      <c r="Q41" s="1"/>
      <c r="S41" s="1"/>
      <c r="T41" s="1"/>
      <c r="U41" s="1"/>
      <c r="V41" s="1"/>
      <c r="X41" s="1"/>
      <c r="Y41" s="1"/>
      <c r="Z41" s="1"/>
      <c r="AA41" s="1167"/>
      <c r="AB41" s="65"/>
      <c r="AC41" s="5007"/>
      <c r="AD41" s="5007"/>
      <c r="AE41" s="5007"/>
      <c r="AF41" s="5007"/>
      <c r="AG41" s="5007"/>
      <c r="AH41" s="5007"/>
      <c r="AI41" s="5007"/>
      <c r="AJ41" s="5007"/>
      <c r="AK41" s="5007"/>
      <c r="AL41" s="5007"/>
      <c r="AM41" s="5007"/>
      <c r="AN41" s="5008"/>
      <c r="AO41" s="901"/>
      <c r="AP41" s="901"/>
    </row>
    <row r="42" spans="1:49" ht="14.15" customHeight="1">
      <c r="A42" s="6"/>
      <c r="B42" s="62"/>
      <c r="C42" s="1"/>
      <c r="D42" s="1"/>
      <c r="E42" s="1"/>
      <c r="F42" s="1"/>
      <c r="G42" s="1"/>
      <c r="H42" s="1"/>
      <c r="I42" s="1"/>
      <c r="J42" s="1"/>
      <c r="K42" s="1"/>
      <c r="L42" s="1"/>
      <c r="M42" s="1"/>
      <c r="N42" s="1"/>
      <c r="O42" s="1"/>
      <c r="P42" s="1"/>
      <c r="Q42" s="1"/>
      <c r="S42" s="1"/>
      <c r="T42" s="1"/>
      <c r="U42" s="1"/>
      <c r="V42" s="1"/>
      <c r="X42" s="1"/>
      <c r="Y42" s="1"/>
      <c r="Z42" s="1"/>
      <c r="AA42" s="1167"/>
      <c r="AB42" s="197"/>
      <c r="AC42" s="82"/>
      <c r="AD42" s="574"/>
      <c r="AE42" s="574"/>
      <c r="AF42" s="574"/>
      <c r="AG42" s="574"/>
      <c r="AH42" s="574"/>
      <c r="AI42" s="574"/>
      <c r="AJ42" s="574"/>
      <c r="AK42" s="574"/>
      <c r="AL42" s="574"/>
      <c r="AM42" s="574"/>
      <c r="AN42" s="576"/>
      <c r="AO42" s="574"/>
      <c r="AP42" s="574"/>
    </row>
    <row r="43" spans="1:49" ht="14.15" customHeight="1">
      <c r="A43" s="6"/>
      <c r="B43" s="62"/>
      <c r="C43" s="1"/>
      <c r="D43" s="1"/>
      <c r="E43" s="1"/>
      <c r="F43" s="1"/>
      <c r="G43" s="1"/>
      <c r="H43" s="1"/>
      <c r="I43" s="1"/>
      <c r="J43" s="1"/>
      <c r="K43" s="1"/>
      <c r="L43" s="1"/>
      <c r="M43" s="1"/>
      <c r="N43" s="1"/>
      <c r="O43" s="1"/>
      <c r="P43" s="1"/>
      <c r="Q43" s="1"/>
      <c r="S43" s="1"/>
      <c r="T43" s="1"/>
      <c r="U43" s="1"/>
      <c r="V43" s="1"/>
      <c r="X43" s="1"/>
      <c r="Y43" s="1"/>
      <c r="Z43" s="1"/>
      <c r="AA43" s="1167"/>
      <c r="AB43" s="5009"/>
      <c r="AC43" s="3590"/>
      <c r="AD43" s="3590"/>
      <c r="AE43" s="3590"/>
      <c r="AF43" s="3590"/>
      <c r="AG43" s="3590"/>
      <c r="AH43" s="3590"/>
      <c r="AI43" s="3590"/>
      <c r="AJ43" s="3590"/>
      <c r="AK43" s="3590"/>
      <c r="AL43" s="3590"/>
      <c r="AM43" s="3590"/>
      <c r="AN43" s="3591"/>
      <c r="AO43" s="604"/>
      <c r="AP43" s="604"/>
    </row>
    <row r="44" spans="1:49" ht="14.15" customHeight="1">
      <c r="B44" s="62"/>
      <c r="C44" s="183"/>
      <c r="AB44" s="5009"/>
      <c r="AC44" s="3590"/>
      <c r="AD44" s="3590"/>
      <c r="AE44" s="3590"/>
      <c r="AF44" s="3590"/>
      <c r="AG44" s="3590"/>
      <c r="AH44" s="3590"/>
      <c r="AI44" s="3590"/>
      <c r="AJ44" s="3590"/>
      <c r="AK44" s="3590"/>
      <c r="AL44" s="3590"/>
      <c r="AM44" s="3590"/>
      <c r="AN44" s="3591"/>
      <c r="AO44" s="604"/>
      <c r="AP44" s="604"/>
      <c r="AQ44" s="82"/>
      <c r="AR44" s="82"/>
      <c r="AS44" s="82"/>
      <c r="AU44" s="574"/>
      <c r="AV44" s="574"/>
      <c r="AW44" s="574"/>
    </row>
    <row r="45" spans="1:49" ht="14.15" customHeight="1">
      <c r="B45" s="62"/>
      <c r="AB45" s="152"/>
      <c r="AN45" s="102"/>
      <c r="AQ45" s="574"/>
      <c r="AR45" s="574"/>
      <c r="AS45" s="574"/>
      <c r="AU45" s="574"/>
      <c r="AV45" s="574"/>
      <c r="AW45" s="574"/>
    </row>
    <row r="46" spans="1:49" ht="14.15" customHeight="1">
      <c r="A46" s="1"/>
      <c r="B46" s="62"/>
      <c r="AB46" s="197"/>
      <c r="AN46" s="102"/>
    </row>
    <row r="47" spans="1:49" ht="14.15" customHeight="1">
      <c r="A47" s="1"/>
      <c r="B47" s="62"/>
      <c r="AB47" s="197"/>
      <c r="AC47" s="115"/>
      <c r="AD47" s="115"/>
      <c r="AE47" s="115"/>
      <c r="AF47" s="115"/>
      <c r="AG47" s="115"/>
      <c r="AH47" s="115"/>
      <c r="AI47" s="115"/>
      <c r="AJ47" s="115"/>
      <c r="AK47" s="115"/>
      <c r="AL47" s="115"/>
      <c r="AM47" s="115"/>
      <c r="AN47" s="116"/>
      <c r="AO47" s="115"/>
      <c r="AP47" s="115"/>
    </row>
    <row r="48" spans="1:49" ht="14.15" customHeight="1">
      <c r="A48" s="1"/>
      <c r="B48" s="62"/>
      <c r="AB48" s="197"/>
      <c r="AC48" s="65"/>
      <c r="AD48" s="65"/>
      <c r="AE48" s="65"/>
      <c r="AF48" s="65"/>
      <c r="AG48" s="65"/>
      <c r="AH48" s="65"/>
      <c r="AI48" s="65"/>
      <c r="AJ48" s="65"/>
      <c r="AK48" s="65"/>
      <c r="AL48" s="65"/>
      <c r="AM48" s="65"/>
      <c r="AN48" s="154"/>
      <c r="AO48" s="65"/>
      <c r="AP48" s="65"/>
    </row>
    <row r="49" spans="1:71" ht="14.15" customHeight="1">
      <c r="B49" s="62"/>
      <c r="R49" s="96"/>
      <c r="S49" s="64"/>
      <c r="T49" s="7"/>
      <c r="U49" s="794"/>
      <c r="V49" s="794"/>
      <c r="W49" s="499"/>
      <c r="X49" s="6"/>
      <c r="Y49" s="6"/>
      <c r="Z49" s="6"/>
      <c r="AA49" s="177"/>
      <c r="AB49" s="197"/>
      <c r="AC49" s="65"/>
      <c r="AN49" s="102"/>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row>
    <row r="50" spans="1:71" ht="14.15" customHeight="1">
      <c r="B50" s="62"/>
      <c r="U50" s="1"/>
      <c r="Y50" s="6"/>
      <c r="Z50" s="6"/>
      <c r="AA50" s="177"/>
      <c r="AB50" s="152"/>
      <c r="AN50" s="102"/>
      <c r="AR50" s="1204"/>
      <c r="AS50" s="1204"/>
      <c r="AT50" s="1204"/>
      <c r="AU50" s="1204"/>
      <c r="AV50" s="1204"/>
      <c r="AW50" s="1204"/>
      <c r="AX50" s="1204"/>
      <c r="AY50" s="1204"/>
      <c r="AZ50" s="1204"/>
      <c r="BA50" s="1204"/>
      <c r="BB50" s="1204"/>
      <c r="BC50" s="1204"/>
      <c r="BD50" s="1204"/>
      <c r="BE50" s="1204"/>
      <c r="BF50" s="1204"/>
      <c r="BG50" s="1204"/>
      <c r="BH50" s="1204"/>
      <c r="BI50" s="1204"/>
      <c r="BJ50" s="1204"/>
      <c r="BK50" s="1204"/>
      <c r="BL50" s="1204"/>
      <c r="BM50" s="1204"/>
      <c r="BN50" s="1204"/>
      <c r="BO50" s="1204"/>
      <c r="BP50" s="1204"/>
      <c r="BQ50" s="1204"/>
      <c r="BR50" s="1204"/>
      <c r="BS50" s="1204"/>
    </row>
    <row r="51" spans="1:71" ht="14.15" customHeight="1">
      <c r="B51" s="62"/>
      <c r="H51" s="64"/>
      <c r="U51" s="1"/>
      <c r="Y51" s="6"/>
      <c r="Z51" s="6"/>
      <c r="AA51" s="177"/>
      <c r="AB51" s="152"/>
      <c r="AN51" s="102"/>
      <c r="AR51" s="1204"/>
      <c r="AS51" s="1204"/>
      <c r="AT51" s="1204"/>
      <c r="AU51" s="1204"/>
      <c r="AV51" s="1204"/>
      <c r="AW51" s="1204"/>
      <c r="AX51" s="1204"/>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row>
    <row r="52" spans="1:71" ht="14.15" customHeight="1">
      <c r="A52" s="6"/>
      <c r="B52" s="68"/>
      <c r="D52" s="897"/>
      <c r="E52" s="897"/>
      <c r="F52" s="897"/>
      <c r="G52" s="897"/>
      <c r="H52" s="897"/>
      <c r="I52" s="897"/>
      <c r="J52" s="897"/>
      <c r="K52" s="897"/>
      <c r="L52" s="897"/>
      <c r="M52" s="897"/>
      <c r="N52" s="897"/>
      <c r="O52" s="897"/>
      <c r="P52" s="897"/>
      <c r="Q52" s="897"/>
      <c r="R52" s="903"/>
      <c r="S52" s="897"/>
      <c r="T52" s="897"/>
      <c r="U52" s="897"/>
      <c r="V52" s="897"/>
      <c r="W52" s="903"/>
      <c r="X52" s="897"/>
      <c r="Y52" s="6"/>
      <c r="Z52" s="6"/>
      <c r="AA52" s="883"/>
      <c r="AB52" s="105"/>
      <c r="AC52" s="115"/>
      <c r="AD52" s="115"/>
      <c r="AE52" s="115"/>
      <c r="AF52" s="115"/>
      <c r="AG52" s="115"/>
      <c r="AH52" s="115"/>
      <c r="AI52" s="115"/>
      <c r="AJ52" s="115"/>
      <c r="AK52" s="82"/>
      <c r="AL52" s="574"/>
      <c r="AM52" s="574"/>
      <c r="AN52" s="131"/>
      <c r="AO52" s="130"/>
      <c r="AP52" s="130"/>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4"/>
      <c r="BQ52" s="1204"/>
      <c r="BR52" s="1204"/>
      <c r="BS52" s="1204"/>
    </row>
    <row r="53" spans="1:71" ht="14.15" customHeight="1" thickBot="1">
      <c r="A53" s="6"/>
      <c r="B53" s="106"/>
      <c r="C53" s="109"/>
      <c r="D53" s="107"/>
      <c r="E53" s="107"/>
      <c r="F53" s="107"/>
      <c r="G53" s="107"/>
      <c r="H53" s="107"/>
      <c r="I53" s="107"/>
      <c r="J53" s="107"/>
      <c r="K53" s="107"/>
      <c r="L53" s="107"/>
      <c r="M53" s="107"/>
      <c r="N53" s="107"/>
      <c r="O53" s="107"/>
      <c r="P53" s="107"/>
      <c r="Q53" s="107"/>
      <c r="R53" s="175"/>
      <c r="S53" s="109"/>
      <c r="T53" s="555"/>
      <c r="U53" s="555"/>
      <c r="V53" s="107"/>
      <c r="W53" s="175"/>
      <c r="X53" s="555"/>
      <c r="Y53" s="107"/>
      <c r="Z53" s="107"/>
      <c r="AA53" s="193"/>
      <c r="AB53" s="214"/>
      <c r="AC53" s="194"/>
      <c r="AD53" s="194"/>
      <c r="AE53" s="194"/>
      <c r="AF53" s="194"/>
      <c r="AG53" s="194"/>
      <c r="AH53" s="194"/>
      <c r="AI53" s="194"/>
      <c r="AJ53" s="194"/>
      <c r="AK53" s="194"/>
      <c r="AL53" s="194"/>
      <c r="AM53" s="194"/>
      <c r="AN53" s="556"/>
      <c r="AO53" s="130"/>
      <c r="AP53" s="130"/>
      <c r="AR53" s="1204"/>
      <c r="AS53" s="1204"/>
      <c r="AT53" s="1204"/>
      <c r="AU53" s="1204"/>
      <c r="AV53" s="1204"/>
      <c r="AW53" s="1204"/>
      <c r="AX53" s="1204"/>
      <c r="AY53" s="1204"/>
      <c r="AZ53" s="1204"/>
      <c r="BA53" s="1204"/>
      <c r="BB53" s="1204"/>
      <c r="BC53" s="1204"/>
      <c r="BD53" s="1204"/>
      <c r="BE53" s="1204"/>
      <c r="BF53" s="1204"/>
      <c r="BG53" s="1204"/>
      <c r="BH53" s="1204"/>
      <c r="BI53" s="1204"/>
      <c r="BJ53" s="1204"/>
      <c r="BK53" s="1204"/>
      <c r="BL53" s="1204"/>
      <c r="BM53" s="1204"/>
      <c r="BN53" s="1204"/>
      <c r="BO53" s="1204"/>
      <c r="BP53" s="1204"/>
      <c r="BQ53" s="1204"/>
      <c r="BR53" s="1204"/>
      <c r="BS53" s="1204"/>
    </row>
    <row r="54" spans="1:71">
      <c r="AB54" s="774"/>
      <c r="AC54" s="773"/>
      <c r="AD54" s="774"/>
      <c r="AE54" s="774"/>
      <c r="AF54" s="774"/>
      <c r="AG54" s="774"/>
      <c r="AH54" s="774"/>
      <c r="AI54" s="774"/>
      <c r="AJ54" s="774"/>
      <c r="AK54" s="774"/>
      <c r="AL54" s="774"/>
      <c r="AM54" s="774"/>
      <c r="AN54" s="773"/>
      <c r="AO54" s="115"/>
      <c r="AP54" s="115"/>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4"/>
      <c r="BQ54" s="1204"/>
      <c r="BR54" s="1204"/>
      <c r="BS54" s="1204"/>
    </row>
    <row r="55" spans="1:71">
      <c r="AB55" s="82"/>
      <c r="AC55" s="115"/>
      <c r="AD55" s="82"/>
      <c r="AE55" s="82"/>
      <c r="AF55" s="82"/>
      <c r="AG55" s="82"/>
      <c r="AH55" s="82"/>
      <c r="AI55" s="82"/>
      <c r="AJ55" s="82"/>
      <c r="AK55" s="82"/>
      <c r="AL55" s="82"/>
      <c r="AM55" s="82"/>
      <c r="AN55" s="115"/>
      <c r="AO55" s="115"/>
      <c r="AP55" s="115"/>
    </row>
    <row r="66" spans="1:1" ht="14.15" customHeight="1">
      <c r="A66" s="6"/>
    </row>
  </sheetData>
  <mergeCells count="17">
    <mergeCell ref="C25:AA25"/>
    <mergeCell ref="AB28:AN30"/>
    <mergeCell ref="AC40:AN41"/>
    <mergeCell ref="AB43:AN44"/>
    <mergeCell ref="C15:AA15"/>
    <mergeCell ref="C23:AA23"/>
    <mergeCell ref="AR17:CC17"/>
    <mergeCell ref="AC19:AM21"/>
    <mergeCell ref="C21:AA21"/>
    <mergeCell ref="B1:AN1"/>
    <mergeCell ref="AQ1:AT1"/>
    <mergeCell ref="AB3:AN3"/>
    <mergeCell ref="C9:AA9"/>
    <mergeCell ref="B3:AA3"/>
    <mergeCell ref="AC7:AN9"/>
    <mergeCell ref="AR7:CD13"/>
    <mergeCell ref="C12:AA12"/>
  </mergeCells>
  <phoneticPr fontId="2"/>
  <hyperlinks>
    <hyperlink ref="AQ1" location="'目次（保）'!A1" display="目次に戻る" xr:uid="{AD9579BC-F91C-4A56-89D1-40412700BDB9}"/>
    <hyperlink ref="AQ1:AT1" location="目次!A1" display="目次に戻る" xr:uid="{A0692736-8B27-4B20-A3DA-0DECB513B373}"/>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0433" r:id="rId4" name="Check Box 33">
              <controlPr defaultSize="0" autoFill="0" autoLine="0" autoPict="0">
                <anchor moveWithCells="1">
                  <from>
                    <xdr:col>17</xdr:col>
                    <xdr:colOff>0</xdr:colOff>
                    <xdr:row>23</xdr:row>
                    <xdr:rowOff>0</xdr:rowOff>
                  </from>
                  <to>
                    <xdr:col>22</xdr:col>
                    <xdr:colOff>63500</xdr:colOff>
                    <xdr:row>24</xdr:row>
                    <xdr:rowOff>0</xdr:rowOff>
                  </to>
                </anchor>
              </controlPr>
            </control>
          </mc:Choice>
        </mc:AlternateContent>
        <mc:AlternateContent xmlns:mc="http://schemas.openxmlformats.org/markup-compatibility/2006">
          <mc:Choice Requires="x14">
            <control shapeId="870434" r:id="rId5" name="Check Box 34">
              <controlPr defaultSize="0" autoFill="0" autoLine="0" autoPict="0">
                <anchor moveWithCells="1">
                  <from>
                    <xdr:col>22</xdr:col>
                    <xdr:colOff>19050</xdr:colOff>
                    <xdr:row>23</xdr:row>
                    <xdr:rowOff>0</xdr:rowOff>
                  </from>
                  <to>
                    <xdr:col>26</xdr:col>
                    <xdr:colOff>260350</xdr:colOff>
                    <xdr:row>24</xdr:row>
                    <xdr:rowOff>0</xdr:rowOff>
                  </to>
                </anchor>
              </controlPr>
            </control>
          </mc:Choice>
        </mc:AlternateContent>
        <mc:AlternateContent xmlns:mc="http://schemas.openxmlformats.org/markup-compatibility/2006">
          <mc:Choice Requires="x14">
            <control shapeId="870435" r:id="rId6" name="Check Box 35">
              <controlPr defaultSize="0" autoFill="0" autoLine="0" autoPict="0">
                <anchor moveWithCells="1">
                  <from>
                    <xdr:col>17</xdr:col>
                    <xdr:colOff>0</xdr:colOff>
                    <xdr:row>25</xdr:row>
                    <xdr:rowOff>50800</xdr:rowOff>
                  </from>
                  <to>
                    <xdr:col>22</xdr:col>
                    <xdr:colOff>63500</xdr:colOff>
                    <xdr:row>26</xdr:row>
                    <xdr:rowOff>31750</xdr:rowOff>
                  </to>
                </anchor>
              </controlPr>
            </control>
          </mc:Choice>
        </mc:AlternateContent>
        <mc:AlternateContent xmlns:mc="http://schemas.openxmlformats.org/markup-compatibility/2006">
          <mc:Choice Requires="x14">
            <control shapeId="870436" r:id="rId7" name="Check Box 36">
              <controlPr defaultSize="0" autoFill="0" autoLine="0" autoPict="0">
                <anchor moveWithCells="1">
                  <from>
                    <xdr:col>22</xdr:col>
                    <xdr:colOff>0</xdr:colOff>
                    <xdr:row>25</xdr:row>
                    <xdr:rowOff>50800</xdr:rowOff>
                  </from>
                  <to>
                    <xdr:col>26</xdr:col>
                    <xdr:colOff>247650</xdr:colOff>
                    <xdr:row>26</xdr:row>
                    <xdr:rowOff>31750</xdr:rowOff>
                  </to>
                </anchor>
              </controlPr>
            </control>
          </mc:Choice>
        </mc:AlternateContent>
        <mc:AlternateContent xmlns:mc="http://schemas.openxmlformats.org/markup-compatibility/2006">
          <mc:Choice Requires="x14">
            <control shapeId="870448" r:id="rId8" name="Check Box 48">
              <controlPr defaultSize="0" autoFill="0" autoLine="0" autoPict="0">
                <anchor moveWithCells="1">
                  <from>
                    <xdr:col>17</xdr:col>
                    <xdr:colOff>0</xdr:colOff>
                    <xdr:row>6</xdr:row>
                    <xdr:rowOff>114300</xdr:rowOff>
                  </from>
                  <to>
                    <xdr:col>21</xdr:col>
                    <xdr:colOff>95250</xdr:colOff>
                    <xdr:row>7</xdr:row>
                    <xdr:rowOff>114300</xdr:rowOff>
                  </to>
                </anchor>
              </controlPr>
            </control>
          </mc:Choice>
        </mc:AlternateContent>
        <mc:AlternateContent xmlns:mc="http://schemas.openxmlformats.org/markup-compatibility/2006">
          <mc:Choice Requires="x14">
            <control shapeId="870449" r:id="rId9" name="Check Box 49">
              <controlPr defaultSize="0" autoFill="0" autoLine="0" autoPict="0">
                <anchor moveWithCells="1">
                  <from>
                    <xdr:col>21</xdr:col>
                    <xdr:colOff>158750</xdr:colOff>
                    <xdr:row>6</xdr:row>
                    <xdr:rowOff>114300</xdr:rowOff>
                  </from>
                  <to>
                    <xdr:col>26</xdr:col>
                    <xdr:colOff>95250</xdr:colOff>
                    <xdr:row>7</xdr:row>
                    <xdr:rowOff>114300</xdr:rowOff>
                  </to>
                </anchor>
              </controlPr>
            </control>
          </mc:Choice>
        </mc:AlternateContent>
        <mc:AlternateContent xmlns:mc="http://schemas.openxmlformats.org/markup-compatibility/2006">
          <mc:Choice Requires="x14">
            <control shapeId="870456" r:id="rId10" name="Check Box 56">
              <controlPr defaultSize="0" autoFill="0" autoLine="0" autoPict="0">
                <anchor moveWithCells="1">
                  <from>
                    <xdr:col>16</xdr:col>
                    <xdr:colOff>152400</xdr:colOff>
                    <xdr:row>9</xdr:row>
                    <xdr:rowOff>38100</xdr:rowOff>
                  </from>
                  <to>
                    <xdr:col>21</xdr:col>
                    <xdr:colOff>152400</xdr:colOff>
                    <xdr:row>10</xdr:row>
                    <xdr:rowOff>38100</xdr:rowOff>
                  </to>
                </anchor>
              </controlPr>
            </control>
          </mc:Choice>
        </mc:AlternateContent>
        <mc:AlternateContent xmlns:mc="http://schemas.openxmlformats.org/markup-compatibility/2006">
          <mc:Choice Requires="x14">
            <control shapeId="870457" r:id="rId11" name="Check Box 57">
              <controlPr defaultSize="0" autoFill="0" autoLine="0" autoPict="0">
                <anchor moveWithCells="1">
                  <from>
                    <xdr:col>21</xdr:col>
                    <xdr:colOff>158750</xdr:colOff>
                    <xdr:row>9</xdr:row>
                    <xdr:rowOff>38100</xdr:rowOff>
                  </from>
                  <to>
                    <xdr:col>26</xdr:col>
                    <xdr:colOff>165100</xdr:colOff>
                    <xdr:row>10</xdr:row>
                    <xdr:rowOff>38100</xdr:rowOff>
                  </to>
                </anchor>
              </controlPr>
            </control>
          </mc:Choice>
        </mc:AlternateContent>
        <mc:AlternateContent xmlns:mc="http://schemas.openxmlformats.org/markup-compatibility/2006">
          <mc:Choice Requires="x14">
            <control shapeId="870458" r:id="rId12" name="Check Box 58">
              <controlPr defaultSize="0" autoFill="0" autoLine="0" autoPict="0">
                <anchor moveWithCells="1">
                  <from>
                    <xdr:col>16</xdr:col>
                    <xdr:colOff>152400</xdr:colOff>
                    <xdr:row>12</xdr:row>
                    <xdr:rowOff>57150</xdr:rowOff>
                  </from>
                  <to>
                    <xdr:col>21</xdr:col>
                    <xdr:colOff>95250</xdr:colOff>
                    <xdr:row>13</xdr:row>
                    <xdr:rowOff>57150</xdr:rowOff>
                  </to>
                </anchor>
              </controlPr>
            </control>
          </mc:Choice>
        </mc:AlternateContent>
        <mc:AlternateContent xmlns:mc="http://schemas.openxmlformats.org/markup-compatibility/2006">
          <mc:Choice Requires="x14">
            <control shapeId="870459" r:id="rId13" name="Check Box 59">
              <controlPr defaultSize="0" autoFill="0" autoLine="0" autoPict="0">
                <anchor moveWithCells="1">
                  <from>
                    <xdr:col>21</xdr:col>
                    <xdr:colOff>165100</xdr:colOff>
                    <xdr:row>12</xdr:row>
                    <xdr:rowOff>57150</xdr:rowOff>
                  </from>
                  <to>
                    <xdr:col>26</xdr:col>
                    <xdr:colOff>114300</xdr:colOff>
                    <xdr:row>13</xdr:row>
                    <xdr:rowOff>57150</xdr:rowOff>
                  </to>
                </anchor>
              </controlPr>
            </control>
          </mc:Choice>
        </mc:AlternateContent>
        <mc:AlternateContent xmlns:mc="http://schemas.openxmlformats.org/markup-compatibility/2006">
          <mc:Choice Requires="x14">
            <control shapeId="870460" r:id="rId14" name="Check Box 60">
              <controlPr defaultSize="0" autoFill="0" autoLine="0" autoPict="0">
                <anchor moveWithCells="1">
                  <from>
                    <xdr:col>17</xdr:col>
                    <xdr:colOff>19050</xdr:colOff>
                    <xdr:row>21</xdr:row>
                    <xdr:rowOff>0</xdr:rowOff>
                  </from>
                  <to>
                    <xdr:col>22</xdr:col>
                    <xdr:colOff>12700</xdr:colOff>
                    <xdr:row>22</xdr:row>
                    <xdr:rowOff>0</xdr:rowOff>
                  </to>
                </anchor>
              </controlPr>
            </control>
          </mc:Choice>
        </mc:AlternateContent>
        <mc:AlternateContent xmlns:mc="http://schemas.openxmlformats.org/markup-compatibility/2006">
          <mc:Choice Requires="x14">
            <control shapeId="870461" r:id="rId15" name="Check Box 61">
              <controlPr defaultSize="0" autoFill="0" autoLine="0" autoPict="0">
                <anchor moveWithCells="1">
                  <from>
                    <xdr:col>22</xdr:col>
                    <xdr:colOff>25400</xdr:colOff>
                    <xdr:row>21</xdr:row>
                    <xdr:rowOff>0</xdr:rowOff>
                  </from>
                  <to>
                    <xdr:col>26</xdr:col>
                    <xdr:colOff>190500</xdr:colOff>
                    <xdr:row>22</xdr:row>
                    <xdr:rowOff>0</xdr:rowOff>
                  </to>
                </anchor>
              </controlPr>
            </control>
          </mc:Choice>
        </mc:AlternateContent>
        <mc:AlternateContent xmlns:mc="http://schemas.openxmlformats.org/markup-compatibility/2006">
          <mc:Choice Requires="x14">
            <control shapeId="870468" r:id="rId16" name="Check Box 68">
              <controlPr defaultSize="0" autoFill="0" autoLine="0" autoPict="0">
                <anchor moveWithCells="1">
                  <from>
                    <xdr:col>13</xdr:col>
                    <xdr:colOff>31750</xdr:colOff>
                    <xdr:row>16</xdr:row>
                    <xdr:rowOff>6350</xdr:rowOff>
                  </from>
                  <to>
                    <xdr:col>16</xdr:col>
                    <xdr:colOff>139700</xdr:colOff>
                    <xdr:row>17</xdr:row>
                    <xdr:rowOff>171450</xdr:rowOff>
                  </to>
                </anchor>
              </controlPr>
            </control>
          </mc:Choice>
        </mc:AlternateContent>
        <mc:AlternateContent xmlns:mc="http://schemas.openxmlformats.org/markup-compatibility/2006">
          <mc:Choice Requires="x14">
            <control shapeId="870469" r:id="rId17" name="Check Box 69">
              <controlPr defaultSize="0" autoFill="0" autoLine="0" autoPict="0">
                <anchor moveWithCells="1">
                  <from>
                    <xdr:col>16</xdr:col>
                    <xdr:colOff>38100</xdr:colOff>
                    <xdr:row>16</xdr:row>
                    <xdr:rowOff>6350</xdr:rowOff>
                  </from>
                  <to>
                    <xdr:col>23</xdr:col>
                    <xdr:colOff>19050</xdr:colOff>
                    <xdr:row>17</xdr:row>
                    <xdr:rowOff>171450</xdr:rowOff>
                  </to>
                </anchor>
              </controlPr>
            </control>
          </mc:Choice>
        </mc:AlternateContent>
        <mc:AlternateContent xmlns:mc="http://schemas.openxmlformats.org/markup-compatibility/2006">
          <mc:Choice Requires="x14">
            <control shapeId="870470" r:id="rId18" name="Check Box 70">
              <controlPr defaultSize="0" autoFill="0" autoLine="0" autoPict="0">
                <anchor moveWithCells="1">
                  <from>
                    <xdr:col>20</xdr:col>
                    <xdr:colOff>165100</xdr:colOff>
                    <xdr:row>16</xdr:row>
                    <xdr:rowOff>6350</xdr:rowOff>
                  </from>
                  <to>
                    <xdr:col>25</xdr:col>
                    <xdr:colOff>82550</xdr:colOff>
                    <xdr:row>17</xdr:row>
                    <xdr:rowOff>158750</xdr:rowOff>
                  </to>
                </anchor>
              </controlPr>
            </control>
          </mc:Choice>
        </mc:AlternateContent>
        <mc:AlternateContent xmlns:mc="http://schemas.openxmlformats.org/markup-compatibility/2006">
          <mc:Choice Requires="x14">
            <control shapeId="870471" r:id="rId19" name="Check Box 71">
              <controlPr defaultSize="0" autoFill="0" autoLine="0" autoPict="0">
                <anchor moveWithCells="1">
                  <from>
                    <xdr:col>17</xdr:col>
                    <xdr:colOff>6350</xdr:colOff>
                    <xdr:row>27</xdr:row>
                    <xdr:rowOff>165100</xdr:rowOff>
                  </from>
                  <to>
                    <xdr:col>22</xdr:col>
                    <xdr:colOff>12700</xdr:colOff>
                    <xdr:row>28</xdr:row>
                    <xdr:rowOff>165100</xdr:rowOff>
                  </to>
                </anchor>
              </controlPr>
            </control>
          </mc:Choice>
        </mc:AlternateContent>
        <mc:AlternateContent xmlns:mc="http://schemas.openxmlformats.org/markup-compatibility/2006">
          <mc:Choice Requires="x14">
            <control shapeId="870472" r:id="rId20" name="Check Box 72">
              <controlPr defaultSize="0" autoFill="0" autoLine="0" autoPict="0">
                <anchor moveWithCells="1">
                  <from>
                    <xdr:col>21</xdr:col>
                    <xdr:colOff>152400</xdr:colOff>
                    <xdr:row>27</xdr:row>
                    <xdr:rowOff>165100</xdr:rowOff>
                  </from>
                  <to>
                    <xdr:col>26</xdr:col>
                    <xdr:colOff>158750</xdr:colOff>
                    <xdr:row>28</xdr:row>
                    <xdr:rowOff>165100</xdr:rowOff>
                  </to>
                </anchor>
              </controlPr>
            </control>
          </mc:Choice>
        </mc:AlternateContent>
        <mc:AlternateContent xmlns:mc="http://schemas.openxmlformats.org/markup-compatibility/2006">
          <mc:Choice Requires="x14">
            <control shapeId="870473" r:id="rId21" name="Check Box 73">
              <controlPr defaultSize="0" autoFill="0" autoLine="0" autoPict="0">
                <anchor moveWithCells="1">
                  <from>
                    <xdr:col>16</xdr:col>
                    <xdr:colOff>152400</xdr:colOff>
                    <xdr:row>36</xdr:row>
                    <xdr:rowOff>50800</xdr:rowOff>
                  </from>
                  <to>
                    <xdr:col>21</xdr:col>
                    <xdr:colOff>95250</xdr:colOff>
                    <xdr:row>37</xdr:row>
                    <xdr:rowOff>25400</xdr:rowOff>
                  </to>
                </anchor>
              </controlPr>
            </control>
          </mc:Choice>
        </mc:AlternateContent>
        <mc:AlternateContent xmlns:mc="http://schemas.openxmlformats.org/markup-compatibility/2006">
          <mc:Choice Requires="x14">
            <control shapeId="870474" r:id="rId22" name="Check Box 74">
              <controlPr defaultSize="0" autoFill="0" autoLine="0" autoPict="0">
                <anchor moveWithCells="1">
                  <from>
                    <xdr:col>21</xdr:col>
                    <xdr:colOff>152400</xdr:colOff>
                    <xdr:row>36</xdr:row>
                    <xdr:rowOff>50800</xdr:rowOff>
                  </from>
                  <to>
                    <xdr:col>26</xdr:col>
                    <xdr:colOff>107950</xdr:colOff>
                    <xdr:row>37</xdr:row>
                    <xdr:rowOff>50800</xdr:rowOff>
                  </to>
                </anchor>
              </controlPr>
            </control>
          </mc:Choice>
        </mc:AlternateContent>
        <mc:AlternateContent xmlns:mc="http://schemas.openxmlformats.org/markup-compatibility/2006">
          <mc:Choice Requires="x14">
            <control shapeId="870475" r:id="rId23" name="Check Box 75">
              <controlPr defaultSize="0" autoFill="0" autoLine="0" autoPict="0">
                <anchor moveWithCells="1">
                  <from>
                    <xdr:col>16</xdr:col>
                    <xdr:colOff>146050</xdr:colOff>
                    <xdr:row>31</xdr:row>
                    <xdr:rowOff>69850</xdr:rowOff>
                  </from>
                  <to>
                    <xdr:col>21</xdr:col>
                    <xdr:colOff>76200</xdr:colOff>
                    <xdr:row>32</xdr:row>
                    <xdr:rowOff>44450</xdr:rowOff>
                  </to>
                </anchor>
              </controlPr>
            </control>
          </mc:Choice>
        </mc:AlternateContent>
        <mc:AlternateContent xmlns:mc="http://schemas.openxmlformats.org/markup-compatibility/2006">
          <mc:Choice Requires="x14">
            <control shapeId="870476" r:id="rId24" name="Check Box 76">
              <controlPr defaultSize="0" autoFill="0" autoLine="0" autoPict="0">
                <anchor moveWithCells="1">
                  <from>
                    <xdr:col>21</xdr:col>
                    <xdr:colOff>127000</xdr:colOff>
                    <xdr:row>31</xdr:row>
                    <xdr:rowOff>69850</xdr:rowOff>
                  </from>
                  <to>
                    <xdr:col>26</xdr:col>
                    <xdr:colOff>76200</xdr:colOff>
                    <xdr:row>32</xdr:row>
                    <xdr:rowOff>69850</xdr:rowOff>
                  </to>
                </anchor>
              </controlPr>
            </control>
          </mc:Choice>
        </mc:AlternateContent>
        <mc:AlternateContent xmlns:mc="http://schemas.openxmlformats.org/markup-compatibility/2006">
          <mc:Choice Requires="x14">
            <control shapeId="870477" r:id="rId25" name="Check Box 77">
              <controlPr defaultSize="0" autoFill="0" autoLine="0" autoPict="0">
                <anchor moveWithCells="1">
                  <from>
                    <xdr:col>16</xdr:col>
                    <xdr:colOff>139700</xdr:colOff>
                    <xdr:row>33</xdr:row>
                    <xdr:rowOff>114300</xdr:rowOff>
                  </from>
                  <to>
                    <xdr:col>21</xdr:col>
                    <xdr:colOff>88900</xdr:colOff>
                    <xdr:row>34</xdr:row>
                    <xdr:rowOff>114300</xdr:rowOff>
                  </to>
                </anchor>
              </controlPr>
            </control>
          </mc:Choice>
        </mc:AlternateContent>
        <mc:AlternateContent xmlns:mc="http://schemas.openxmlformats.org/markup-compatibility/2006">
          <mc:Choice Requires="x14">
            <control shapeId="870478" r:id="rId26" name="Check Box 78">
              <controlPr defaultSize="0" autoFill="0" autoLine="0" autoPict="0">
                <anchor moveWithCells="1">
                  <from>
                    <xdr:col>21</xdr:col>
                    <xdr:colOff>146050</xdr:colOff>
                    <xdr:row>33</xdr:row>
                    <xdr:rowOff>114300</xdr:rowOff>
                  </from>
                  <to>
                    <xdr:col>26</xdr:col>
                    <xdr:colOff>101600</xdr:colOff>
                    <xdr:row>34</xdr:row>
                    <xdr:rowOff>114300</xdr:rowOff>
                  </to>
                </anchor>
              </controlPr>
            </control>
          </mc:Choice>
        </mc:AlternateContent>
        <mc:AlternateContent xmlns:mc="http://schemas.openxmlformats.org/markup-compatibility/2006">
          <mc:Choice Requires="x14">
            <control shapeId="870479" r:id="rId27" name="Check Box 79">
              <controlPr defaultSize="0" autoFill="0" autoLine="0" autoPict="0">
                <anchor moveWithCells="1">
                  <from>
                    <xdr:col>16</xdr:col>
                    <xdr:colOff>152400</xdr:colOff>
                    <xdr:row>39</xdr:row>
                    <xdr:rowOff>50800</xdr:rowOff>
                  </from>
                  <to>
                    <xdr:col>21</xdr:col>
                    <xdr:colOff>88900</xdr:colOff>
                    <xdr:row>40</xdr:row>
                    <xdr:rowOff>31750</xdr:rowOff>
                  </to>
                </anchor>
              </controlPr>
            </control>
          </mc:Choice>
        </mc:AlternateContent>
        <mc:AlternateContent xmlns:mc="http://schemas.openxmlformats.org/markup-compatibility/2006">
          <mc:Choice Requires="x14">
            <control shapeId="870480" r:id="rId28" name="Check Box 80">
              <controlPr defaultSize="0" autoFill="0" autoLine="0" autoPict="0">
                <anchor moveWithCells="1">
                  <from>
                    <xdr:col>21</xdr:col>
                    <xdr:colOff>158750</xdr:colOff>
                    <xdr:row>39</xdr:row>
                    <xdr:rowOff>50800</xdr:rowOff>
                  </from>
                  <to>
                    <xdr:col>26</xdr:col>
                    <xdr:colOff>107950</xdr:colOff>
                    <xdr:row>40</xdr:row>
                    <xdr:rowOff>50800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BZ62"/>
  <sheetViews>
    <sheetView showGridLines="0" view="pageBreakPreview" topLeftCell="A37" zoomScaleNormal="100" zoomScaleSheetLayoutView="100" workbookViewId="0">
      <selection activeCell="AP1" sqref="AP1:AV1"/>
    </sheetView>
  </sheetViews>
  <sheetFormatPr defaultColWidth="8" defaultRowHeight="12"/>
  <cols>
    <col min="1" max="1" width="1.453125" style="5" customWidth="1"/>
    <col min="2" max="2" width="1.6328125" style="5" customWidth="1"/>
    <col min="3" max="18" width="2.36328125" style="5" customWidth="1"/>
    <col min="19" max="19" width="2.36328125" style="121" customWidth="1"/>
    <col min="20" max="27" width="2.36328125" style="5" customWidth="1"/>
    <col min="28" max="28" width="7.1796875" style="5" customWidth="1"/>
    <col min="29" max="36" width="2.36328125" style="5" customWidth="1"/>
    <col min="37" max="37" width="2.08984375" style="5" customWidth="1"/>
    <col min="38" max="38" width="1.6328125" style="5" customWidth="1"/>
    <col min="39" max="39" width="2.36328125" style="5" customWidth="1"/>
    <col min="40" max="40" width="1.08984375" style="5" customWidth="1"/>
    <col min="41" max="41" width="2.1796875" style="5" customWidth="1"/>
    <col min="42" max="75" width="2.36328125" style="5" customWidth="1"/>
    <col min="76" max="77" width="8" style="5"/>
    <col min="78" max="78" width="2.453125" style="5" customWidth="1"/>
    <col min="79" max="16384" width="8" style="5"/>
  </cols>
  <sheetData>
    <row r="1" spans="1:78" ht="14.15" customHeight="1">
      <c r="B1" s="2394" t="s">
        <v>2219</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071" t="s">
        <v>1428</v>
      </c>
      <c r="AQ1" s="2071"/>
      <c r="AR1" s="2071"/>
      <c r="AS1" s="2071"/>
      <c r="AT1" s="2071"/>
      <c r="AU1" s="2071"/>
      <c r="AV1" s="2071"/>
    </row>
    <row r="2" spans="1:78" ht="5.15" customHeight="1" thickBot="1"/>
    <row r="3" spans="1:78" ht="14.15" customHeight="1">
      <c r="B3" s="2395" t="s">
        <v>463</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795"/>
      <c r="AC3" s="2796" t="s">
        <v>6</v>
      </c>
      <c r="AD3" s="2396"/>
      <c r="AE3" s="2396"/>
      <c r="AF3" s="2396"/>
      <c r="AG3" s="2396"/>
      <c r="AH3" s="2396"/>
      <c r="AI3" s="2396"/>
      <c r="AJ3" s="2396"/>
      <c r="AK3" s="2396"/>
      <c r="AL3" s="2396"/>
      <c r="AM3" s="2396"/>
      <c r="AN3" s="2396"/>
      <c r="AO3" s="2797"/>
      <c r="AR3" s="5" t="s">
        <v>1756</v>
      </c>
    </row>
    <row r="4" spans="1:78" ht="7" customHeight="1">
      <c r="B4" s="62"/>
      <c r="AB4" s="177"/>
      <c r="AC4" s="152"/>
      <c r="AO4" s="102"/>
    </row>
    <row r="5" spans="1:78" ht="14.15" customHeight="1">
      <c r="A5" s="6"/>
      <c r="B5" s="68"/>
      <c r="C5" s="2288" t="s">
        <v>2220</v>
      </c>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9"/>
      <c r="AC5" s="105"/>
      <c r="AM5" s="82"/>
      <c r="AN5" s="82"/>
      <c r="AO5" s="116"/>
    </row>
    <row r="6" spans="1:78" ht="14.15" customHeight="1">
      <c r="A6" s="6"/>
      <c r="B6" s="68"/>
      <c r="C6" s="6"/>
      <c r="D6" s="1"/>
      <c r="E6" s="1" t="s">
        <v>1658</v>
      </c>
      <c r="F6" s="6"/>
      <c r="G6" s="6"/>
      <c r="H6" s="6"/>
      <c r="I6" s="6"/>
      <c r="J6" s="6"/>
      <c r="K6" s="6"/>
      <c r="L6" s="6"/>
      <c r="M6" s="6"/>
      <c r="N6" s="6"/>
      <c r="O6" s="6"/>
      <c r="P6" s="6"/>
      <c r="Q6" s="6"/>
      <c r="R6" s="6"/>
      <c r="S6" s="499"/>
      <c r="T6" s="6"/>
      <c r="U6" s="6"/>
      <c r="V6" s="6"/>
      <c r="W6" s="6"/>
      <c r="X6" s="6"/>
      <c r="Y6" s="6"/>
      <c r="Z6" s="6"/>
      <c r="AA6" s="6"/>
      <c r="AB6" s="6"/>
      <c r="AC6" s="105"/>
      <c r="AM6" s="82"/>
      <c r="AN6" s="82"/>
      <c r="AO6" s="116"/>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row>
    <row r="7" spans="1:78" ht="14.15" customHeight="1">
      <c r="A7" s="6"/>
      <c r="B7" s="68"/>
      <c r="C7" s="1"/>
      <c r="D7" s="1"/>
      <c r="E7" s="6"/>
      <c r="F7" s="1"/>
      <c r="G7" s="1"/>
      <c r="H7" s="6"/>
      <c r="I7" s="1"/>
      <c r="J7" s="1"/>
      <c r="K7" s="6"/>
      <c r="L7" s="6"/>
      <c r="M7" s="6"/>
      <c r="N7" s="6"/>
      <c r="O7" s="6"/>
      <c r="P7" s="6"/>
      <c r="Q7" s="6"/>
      <c r="R7" s="96"/>
      <c r="S7" s="96"/>
      <c r="T7" s="97"/>
      <c r="U7" s="98"/>
      <c r="V7" s="98"/>
      <c r="W7" s="6"/>
      <c r="X7" s="6"/>
      <c r="Y7" s="65"/>
      <c r="Z7" s="65"/>
      <c r="AA7" s="65"/>
      <c r="AC7" s="105"/>
      <c r="AD7" s="115"/>
      <c r="AE7" s="82"/>
      <c r="AF7" s="115"/>
      <c r="AG7" s="115"/>
      <c r="AH7" s="115"/>
      <c r="AI7" s="115"/>
      <c r="AJ7" s="115"/>
      <c r="AK7" s="115"/>
      <c r="AL7" s="115"/>
      <c r="AM7" s="115"/>
      <c r="AN7" s="115"/>
      <c r="AO7" s="116"/>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ht="14.15" customHeight="1">
      <c r="A8" s="6"/>
      <c r="B8" s="68"/>
      <c r="C8" s="1" t="s">
        <v>558</v>
      </c>
      <c r="E8" s="1"/>
      <c r="F8" s="6"/>
      <c r="H8" s="6"/>
      <c r="I8" s="6"/>
      <c r="J8" s="6"/>
      <c r="K8" s="6"/>
      <c r="L8" s="1"/>
      <c r="M8" s="1"/>
      <c r="N8" s="1"/>
      <c r="O8" s="1"/>
      <c r="P8" s="1"/>
      <c r="Q8" s="1"/>
      <c r="R8" s="1"/>
      <c r="T8" s="1"/>
      <c r="U8" s="1"/>
      <c r="V8" s="8"/>
      <c r="W8" s="2412"/>
      <c r="X8" s="2412"/>
      <c r="Y8" s="6"/>
      <c r="Z8" s="6"/>
      <c r="AA8" s="6"/>
      <c r="AC8" s="105"/>
      <c r="AD8" s="115"/>
      <c r="AE8" s="82"/>
      <c r="AF8" s="115"/>
      <c r="AG8" s="82"/>
      <c r="AH8" s="82"/>
      <c r="AI8" s="82"/>
      <c r="AJ8" s="82"/>
      <c r="AK8" s="82"/>
      <c r="AL8" s="82"/>
      <c r="AM8" s="82"/>
      <c r="AN8" s="82"/>
      <c r="AO8" s="116"/>
      <c r="AQ8" s="121"/>
      <c r="AR8" s="1434"/>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c r="BP8" s="1434"/>
      <c r="BQ8" s="1434"/>
      <c r="BR8" s="1434"/>
      <c r="BS8" s="1434"/>
      <c r="BT8" s="1434"/>
      <c r="BU8" s="1434"/>
      <c r="BV8" s="1434"/>
      <c r="BW8" s="1434"/>
      <c r="BX8" s="1434"/>
      <c r="BY8" s="1434"/>
      <c r="BZ8" s="121"/>
    </row>
    <row r="9" spans="1:78" ht="14.15" customHeight="1">
      <c r="A9" s="6"/>
      <c r="B9" s="68"/>
      <c r="C9" s="1" t="s">
        <v>1659</v>
      </c>
      <c r="E9" s="1"/>
      <c r="F9" s="1"/>
      <c r="G9" s="6"/>
      <c r="H9" s="6"/>
      <c r="I9" s="6"/>
      <c r="J9" s="6"/>
      <c r="K9" s="1"/>
      <c r="L9" s="1"/>
      <c r="M9" s="1"/>
      <c r="N9" s="6"/>
      <c r="O9" s="6"/>
      <c r="P9" s="1"/>
      <c r="Q9" s="6"/>
      <c r="R9" s="96"/>
      <c r="S9" s="96"/>
      <c r="T9" s="97"/>
      <c r="U9" s="98"/>
      <c r="V9" s="98"/>
      <c r="W9" s="6"/>
      <c r="X9" s="6"/>
      <c r="Y9" s="65"/>
      <c r="Z9" s="65"/>
      <c r="AA9" s="65"/>
      <c r="AC9" s="105"/>
      <c r="AD9" s="115"/>
      <c r="AE9" s="115"/>
      <c r="AF9" s="115"/>
      <c r="AG9" s="115"/>
      <c r="AH9" s="115"/>
      <c r="AI9" s="115"/>
      <c r="AJ9" s="115"/>
      <c r="AK9" s="115"/>
      <c r="AL9" s="115"/>
      <c r="AM9" s="115"/>
      <c r="AN9" s="115"/>
      <c r="AO9" s="116"/>
      <c r="AQ9" s="121"/>
      <c r="AR9" s="121"/>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21"/>
    </row>
    <row r="10" spans="1:78" ht="14.15" customHeight="1">
      <c r="A10" s="6"/>
      <c r="B10" s="68"/>
      <c r="C10" s="1"/>
      <c r="D10" s="1"/>
      <c r="E10" s="1"/>
      <c r="F10" s="1"/>
      <c r="G10" s="6"/>
      <c r="H10" s="6"/>
      <c r="I10" s="6"/>
      <c r="J10" s="6"/>
      <c r="K10" s="1"/>
      <c r="L10" s="1"/>
      <c r="M10" s="1"/>
      <c r="N10" s="6"/>
      <c r="O10" s="1"/>
      <c r="P10" s="1"/>
      <c r="Q10" s="1"/>
      <c r="R10" s="6"/>
      <c r="T10" s="121"/>
      <c r="U10" s="121"/>
      <c r="V10" s="8"/>
      <c r="W10" s="121"/>
      <c r="X10" s="121"/>
      <c r="Y10" s="1"/>
      <c r="Z10" s="1"/>
      <c r="AA10" s="1"/>
      <c r="AC10" s="105"/>
      <c r="AD10" s="115"/>
      <c r="AE10" s="65"/>
      <c r="AF10" s="115"/>
      <c r="AG10" s="115"/>
      <c r="AH10" s="115"/>
      <c r="AI10" s="115"/>
      <c r="AJ10" s="115"/>
      <c r="AK10" s="115"/>
      <c r="AL10" s="115"/>
      <c r="AM10" s="115"/>
      <c r="AN10" s="115"/>
      <c r="AO10" s="116"/>
      <c r="AQ10" s="121"/>
      <c r="AR10" s="1518"/>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1"/>
    </row>
    <row r="11" spans="1:78" ht="14.15" customHeight="1">
      <c r="A11" s="6"/>
      <c r="B11" s="68"/>
      <c r="C11" s="2288" t="s">
        <v>1660</v>
      </c>
      <c r="D11" s="2288"/>
      <c r="E11" s="2288"/>
      <c r="F11" s="2288"/>
      <c r="G11" s="2288"/>
      <c r="H11" s="2288"/>
      <c r="I11" s="2288"/>
      <c r="J11" s="2288"/>
      <c r="K11" s="2288"/>
      <c r="L11" s="2288"/>
      <c r="M11" s="2288"/>
      <c r="N11" s="2288"/>
      <c r="O11" s="2288"/>
      <c r="P11" s="2288"/>
      <c r="Q11" s="2288"/>
      <c r="R11" s="2288"/>
      <c r="S11" s="2288"/>
      <c r="T11" s="2288"/>
      <c r="U11" s="2288"/>
      <c r="V11" s="2288"/>
      <c r="W11" s="2288"/>
      <c r="X11" s="2288"/>
      <c r="Y11" s="2288"/>
      <c r="Z11" s="2288"/>
      <c r="AA11" s="2288"/>
      <c r="AB11" s="2289"/>
      <c r="AC11" s="105"/>
      <c r="AD11" s="115"/>
      <c r="AE11" s="115"/>
      <c r="AF11" s="115"/>
      <c r="AG11" s="115"/>
      <c r="AH11" s="115"/>
      <c r="AI11" s="115"/>
      <c r="AJ11" s="115"/>
      <c r="AK11" s="115"/>
      <c r="AL11" s="115"/>
      <c r="AM11" s="82"/>
      <c r="AN11" s="574"/>
      <c r="AO11" s="116"/>
      <c r="AQ11" s="12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1"/>
    </row>
    <row r="12" spans="1:78" ht="14.15" customHeight="1">
      <c r="A12" s="6"/>
      <c r="B12" s="68"/>
      <c r="C12" s="6"/>
      <c r="D12" s="6"/>
      <c r="E12" s="6"/>
      <c r="F12" s="6"/>
      <c r="G12" s="6"/>
      <c r="H12" s="6"/>
      <c r="I12" s="1"/>
      <c r="J12" s="6"/>
      <c r="K12" s="6"/>
      <c r="L12" s="1"/>
      <c r="M12" s="1"/>
      <c r="N12" s="1"/>
      <c r="O12" s="1"/>
      <c r="P12" s="1"/>
      <c r="Q12" s="6"/>
      <c r="R12" s="96"/>
      <c r="S12" s="96"/>
      <c r="T12" s="97"/>
      <c r="U12" s="98"/>
      <c r="V12" s="98"/>
      <c r="W12" s="6"/>
      <c r="X12" s="6"/>
      <c r="Y12" s="65"/>
      <c r="Z12" s="65"/>
      <c r="AA12" s="65"/>
      <c r="AC12" s="105"/>
      <c r="AD12" s="115"/>
      <c r="AE12" s="115"/>
      <c r="AF12" s="115"/>
      <c r="AG12" s="115"/>
      <c r="AH12" s="115"/>
      <c r="AI12" s="115"/>
      <c r="AJ12" s="115"/>
      <c r="AK12" s="115"/>
      <c r="AL12" s="115"/>
      <c r="AM12" s="82"/>
      <c r="AN12" s="574"/>
      <c r="AO12" s="116"/>
      <c r="AQ12" s="12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1"/>
    </row>
    <row r="13" spans="1:78" ht="14.15" customHeight="1">
      <c r="A13" s="6"/>
      <c r="B13" s="68"/>
      <c r="C13" s="6"/>
      <c r="D13" s="6"/>
      <c r="E13" s="6"/>
      <c r="F13" s="6"/>
      <c r="G13" s="6"/>
      <c r="H13" s="6"/>
      <c r="I13" s="1"/>
      <c r="J13" s="6"/>
      <c r="K13" s="6"/>
      <c r="L13" s="1"/>
      <c r="M13" s="1"/>
      <c r="N13" s="1"/>
      <c r="O13" s="1"/>
      <c r="P13" s="1"/>
      <c r="Q13" s="6"/>
      <c r="R13" s="96"/>
      <c r="S13" s="96"/>
      <c r="T13" s="97"/>
      <c r="U13" s="98"/>
      <c r="V13" s="98"/>
      <c r="W13" s="6"/>
      <c r="X13" s="6"/>
      <c r="Y13" s="65"/>
      <c r="Z13" s="65"/>
      <c r="AA13" s="65"/>
      <c r="AC13" s="105"/>
      <c r="AD13" s="115"/>
      <c r="AE13" s="115"/>
      <c r="AF13" s="115"/>
      <c r="AG13" s="115"/>
      <c r="AH13" s="115"/>
      <c r="AI13" s="115"/>
      <c r="AJ13" s="115"/>
      <c r="AK13" s="115"/>
      <c r="AL13" s="115"/>
      <c r="AM13" s="82"/>
      <c r="AN13" s="574"/>
      <c r="AO13" s="116"/>
      <c r="AQ13" s="121"/>
      <c r="AR13" s="1605"/>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21"/>
    </row>
    <row r="14" spans="1:78" ht="14.15" customHeight="1">
      <c r="A14" s="6"/>
      <c r="B14" s="68"/>
      <c r="C14" s="2288" t="s">
        <v>2221</v>
      </c>
      <c r="D14" s="2288"/>
      <c r="E14" s="2288"/>
      <c r="F14" s="2288"/>
      <c r="G14" s="2288"/>
      <c r="H14" s="2288"/>
      <c r="I14" s="2288"/>
      <c r="J14" s="2288"/>
      <c r="K14" s="2288"/>
      <c r="L14" s="2288"/>
      <c r="M14" s="2288"/>
      <c r="N14" s="2799"/>
      <c r="O14" s="2799"/>
      <c r="P14" s="2799"/>
      <c r="Q14" s="2799"/>
      <c r="R14" s="2799"/>
      <c r="S14" s="2799"/>
      <c r="T14" s="2799"/>
      <c r="U14" s="2799"/>
      <c r="V14" s="2799"/>
      <c r="W14" s="2288"/>
      <c r="X14" s="2288"/>
      <c r="Y14" s="2288"/>
      <c r="Z14" s="2288"/>
      <c r="AA14" s="2288"/>
      <c r="AB14" s="2289"/>
      <c r="AC14" s="6"/>
      <c r="AD14" s="6"/>
      <c r="AE14" s="6"/>
      <c r="AF14" s="6"/>
      <c r="AG14" s="6"/>
      <c r="AH14" s="6"/>
      <c r="AI14" s="6"/>
      <c r="AJ14" s="6"/>
      <c r="AK14" s="6"/>
      <c r="AL14" s="6"/>
      <c r="AM14" s="6"/>
      <c r="AN14" s="6"/>
      <c r="AO14" s="122"/>
      <c r="AP14" s="62"/>
      <c r="AQ14" s="121"/>
      <c r="AR14" s="739"/>
      <c r="AS14" s="739"/>
      <c r="AT14" s="739"/>
      <c r="AU14" s="739"/>
      <c r="AV14" s="739"/>
      <c r="AW14" s="739"/>
      <c r="AX14" s="739"/>
      <c r="AY14" s="739"/>
      <c r="AZ14" s="739"/>
      <c r="BA14" s="739"/>
      <c r="BB14" s="739"/>
      <c r="BC14" s="739"/>
      <c r="BD14" s="739"/>
      <c r="BE14" s="739"/>
      <c r="BF14" s="739"/>
      <c r="BG14" s="739"/>
      <c r="BH14" s="739"/>
      <c r="BI14" s="739"/>
      <c r="BJ14" s="739"/>
      <c r="BK14" s="739"/>
      <c r="BL14" s="739"/>
      <c r="BM14" s="739"/>
      <c r="BN14" s="739"/>
      <c r="BO14" s="739"/>
      <c r="BP14" s="739"/>
      <c r="BQ14" s="739"/>
      <c r="BR14" s="739"/>
      <c r="BS14" s="739"/>
      <c r="BT14" s="739"/>
      <c r="BU14" s="739"/>
      <c r="BV14" s="739"/>
      <c r="BW14" s="739"/>
      <c r="BX14" s="739"/>
      <c r="BY14" s="739"/>
      <c r="BZ14" s="121"/>
    </row>
    <row r="15" spans="1:78" ht="14.15" customHeight="1">
      <c r="A15" s="6"/>
      <c r="B15" s="68"/>
      <c r="C15" s="2288" t="s">
        <v>1661</v>
      </c>
      <c r="D15" s="2288"/>
      <c r="E15" s="2288"/>
      <c r="F15" s="2288"/>
      <c r="G15" s="2288"/>
      <c r="H15" s="2288"/>
      <c r="I15" s="2288"/>
      <c r="J15" s="2288"/>
      <c r="K15" s="2288"/>
      <c r="L15" s="2288"/>
      <c r="M15" s="2288"/>
      <c r="N15" s="2288"/>
      <c r="O15" s="2288"/>
      <c r="P15" s="2288"/>
      <c r="Q15" s="2288"/>
      <c r="R15" s="2288"/>
      <c r="S15" s="2288"/>
      <c r="T15" s="2288"/>
      <c r="U15" s="2288"/>
      <c r="V15" s="2288"/>
      <c r="W15" s="2288"/>
      <c r="X15" s="2288"/>
      <c r="Y15" s="2288"/>
      <c r="Z15" s="2288"/>
      <c r="AA15" s="2288"/>
      <c r="AB15" s="2289"/>
      <c r="AC15" s="6"/>
      <c r="AD15" s="6"/>
      <c r="AE15" s="6"/>
      <c r="AF15" s="6"/>
      <c r="AG15" s="6"/>
      <c r="AH15" s="6"/>
      <c r="AI15" s="6"/>
      <c r="AJ15" s="6"/>
      <c r="AK15" s="6"/>
      <c r="AL15" s="6"/>
      <c r="AM15" s="6"/>
      <c r="AN15" s="6"/>
      <c r="AO15" s="122"/>
      <c r="AP15" s="62"/>
      <c r="AQ15" s="121"/>
      <c r="AR15" s="739"/>
      <c r="AS15" s="739"/>
      <c r="AT15" s="739"/>
      <c r="AU15" s="739"/>
      <c r="AV15" s="739"/>
      <c r="AW15" s="739"/>
      <c r="AX15" s="739"/>
      <c r="AY15" s="739"/>
      <c r="AZ15" s="739"/>
      <c r="BA15" s="739"/>
      <c r="BB15" s="739"/>
      <c r="BC15" s="739"/>
      <c r="BD15" s="739"/>
      <c r="BE15" s="739"/>
      <c r="BF15" s="739"/>
      <c r="BG15" s="739"/>
      <c r="BH15" s="739"/>
      <c r="BI15" s="739"/>
      <c r="BJ15" s="739"/>
      <c r="BK15" s="739"/>
      <c r="BL15" s="739"/>
      <c r="BM15" s="739"/>
      <c r="BN15" s="739"/>
      <c r="BO15" s="739"/>
      <c r="BP15" s="739"/>
      <c r="BQ15" s="739"/>
      <c r="BR15" s="739"/>
      <c r="BS15" s="739"/>
      <c r="BT15" s="739"/>
      <c r="BU15" s="739"/>
      <c r="BV15" s="739"/>
      <c r="BW15" s="739"/>
      <c r="BX15" s="739"/>
      <c r="BY15" s="739"/>
      <c r="BZ15" s="121"/>
    </row>
    <row r="16" spans="1:78" ht="14.15" customHeight="1">
      <c r="A16" s="6"/>
      <c r="B16" s="68"/>
      <c r="C16" s="1"/>
      <c r="D16" s="5" t="s">
        <v>882</v>
      </c>
      <c r="E16" s="1"/>
      <c r="F16" s="1"/>
      <c r="G16" s="1"/>
      <c r="H16" s="1"/>
      <c r="I16" s="1"/>
      <c r="J16" s="1"/>
      <c r="K16" s="1"/>
      <c r="L16" s="1"/>
      <c r="M16" s="1"/>
      <c r="N16" s="1"/>
      <c r="O16" s="1"/>
      <c r="P16" s="1"/>
      <c r="Q16" s="1"/>
      <c r="R16" s="1"/>
      <c r="T16" s="1"/>
      <c r="U16" s="1"/>
      <c r="V16" s="1"/>
      <c r="W16" s="1"/>
      <c r="X16" s="1"/>
      <c r="Y16" s="1"/>
      <c r="Z16" s="1"/>
      <c r="AA16" s="1"/>
      <c r="AB16" s="1167"/>
      <c r="AC16" s="152"/>
      <c r="AD16" s="843"/>
      <c r="AE16" s="843"/>
      <c r="AF16" s="843"/>
      <c r="AG16" s="843"/>
      <c r="AH16" s="843"/>
      <c r="AI16" s="843"/>
      <c r="AJ16" s="843"/>
      <c r="AK16" s="843"/>
      <c r="AL16" s="843"/>
      <c r="AM16" s="843"/>
      <c r="AN16" s="843"/>
      <c r="AO16" s="844"/>
      <c r="AP16" s="62"/>
      <c r="AQ16" s="121"/>
      <c r="AR16" s="121"/>
      <c r="AS16" s="121"/>
      <c r="AT16" s="121"/>
      <c r="AU16" s="96"/>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row>
    <row r="17" spans="1:78" ht="14.15" customHeight="1">
      <c r="A17" s="6"/>
      <c r="B17" s="68"/>
      <c r="C17" s="1654"/>
      <c r="E17" s="1"/>
      <c r="F17" s="1"/>
      <c r="G17" s="1"/>
      <c r="H17" s="1"/>
      <c r="J17" s="1"/>
      <c r="L17" s="6"/>
      <c r="M17" s="6"/>
      <c r="N17" s="6"/>
      <c r="O17" s="6"/>
      <c r="P17" s="6"/>
      <c r="Q17" s="6"/>
      <c r="R17" s="6"/>
      <c r="S17" s="499"/>
      <c r="T17" s="1"/>
      <c r="V17" s="6"/>
      <c r="W17" s="64"/>
      <c r="X17" s="64"/>
      <c r="Y17" s="6"/>
      <c r="Z17" s="6"/>
      <c r="AA17" s="6"/>
      <c r="AB17" s="70"/>
      <c r="AC17" s="66"/>
      <c r="AD17" s="6"/>
      <c r="AE17" s="6"/>
      <c r="AF17" s="6"/>
      <c r="AG17" s="6"/>
      <c r="AH17" s="6"/>
      <c r="AI17" s="6"/>
      <c r="AJ17" s="6"/>
      <c r="AK17" s="6"/>
      <c r="AL17" s="6"/>
      <c r="AM17" s="6"/>
      <c r="AN17" s="6"/>
      <c r="AO17" s="122"/>
      <c r="AQ17" s="121"/>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c r="BP17" s="1434"/>
      <c r="BQ17" s="1434"/>
      <c r="BR17" s="1434"/>
      <c r="BS17" s="1434"/>
      <c r="BT17" s="1434"/>
      <c r="BU17" s="1434"/>
      <c r="BV17" s="1434"/>
      <c r="BW17" s="1434"/>
      <c r="BX17" s="1434"/>
      <c r="BY17" s="1434"/>
      <c r="BZ17" s="121"/>
    </row>
    <row r="18" spans="1:78" ht="14.15" customHeight="1">
      <c r="A18" s="6" t="s">
        <v>1251</v>
      </c>
      <c r="B18" s="68" t="s">
        <v>1251</v>
      </c>
      <c r="C18" s="2770" t="s">
        <v>484</v>
      </c>
      <c r="D18" s="2771"/>
      <c r="E18" s="2771"/>
      <c r="F18" s="2772"/>
      <c r="G18" s="2770" t="s">
        <v>485</v>
      </c>
      <c r="H18" s="2771"/>
      <c r="I18" s="2771"/>
      <c r="J18" s="2771"/>
      <c r="K18" s="2771"/>
      <c r="L18" s="2772"/>
      <c r="M18" s="4822" t="s">
        <v>1662</v>
      </c>
      <c r="N18" s="2771"/>
      <c r="O18" s="2771"/>
      <c r="P18" s="2771"/>
      <c r="Q18" s="2771"/>
      <c r="R18" s="2771"/>
      <c r="S18" s="2771"/>
      <c r="T18" s="2771"/>
      <c r="U18" s="2771"/>
      <c r="V18" s="2771"/>
      <c r="W18" s="2771"/>
      <c r="X18" s="2772"/>
      <c r="Y18" s="2770" t="s">
        <v>96</v>
      </c>
      <c r="Z18" s="2771"/>
      <c r="AA18" s="2771"/>
      <c r="AB18" s="2771"/>
      <c r="AC18" s="2771"/>
      <c r="AD18" s="2771"/>
      <c r="AE18" s="2771"/>
      <c r="AF18" s="2771"/>
      <c r="AG18" s="2771"/>
      <c r="AH18" s="2771"/>
      <c r="AI18" s="2771"/>
      <c r="AJ18" s="2771"/>
      <c r="AK18" s="2771"/>
      <c r="AL18" s="2771"/>
      <c r="AM18" s="2771"/>
      <c r="AN18" s="2772"/>
      <c r="AO18" s="67"/>
      <c r="AQ18" s="121"/>
      <c r="AR18" s="1434"/>
      <c r="AS18" s="1434"/>
      <c r="AT18" s="1434"/>
      <c r="AU18" s="1434"/>
      <c r="AV18" s="1434"/>
      <c r="AW18" s="1434"/>
      <c r="AX18" s="1434"/>
      <c r="AY18" s="1434"/>
      <c r="AZ18" s="1434"/>
      <c r="BA18" s="1434"/>
      <c r="BB18" s="1434"/>
      <c r="BC18" s="1434"/>
      <c r="BD18" s="1434"/>
      <c r="BE18" s="1434"/>
      <c r="BF18" s="1434"/>
      <c r="BG18" s="1434"/>
      <c r="BH18" s="1434"/>
      <c r="BI18" s="1434"/>
      <c r="BJ18" s="1434"/>
      <c r="BK18" s="1434"/>
      <c r="BL18" s="1434"/>
      <c r="BM18" s="1434"/>
      <c r="BN18" s="1434"/>
      <c r="BO18" s="1434"/>
      <c r="BP18" s="1434"/>
      <c r="BQ18" s="1434"/>
      <c r="BR18" s="1434"/>
      <c r="BS18" s="1434"/>
      <c r="BT18" s="1434"/>
      <c r="BU18" s="1434"/>
      <c r="BV18" s="1434"/>
      <c r="BW18" s="1434"/>
      <c r="BX18" s="1434"/>
      <c r="BY18" s="1434"/>
      <c r="BZ18" s="121"/>
    </row>
    <row r="19" spans="1:78" ht="14.15" customHeight="1">
      <c r="A19" s="6"/>
      <c r="B19" s="68"/>
      <c r="C19" s="2773"/>
      <c r="D19" s="2416"/>
      <c r="E19" s="2416"/>
      <c r="F19" s="2774"/>
      <c r="G19" s="2773"/>
      <c r="H19" s="2416"/>
      <c r="I19" s="2416"/>
      <c r="J19" s="2416"/>
      <c r="K19" s="2416"/>
      <c r="L19" s="2774"/>
      <c r="M19" s="2773"/>
      <c r="N19" s="2416"/>
      <c r="O19" s="2416"/>
      <c r="P19" s="2416"/>
      <c r="Q19" s="2416"/>
      <c r="R19" s="2416"/>
      <c r="S19" s="2416"/>
      <c r="T19" s="2416"/>
      <c r="U19" s="2416"/>
      <c r="V19" s="2416"/>
      <c r="W19" s="2416"/>
      <c r="X19" s="2774"/>
      <c r="Y19" s="2773"/>
      <c r="Z19" s="2416"/>
      <c r="AA19" s="2416"/>
      <c r="AB19" s="2416"/>
      <c r="AC19" s="2416"/>
      <c r="AD19" s="2416"/>
      <c r="AE19" s="2416"/>
      <c r="AF19" s="2416"/>
      <c r="AG19" s="2416"/>
      <c r="AH19" s="2416"/>
      <c r="AI19" s="2416"/>
      <c r="AJ19" s="2416"/>
      <c r="AK19" s="2416"/>
      <c r="AL19" s="2416"/>
      <c r="AM19" s="2416"/>
      <c r="AN19" s="5010"/>
      <c r="AO19" s="67"/>
      <c r="AQ19" s="121"/>
      <c r="AR19" s="1648"/>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21"/>
    </row>
    <row r="20" spans="1:78" ht="14.15" customHeight="1">
      <c r="A20" s="6"/>
      <c r="B20" s="68"/>
      <c r="C20" s="5017"/>
      <c r="D20" s="5018"/>
      <c r="E20" s="5018"/>
      <c r="F20" s="5019"/>
      <c r="G20" s="2770"/>
      <c r="H20" s="2771"/>
      <c r="I20" s="2771"/>
      <c r="J20" s="2771"/>
      <c r="K20" s="2771"/>
      <c r="L20" s="2772"/>
      <c r="M20" s="5011"/>
      <c r="N20" s="5012"/>
      <c r="O20" s="5012"/>
      <c r="P20" s="5012"/>
      <c r="Q20" s="5012"/>
      <c r="R20" s="5012"/>
      <c r="S20" s="5012"/>
      <c r="T20" s="5012"/>
      <c r="U20" s="5012"/>
      <c r="V20" s="5012"/>
      <c r="W20" s="5012"/>
      <c r="X20" s="5013"/>
      <c r="Y20" s="5011"/>
      <c r="Z20" s="5012"/>
      <c r="AA20" s="5012"/>
      <c r="AB20" s="5012"/>
      <c r="AC20" s="5012"/>
      <c r="AD20" s="5012"/>
      <c r="AE20" s="5012"/>
      <c r="AF20" s="5012"/>
      <c r="AG20" s="5012"/>
      <c r="AH20" s="5012"/>
      <c r="AI20" s="5012"/>
      <c r="AJ20" s="5012"/>
      <c r="AK20" s="5012"/>
      <c r="AL20" s="5012"/>
      <c r="AM20" s="5012"/>
      <c r="AN20" s="5013"/>
      <c r="AO20" s="67"/>
      <c r="AQ20" s="121"/>
      <c r="AR20" s="1605"/>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21"/>
    </row>
    <row r="21" spans="1:78" ht="14.15" customHeight="1">
      <c r="A21" s="6"/>
      <c r="B21" s="68"/>
      <c r="C21" s="5023"/>
      <c r="D21" s="5024"/>
      <c r="E21" s="5024"/>
      <c r="F21" s="5025"/>
      <c r="G21" s="2783"/>
      <c r="H21" s="2412"/>
      <c r="I21" s="2412"/>
      <c r="J21" s="2412"/>
      <c r="K21" s="2412"/>
      <c r="L21" s="2784"/>
      <c r="M21" s="5014"/>
      <c r="N21" s="3607"/>
      <c r="O21" s="3607"/>
      <c r="P21" s="3607"/>
      <c r="Q21" s="3607"/>
      <c r="R21" s="3607"/>
      <c r="S21" s="3607"/>
      <c r="T21" s="3607"/>
      <c r="U21" s="3607"/>
      <c r="V21" s="3607"/>
      <c r="W21" s="3607"/>
      <c r="X21" s="5015"/>
      <c r="Y21" s="5014"/>
      <c r="Z21" s="3607"/>
      <c r="AA21" s="3607"/>
      <c r="AB21" s="3607"/>
      <c r="AC21" s="3607"/>
      <c r="AD21" s="3607"/>
      <c r="AE21" s="3607"/>
      <c r="AF21" s="3607"/>
      <c r="AG21" s="3607"/>
      <c r="AH21" s="3607"/>
      <c r="AI21" s="3607"/>
      <c r="AJ21" s="3607"/>
      <c r="AK21" s="3607"/>
      <c r="AL21" s="3607"/>
      <c r="AM21" s="3607"/>
      <c r="AN21" s="5015"/>
      <c r="AO21" s="67"/>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row>
    <row r="22" spans="1:78" ht="14.15" customHeight="1">
      <c r="A22" s="6"/>
      <c r="B22" s="68"/>
      <c r="C22" s="5017"/>
      <c r="D22" s="5018"/>
      <c r="E22" s="5018"/>
      <c r="F22" s="5019"/>
      <c r="G22" s="2770"/>
      <c r="H22" s="2771"/>
      <c r="I22" s="2771"/>
      <c r="J22" s="2771"/>
      <c r="K22" s="2771"/>
      <c r="L22" s="2772"/>
      <c r="M22" s="5011"/>
      <c r="N22" s="5012"/>
      <c r="O22" s="5012"/>
      <c r="P22" s="5012"/>
      <c r="Q22" s="5012"/>
      <c r="R22" s="5012"/>
      <c r="S22" s="5012"/>
      <c r="T22" s="5012"/>
      <c r="U22" s="5012"/>
      <c r="V22" s="5012"/>
      <c r="W22" s="5012"/>
      <c r="X22" s="5013"/>
      <c r="Y22" s="5011"/>
      <c r="Z22" s="5012"/>
      <c r="AA22" s="5012"/>
      <c r="AB22" s="5012"/>
      <c r="AC22" s="5012"/>
      <c r="AD22" s="5012"/>
      <c r="AE22" s="5012"/>
      <c r="AF22" s="5012"/>
      <c r="AG22" s="5012"/>
      <c r="AH22" s="5012"/>
      <c r="AI22" s="5012"/>
      <c r="AJ22" s="5012"/>
      <c r="AK22" s="5012"/>
      <c r="AL22" s="5012"/>
      <c r="AM22" s="5012"/>
      <c r="AN22" s="5013"/>
      <c r="AO22" s="67"/>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row>
    <row r="23" spans="1:78" ht="14.15" customHeight="1">
      <c r="A23" s="6"/>
      <c r="B23" s="68"/>
      <c r="C23" s="5023"/>
      <c r="D23" s="5024"/>
      <c r="E23" s="5024"/>
      <c r="F23" s="5025"/>
      <c r="G23" s="2783"/>
      <c r="H23" s="2412"/>
      <c r="I23" s="2412"/>
      <c r="J23" s="2412"/>
      <c r="K23" s="2412"/>
      <c r="L23" s="2784"/>
      <c r="M23" s="5014"/>
      <c r="N23" s="3607"/>
      <c r="O23" s="3607"/>
      <c r="P23" s="3607"/>
      <c r="Q23" s="3607"/>
      <c r="R23" s="3607"/>
      <c r="S23" s="3607"/>
      <c r="T23" s="3607"/>
      <c r="U23" s="3607"/>
      <c r="V23" s="3607"/>
      <c r="W23" s="3607"/>
      <c r="X23" s="5015"/>
      <c r="Y23" s="5014"/>
      <c r="Z23" s="3607"/>
      <c r="AA23" s="3607"/>
      <c r="AB23" s="3607"/>
      <c r="AC23" s="3607"/>
      <c r="AD23" s="3607"/>
      <c r="AE23" s="3607"/>
      <c r="AF23" s="3607"/>
      <c r="AG23" s="3607"/>
      <c r="AH23" s="3607"/>
      <c r="AI23" s="3607"/>
      <c r="AJ23" s="3607"/>
      <c r="AK23" s="3607"/>
      <c r="AL23" s="3607"/>
      <c r="AM23" s="3607"/>
      <c r="AN23" s="5015"/>
      <c r="AO23" s="67"/>
      <c r="AQ23" s="121"/>
      <c r="AR23" s="1434"/>
      <c r="AS23" s="1434"/>
      <c r="AT23" s="1434"/>
      <c r="AU23" s="1434"/>
      <c r="AV23" s="1434"/>
      <c r="AW23" s="1434"/>
      <c r="AX23" s="1434"/>
      <c r="AY23" s="1434"/>
      <c r="AZ23" s="1434"/>
      <c r="BA23" s="1434"/>
      <c r="BB23" s="1434"/>
      <c r="BC23" s="1434"/>
      <c r="BD23" s="1434"/>
      <c r="BE23" s="1434"/>
      <c r="BF23" s="1434"/>
      <c r="BG23" s="1434"/>
      <c r="BH23" s="1434"/>
      <c r="BI23" s="1434"/>
      <c r="BJ23" s="1434"/>
      <c r="BK23" s="1434"/>
      <c r="BL23" s="1434"/>
      <c r="BM23" s="1434"/>
      <c r="BN23" s="1434"/>
      <c r="BO23" s="1434"/>
      <c r="BP23" s="1434"/>
      <c r="BQ23" s="1434"/>
      <c r="BR23" s="1434"/>
      <c r="BS23" s="1434"/>
      <c r="BT23" s="1434"/>
      <c r="BU23" s="1434"/>
      <c r="BV23" s="1434"/>
      <c r="BW23" s="1434"/>
      <c r="BX23" s="1434"/>
      <c r="BY23" s="1434"/>
      <c r="BZ23" s="121"/>
    </row>
    <row r="24" spans="1:78" ht="14.15" customHeight="1">
      <c r="A24" s="6"/>
      <c r="B24" s="68"/>
      <c r="C24" s="5017"/>
      <c r="D24" s="5018"/>
      <c r="E24" s="5018"/>
      <c r="F24" s="5019"/>
      <c r="G24" s="2770"/>
      <c r="H24" s="2771"/>
      <c r="I24" s="2771"/>
      <c r="J24" s="2771"/>
      <c r="K24" s="2771"/>
      <c r="L24" s="2772"/>
      <c r="M24" s="5011"/>
      <c r="N24" s="5012"/>
      <c r="O24" s="5012"/>
      <c r="P24" s="5012"/>
      <c r="Q24" s="5012"/>
      <c r="R24" s="5012"/>
      <c r="S24" s="5012"/>
      <c r="T24" s="5012"/>
      <c r="U24" s="5012"/>
      <c r="V24" s="5012"/>
      <c r="W24" s="5012"/>
      <c r="X24" s="5013"/>
      <c r="Y24" s="5011"/>
      <c r="Z24" s="5012"/>
      <c r="AA24" s="5012"/>
      <c r="AB24" s="5012"/>
      <c r="AC24" s="5012"/>
      <c r="AD24" s="5012"/>
      <c r="AE24" s="5012"/>
      <c r="AF24" s="5012"/>
      <c r="AG24" s="5012"/>
      <c r="AH24" s="5012"/>
      <c r="AI24" s="5012"/>
      <c r="AJ24" s="5012"/>
      <c r="AK24" s="5012"/>
      <c r="AL24" s="5012"/>
      <c r="AM24" s="5012"/>
      <c r="AN24" s="5013"/>
      <c r="AO24" s="67"/>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row>
    <row r="25" spans="1:78" ht="14.15" customHeight="1">
      <c r="A25" s="6"/>
      <c r="B25" s="68"/>
      <c r="C25" s="5023"/>
      <c r="D25" s="5024"/>
      <c r="E25" s="5024"/>
      <c r="F25" s="5025"/>
      <c r="G25" s="2783"/>
      <c r="H25" s="2412"/>
      <c r="I25" s="2412"/>
      <c r="J25" s="2412"/>
      <c r="K25" s="2412"/>
      <c r="L25" s="2784"/>
      <c r="M25" s="5014"/>
      <c r="N25" s="3607"/>
      <c r="O25" s="3607"/>
      <c r="P25" s="3607"/>
      <c r="Q25" s="3607"/>
      <c r="R25" s="3607"/>
      <c r="S25" s="3607"/>
      <c r="T25" s="3607"/>
      <c r="U25" s="3607"/>
      <c r="V25" s="3607"/>
      <c r="W25" s="3607"/>
      <c r="X25" s="5015"/>
      <c r="Y25" s="5014"/>
      <c r="Z25" s="3607"/>
      <c r="AA25" s="3607"/>
      <c r="AB25" s="3607"/>
      <c r="AC25" s="3607"/>
      <c r="AD25" s="3607"/>
      <c r="AE25" s="3607"/>
      <c r="AF25" s="3607"/>
      <c r="AG25" s="3607"/>
      <c r="AH25" s="3607"/>
      <c r="AI25" s="3607"/>
      <c r="AJ25" s="3607"/>
      <c r="AK25" s="3607"/>
      <c r="AL25" s="3607"/>
      <c r="AM25" s="3607"/>
      <c r="AN25" s="5015"/>
      <c r="AO25" s="67"/>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row>
    <row r="26" spans="1:78" ht="14.15" customHeight="1">
      <c r="A26" s="6"/>
      <c r="B26" s="68"/>
      <c r="C26" s="5017"/>
      <c r="D26" s="5018"/>
      <c r="E26" s="5018"/>
      <c r="F26" s="5019"/>
      <c r="G26" s="2770"/>
      <c r="H26" s="2771"/>
      <c r="I26" s="2771"/>
      <c r="J26" s="2771"/>
      <c r="K26" s="2771"/>
      <c r="L26" s="2772"/>
      <c r="M26" s="5011"/>
      <c r="N26" s="5012"/>
      <c r="O26" s="5012"/>
      <c r="P26" s="5012"/>
      <c r="Q26" s="5012"/>
      <c r="R26" s="5012"/>
      <c r="S26" s="5012"/>
      <c r="T26" s="5012"/>
      <c r="U26" s="5012"/>
      <c r="V26" s="5012"/>
      <c r="W26" s="5012"/>
      <c r="X26" s="5013"/>
      <c r="Y26" s="5011"/>
      <c r="Z26" s="5012"/>
      <c r="AA26" s="5012"/>
      <c r="AB26" s="5012"/>
      <c r="AC26" s="5012"/>
      <c r="AD26" s="5012"/>
      <c r="AE26" s="5012"/>
      <c r="AF26" s="5012"/>
      <c r="AG26" s="5012"/>
      <c r="AH26" s="5012"/>
      <c r="AI26" s="5012"/>
      <c r="AJ26" s="5012"/>
      <c r="AK26" s="5012"/>
      <c r="AL26" s="5012"/>
      <c r="AM26" s="5012"/>
      <c r="AN26" s="5013"/>
      <c r="AO26" s="67"/>
      <c r="AQ26" s="121"/>
      <c r="AR26" s="1434"/>
      <c r="AS26" s="1434"/>
      <c r="AT26" s="1434"/>
      <c r="AU26" s="1434"/>
      <c r="AV26" s="1434"/>
      <c r="AW26" s="1434"/>
      <c r="AX26" s="1434"/>
      <c r="AY26" s="1434"/>
      <c r="AZ26" s="1434"/>
      <c r="BA26" s="1434"/>
      <c r="BB26" s="1434"/>
      <c r="BC26" s="1434"/>
      <c r="BD26" s="1434"/>
      <c r="BE26" s="1434"/>
      <c r="BF26" s="1434"/>
      <c r="BG26" s="1434"/>
      <c r="BH26" s="1434"/>
      <c r="BI26" s="1434"/>
      <c r="BJ26" s="1434"/>
      <c r="BK26" s="1434"/>
      <c r="BL26" s="1434"/>
      <c r="BM26" s="1434"/>
      <c r="BN26" s="1434"/>
      <c r="BO26" s="1434"/>
      <c r="BP26" s="1434"/>
      <c r="BQ26" s="1434"/>
      <c r="BR26" s="1434"/>
      <c r="BS26" s="1434"/>
      <c r="BT26" s="1434"/>
      <c r="BU26" s="1434"/>
      <c r="BV26" s="1434"/>
      <c r="BW26" s="1434"/>
      <c r="BX26" s="1434"/>
      <c r="BY26" s="121"/>
      <c r="BZ26" s="121"/>
    </row>
    <row r="27" spans="1:78" ht="14.15" customHeight="1">
      <c r="A27" s="6"/>
      <c r="B27" s="68"/>
      <c r="C27" s="5023"/>
      <c r="D27" s="5024"/>
      <c r="E27" s="5024"/>
      <c r="F27" s="5025"/>
      <c r="G27" s="2783"/>
      <c r="H27" s="2412"/>
      <c r="I27" s="2412"/>
      <c r="J27" s="2412"/>
      <c r="K27" s="2412"/>
      <c r="L27" s="2784"/>
      <c r="M27" s="5014"/>
      <c r="N27" s="3607"/>
      <c r="O27" s="3607"/>
      <c r="P27" s="3607"/>
      <c r="Q27" s="3607"/>
      <c r="R27" s="3607"/>
      <c r="S27" s="3607"/>
      <c r="T27" s="3607"/>
      <c r="U27" s="3607"/>
      <c r="V27" s="3607"/>
      <c r="W27" s="3607"/>
      <c r="X27" s="5015"/>
      <c r="Y27" s="5014"/>
      <c r="Z27" s="3607"/>
      <c r="AA27" s="3607"/>
      <c r="AB27" s="3607"/>
      <c r="AC27" s="3607"/>
      <c r="AD27" s="3607"/>
      <c r="AE27" s="3607"/>
      <c r="AF27" s="3607"/>
      <c r="AG27" s="3607"/>
      <c r="AH27" s="3607"/>
      <c r="AI27" s="3607"/>
      <c r="AJ27" s="3607"/>
      <c r="AK27" s="3607"/>
      <c r="AL27" s="3607"/>
      <c r="AM27" s="3607"/>
      <c r="AN27" s="5015"/>
      <c r="AO27" s="67"/>
      <c r="AQ27" s="121"/>
      <c r="AR27" s="1518"/>
      <c r="AS27" s="1518"/>
      <c r="AT27" s="1518"/>
      <c r="AU27" s="1525"/>
      <c r="AV27" s="1525"/>
      <c r="AW27" s="1525"/>
      <c r="AX27" s="1525"/>
      <c r="AY27" s="1525"/>
      <c r="AZ27" s="1525"/>
      <c r="BA27" s="1434"/>
      <c r="BB27" s="1434"/>
      <c r="BC27" s="1434"/>
      <c r="BD27" s="1434"/>
      <c r="BE27" s="1434"/>
      <c r="BF27" s="1434"/>
      <c r="BG27" s="121"/>
      <c r="BH27" s="121"/>
      <c r="BI27" s="121"/>
      <c r="BJ27" s="121"/>
      <c r="BK27" s="121"/>
      <c r="BL27" s="121"/>
      <c r="BM27" s="121"/>
      <c r="BN27" s="121"/>
      <c r="BO27" s="121"/>
      <c r="BP27" s="121"/>
      <c r="BQ27" s="121"/>
      <c r="BR27" s="121"/>
      <c r="BS27" s="121"/>
      <c r="BT27" s="121"/>
      <c r="BU27" s="121"/>
      <c r="BV27" s="121"/>
      <c r="BW27" s="121"/>
      <c r="BX27" s="121"/>
      <c r="BY27" s="121"/>
      <c r="BZ27" s="121"/>
    </row>
    <row r="28" spans="1:78" ht="14.15" customHeight="1">
      <c r="B28" s="68"/>
      <c r="C28" s="5017"/>
      <c r="D28" s="5018"/>
      <c r="E28" s="5018"/>
      <c r="F28" s="5019"/>
      <c r="G28" s="2770"/>
      <c r="H28" s="2771"/>
      <c r="I28" s="2771"/>
      <c r="J28" s="2771"/>
      <c r="K28" s="2771"/>
      <c r="L28" s="2772"/>
      <c r="M28" s="5011"/>
      <c r="N28" s="5012"/>
      <c r="O28" s="5012"/>
      <c r="P28" s="5012"/>
      <c r="Q28" s="5012"/>
      <c r="R28" s="5012"/>
      <c r="S28" s="5012"/>
      <c r="T28" s="5012"/>
      <c r="U28" s="5012"/>
      <c r="V28" s="5012"/>
      <c r="W28" s="5012"/>
      <c r="X28" s="5013"/>
      <c r="Y28" s="5011"/>
      <c r="Z28" s="5012"/>
      <c r="AA28" s="5012"/>
      <c r="AB28" s="5012"/>
      <c r="AC28" s="5012"/>
      <c r="AD28" s="5012"/>
      <c r="AE28" s="5012"/>
      <c r="AF28" s="5012"/>
      <c r="AG28" s="5012"/>
      <c r="AH28" s="5012"/>
      <c r="AI28" s="5012"/>
      <c r="AJ28" s="5012"/>
      <c r="AK28" s="5012"/>
      <c r="AL28" s="5012"/>
      <c r="AM28" s="5012"/>
      <c r="AN28" s="5013"/>
      <c r="AO28" s="67"/>
      <c r="AQ28" s="12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row>
    <row r="29" spans="1:78" ht="14.15" customHeight="1">
      <c r="B29" s="68"/>
      <c r="C29" s="5020"/>
      <c r="D29" s="5021"/>
      <c r="E29" s="5021"/>
      <c r="F29" s="5022"/>
      <c r="G29" s="2773"/>
      <c r="H29" s="2416"/>
      <c r="I29" s="2416"/>
      <c r="J29" s="2416"/>
      <c r="K29" s="2416"/>
      <c r="L29" s="2774"/>
      <c r="M29" s="5031"/>
      <c r="N29" s="5032"/>
      <c r="O29" s="5032"/>
      <c r="P29" s="5032"/>
      <c r="Q29" s="5032"/>
      <c r="R29" s="5032"/>
      <c r="S29" s="5032"/>
      <c r="T29" s="5032"/>
      <c r="U29" s="5032"/>
      <c r="V29" s="5032"/>
      <c r="W29" s="5032"/>
      <c r="X29" s="5033"/>
      <c r="Y29" s="5031"/>
      <c r="Z29" s="5032"/>
      <c r="AA29" s="5032"/>
      <c r="AB29" s="5032"/>
      <c r="AC29" s="5032"/>
      <c r="AD29" s="5032"/>
      <c r="AE29" s="5032"/>
      <c r="AF29" s="5032"/>
      <c r="AG29" s="5032"/>
      <c r="AH29" s="5032"/>
      <c r="AI29" s="5032"/>
      <c r="AJ29" s="5032"/>
      <c r="AK29" s="5032"/>
      <c r="AL29" s="5032"/>
      <c r="AM29" s="5032"/>
      <c r="AN29" s="5033"/>
      <c r="AO29" s="67"/>
      <c r="AQ29" s="12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row>
    <row r="30" spans="1:78" ht="14.15" customHeight="1">
      <c r="B30" s="68"/>
      <c r="C30" s="179" t="s">
        <v>433</v>
      </c>
      <c r="D30" s="1655"/>
      <c r="E30" s="1655"/>
      <c r="F30" s="1655"/>
      <c r="G30" s="1655"/>
      <c r="H30" s="1655"/>
      <c r="I30" s="1655"/>
      <c r="J30" s="1655"/>
      <c r="K30" s="1655"/>
      <c r="L30" s="1655"/>
      <c r="M30" s="1655"/>
      <c r="N30" s="1655"/>
      <c r="O30" s="1655"/>
      <c r="P30" s="1655"/>
      <c r="Q30" s="1655"/>
      <c r="R30" s="1655"/>
      <c r="S30" s="1656"/>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1655"/>
      <c r="AO30" s="67"/>
      <c r="AQ30" s="12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row>
    <row r="31" spans="1:78" ht="14.15" customHeight="1">
      <c r="A31" s="6"/>
      <c r="B31" s="68"/>
      <c r="C31" s="179"/>
      <c r="D31" s="1240"/>
      <c r="E31" s="1240"/>
      <c r="F31" s="1239"/>
      <c r="G31" s="1657"/>
      <c r="H31" s="1657"/>
      <c r="I31" s="1657"/>
      <c r="J31" s="1240"/>
      <c r="K31" s="1657"/>
      <c r="L31" s="1657"/>
      <c r="M31" s="1657"/>
      <c r="N31" s="1657"/>
      <c r="O31" s="1657"/>
      <c r="P31" s="1240"/>
      <c r="Q31" s="691"/>
      <c r="R31" s="1240"/>
      <c r="S31" s="750"/>
      <c r="V31" s="1"/>
      <c r="W31" s="121"/>
      <c r="X31" s="121"/>
      <c r="Y31" s="1"/>
      <c r="Z31" s="1"/>
      <c r="AA31" s="1"/>
      <c r="AB31" s="70"/>
      <c r="AC31" s="152"/>
      <c r="AD31" s="843"/>
      <c r="AE31" s="843"/>
      <c r="AF31" s="843"/>
      <c r="AG31" s="843"/>
      <c r="AH31" s="843"/>
      <c r="AI31" s="843"/>
      <c r="AJ31" s="843"/>
      <c r="AK31" s="843"/>
      <c r="AL31" s="843"/>
      <c r="AM31" s="843"/>
      <c r="AN31" s="843"/>
      <c r="AO31" s="844"/>
      <c r="AQ31" s="12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row>
    <row r="32" spans="1:78" ht="14.15" customHeight="1">
      <c r="A32" s="6"/>
      <c r="B32" s="68"/>
      <c r="C32" s="2799" t="s">
        <v>1663</v>
      </c>
      <c r="D32" s="2799"/>
      <c r="E32" s="2799"/>
      <c r="F32" s="2799"/>
      <c r="G32" s="2799"/>
      <c r="H32" s="2799"/>
      <c r="I32" s="2799"/>
      <c r="J32" s="2799"/>
      <c r="K32" s="2799"/>
      <c r="L32" s="2799"/>
      <c r="M32" s="2799"/>
      <c r="N32" s="2799"/>
      <c r="O32" s="2799"/>
      <c r="P32" s="2799"/>
      <c r="Q32" s="2799"/>
      <c r="R32" s="2799"/>
      <c r="S32" s="2799"/>
      <c r="T32" s="2799"/>
      <c r="U32" s="2799"/>
      <c r="V32" s="2799"/>
      <c r="W32" s="2799"/>
      <c r="X32" s="2799"/>
      <c r="Y32" s="2799"/>
      <c r="Z32" s="2799"/>
      <c r="AA32" s="2799"/>
      <c r="AB32" s="3707"/>
      <c r="AC32" s="74" t="s">
        <v>15</v>
      </c>
      <c r="AD32" s="5028" t="s">
        <v>1511</v>
      </c>
      <c r="AE32" s="5029"/>
      <c r="AF32" s="5029"/>
      <c r="AG32" s="5029"/>
      <c r="AH32" s="5029"/>
      <c r="AI32" s="5029"/>
      <c r="AJ32" s="5029"/>
      <c r="AK32" s="5029"/>
      <c r="AL32" s="5029"/>
      <c r="AM32" s="5029"/>
      <c r="AN32" s="5029"/>
      <c r="AO32" s="5030"/>
      <c r="AP32" s="62"/>
      <c r="AQ32" s="12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row>
    <row r="33" spans="1:78" ht="14.15" customHeight="1">
      <c r="A33" s="6"/>
      <c r="B33" s="68"/>
      <c r="C33" s="6"/>
      <c r="D33" s="1" t="s">
        <v>1230</v>
      </c>
      <c r="E33" s="1"/>
      <c r="F33" s="6"/>
      <c r="G33" s="1"/>
      <c r="H33" s="1"/>
      <c r="I33" s="1"/>
      <c r="J33" s="6"/>
      <c r="K33" s="1"/>
      <c r="L33" s="1"/>
      <c r="M33" s="1"/>
      <c r="N33" s="1"/>
      <c r="O33" s="1"/>
      <c r="P33" s="1"/>
      <c r="Q33" s="1"/>
      <c r="R33" s="6"/>
      <c r="S33" s="96"/>
      <c r="T33" s="96"/>
      <c r="U33" s="97"/>
      <c r="V33" s="98"/>
      <c r="W33" s="98"/>
      <c r="X33" s="6"/>
      <c r="Y33" s="6"/>
      <c r="Z33" s="6"/>
      <c r="AA33" s="6"/>
      <c r="AB33" s="70"/>
      <c r="AC33" s="1173"/>
      <c r="AD33" s="5029"/>
      <c r="AE33" s="5029"/>
      <c r="AF33" s="5029"/>
      <c r="AG33" s="5029"/>
      <c r="AH33" s="5029"/>
      <c r="AI33" s="5029"/>
      <c r="AJ33" s="5029"/>
      <c r="AK33" s="5029"/>
      <c r="AL33" s="5029"/>
      <c r="AM33" s="5029"/>
      <c r="AN33" s="5029"/>
      <c r="AO33" s="5030"/>
      <c r="AP33" s="62"/>
      <c r="AQ33" s="12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row>
    <row r="34" spans="1:78" ht="14.15" customHeight="1">
      <c r="A34" s="6"/>
      <c r="B34" s="68"/>
      <c r="C34" s="6"/>
      <c r="D34" s="1"/>
      <c r="E34" s="1"/>
      <c r="F34" s="6"/>
      <c r="G34" s="1"/>
      <c r="H34" s="1"/>
      <c r="I34" s="1"/>
      <c r="J34" s="6"/>
      <c r="K34" s="1"/>
      <c r="L34" s="1"/>
      <c r="M34" s="1"/>
      <c r="N34" s="1"/>
      <c r="O34" s="1"/>
      <c r="P34" s="1"/>
      <c r="Q34" s="1"/>
      <c r="R34" s="6"/>
      <c r="S34" s="96"/>
      <c r="T34" s="96"/>
      <c r="U34" s="97"/>
      <c r="V34" s="98"/>
      <c r="W34" s="98"/>
      <c r="X34" s="6"/>
      <c r="Y34" s="6"/>
      <c r="Z34" s="6"/>
      <c r="AA34" s="6"/>
      <c r="AB34" s="70"/>
      <c r="AC34" s="1173"/>
      <c r="AD34" s="5029"/>
      <c r="AE34" s="5029"/>
      <c r="AF34" s="5029"/>
      <c r="AG34" s="5029"/>
      <c r="AH34" s="5029"/>
      <c r="AI34" s="5029"/>
      <c r="AJ34" s="5029"/>
      <c r="AK34" s="5029"/>
      <c r="AL34" s="5029"/>
      <c r="AM34" s="5029"/>
      <c r="AN34" s="5029"/>
      <c r="AO34" s="5030"/>
      <c r="AP34" s="62"/>
      <c r="AQ34" s="12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row>
    <row r="35" spans="1:78" ht="14.15" customHeight="1">
      <c r="A35" s="6"/>
      <c r="B35" s="68"/>
      <c r="C35" s="6" t="s">
        <v>633</v>
      </c>
      <c r="D35" s="1"/>
      <c r="E35" s="1"/>
      <c r="F35" s="6"/>
      <c r="G35" s="1"/>
      <c r="H35" s="1"/>
      <c r="I35" s="1"/>
      <c r="J35" s="6"/>
      <c r="K35" s="1"/>
      <c r="L35" s="1"/>
      <c r="M35" s="1"/>
      <c r="N35" s="1"/>
      <c r="O35" s="1"/>
      <c r="P35" s="1"/>
      <c r="Q35" s="1"/>
      <c r="R35" s="6"/>
      <c r="S35" s="96"/>
      <c r="T35" s="96"/>
      <c r="U35" s="97"/>
      <c r="V35" s="98"/>
      <c r="W35" s="98"/>
      <c r="X35" s="6"/>
      <c r="Y35" s="6"/>
      <c r="Z35" s="6"/>
      <c r="AA35" s="6"/>
      <c r="AB35" s="70"/>
      <c r="AC35" s="1173"/>
      <c r="AD35" s="5029"/>
      <c r="AE35" s="5029"/>
      <c r="AF35" s="5029"/>
      <c r="AG35" s="5029"/>
      <c r="AH35" s="5029"/>
      <c r="AI35" s="5029"/>
      <c r="AJ35" s="5029"/>
      <c r="AK35" s="5029"/>
      <c r="AL35" s="5029"/>
      <c r="AM35" s="5029"/>
      <c r="AN35" s="5029"/>
      <c r="AO35" s="5030"/>
      <c r="AP35" s="62"/>
      <c r="AQ35" s="12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row>
    <row r="36" spans="1:78" ht="14.15" customHeight="1">
      <c r="A36" s="6"/>
      <c r="B36" s="68"/>
      <c r="C36" s="179"/>
      <c r="D36" s="1"/>
      <c r="E36" s="1"/>
      <c r="F36" s="6"/>
      <c r="G36" s="64"/>
      <c r="H36" s="64"/>
      <c r="I36" s="64"/>
      <c r="J36" s="1"/>
      <c r="K36" s="64"/>
      <c r="L36" s="64"/>
      <c r="M36" s="64"/>
      <c r="N36" s="64"/>
      <c r="O36" s="64"/>
      <c r="P36" s="1"/>
      <c r="R36" s="1"/>
      <c r="V36" s="1"/>
      <c r="W36" s="121"/>
      <c r="X36" s="121"/>
      <c r="Y36" s="1"/>
      <c r="Z36" s="1"/>
      <c r="AA36" s="1"/>
      <c r="AB36" s="70"/>
      <c r="AC36" s="1174" t="s">
        <v>15</v>
      </c>
      <c r="AD36" s="1850" t="s">
        <v>1914</v>
      </c>
      <c r="AE36" s="1850"/>
      <c r="AF36" s="1850"/>
      <c r="AG36" s="1850"/>
      <c r="AH36" s="1850"/>
      <c r="AI36" s="1850"/>
      <c r="AJ36" s="1850"/>
      <c r="AK36" s="1850"/>
      <c r="AL36" s="1850"/>
      <c r="AM36" s="1850"/>
      <c r="AN36" s="1850"/>
      <c r="AO36" s="3346"/>
      <c r="AQ36" s="121"/>
      <c r="AR36" s="1518"/>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row>
    <row r="37" spans="1:78" ht="13.5" customHeight="1">
      <c r="A37" s="6"/>
      <c r="B37" s="68"/>
      <c r="C37" s="1"/>
      <c r="D37" s="1"/>
      <c r="E37" s="1"/>
      <c r="F37" s="1"/>
      <c r="G37" s="1"/>
      <c r="H37" s="1"/>
      <c r="I37" s="1"/>
      <c r="J37" s="1"/>
      <c r="K37" s="1"/>
      <c r="L37" s="1"/>
      <c r="M37" s="1"/>
      <c r="N37" s="1"/>
      <c r="O37" s="1"/>
      <c r="P37" s="1"/>
      <c r="Q37" s="1"/>
      <c r="R37" s="1"/>
      <c r="S37" s="1"/>
      <c r="T37" s="1"/>
      <c r="U37" s="1"/>
      <c r="V37" s="1"/>
      <c r="W37" s="1"/>
      <c r="X37" s="1"/>
      <c r="Y37" s="1"/>
      <c r="Z37" s="1"/>
      <c r="AA37" s="1"/>
      <c r="AB37" s="1167"/>
      <c r="AC37" s="1174"/>
      <c r="AD37" s="1850"/>
      <c r="AE37" s="1850"/>
      <c r="AF37" s="1850"/>
      <c r="AG37" s="1850"/>
      <c r="AH37" s="1850"/>
      <c r="AI37" s="1850"/>
      <c r="AJ37" s="1850"/>
      <c r="AK37" s="1850"/>
      <c r="AL37" s="1850"/>
      <c r="AM37" s="1850"/>
      <c r="AN37" s="1850"/>
      <c r="AO37" s="3346"/>
      <c r="AQ37" s="12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row>
    <row r="38" spans="1:78" ht="14.15" customHeight="1">
      <c r="A38" s="6"/>
      <c r="B38" s="68"/>
      <c r="C38" s="1" t="s">
        <v>977</v>
      </c>
      <c r="D38" s="1"/>
      <c r="E38" s="1"/>
      <c r="F38" s="6"/>
      <c r="G38" s="1"/>
      <c r="H38" s="1"/>
      <c r="I38" s="1"/>
      <c r="J38" s="6"/>
      <c r="K38" s="1"/>
      <c r="L38" s="1"/>
      <c r="M38" s="1"/>
      <c r="N38" s="1"/>
      <c r="O38" s="1"/>
      <c r="P38" s="1"/>
      <c r="Q38" s="1"/>
      <c r="R38" s="6"/>
      <c r="S38" s="96"/>
      <c r="T38" s="96"/>
      <c r="U38" s="97"/>
      <c r="V38" s="98"/>
      <c r="W38" s="98"/>
      <c r="X38" s="6"/>
      <c r="Y38" s="6"/>
      <c r="Z38" s="6"/>
      <c r="AA38" s="6"/>
      <c r="AB38" s="70"/>
      <c r="AC38" s="1174"/>
      <c r="AD38" s="1850"/>
      <c r="AE38" s="1850"/>
      <c r="AF38" s="1850"/>
      <c r="AG38" s="1850"/>
      <c r="AH38" s="1850"/>
      <c r="AI38" s="1850"/>
      <c r="AJ38" s="1850"/>
      <c r="AK38" s="1850"/>
      <c r="AL38" s="1850"/>
      <c r="AM38" s="1850"/>
      <c r="AN38" s="1850"/>
      <c r="AO38" s="3346"/>
      <c r="AQ38" s="12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row>
    <row r="39" spans="1:78" ht="14.15" customHeight="1">
      <c r="A39" s="6"/>
      <c r="B39" s="68"/>
      <c r="D39" s="1" t="s">
        <v>486</v>
      </c>
      <c r="AC39" s="1174"/>
      <c r="AD39" s="1850"/>
      <c r="AE39" s="1850"/>
      <c r="AF39" s="1850"/>
      <c r="AG39" s="1850"/>
      <c r="AH39" s="1850"/>
      <c r="AI39" s="1850"/>
      <c r="AJ39" s="1850"/>
      <c r="AK39" s="1850"/>
      <c r="AL39" s="1850"/>
      <c r="AM39" s="1850"/>
      <c r="AN39" s="1850"/>
      <c r="AO39" s="3346"/>
      <c r="AQ39" s="12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row>
    <row r="40" spans="1:78" ht="14.15" customHeight="1">
      <c r="A40" s="6"/>
      <c r="B40" s="68"/>
      <c r="C40" s="6"/>
      <c r="D40" s="691"/>
      <c r="E40" s="1240"/>
      <c r="F40" s="1239"/>
      <c r="G40" s="1240"/>
      <c r="H40" s="1240"/>
      <c r="I40" s="1240"/>
      <c r="J40" s="1239"/>
      <c r="K40" s="1240"/>
      <c r="L40" s="1240"/>
      <c r="M40" s="1240"/>
      <c r="N40" s="1240"/>
      <c r="O40" s="1240"/>
      <c r="P40" s="1240"/>
      <c r="Q40" s="1240"/>
      <c r="R40" s="1239"/>
      <c r="S40" s="1259"/>
      <c r="T40" s="1259"/>
      <c r="U40" s="1260"/>
      <c r="V40" s="1261"/>
      <c r="W40" s="1261"/>
      <c r="X40" s="1239"/>
      <c r="Y40" s="1239"/>
      <c r="Z40" s="1239"/>
      <c r="AA40" s="1239"/>
      <c r="AB40" s="1250"/>
      <c r="AC40" s="152" t="s">
        <v>218</v>
      </c>
      <c r="AD40" s="3585" t="s">
        <v>1915</v>
      </c>
      <c r="AE40" s="3585"/>
      <c r="AF40" s="3585"/>
      <c r="AG40" s="3585"/>
      <c r="AH40" s="3585"/>
      <c r="AI40" s="3585"/>
      <c r="AJ40" s="3585"/>
      <c r="AK40" s="3585"/>
      <c r="AL40" s="3585"/>
      <c r="AM40" s="3585"/>
      <c r="AN40" s="3585"/>
      <c r="AO40" s="3586"/>
      <c r="AQ40" s="12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row>
    <row r="41" spans="1:78" ht="14.15" customHeight="1">
      <c r="A41" s="6"/>
      <c r="B41" s="68"/>
      <c r="C41" s="691"/>
      <c r="D41" s="5034"/>
      <c r="E41" s="5034"/>
      <c r="F41" s="5034"/>
      <c r="G41" s="5034"/>
      <c r="H41" s="5034"/>
      <c r="I41" s="5034"/>
      <c r="J41" s="5034"/>
      <c r="K41" s="5034"/>
      <c r="L41" s="5034"/>
      <c r="M41" s="5034"/>
      <c r="N41" s="5034"/>
      <c r="O41" s="5034"/>
      <c r="P41" s="5034"/>
      <c r="Q41" s="5034"/>
      <c r="R41" s="5034"/>
      <c r="S41" s="5034"/>
      <c r="T41" s="5034"/>
      <c r="U41" s="5034"/>
      <c r="V41" s="5034"/>
      <c r="W41" s="5034"/>
      <c r="X41" s="5034"/>
      <c r="Y41" s="5034"/>
      <c r="Z41" s="5034"/>
      <c r="AA41" s="5034"/>
      <c r="AB41" s="5035"/>
      <c r="AC41" s="1175"/>
      <c r="AD41" s="3585"/>
      <c r="AE41" s="3585"/>
      <c r="AF41" s="3585"/>
      <c r="AG41" s="3585"/>
      <c r="AH41" s="3585"/>
      <c r="AI41" s="3585"/>
      <c r="AJ41" s="3585"/>
      <c r="AK41" s="3585"/>
      <c r="AL41" s="3585"/>
      <c r="AM41" s="3585"/>
      <c r="AN41" s="3585"/>
      <c r="AO41" s="3586"/>
      <c r="AQ41" s="12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row>
    <row r="42" spans="1:78" ht="14.15" customHeight="1">
      <c r="A42" s="6"/>
      <c r="B42" s="68"/>
      <c r="C42" s="1" t="s">
        <v>2222</v>
      </c>
      <c r="D42" s="1"/>
      <c r="E42" s="1262"/>
      <c r="F42" s="1262"/>
      <c r="G42" s="1262"/>
      <c r="H42" s="1262"/>
      <c r="I42" s="1262"/>
      <c r="J42" s="1262"/>
      <c r="K42" s="1262"/>
      <c r="L42" s="121"/>
      <c r="M42" s="121"/>
      <c r="N42" s="121"/>
      <c r="O42" s="121"/>
      <c r="P42" s="121"/>
      <c r="Q42" s="121"/>
      <c r="R42" s="121"/>
      <c r="T42" s="121"/>
      <c r="U42" s="121"/>
      <c r="V42" s="121"/>
      <c r="W42" s="121"/>
      <c r="X42" s="121"/>
      <c r="Y42" s="121"/>
      <c r="Z42" s="121"/>
      <c r="AA42" s="121"/>
      <c r="AB42" s="1250"/>
      <c r="AC42" s="1175"/>
      <c r="AD42" s="3585"/>
      <c r="AE42" s="3585"/>
      <c r="AF42" s="3585"/>
      <c r="AG42" s="3585"/>
      <c r="AH42" s="3585"/>
      <c r="AI42" s="3585"/>
      <c r="AJ42" s="3585"/>
      <c r="AK42" s="3585"/>
      <c r="AL42" s="3585"/>
      <c r="AM42" s="3585"/>
      <c r="AN42" s="3585"/>
      <c r="AO42" s="3586"/>
      <c r="AQ42" s="12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row>
    <row r="43" spans="1:78" ht="14.15" customHeight="1">
      <c r="A43" s="6"/>
      <c r="B43" s="68"/>
      <c r="C43" s="1239"/>
      <c r="D43" s="1240"/>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50"/>
      <c r="AC43" s="849"/>
      <c r="AD43" s="3585"/>
      <c r="AE43" s="3585"/>
      <c r="AF43" s="3585"/>
      <c r="AG43" s="3585"/>
      <c r="AH43" s="3585"/>
      <c r="AI43" s="3585"/>
      <c r="AJ43" s="3585"/>
      <c r="AK43" s="3585"/>
      <c r="AL43" s="3585"/>
      <c r="AM43" s="3585"/>
      <c r="AN43" s="3585"/>
      <c r="AO43" s="3586"/>
      <c r="AQ43" s="12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row>
    <row r="44" spans="1:78" ht="14.15" customHeight="1">
      <c r="A44" s="6"/>
      <c r="B44" s="68"/>
      <c r="C44" s="1" t="s">
        <v>487</v>
      </c>
      <c r="D44" s="1"/>
      <c r="E44" s="1239"/>
      <c r="F44" s="1239"/>
      <c r="G44" s="1240"/>
      <c r="H44" s="1240"/>
      <c r="I44" s="1240"/>
      <c r="J44" s="1239"/>
      <c r="K44" s="1240"/>
      <c r="L44" s="1240"/>
      <c r="M44" s="1240"/>
      <c r="N44" s="1240"/>
      <c r="O44" s="1240"/>
      <c r="P44" s="1239"/>
      <c r="Q44" s="1263"/>
      <c r="R44" s="1240"/>
      <c r="S44" s="750"/>
      <c r="T44" s="691"/>
      <c r="U44" s="691"/>
      <c r="V44" s="1240"/>
      <c r="W44" s="691"/>
      <c r="X44" s="691"/>
      <c r="Y44" s="691"/>
      <c r="Z44" s="691"/>
      <c r="AA44" s="691"/>
      <c r="AB44" s="1250"/>
      <c r="AC44" s="849"/>
      <c r="AD44" s="3585"/>
      <c r="AE44" s="3585"/>
      <c r="AF44" s="3585"/>
      <c r="AG44" s="3585"/>
      <c r="AH44" s="3585"/>
      <c r="AI44" s="3585"/>
      <c r="AJ44" s="3585"/>
      <c r="AK44" s="3585"/>
      <c r="AL44" s="3585"/>
      <c r="AM44" s="3585"/>
      <c r="AN44" s="3585"/>
      <c r="AO44" s="3586"/>
      <c r="AQ44" s="12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row>
    <row r="45" spans="1:78" ht="14.15" customHeight="1">
      <c r="A45" s="6"/>
      <c r="B45" s="68"/>
      <c r="C45" s="6"/>
      <c r="D45" s="6" t="s">
        <v>3</v>
      </c>
      <c r="E45" s="6"/>
      <c r="F45" s="6"/>
      <c r="G45" s="1"/>
      <c r="H45" s="1"/>
      <c r="I45" s="1"/>
      <c r="J45" s="1"/>
      <c r="K45" s="1"/>
      <c r="L45" s="1"/>
      <c r="M45" s="1"/>
      <c r="N45" s="1"/>
      <c r="O45" s="6"/>
      <c r="P45" s="1"/>
      <c r="Q45" s="1"/>
      <c r="R45" s="6"/>
      <c r="S45" s="499"/>
      <c r="T45" s="499"/>
      <c r="U45" s="121"/>
      <c r="V45" s="6"/>
      <c r="W45" s="499"/>
      <c r="X45" s="499"/>
      <c r="Y45" s="6"/>
      <c r="Z45" s="6"/>
      <c r="AA45" s="6"/>
      <c r="AB45" s="70"/>
      <c r="AC45" s="197"/>
      <c r="AD45" s="3585"/>
      <c r="AE45" s="3585"/>
      <c r="AF45" s="3585"/>
      <c r="AG45" s="3585"/>
      <c r="AH45" s="3585"/>
      <c r="AI45" s="3585"/>
      <c r="AJ45" s="3585"/>
      <c r="AK45" s="3585"/>
      <c r="AL45" s="3585"/>
      <c r="AM45" s="3585"/>
      <c r="AN45" s="3585"/>
      <c r="AO45" s="3586"/>
      <c r="AQ45" s="12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row>
    <row r="46" spans="1:78" ht="14.15" customHeight="1">
      <c r="A46" s="6"/>
      <c r="B46" s="68"/>
      <c r="C46" s="6"/>
      <c r="D46" s="6"/>
      <c r="E46" s="6"/>
      <c r="F46" s="6"/>
      <c r="G46" s="1"/>
      <c r="H46" s="1"/>
      <c r="I46" s="1"/>
      <c r="J46" s="1"/>
      <c r="K46" s="1"/>
      <c r="L46" s="1"/>
      <c r="M46" s="1"/>
      <c r="N46" s="1"/>
      <c r="O46" s="6"/>
      <c r="P46" s="1"/>
      <c r="Q46" s="1"/>
      <c r="R46" s="6"/>
      <c r="S46" s="499"/>
      <c r="T46" s="499"/>
      <c r="U46" s="121"/>
      <c r="V46" s="6"/>
      <c r="W46" s="499"/>
      <c r="X46" s="499"/>
      <c r="Y46" s="6"/>
      <c r="Z46" s="6"/>
      <c r="AA46" s="6"/>
      <c r="AB46" s="70"/>
      <c r="AC46" s="152"/>
      <c r="AD46" s="557"/>
      <c r="AE46" s="557"/>
      <c r="AF46" s="557"/>
      <c r="AG46" s="557"/>
      <c r="AH46" s="557"/>
      <c r="AI46" s="557"/>
      <c r="AJ46" s="557"/>
      <c r="AK46" s="557"/>
      <c r="AL46" s="557"/>
      <c r="AM46" s="557"/>
      <c r="AN46" s="557"/>
      <c r="AO46" s="606"/>
      <c r="AQ46" s="12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row>
    <row r="47" spans="1:78" ht="14.15" customHeight="1">
      <c r="A47" s="6"/>
      <c r="B47" s="68"/>
      <c r="C47" s="1" t="s">
        <v>634</v>
      </c>
      <c r="D47" s="6"/>
      <c r="F47" s="6"/>
      <c r="G47" s="6"/>
      <c r="H47" s="6"/>
      <c r="I47" s="6"/>
      <c r="J47" s="6"/>
      <c r="K47" s="6"/>
      <c r="L47" s="6"/>
      <c r="M47" s="6"/>
      <c r="N47" s="6"/>
      <c r="O47" s="6"/>
      <c r="P47" s="6"/>
      <c r="Q47" s="6"/>
      <c r="R47" s="6"/>
      <c r="S47" s="499"/>
      <c r="T47" s="1"/>
      <c r="U47" s="1"/>
      <c r="V47" s="8"/>
      <c r="W47" s="1"/>
      <c r="X47" s="1"/>
      <c r="Y47" s="6"/>
      <c r="Z47" s="6"/>
      <c r="AA47" s="6"/>
      <c r="AB47" s="177"/>
      <c r="AC47" s="152"/>
      <c r="AD47" s="557"/>
      <c r="AE47" s="557"/>
      <c r="AF47" s="557"/>
      <c r="AG47" s="557"/>
      <c r="AH47" s="557"/>
      <c r="AI47" s="557"/>
      <c r="AJ47" s="557"/>
      <c r="AK47" s="557"/>
      <c r="AL47" s="557"/>
      <c r="AM47" s="557"/>
      <c r="AN47" s="557"/>
      <c r="AO47" s="606"/>
      <c r="AQ47" s="121"/>
      <c r="AR47" s="1607"/>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row>
    <row r="48" spans="1:78" ht="14.15" customHeight="1">
      <c r="A48" s="6"/>
      <c r="B48" s="68"/>
      <c r="D48" s="5" t="s">
        <v>84</v>
      </c>
      <c r="E48" s="1"/>
      <c r="F48" s="1"/>
      <c r="G48" s="1"/>
      <c r="H48" s="1"/>
      <c r="I48" s="1"/>
      <c r="J48" s="1"/>
      <c r="K48" s="1"/>
      <c r="L48" s="1"/>
      <c r="M48" s="1"/>
      <c r="N48" s="1"/>
      <c r="O48" s="1"/>
      <c r="P48" s="1"/>
      <c r="Q48" s="1"/>
      <c r="R48" s="1"/>
      <c r="S48" s="1"/>
      <c r="T48" s="1"/>
      <c r="U48" s="1"/>
      <c r="V48" s="1"/>
      <c r="W48" s="1"/>
      <c r="X48" s="1"/>
      <c r="Y48" s="1"/>
      <c r="Z48" s="1"/>
      <c r="AA48" s="1"/>
      <c r="AB48" s="1167"/>
      <c r="AC48" s="539"/>
      <c r="AD48" s="557"/>
      <c r="AE48" s="557"/>
      <c r="AF48" s="557"/>
      <c r="AG48" s="557"/>
      <c r="AH48" s="557"/>
      <c r="AI48" s="557"/>
      <c r="AJ48" s="557"/>
      <c r="AK48" s="557"/>
      <c r="AL48" s="557"/>
      <c r="AM48" s="557"/>
      <c r="AN48" s="557"/>
      <c r="AO48" s="606"/>
      <c r="AQ48" s="12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row>
    <row r="49" spans="1:78" ht="14.15" customHeight="1">
      <c r="A49" s="6"/>
      <c r="B49" s="68"/>
      <c r="C49" s="6"/>
      <c r="F49" s="6"/>
      <c r="G49" s="6"/>
      <c r="H49" s="6"/>
      <c r="I49" s="6"/>
      <c r="J49" s="6"/>
      <c r="K49" s="6"/>
      <c r="L49" s="6"/>
      <c r="M49" s="6"/>
      <c r="N49" s="6"/>
      <c r="O49" s="6"/>
      <c r="P49" s="6"/>
      <c r="Q49" s="6"/>
      <c r="R49" s="96"/>
      <c r="S49" s="96"/>
      <c r="T49" s="97"/>
      <c r="U49" s="98"/>
      <c r="V49" s="98"/>
      <c r="W49" s="6"/>
      <c r="X49" s="6"/>
      <c r="Y49" s="65"/>
      <c r="Z49" s="65"/>
      <c r="AA49" s="65"/>
      <c r="AB49" s="177"/>
      <c r="AC49" s="120"/>
      <c r="AD49" s="557"/>
      <c r="AE49" s="557"/>
      <c r="AF49" s="557"/>
      <c r="AG49" s="557"/>
      <c r="AH49" s="557"/>
      <c r="AI49" s="557"/>
      <c r="AJ49" s="557"/>
      <c r="AK49" s="557"/>
      <c r="AL49" s="557"/>
      <c r="AM49" s="557"/>
      <c r="AN49" s="557"/>
      <c r="AO49" s="606"/>
      <c r="AQ49" s="121"/>
      <c r="AR49" s="1434"/>
      <c r="AS49" s="121"/>
      <c r="AT49" s="121"/>
      <c r="AU49" s="121"/>
      <c r="AV49" s="121"/>
      <c r="AW49" s="121"/>
      <c r="AX49" s="121"/>
      <c r="AY49" s="121"/>
      <c r="AZ49" s="12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row>
    <row r="50" spans="1:78" ht="14.15" customHeight="1">
      <c r="A50" s="6"/>
      <c r="B50" s="68"/>
      <c r="D50" s="1"/>
      <c r="E50" s="6"/>
      <c r="F50" s="6"/>
      <c r="G50" s="6"/>
      <c r="H50" s="1"/>
      <c r="I50" s="1"/>
      <c r="J50" s="1"/>
      <c r="K50" s="1"/>
      <c r="L50" s="1"/>
      <c r="M50" s="1"/>
      <c r="N50" s="1"/>
      <c r="O50" s="1"/>
      <c r="P50" s="1"/>
      <c r="Q50" s="1"/>
      <c r="R50" s="1"/>
      <c r="S50" s="499"/>
      <c r="V50" s="6"/>
      <c r="Y50" s="1"/>
      <c r="Z50" s="1"/>
      <c r="AA50" s="1"/>
      <c r="AB50" s="177"/>
      <c r="AC50" s="553" t="s">
        <v>165</v>
      </c>
      <c r="AD50" s="2138" t="s">
        <v>2017</v>
      </c>
      <c r="AE50" s="2138"/>
      <c r="AF50" s="2138"/>
      <c r="AG50" s="2138"/>
      <c r="AH50" s="2138"/>
      <c r="AI50" s="2138"/>
      <c r="AJ50" s="2138"/>
      <c r="AK50" s="2138"/>
      <c r="AL50" s="2138"/>
      <c r="AM50" s="2138"/>
      <c r="AN50" s="2138"/>
      <c r="AO50" s="5016"/>
      <c r="AQ50" s="121"/>
      <c r="AR50" s="100"/>
      <c r="AS50" s="121"/>
      <c r="AT50" s="121"/>
      <c r="AU50" s="121"/>
      <c r="AV50" s="121"/>
      <c r="AW50" s="121"/>
      <c r="AX50" s="121"/>
      <c r="AY50" s="121"/>
      <c r="AZ50" s="12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row>
    <row r="51" spans="1:78" ht="14.15" customHeight="1">
      <c r="A51" s="6"/>
      <c r="B51" s="68"/>
      <c r="D51" s="5" t="s">
        <v>558</v>
      </c>
      <c r="F51" s="1"/>
      <c r="G51" s="6"/>
      <c r="H51" s="6"/>
      <c r="I51" s="6"/>
      <c r="J51" s="6"/>
      <c r="K51" s="1"/>
      <c r="L51" s="1"/>
      <c r="M51" s="1"/>
      <c r="N51" s="6"/>
      <c r="O51" s="6"/>
      <c r="Q51" s="6"/>
      <c r="S51" s="499"/>
      <c r="T51" s="121"/>
      <c r="U51" s="121"/>
      <c r="V51" s="6"/>
      <c r="AB51" s="177"/>
      <c r="AO51" s="140"/>
      <c r="AQ51" s="12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1"/>
    </row>
    <row r="52" spans="1:78" ht="14.15" customHeight="1">
      <c r="A52" s="6"/>
      <c r="B52" s="68"/>
      <c r="C52" s="6"/>
      <c r="D52" s="5" t="s">
        <v>635</v>
      </c>
      <c r="E52" s="6"/>
      <c r="F52" s="1"/>
      <c r="G52" s="6"/>
      <c r="H52" s="6"/>
      <c r="J52" s="6"/>
      <c r="K52" s="1"/>
      <c r="L52" s="1"/>
      <c r="M52" s="1"/>
      <c r="N52" s="6"/>
      <c r="O52" s="1"/>
      <c r="P52" s="1"/>
      <c r="Q52" s="1"/>
      <c r="R52" s="6"/>
      <c r="S52" s="499"/>
      <c r="T52" s="96"/>
      <c r="U52" s="96"/>
      <c r="V52" s="499"/>
      <c r="AB52" s="177"/>
      <c r="AC52" s="530" t="s">
        <v>966</v>
      </c>
      <c r="AD52" s="5026" t="s">
        <v>2019</v>
      </c>
      <c r="AE52" s="5026"/>
      <c r="AF52" s="5026"/>
      <c r="AG52" s="5026"/>
      <c r="AH52" s="5026"/>
      <c r="AI52" s="5026"/>
      <c r="AJ52" s="5026"/>
      <c r="AK52" s="5026"/>
      <c r="AL52" s="5026"/>
      <c r="AM52" s="5026"/>
      <c r="AN52" s="5026"/>
      <c r="AO52" s="5027"/>
      <c r="AQ52" s="12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1"/>
    </row>
    <row r="53" spans="1:78" ht="14.15" customHeight="1">
      <c r="A53" s="6"/>
      <c r="B53" s="68"/>
      <c r="AB53" s="177"/>
      <c r="AC53" s="171"/>
      <c r="AD53" s="5026"/>
      <c r="AE53" s="5026"/>
      <c r="AF53" s="5026"/>
      <c r="AG53" s="5026"/>
      <c r="AH53" s="5026"/>
      <c r="AI53" s="5026"/>
      <c r="AJ53" s="5026"/>
      <c r="AK53" s="5026"/>
      <c r="AL53" s="5026"/>
      <c r="AM53" s="5026"/>
      <c r="AN53" s="5026"/>
      <c r="AO53" s="5027"/>
      <c r="AQ53" s="12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1"/>
    </row>
    <row r="54" spans="1:78" ht="14.15" customHeight="1">
      <c r="A54" s="6"/>
      <c r="B54" s="68"/>
      <c r="AB54" s="177"/>
      <c r="AF54" s="749"/>
      <c r="AG54" s="749"/>
      <c r="AH54" s="749"/>
      <c r="AI54" s="749"/>
      <c r="AJ54" s="749"/>
      <c r="AK54" s="829"/>
      <c r="AL54" s="829"/>
      <c r="AM54" s="829"/>
      <c r="AN54" s="829"/>
      <c r="AO54" s="116"/>
      <c r="AQ54" s="121"/>
      <c r="AR54" s="1587"/>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434"/>
    </row>
    <row r="55" spans="1:78" ht="14.15" customHeight="1">
      <c r="A55" s="6"/>
      <c r="B55" s="68"/>
      <c r="AB55" s="177"/>
      <c r="AF55" s="749"/>
      <c r="AG55" s="749"/>
      <c r="AH55" s="749"/>
      <c r="AI55" s="749"/>
      <c r="AJ55" s="749"/>
      <c r="AK55" s="829"/>
      <c r="AL55" s="829"/>
      <c r="AM55" s="829"/>
      <c r="AN55" s="829"/>
      <c r="AO55" s="116"/>
      <c r="AQ55" s="121"/>
      <c r="AR55" s="1434"/>
      <c r="AS55" s="1434"/>
      <c r="AT55" s="1434"/>
      <c r="AU55" s="1434"/>
      <c r="AV55" s="1434"/>
      <c r="AW55" s="1434"/>
      <c r="AX55" s="1434"/>
      <c r="AY55" s="1434"/>
      <c r="AZ55" s="1434"/>
      <c r="BA55" s="1434"/>
      <c r="BB55" s="1434"/>
      <c r="BC55" s="1434"/>
      <c r="BD55" s="1434"/>
      <c r="BE55" s="1434"/>
      <c r="BF55" s="1434"/>
      <c r="BG55" s="1434"/>
      <c r="BH55" s="100"/>
      <c r="BI55" s="100"/>
      <c r="BJ55" s="100"/>
      <c r="BK55" s="100"/>
      <c r="BL55" s="100"/>
      <c r="BM55" s="100"/>
      <c r="BN55" s="100"/>
      <c r="BO55" s="100"/>
      <c r="BP55" s="100"/>
      <c r="BQ55" s="100"/>
      <c r="BR55" s="100"/>
      <c r="BS55" s="100"/>
      <c r="BT55" s="100"/>
      <c r="BU55" s="100"/>
      <c r="BV55" s="100"/>
      <c r="BW55" s="100"/>
      <c r="BX55" s="100"/>
      <c r="BY55" s="100"/>
      <c r="BZ55" s="121"/>
    </row>
    <row r="56" spans="1:78" ht="14.15" customHeight="1">
      <c r="A56" s="6"/>
      <c r="B56" s="68"/>
      <c r="C56" s="1" t="s">
        <v>1949</v>
      </c>
      <c r="AB56" s="177"/>
      <c r="AC56" s="1283" t="s">
        <v>1232</v>
      </c>
      <c r="AD56" s="749"/>
      <c r="AE56" s="749"/>
      <c r="AF56" s="182"/>
      <c r="AG56" s="182"/>
      <c r="AH56" s="182"/>
      <c r="AI56" s="182"/>
      <c r="AJ56" s="182"/>
      <c r="AK56" s="115"/>
      <c r="AL56" s="115"/>
      <c r="AM56" s="115"/>
      <c r="AN56" s="115"/>
      <c r="AO56" s="116"/>
      <c r="AQ56" s="121"/>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21"/>
    </row>
    <row r="57" spans="1:78" ht="14.15" customHeight="1">
      <c r="A57" s="6"/>
      <c r="B57" s="68"/>
      <c r="C57" s="1"/>
      <c r="D57" s="1" t="s">
        <v>1950</v>
      </c>
      <c r="E57" s="1"/>
      <c r="F57" s="1"/>
      <c r="G57" s="1"/>
      <c r="H57" s="1"/>
      <c r="I57" s="1"/>
      <c r="J57" s="1"/>
      <c r="K57" s="1"/>
      <c r="L57" s="1"/>
      <c r="M57" s="1"/>
      <c r="N57" s="1"/>
      <c r="O57" s="1"/>
      <c r="P57" s="1"/>
      <c r="Q57" s="1"/>
      <c r="R57" s="1"/>
      <c r="S57" s="1"/>
      <c r="T57" s="1"/>
      <c r="U57" s="1"/>
      <c r="V57" s="1"/>
      <c r="W57" s="1"/>
      <c r="X57" s="1"/>
      <c r="Y57" s="1"/>
      <c r="Z57" s="1"/>
      <c r="AA57" s="1"/>
      <c r="AB57" s="1167"/>
      <c r="AC57" s="1283" t="s">
        <v>1231</v>
      </c>
      <c r="AD57" s="749" t="s">
        <v>2018</v>
      </c>
      <c r="AE57" s="749"/>
      <c r="AF57" s="1269"/>
      <c r="AG57" s="1269"/>
      <c r="AH57" s="1269"/>
      <c r="AI57" s="1269"/>
      <c r="AJ57" s="1269"/>
      <c r="AK57" s="1234"/>
      <c r="AL57" s="1234"/>
      <c r="AM57" s="1234"/>
      <c r="AN57" s="115"/>
      <c r="AO57" s="116"/>
      <c r="AQ57" s="12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1"/>
    </row>
    <row r="58" spans="1:78" ht="14.15" customHeight="1">
      <c r="B58" s="62"/>
      <c r="C58" s="6"/>
      <c r="D58" s="1"/>
      <c r="F58" s="6"/>
      <c r="G58" s="6"/>
      <c r="H58" s="6"/>
      <c r="I58" s="72"/>
      <c r="J58" s="72"/>
      <c r="K58" s="1"/>
      <c r="L58" s="99"/>
      <c r="M58" s="6"/>
      <c r="N58" s="6"/>
      <c r="O58" s="6"/>
      <c r="P58" s="6"/>
      <c r="Q58" s="6"/>
      <c r="R58" s="96"/>
      <c r="S58" s="96"/>
      <c r="T58" s="97"/>
      <c r="U58" s="98"/>
      <c r="V58" s="98"/>
      <c r="W58" s="6"/>
      <c r="X58" s="6"/>
      <c r="Y58" s="65"/>
      <c r="Z58" s="65"/>
      <c r="AA58" s="65"/>
      <c r="AB58" s="177"/>
      <c r="AC58" s="152"/>
      <c r="AO58" s="102"/>
      <c r="AQ58" s="12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1"/>
    </row>
    <row r="59" spans="1:78" ht="14.15" customHeight="1">
      <c r="B59" s="62"/>
      <c r="C59" s="6"/>
      <c r="D59" s="1"/>
      <c r="F59" s="6"/>
      <c r="G59" s="6"/>
      <c r="H59" s="6"/>
      <c r="I59" s="72"/>
      <c r="J59" s="72"/>
      <c r="K59" s="1"/>
      <c r="L59" s="99"/>
      <c r="M59" s="6"/>
      <c r="N59" s="6"/>
      <c r="O59" s="6"/>
      <c r="P59" s="6"/>
      <c r="Q59" s="6"/>
      <c r="R59" s="96"/>
      <c r="S59" s="96"/>
      <c r="T59" s="97"/>
      <c r="U59" s="98"/>
      <c r="V59" s="98"/>
      <c r="W59" s="6"/>
      <c r="X59" s="6"/>
      <c r="Y59" s="65"/>
      <c r="Z59" s="65"/>
      <c r="AA59" s="65"/>
      <c r="AC59" s="152"/>
      <c r="AO59" s="102"/>
      <c r="AQ59" s="12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1"/>
    </row>
    <row r="60" spans="1:78" ht="14.15" customHeight="1">
      <c r="B60" s="62"/>
      <c r="C60" s="6"/>
      <c r="D60" s="1"/>
      <c r="F60" s="6"/>
      <c r="G60" s="6"/>
      <c r="H60" s="6"/>
      <c r="I60" s="72"/>
      <c r="J60" s="72"/>
      <c r="K60" s="1"/>
      <c r="L60" s="99"/>
      <c r="M60" s="6"/>
      <c r="N60" s="6"/>
      <c r="O60" s="6"/>
      <c r="P60" s="6"/>
      <c r="Q60" s="6"/>
      <c r="R60" s="96"/>
      <c r="S60" s="96"/>
      <c r="T60" s="97"/>
      <c r="U60" s="98"/>
      <c r="V60" s="98"/>
      <c r="W60" s="6"/>
      <c r="X60" s="6"/>
      <c r="Y60" s="65"/>
      <c r="Z60" s="65"/>
      <c r="AA60" s="65"/>
      <c r="AC60" s="152"/>
      <c r="AO60" s="102"/>
      <c r="AQ60" s="12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1"/>
    </row>
    <row r="61" spans="1:78" ht="14.15" customHeight="1">
      <c r="B61" s="62"/>
      <c r="C61" s="6"/>
      <c r="D61" s="1"/>
      <c r="F61" s="6"/>
      <c r="G61" s="6"/>
      <c r="H61" s="6"/>
      <c r="I61" s="72"/>
      <c r="J61" s="72"/>
      <c r="K61" s="1"/>
      <c r="L61" s="99"/>
      <c r="M61" s="6"/>
      <c r="N61" s="6"/>
      <c r="O61" s="6"/>
      <c r="P61" s="6"/>
      <c r="Q61" s="6"/>
      <c r="R61" s="96"/>
      <c r="S61" s="96"/>
      <c r="T61" s="97"/>
      <c r="U61" s="98"/>
      <c r="V61" s="98"/>
      <c r="W61" s="6"/>
      <c r="X61" s="6"/>
      <c r="Y61" s="65"/>
      <c r="Z61" s="65"/>
      <c r="AA61" s="65"/>
      <c r="AC61" s="152"/>
      <c r="AO61" s="102"/>
      <c r="AQ61" s="12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1"/>
    </row>
    <row r="62" spans="1:78" ht="12.5" thickBot="1">
      <c r="B62" s="157"/>
      <c r="C62" s="107"/>
      <c r="D62" s="109"/>
      <c r="E62" s="109"/>
      <c r="F62" s="1176"/>
      <c r="G62" s="1176"/>
      <c r="H62" s="1176"/>
      <c r="I62" s="1176"/>
      <c r="J62" s="1176"/>
      <c r="K62" s="1176"/>
      <c r="L62" s="1176"/>
      <c r="M62" s="1176"/>
      <c r="N62" s="1176"/>
      <c r="O62" s="1176"/>
      <c r="P62" s="109"/>
      <c r="Q62" s="109"/>
      <c r="R62" s="109"/>
      <c r="S62" s="176"/>
      <c r="T62" s="108"/>
      <c r="U62" s="108"/>
      <c r="V62" s="107"/>
      <c r="W62" s="108"/>
      <c r="X62" s="108"/>
      <c r="Y62" s="109"/>
      <c r="Z62" s="109"/>
      <c r="AA62" s="109"/>
      <c r="AB62" s="108"/>
      <c r="AC62" s="159"/>
      <c r="AD62" s="108"/>
      <c r="AE62" s="108"/>
      <c r="AF62" s="108"/>
      <c r="AG62" s="108"/>
      <c r="AH62" s="108"/>
      <c r="AI62" s="108"/>
      <c r="AJ62" s="108"/>
      <c r="AK62" s="108"/>
      <c r="AL62" s="108"/>
      <c r="AM62" s="108"/>
      <c r="AN62" s="108"/>
      <c r="AO62" s="160"/>
      <c r="AQ62" s="121"/>
      <c r="AR62" s="1605"/>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21"/>
    </row>
  </sheetData>
  <mergeCells count="40">
    <mergeCell ref="AD52:AO53"/>
    <mergeCell ref="C24:F25"/>
    <mergeCell ref="AD36:AO39"/>
    <mergeCell ref="AD32:AO35"/>
    <mergeCell ref="Y28:AN29"/>
    <mergeCell ref="D41:AB41"/>
    <mergeCell ref="C26:F27"/>
    <mergeCell ref="G26:L27"/>
    <mergeCell ref="M26:X27"/>
    <mergeCell ref="G28:L29"/>
    <mergeCell ref="M28:X29"/>
    <mergeCell ref="Y26:AN27"/>
    <mergeCell ref="C32:AB32"/>
    <mergeCell ref="G24:L25"/>
    <mergeCell ref="M24:X25"/>
    <mergeCell ref="Y24:AN25"/>
    <mergeCell ref="AP1:AV1"/>
    <mergeCell ref="B1:AO1"/>
    <mergeCell ref="B3:AB3"/>
    <mergeCell ref="AC3:AO3"/>
    <mergeCell ref="AD50:AO50"/>
    <mergeCell ref="C28:F29"/>
    <mergeCell ref="AD40:AO45"/>
    <mergeCell ref="C5:AB5"/>
    <mergeCell ref="C11:AB11"/>
    <mergeCell ref="C14:AB14"/>
    <mergeCell ref="Y20:AN21"/>
    <mergeCell ref="C22:F23"/>
    <mergeCell ref="G22:L23"/>
    <mergeCell ref="M22:X23"/>
    <mergeCell ref="Y22:AN23"/>
    <mergeCell ref="C20:F21"/>
    <mergeCell ref="G20:L21"/>
    <mergeCell ref="C18:F19"/>
    <mergeCell ref="W8:X8"/>
    <mergeCell ref="C15:AB15"/>
    <mergeCell ref="G18:L19"/>
    <mergeCell ref="M18:X19"/>
    <mergeCell ref="Y18:AN19"/>
    <mergeCell ref="M20:X21"/>
  </mergeCells>
  <phoneticPr fontId="2"/>
  <hyperlinks>
    <hyperlink ref="AP1" location="目次!A1" display="目次に戻る" xr:uid="{00000000-0004-0000-2400-000000000000}"/>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2"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0885" r:id="rId4" name="Check Box 5">
              <controlPr defaultSize="0" autoFill="0" autoLine="0" autoPict="0">
                <anchor moveWithCells="1">
                  <from>
                    <xdr:col>18</xdr:col>
                    <xdr:colOff>0</xdr:colOff>
                    <xdr:row>6</xdr:row>
                    <xdr:rowOff>0</xdr:rowOff>
                  </from>
                  <to>
                    <xdr:col>23</xdr:col>
                    <xdr:colOff>88900</xdr:colOff>
                    <xdr:row>7</xdr:row>
                    <xdr:rowOff>0</xdr:rowOff>
                  </to>
                </anchor>
              </controlPr>
            </control>
          </mc:Choice>
        </mc:AlternateContent>
        <mc:AlternateContent xmlns:mc="http://schemas.openxmlformats.org/markup-compatibility/2006">
          <mc:Choice Requires="x14">
            <control shapeId="250886" r:id="rId5" name="Check Box 6">
              <controlPr defaultSize="0" autoFill="0" autoLine="0" autoPict="0">
                <anchor moveWithCells="1">
                  <from>
                    <xdr:col>24</xdr:col>
                    <xdr:colOff>69850</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0887" r:id="rId6" name="Check Box 7">
              <controlPr defaultSize="0" autoFill="0" autoLine="0" autoPict="0">
                <anchor moveWithCells="1">
                  <from>
                    <xdr:col>18</xdr:col>
                    <xdr:colOff>0</xdr:colOff>
                    <xdr:row>8</xdr:row>
                    <xdr:rowOff>0</xdr:rowOff>
                  </from>
                  <to>
                    <xdr:col>23</xdr:col>
                    <xdr:colOff>88900</xdr:colOff>
                    <xdr:row>9</xdr:row>
                    <xdr:rowOff>0</xdr:rowOff>
                  </to>
                </anchor>
              </controlPr>
            </control>
          </mc:Choice>
        </mc:AlternateContent>
        <mc:AlternateContent xmlns:mc="http://schemas.openxmlformats.org/markup-compatibility/2006">
          <mc:Choice Requires="x14">
            <control shapeId="250888" r:id="rId7" name="Check Box 8">
              <controlPr defaultSize="0" autoFill="0" autoLine="0" autoPict="0">
                <anchor moveWithCells="1">
                  <from>
                    <xdr:col>24</xdr:col>
                    <xdr:colOff>69850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50889" r:id="rId8" name="Check Box 9">
              <controlPr defaultSize="0" autoFill="0" autoLine="0" autoPict="0">
                <anchor moveWithCells="1">
                  <from>
                    <xdr:col>18</xdr:col>
                    <xdr:colOff>0</xdr:colOff>
                    <xdr:row>11</xdr:row>
                    <xdr:rowOff>82550</xdr:rowOff>
                  </from>
                  <to>
                    <xdr:col>23</xdr:col>
                    <xdr:colOff>88900</xdr:colOff>
                    <xdr:row>12</xdr:row>
                    <xdr:rowOff>82550</xdr:rowOff>
                  </to>
                </anchor>
              </controlPr>
            </control>
          </mc:Choice>
        </mc:AlternateContent>
        <mc:AlternateContent xmlns:mc="http://schemas.openxmlformats.org/markup-compatibility/2006">
          <mc:Choice Requires="x14">
            <control shapeId="250890" r:id="rId9" name="Check Box 10">
              <controlPr defaultSize="0" autoFill="0" autoLine="0" autoPict="0">
                <anchor moveWithCells="1">
                  <from>
                    <xdr:col>24</xdr:col>
                    <xdr:colOff>69850</xdr:colOff>
                    <xdr:row>11</xdr:row>
                    <xdr:rowOff>82550</xdr:rowOff>
                  </from>
                  <to>
                    <xdr:col>28</xdr:col>
                    <xdr:colOff>0</xdr:colOff>
                    <xdr:row>12</xdr:row>
                    <xdr:rowOff>82550</xdr:rowOff>
                  </to>
                </anchor>
              </controlPr>
            </control>
          </mc:Choice>
        </mc:AlternateContent>
        <mc:AlternateContent xmlns:mc="http://schemas.openxmlformats.org/markup-compatibility/2006">
          <mc:Choice Requires="x14">
            <control shapeId="250891" r:id="rId10" name="Check Box 11">
              <controlPr defaultSize="0" autoFill="0" autoLine="0" autoPict="0">
                <anchor moveWithCells="1">
                  <from>
                    <xdr:col>18</xdr:col>
                    <xdr:colOff>0</xdr:colOff>
                    <xdr:row>35</xdr:row>
                    <xdr:rowOff>57150</xdr:rowOff>
                  </from>
                  <to>
                    <xdr:col>23</xdr:col>
                    <xdr:colOff>88900</xdr:colOff>
                    <xdr:row>36</xdr:row>
                    <xdr:rowOff>57150</xdr:rowOff>
                  </to>
                </anchor>
              </controlPr>
            </control>
          </mc:Choice>
        </mc:AlternateContent>
        <mc:AlternateContent xmlns:mc="http://schemas.openxmlformats.org/markup-compatibility/2006">
          <mc:Choice Requires="x14">
            <control shapeId="250892" r:id="rId11" name="Check Box 12">
              <controlPr defaultSize="0" autoFill="0" autoLine="0" autoPict="0">
                <anchor moveWithCells="1">
                  <from>
                    <xdr:col>24</xdr:col>
                    <xdr:colOff>69850</xdr:colOff>
                    <xdr:row>35</xdr:row>
                    <xdr:rowOff>57150</xdr:rowOff>
                  </from>
                  <to>
                    <xdr:col>28</xdr:col>
                    <xdr:colOff>0</xdr:colOff>
                    <xdr:row>36</xdr:row>
                    <xdr:rowOff>57150</xdr:rowOff>
                  </to>
                </anchor>
              </controlPr>
            </control>
          </mc:Choice>
        </mc:AlternateContent>
        <mc:AlternateContent xmlns:mc="http://schemas.openxmlformats.org/markup-compatibility/2006">
          <mc:Choice Requires="x14">
            <control shapeId="250901" r:id="rId12" name="Check Box 21">
              <controlPr defaultSize="0" autoFill="0" autoLine="0" autoPict="0">
                <anchor moveWithCells="1">
                  <from>
                    <xdr:col>18</xdr:col>
                    <xdr:colOff>19050</xdr:colOff>
                    <xdr:row>44</xdr:row>
                    <xdr:rowOff>120650</xdr:rowOff>
                  </from>
                  <to>
                    <xdr:col>23</xdr:col>
                    <xdr:colOff>107950</xdr:colOff>
                    <xdr:row>45</xdr:row>
                    <xdr:rowOff>120650</xdr:rowOff>
                  </to>
                </anchor>
              </controlPr>
            </control>
          </mc:Choice>
        </mc:AlternateContent>
        <mc:AlternateContent xmlns:mc="http://schemas.openxmlformats.org/markup-compatibility/2006">
          <mc:Choice Requires="x14">
            <control shapeId="250902" r:id="rId13" name="Check Box 22">
              <controlPr defaultSize="0" autoFill="0" autoLine="0" autoPict="0">
                <anchor moveWithCells="1">
                  <from>
                    <xdr:col>24</xdr:col>
                    <xdr:colOff>88900</xdr:colOff>
                    <xdr:row>44</xdr:row>
                    <xdr:rowOff>120650</xdr:rowOff>
                  </from>
                  <to>
                    <xdr:col>28</xdr:col>
                    <xdr:colOff>19050</xdr:colOff>
                    <xdr:row>45</xdr:row>
                    <xdr:rowOff>120650</xdr:rowOff>
                  </to>
                </anchor>
              </controlPr>
            </control>
          </mc:Choice>
        </mc:AlternateContent>
        <mc:AlternateContent xmlns:mc="http://schemas.openxmlformats.org/markup-compatibility/2006">
          <mc:Choice Requires="x14">
            <control shapeId="250903" r:id="rId14" name="Check Box 23">
              <controlPr defaultSize="0" autoFill="0" autoLine="0" autoPict="0">
                <anchor moveWithCells="1">
                  <from>
                    <xdr:col>18</xdr:col>
                    <xdr:colOff>19050</xdr:colOff>
                    <xdr:row>57</xdr:row>
                    <xdr:rowOff>25400</xdr:rowOff>
                  </from>
                  <to>
                    <xdr:col>23</xdr:col>
                    <xdr:colOff>107950</xdr:colOff>
                    <xdr:row>58</xdr:row>
                    <xdr:rowOff>25400</xdr:rowOff>
                  </to>
                </anchor>
              </controlPr>
            </control>
          </mc:Choice>
        </mc:AlternateContent>
        <mc:AlternateContent xmlns:mc="http://schemas.openxmlformats.org/markup-compatibility/2006">
          <mc:Choice Requires="x14">
            <control shapeId="250904" r:id="rId15" name="Check Box 24">
              <controlPr defaultSize="0" autoFill="0" autoLine="0" autoPict="0">
                <anchor moveWithCells="1">
                  <from>
                    <xdr:col>24</xdr:col>
                    <xdr:colOff>88900</xdr:colOff>
                    <xdr:row>57</xdr:row>
                    <xdr:rowOff>25400</xdr:rowOff>
                  </from>
                  <to>
                    <xdr:col>28</xdr:col>
                    <xdr:colOff>19050</xdr:colOff>
                    <xdr:row>58</xdr:row>
                    <xdr:rowOff>25400</xdr:rowOff>
                  </to>
                </anchor>
              </controlPr>
            </control>
          </mc:Choice>
        </mc:AlternateContent>
        <mc:AlternateContent xmlns:mc="http://schemas.openxmlformats.org/markup-compatibility/2006">
          <mc:Choice Requires="x14">
            <control shapeId="250905" r:id="rId16" name="Check Box 25">
              <controlPr defaultSize="0" autoFill="0" autoLine="0" autoPict="0">
                <anchor moveWithCells="1">
                  <from>
                    <xdr:col>18</xdr:col>
                    <xdr:colOff>12700</xdr:colOff>
                    <xdr:row>48</xdr:row>
                    <xdr:rowOff>127000</xdr:rowOff>
                  </from>
                  <to>
                    <xdr:col>23</xdr:col>
                    <xdr:colOff>101600</xdr:colOff>
                    <xdr:row>49</xdr:row>
                    <xdr:rowOff>127000</xdr:rowOff>
                  </to>
                </anchor>
              </controlPr>
            </control>
          </mc:Choice>
        </mc:AlternateContent>
        <mc:AlternateContent xmlns:mc="http://schemas.openxmlformats.org/markup-compatibility/2006">
          <mc:Choice Requires="x14">
            <control shapeId="250906" r:id="rId17" name="Check Box 26">
              <controlPr defaultSize="0" autoFill="0" autoLine="0" autoPict="0">
                <anchor moveWithCells="1">
                  <from>
                    <xdr:col>24</xdr:col>
                    <xdr:colOff>76200</xdr:colOff>
                    <xdr:row>48</xdr:row>
                    <xdr:rowOff>127000</xdr:rowOff>
                  </from>
                  <to>
                    <xdr:col>28</xdr:col>
                    <xdr:colOff>12700</xdr:colOff>
                    <xdr:row>49</xdr:row>
                    <xdr:rowOff>127000</xdr:rowOff>
                  </to>
                </anchor>
              </controlPr>
            </control>
          </mc:Choice>
        </mc:AlternateContent>
        <mc:AlternateContent xmlns:mc="http://schemas.openxmlformats.org/markup-compatibility/2006">
          <mc:Choice Requires="x14">
            <control shapeId="250907" r:id="rId18" name="Check Box 27">
              <controlPr defaultSize="0" autoFill="0" autoLine="0" autoPict="0">
                <anchor moveWithCells="1">
                  <from>
                    <xdr:col>18</xdr:col>
                    <xdr:colOff>6350</xdr:colOff>
                    <xdr:row>52</xdr:row>
                    <xdr:rowOff>152400</xdr:rowOff>
                  </from>
                  <to>
                    <xdr:col>23</xdr:col>
                    <xdr:colOff>95250</xdr:colOff>
                    <xdr:row>53</xdr:row>
                    <xdr:rowOff>152400</xdr:rowOff>
                  </to>
                </anchor>
              </controlPr>
            </control>
          </mc:Choice>
        </mc:AlternateContent>
        <mc:AlternateContent xmlns:mc="http://schemas.openxmlformats.org/markup-compatibility/2006">
          <mc:Choice Requires="x14">
            <control shapeId="250908" r:id="rId19" name="Check Box 28">
              <controlPr defaultSize="0" autoFill="0" autoLine="0" autoPict="0">
                <anchor moveWithCells="1">
                  <from>
                    <xdr:col>24</xdr:col>
                    <xdr:colOff>76200</xdr:colOff>
                    <xdr:row>52</xdr:row>
                    <xdr:rowOff>152400</xdr:rowOff>
                  </from>
                  <to>
                    <xdr:col>28</xdr:col>
                    <xdr:colOff>6350</xdr:colOff>
                    <xdr:row>53</xdr:row>
                    <xdr:rowOff>152400</xdr:rowOff>
                  </to>
                </anchor>
              </controlPr>
            </control>
          </mc:Choice>
        </mc:AlternateContent>
        <mc:AlternateContent xmlns:mc="http://schemas.openxmlformats.org/markup-compatibility/2006">
          <mc:Choice Requires="x14">
            <control shapeId="250919" r:id="rId20" name="Check Box 39">
              <controlPr defaultSize="0" autoFill="0" autoLine="0" autoPict="0">
                <anchor moveWithCells="1">
                  <from>
                    <xdr:col>13</xdr:col>
                    <xdr:colOff>44450</xdr:colOff>
                    <xdr:row>41</xdr:row>
                    <xdr:rowOff>0</xdr:rowOff>
                  </from>
                  <to>
                    <xdr:col>16</xdr:col>
                    <xdr:colOff>31750</xdr:colOff>
                    <xdr:row>41</xdr:row>
                    <xdr:rowOff>158750</xdr:rowOff>
                  </to>
                </anchor>
              </controlPr>
            </control>
          </mc:Choice>
        </mc:AlternateContent>
        <mc:AlternateContent xmlns:mc="http://schemas.openxmlformats.org/markup-compatibility/2006">
          <mc:Choice Requires="x14">
            <control shapeId="250920" r:id="rId21" name="Check Box 40">
              <controlPr defaultSize="0" autoFill="0" autoLine="0" autoPict="0">
                <anchor moveWithCells="1">
                  <from>
                    <xdr:col>16</xdr:col>
                    <xdr:colOff>101600</xdr:colOff>
                    <xdr:row>41</xdr:row>
                    <xdr:rowOff>0</xdr:rowOff>
                  </from>
                  <to>
                    <xdr:col>19</xdr:col>
                    <xdr:colOff>95250</xdr:colOff>
                    <xdr:row>41</xdr:row>
                    <xdr:rowOff>158750</xdr:rowOff>
                  </to>
                </anchor>
              </controlPr>
            </control>
          </mc:Choice>
        </mc:AlternateContent>
        <mc:AlternateContent xmlns:mc="http://schemas.openxmlformats.org/markup-compatibility/2006">
          <mc:Choice Requires="x14">
            <control shapeId="250921" r:id="rId22" name="Check Box 41">
              <controlPr defaultSize="0" autoFill="0" autoLine="0" autoPict="0">
                <anchor moveWithCells="1">
                  <from>
                    <xdr:col>20</xdr:col>
                    <xdr:colOff>101600</xdr:colOff>
                    <xdr:row>40</xdr:row>
                    <xdr:rowOff>146050</xdr:rowOff>
                  </from>
                  <to>
                    <xdr:col>24</xdr:col>
                    <xdr:colOff>114300</xdr:colOff>
                    <xdr:row>42</xdr:row>
                    <xdr:rowOff>12700</xdr:rowOff>
                  </to>
                </anchor>
              </controlPr>
            </control>
          </mc:Choice>
        </mc:AlternateContent>
        <mc:AlternateContent xmlns:mc="http://schemas.openxmlformats.org/markup-compatibility/2006">
          <mc:Choice Requires="x14">
            <control shapeId="250922" r:id="rId23" name="Check Box 42">
              <controlPr defaultSize="0" autoFill="0" autoLine="0" autoPict="0">
                <anchor moveWithCells="1">
                  <from>
                    <xdr:col>18</xdr:col>
                    <xdr:colOff>0</xdr:colOff>
                    <xdr:row>33</xdr:row>
                    <xdr:rowOff>0</xdr:rowOff>
                  </from>
                  <to>
                    <xdr:col>23</xdr:col>
                    <xdr:colOff>88900</xdr:colOff>
                    <xdr:row>34</xdr:row>
                    <xdr:rowOff>0</xdr:rowOff>
                  </to>
                </anchor>
              </controlPr>
            </control>
          </mc:Choice>
        </mc:AlternateContent>
        <mc:AlternateContent xmlns:mc="http://schemas.openxmlformats.org/markup-compatibility/2006">
          <mc:Choice Requires="x14">
            <control shapeId="250923" r:id="rId24" name="Check Box 43">
              <controlPr defaultSize="0" autoFill="0" autoLine="0" autoPict="0">
                <anchor moveWithCells="1">
                  <from>
                    <xdr:col>24</xdr:col>
                    <xdr:colOff>69850</xdr:colOff>
                    <xdr:row>33</xdr:row>
                    <xdr:rowOff>0</xdr:rowOff>
                  </from>
                  <to>
                    <xdr:col>28</xdr:col>
                    <xdr:colOff>0</xdr:colOff>
                    <xdr:row>34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50"/>
  </sheetPr>
  <dimension ref="A1:BY60"/>
  <sheetViews>
    <sheetView showGridLines="0" view="pageBreakPreview" topLeftCell="A24" zoomScaleNormal="100" zoomScaleSheetLayoutView="100" workbookViewId="0">
      <selection activeCell="D38" sqref="D38"/>
    </sheetView>
  </sheetViews>
  <sheetFormatPr defaultColWidth="8" defaultRowHeight="12"/>
  <cols>
    <col min="1" max="1" width="1.453125" style="121" customWidth="1"/>
    <col min="2" max="2" width="1.6328125" style="121" customWidth="1"/>
    <col min="3" max="24" width="2.36328125" style="121" customWidth="1"/>
    <col min="25" max="25" width="4.36328125" style="121" customWidth="1"/>
    <col min="26" max="92" width="2.36328125" style="121" customWidth="1"/>
    <col min="93" max="16384" width="8" style="121"/>
  </cols>
  <sheetData>
    <row r="1" spans="1:77" ht="14.15" customHeight="1">
      <c r="B1" s="1886" t="s">
        <v>2269</v>
      </c>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815"/>
      <c r="AN1" s="2071" t="s">
        <v>1428</v>
      </c>
      <c r="AO1" s="2071"/>
      <c r="AP1" s="2071"/>
      <c r="AQ1" s="2071"/>
      <c r="AR1" s="2071"/>
    </row>
    <row r="2" spans="1:77" ht="5.15" customHeight="1" thickBot="1"/>
    <row r="3" spans="1:77" ht="14.15" customHeight="1">
      <c r="B3" s="2083" t="s">
        <v>636</v>
      </c>
      <c r="C3" s="2084"/>
      <c r="D3" s="2084"/>
      <c r="E3" s="2084"/>
      <c r="F3" s="2084"/>
      <c r="G3" s="2084"/>
      <c r="H3" s="2084"/>
      <c r="I3" s="2084"/>
      <c r="J3" s="2084"/>
      <c r="K3" s="2084"/>
      <c r="L3" s="2084"/>
      <c r="M3" s="2084"/>
      <c r="N3" s="2084"/>
      <c r="O3" s="2084"/>
      <c r="P3" s="2084"/>
      <c r="Q3" s="2084"/>
      <c r="R3" s="2084"/>
      <c r="S3" s="2084"/>
      <c r="T3" s="2084"/>
      <c r="U3" s="2084"/>
      <c r="V3" s="2084"/>
      <c r="W3" s="2084"/>
      <c r="X3" s="2084"/>
      <c r="Y3" s="2084"/>
      <c r="Z3" s="2298" t="s">
        <v>6</v>
      </c>
      <c r="AA3" s="2084"/>
      <c r="AB3" s="2084"/>
      <c r="AC3" s="2084"/>
      <c r="AD3" s="2084"/>
      <c r="AE3" s="2084"/>
      <c r="AF3" s="2084"/>
      <c r="AG3" s="2084"/>
      <c r="AH3" s="2084"/>
      <c r="AI3" s="2084"/>
      <c r="AJ3" s="2084"/>
      <c r="AK3" s="2084"/>
      <c r="AL3" s="2084"/>
      <c r="AM3" s="651"/>
      <c r="AO3" s="5" t="s">
        <v>1756</v>
      </c>
    </row>
    <row r="4" spans="1:77" ht="14.15" customHeight="1">
      <c r="A4" s="499"/>
      <c r="B4" s="161" t="s">
        <v>637</v>
      </c>
      <c r="T4" s="1891"/>
      <c r="U4" s="1891"/>
      <c r="V4" s="97"/>
      <c r="W4" s="1891"/>
      <c r="X4" s="1891"/>
      <c r="Z4" s="155" t="s">
        <v>1446</v>
      </c>
      <c r="AA4" s="100"/>
      <c r="AB4" s="100"/>
      <c r="AC4" s="100"/>
      <c r="AD4" s="100"/>
      <c r="AE4" s="100"/>
      <c r="AF4" s="100"/>
      <c r="AG4" s="100"/>
      <c r="AH4" s="100"/>
      <c r="AI4" s="100"/>
      <c r="AJ4" s="100"/>
      <c r="AK4" s="100"/>
      <c r="AL4" s="829"/>
      <c r="AM4" s="654"/>
      <c r="AO4" s="1434"/>
      <c r="AP4" s="1434"/>
      <c r="AQ4" s="1434"/>
      <c r="AR4" s="1434"/>
      <c r="AS4" s="1434"/>
      <c r="AT4" s="1434"/>
      <c r="AU4" s="1434"/>
      <c r="AV4" s="1273"/>
      <c r="AW4" s="1273"/>
      <c r="AX4" s="1273"/>
      <c r="AY4" s="1273"/>
      <c r="AZ4" s="1273"/>
      <c r="BA4" s="1273"/>
      <c r="BB4" s="1273"/>
      <c r="BC4" s="1273"/>
      <c r="BD4" s="1273"/>
      <c r="BE4" s="1273"/>
      <c r="BF4" s="1273"/>
      <c r="BG4" s="1273"/>
      <c r="BH4" s="1273"/>
      <c r="BI4" s="1273"/>
      <c r="BJ4" s="1273"/>
      <c r="BK4" s="1273"/>
      <c r="BL4" s="1273"/>
      <c r="BM4" s="1273"/>
      <c r="BN4" s="1273"/>
      <c r="BO4" s="1273"/>
      <c r="BP4" s="1273"/>
      <c r="BQ4" s="1273"/>
      <c r="BR4" s="1273"/>
      <c r="BS4" s="1273"/>
      <c r="BT4" s="1273"/>
      <c r="BU4" s="1273"/>
      <c r="BV4" s="1273"/>
      <c r="BW4" s="1273"/>
      <c r="BX4" s="1273"/>
    </row>
    <row r="5" spans="1:77" ht="14.15" customHeight="1">
      <c r="A5" s="499"/>
      <c r="B5" s="162"/>
      <c r="C5" s="121" t="s">
        <v>638</v>
      </c>
      <c r="F5" s="499"/>
      <c r="G5" s="499"/>
      <c r="H5" s="743"/>
      <c r="I5" s="743"/>
      <c r="J5" s="743"/>
      <c r="K5" s="743"/>
      <c r="L5" s="744"/>
      <c r="M5" s="744"/>
      <c r="N5" s="744"/>
      <c r="O5" s="744"/>
      <c r="P5" s="744"/>
      <c r="Q5" s="744"/>
      <c r="R5" s="744"/>
      <c r="S5" s="744"/>
      <c r="T5" s="744"/>
      <c r="U5" s="744"/>
      <c r="Y5" s="745"/>
      <c r="Z5" s="163" t="s">
        <v>480</v>
      </c>
      <c r="AA5" s="4942" t="s">
        <v>934</v>
      </c>
      <c r="AB5" s="2402"/>
      <c r="AC5" s="2402"/>
      <c r="AD5" s="2402"/>
      <c r="AE5" s="2402"/>
      <c r="AF5" s="2402"/>
      <c r="AG5" s="2402"/>
      <c r="AH5" s="2402"/>
      <c r="AI5" s="2402"/>
      <c r="AJ5" s="2402"/>
      <c r="AK5" s="2402"/>
      <c r="AL5" s="2402"/>
      <c r="AM5" s="1177"/>
      <c r="AO5" s="1432"/>
      <c r="AP5" s="1432"/>
      <c r="AQ5" s="1432"/>
      <c r="AR5" s="1432"/>
      <c r="AS5" s="1432"/>
      <c r="AT5" s="1434"/>
      <c r="AU5" s="1434"/>
      <c r="AV5" s="1273"/>
      <c r="AW5" s="1273"/>
      <c r="AX5" s="1273"/>
      <c r="AY5" s="1273"/>
      <c r="AZ5" s="1273"/>
      <c r="BA5" s="1273"/>
      <c r="BB5" s="1273"/>
      <c r="BC5" s="1273"/>
      <c r="BD5" s="1273"/>
      <c r="BE5" s="1273"/>
      <c r="BF5" s="1273"/>
      <c r="BG5" s="1273"/>
      <c r="BH5" s="1273"/>
      <c r="BI5" s="1273"/>
      <c r="BJ5" s="1273"/>
      <c r="BK5" s="1273"/>
      <c r="BL5" s="1273"/>
      <c r="BM5" s="1273"/>
      <c r="BN5" s="1273"/>
      <c r="BO5" s="1273"/>
      <c r="BP5" s="1273"/>
      <c r="BQ5" s="1273"/>
      <c r="BR5" s="1273"/>
      <c r="BS5" s="1273"/>
      <c r="BT5" s="1273"/>
      <c r="BU5" s="1273"/>
      <c r="BV5" s="1273"/>
      <c r="BW5" s="1273"/>
      <c r="BX5" s="1273"/>
    </row>
    <row r="6" spans="1:77" ht="14.15" customHeight="1">
      <c r="A6" s="499"/>
      <c r="B6" s="162"/>
      <c r="C6" s="499"/>
      <c r="F6" s="96"/>
      <c r="G6" s="5042" t="s">
        <v>1725</v>
      </c>
      <c r="H6" s="5042"/>
      <c r="I6" s="5042"/>
      <c r="J6" s="5042"/>
      <c r="K6" s="5042"/>
      <c r="L6" s="5043"/>
      <c r="M6" s="5043"/>
      <c r="N6" s="5043"/>
      <c r="O6" s="746" t="s">
        <v>131</v>
      </c>
      <c r="P6" s="906"/>
      <c r="Q6" s="746" t="s">
        <v>104</v>
      </c>
      <c r="R6" s="906"/>
      <c r="S6" s="746" t="s">
        <v>47</v>
      </c>
      <c r="T6" s="747" t="s">
        <v>488</v>
      </c>
      <c r="W6" s="96"/>
      <c r="X6" s="96"/>
      <c r="Y6" s="748"/>
      <c r="Z6" s="163" t="s">
        <v>455</v>
      </c>
      <c r="AA6" s="2055" t="s">
        <v>1664</v>
      </c>
      <c r="AB6" s="2055"/>
      <c r="AC6" s="2055"/>
      <c r="AD6" s="2055"/>
      <c r="AE6" s="2055"/>
      <c r="AF6" s="2055"/>
      <c r="AG6" s="2055"/>
      <c r="AH6" s="2055"/>
      <c r="AI6" s="2055"/>
      <c r="AJ6" s="2055"/>
      <c r="AK6" s="2055"/>
      <c r="AL6" s="2055"/>
      <c r="AM6" s="653"/>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c r="BP6" s="1319"/>
      <c r="BQ6" s="1319"/>
      <c r="BR6" s="1319"/>
      <c r="BS6" s="1319"/>
      <c r="BT6" s="1319"/>
      <c r="BU6" s="1319"/>
      <c r="BV6" s="1319"/>
      <c r="BW6" s="1319"/>
      <c r="BX6" s="1319"/>
    </row>
    <row r="7" spans="1:77" ht="14.15" customHeight="1">
      <c r="A7" s="499"/>
      <c r="B7" s="162"/>
      <c r="C7" s="499"/>
      <c r="Z7" s="138"/>
      <c r="AA7" s="2055"/>
      <c r="AB7" s="2055"/>
      <c r="AC7" s="2055"/>
      <c r="AD7" s="2055"/>
      <c r="AE7" s="2055"/>
      <c r="AF7" s="2055"/>
      <c r="AG7" s="2055"/>
      <c r="AH7" s="2055"/>
      <c r="AI7" s="2055"/>
      <c r="AJ7" s="2055"/>
      <c r="AK7" s="2055"/>
      <c r="AL7" s="2055"/>
      <c r="AM7" s="653"/>
      <c r="AO7" s="1319"/>
      <c r="AP7" s="1319"/>
      <c r="AQ7" s="1319"/>
      <c r="AR7" s="1319"/>
      <c r="AS7" s="1319"/>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c r="BP7" s="1319"/>
      <c r="BQ7" s="1319"/>
      <c r="BR7" s="1319"/>
      <c r="BS7" s="1319"/>
      <c r="BT7" s="1319"/>
      <c r="BU7" s="1319"/>
      <c r="BV7" s="1319"/>
      <c r="BW7" s="1319"/>
      <c r="BX7" s="1319"/>
    </row>
    <row r="8" spans="1:77" ht="14.15" customHeight="1">
      <c r="A8" s="499"/>
      <c r="B8" s="162"/>
      <c r="C8" s="499"/>
      <c r="D8" s="121" t="s">
        <v>0</v>
      </c>
      <c r="F8" s="499"/>
      <c r="J8" s="499"/>
      <c r="K8" s="499"/>
      <c r="L8" s="499"/>
      <c r="M8" s="499"/>
      <c r="N8" s="499"/>
      <c r="O8" s="499"/>
      <c r="P8" s="499"/>
      <c r="Q8" s="499"/>
      <c r="R8" s="499"/>
      <c r="S8" s="499"/>
      <c r="T8" s="1891"/>
      <c r="U8" s="1891"/>
      <c r="V8" s="97"/>
      <c r="Z8" s="138"/>
      <c r="AA8" s="2055"/>
      <c r="AB8" s="2055"/>
      <c r="AC8" s="2055"/>
      <c r="AD8" s="2055"/>
      <c r="AE8" s="2055"/>
      <c r="AF8" s="2055"/>
      <c r="AG8" s="2055"/>
      <c r="AH8" s="2055"/>
      <c r="AI8" s="2055"/>
      <c r="AJ8" s="2055"/>
      <c r="AK8" s="2055"/>
      <c r="AL8" s="2055"/>
      <c r="AM8" s="653"/>
      <c r="AO8" s="1505"/>
      <c r="AP8" s="1272"/>
      <c r="AQ8" s="1272"/>
      <c r="AR8" s="1272"/>
      <c r="AS8" s="1272"/>
      <c r="AT8" s="1272"/>
      <c r="AU8" s="1272"/>
      <c r="AV8" s="1272"/>
      <c r="AW8" s="1272"/>
      <c r="AX8" s="1272"/>
      <c r="AY8" s="1272"/>
      <c r="AZ8" s="1272"/>
      <c r="BA8" s="1272"/>
      <c r="BB8" s="1272"/>
      <c r="BC8" s="1272"/>
      <c r="BD8" s="1272"/>
      <c r="BE8" s="1272"/>
      <c r="BF8" s="1272"/>
      <c r="BG8" s="1272"/>
      <c r="BH8" s="1272"/>
      <c r="BI8" s="1272"/>
      <c r="BJ8" s="1272"/>
      <c r="BK8" s="1272"/>
      <c r="BL8" s="1272"/>
      <c r="BM8" s="1272"/>
      <c r="BN8" s="1272"/>
      <c r="BO8" s="1272"/>
      <c r="BP8" s="1272"/>
      <c r="BQ8" s="1272"/>
      <c r="BR8" s="1272"/>
      <c r="BS8" s="1272"/>
      <c r="BT8" s="1272"/>
      <c r="BU8" s="1272"/>
      <c r="BV8" s="1272"/>
      <c r="BW8" s="1272"/>
      <c r="BX8" s="1270"/>
    </row>
    <row r="9" spans="1:77" ht="14.15" customHeight="1">
      <c r="A9" s="499"/>
      <c r="B9" s="162"/>
      <c r="F9" s="1914" t="s">
        <v>59</v>
      </c>
      <c r="G9" s="1914"/>
      <c r="H9" s="5044"/>
      <c r="I9" s="5045"/>
      <c r="J9" s="5045"/>
      <c r="K9" s="5045"/>
      <c r="L9" s="5045"/>
      <c r="M9" s="1914" t="s">
        <v>121</v>
      </c>
      <c r="N9" s="1914"/>
      <c r="O9" s="5044"/>
      <c r="P9" s="5045"/>
      <c r="Q9" s="5045"/>
      <c r="R9" s="5045"/>
      <c r="S9" s="5045"/>
      <c r="T9" s="5045"/>
      <c r="U9" s="5045"/>
      <c r="Z9" s="163"/>
      <c r="AA9" s="503"/>
      <c r="AB9" s="100"/>
      <c r="AC9" s="100"/>
      <c r="AD9" s="100"/>
      <c r="AE9" s="100"/>
      <c r="AF9" s="100"/>
      <c r="AG9" s="100"/>
      <c r="AH9" s="100"/>
      <c r="AI9" s="100"/>
      <c r="AJ9" s="100"/>
      <c r="AK9" s="100"/>
      <c r="AL9" s="829"/>
      <c r="AM9" s="654"/>
      <c r="AO9" s="1272"/>
      <c r="AP9" s="1272"/>
      <c r="AQ9" s="1272"/>
      <c r="AR9" s="1272"/>
      <c r="AS9" s="1272"/>
      <c r="AT9" s="1272"/>
      <c r="AU9" s="1272"/>
      <c r="AV9" s="1272"/>
      <c r="AW9" s="1272"/>
      <c r="AX9" s="1272"/>
      <c r="AY9" s="1272"/>
      <c r="AZ9" s="1272"/>
      <c r="BA9" s="1272"/>
      <c r="BB9" s="1272"/>
      <c r="BC9" s="1272"/>
      <c r="BD9" s="1272"/>
      <c r="BE9" s="1272"/>
      <c r="BF9" s="1272"/>
      <c r="BG9" s="1272"/>
      <c r="BH9" s="1272"/>
      <c r="BI9" s="1272"/>
      <c r="BJ9" s="1272"/>
      <c r="BK9" s="1272"/>
      <c r="BL9" s="1272"/>
      <c r="BM9" s="1272"/>
      <c r="BN9" s="1272"/>
      <c r="BO9" s="1272"/>
      <c r="BP9" s="1272"/>
      <c r="BQ9" s="1272"/>
      <c r="BR9" s="1272"/>
      <c r="BS9" s="1272"/>
      <c r="BT9" s="1272"/>
      <c r="BU9" s="1272"/>
      <c r="BV9" s="1272"/>
      <c r="BW9" s="1272"/>
      <c r="BX9" s="1272"/>
      <c r="BY9" s="1272"/>
    </row>
    <row r="10" spans="1:77" ht="14.15" customHeight="1">
      <c r="A10" s="499"/>
      <c r="B10" s="162"/>
      <c r="F10" s="499"/>
      <c r="V10" s="97"/>
      <c r="Z10" s="171" t="s">
        <v>1445</v>
      </c>
      <c r="AA10" s="100"/>
      <c r="AB10" s="100"/>
      <c r="AC10" s="100"/>
      <c r="AD10" s="100"/>
      <c r="AE10" s="829"/>
      <c r="AF10" s="829"/>
      <c r="AG10" s="829"/>
      <c r="AH10" s="829"/>
      <c r="AI10" s="829"/>
      <c r="AJ10" s="829"/>
      <c r="AK10" s="829"/>
      <c r="AL10" s="344"/>
      <c r="AM10" s="671"/>
      <c r="AO10" s="1272"/>
      <c r="AP10" s="1272"/>
      <c r="AQ10" s="1272"/>
      <c r="AR10" s="1272"/>
      <c r="AS10" s="1272"/>
      <c r="AT10" s="1272"/>
      <c r="AU10" s="1272"/>
      <c r="AV10" s="1272"/>
      <c r="AW10" s="1272"/>
      <c r="AX10" s="1272"/>
      <c r="AY10" s="1272"/>
      <c r="AZ10" s="1272"/>
      <c r="BA10" s="1272"/>
      <c r="BB10" s="1272"/>
      <c r="BC10" s="1272"/>
      <c r="BD10" s="1272"/>
      <c r="BE10" s="1272"/>
      <c r="BF10" s="1272"/>
      <c r="BG10" s="1272"/>
      <c r="BH10" s="1272"/>
      <c r="BI10" s="1272"/>
      <c r="BJ10" s="1272"/>
      <c r="BK10" s="1272"/>
      <c r="BL10" s="1272"/>
      <c r="BM10" s="1272"/>
      <c r="BN10" s="1272"/>
      <c r="BO10" s="1272"/>
      <c r="BP10" s="1272"/>
      <c r="BQ10" s="1272"/>
      <c r="BR10" s="1272"/>
      <c r="BS10" s="1272"/>
      <c r="BT10" s="1272"/>
      <c r="BU10" s="1272"/>
      <c r="BV10" s="1272"/>
      <c r="BW10" s="1272"/>
      <c r="BX10" s="1272"/>
      <c r="BY10" s="1272"/>
    </row>
    <row r="11" spans="1:77" ht="14.15" customHeight="1">
      <c r="A11" s="499"/>
      <c r="B11" s="164"/>
      <c r="C11" s="121" t="s">
        <v>1000</v>
      </c>
      <c r="Z11" s="163" t="s">
        <v>489</v>
      </c>
      <c r="AA11" s="749" t="s">
        <v>935</v>
      </c>
      <c r="AB11" s="749"/>
      <c r="AC11" s="100"/>
      <c r="AD11" s="100"/>
      <c r="AE11" s="100"/>
      <c r="AF11" s="100"/>
      <c r="AG11" s="100"/>
      <c r="AH11" s="100"/>
      <c r="AI11" s="100"/>
      <c r="AJ11" s="100"/>
      <c r="AK11" s="100"/>
      <c r="AL11" s="100"/>
      <c r="AM11" s="660"/>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row>
    <row r="12" spans="1:77" ht="14.15" customHeight="1">
      <c r="A12" s="499"/>
      <c r="B12" s="162"/>
      <c r="C12" s="499"/>
      <c r="F12" s="96"/>
      <c r="G12" s="5042" t="s">
        <v>1725</v>
      </c>
      <c r="H12" s="5042"/>
      <c r="I12" s="5042"/>
      <c r="J12" s="5042"/>
      <c r="K12" s="5042"/>
      <c r="L12" s="5043"/>
      <c r="M12" s="5043"/>
      <c r="N12" s="5043"/>
      <c r="O12" s="746" t="s">
        <v>131</v>
      </c>
      <c r="P12" s="906"/>
      <c r="Q12" s="746" t="s">
        <v>104</v>
      </c>
      <c r="R12" s="906"/>
      <c r="S12" s="746" t="s">
        <v>47</v>
      </c>
      <c r="T12" s="747" t="s">
        <v>488</v>
      </c>
      <c r="W12" s="96"/>
      <c r="X12" s="96"/>
      <c r="Y12" s="748"/>
      <c r="Z12" s="163" t="s">
        <v>455</v>
      </c>
      <c r="AA12" s="1850" t="s">
        <v>490</v>
      </c>
      <c r="AB12" s="1850"/>
      <c r="AC12" s="1850"/>
      <c r="AD12" s="1850"/>
      <c r="AE12" s="1850"/>
      <c r="AF12" s="1850"/>
      <c r="AG12" s="1850"/>
      <c r="AH12" s="1850"/>
      <c r="AI12" s="1850"/>
      <c r="AJ12" s="1850"/>
      <c r="AK12" s="1850"/>
      <c r="AL12" s="1850"/>
      <c r="AM12" s="1178"/>
      <c r="AO12" s="1498"/>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row>
    <row r="13" spans="1:77" ht="14.15" customHeight="1">
      <c r="A13" s="499"/>
      <c r="B13" s="162"/>
      <c r="C13" s="499"/>
      <c r="H13" s="744"/>
      <c r="I13" s="744"/>
      <c r="J13" s="744"/>
      <c r="Q13" s="744"/>
      <c r="R13" s="744"/>
      <c r="S13" s="744"/>
      <c r="T13" s="744"/>
      <c r="U13" s="744"/>
      <c r="Z13" s="163"/>
      <c r="AA13" s="1850"/>
      <c r="AB13" s="1850"/>
      <c r="AC13" s="1850"/>
      <c r="AD13" s="1850"/>
      <c r="AE13" s="1850"/>
      <c r="AF13" s="1850"/>
      <c r="AG13" s="1850"/>
      <c r="AH13" s="1850"/>
      <c r="AI13" s="1850"/>
      <c r="AJ13" s="1850"/>
      <c r="AK13" s="1850"/>
      <c r="AL13" s="1850"/>
      <c r="AM13" s="1178"/>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499"/>
    </row>
    <row r="14" spans="1:77" ht="14.15" customHeight="1">
      <c r="A14" s="499"/>
      <c r="B14" s="162"/>
      <c r="C14" s="750"/>
      <c r="F14" s="499"/>
      <c r="V14" s="97"/>
      <c r="Z14" s="163"/>
      <c r="AA14" s="751"/>
      <c r="AB14" s="751"/>
      <c r="AC14" s="751"/>
      <c r="AD14" s="751"/>
      <c r="AE14" s="751"/>
      <c r="AF14" s="751"/>
      <c r="AG14" s="751"/>
      <c r="AH14" s="751"/>
      <c r="AI14" s="751"/>
      <c r="AJ14" s="751"/>
      <c r="AK14" s="751"/>
      <c r="AL14" s="751"/>
      <c r="AM14" s="1179"/>
      <c r="AO14" s="1497"/>
      <c r="AP14" s="1497"/>
      <c r="AQ14" s="1497"/>
      <c r="AR14" s="1497"/>
      <c r="AS14" s="1497"/>
      <c r="AT14" s="1497"/>
      <c r="AU14" s="1497"/>
      <c r="AV14" s="1497"/>
      <c r="AW14" s="1497"/>
      <c r="AX14" s="1497"/>
      <c r="AY14" s="1497"/>
      <c r="AZ14" s="1497"/>
      <c r="BA14" s="1497"/>
      <c r="BB14" s="1497"/>
      <c r="BC14" s="1497"/>
      <c r="BD14" s="1497"/>
      <c r="BE14" s="1497"/>
      <c r="BF14" s="1497"/>
      <c r="BG14" s="1497"/>
      <c r="BH14" s="1497"/>
      <c r="BI14" s="1497"/>
      <c r="BJ14" s="1497"/>
      <c r="BK14" s="1497"/>
      <c r="BL14" s="1497"/>
      <c r="BM14" s="1497"/>
      <c r="BN14" s="1497"/>
      <c r="BO14" s="1497"/>
      <c r="BP14" s="1497"/>
      <c r="BQ14" s="1497"/>
      <c r="BR14" s="1497"/>
      <c r="BS14" s="1497"/>
      <c r="BT14" s="1497"/>
      <c r="BU14" s="1497"/>
      <c r="BV14" s="1497"/>
      <c r="BW14" s="1497"/>
      <c r="BX14" s="1497"/>
    </row>
    <row r="15" spans="1:77" ht="14.15" customHeight="1">
      <c r="A15" s="499"/>
      <c r="B15" s="162"/>
      <c r="C15" s="121" t="s">
        <v>1233</v>
      </c>
      <c r="F15" s="499"/>
      <c r="V15" s="97"/>
      <c r="Z15" s="163"/>
      <c r="AA15" s="751"/>
      <c r="AB15" s="751"/>
      <c r="AC15" s="751"/>
      <c r="AD15" s="751"/>
      <c r="AE15" s="751"/>
      <c r="AF15" s="751"/>
      <c r="AG15" s="751"/>
      <c r="AH15" s="751"/>
      <c r="AI15" s="751"/>
      <c r="AJ15" s="751"/>
      <c r="AK15" s="751"/>
      <c r="AL15" s="751"/>
      <c r="AM15" s="1179"/>
      <c r="AO15" s="1229"/>
      <c r="AP15" s="1271"/>
      <c r="AQ15" s="1271"/>
      <c r="AR15" s="1271"/>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row>
    <row r="16" spans="1:77" ht="14.15" customHeight="1">
      <c r="A16" s="499"/>
      <c r="B16" s="162"/>
      <c r="F16" s="499"/>
      <c r="G16" s="499"/>
      <c r="P16" s="97"/>
      <c r="T16" s="1891"/>
      <c r="U16" s="1891"/>
      <c r="V16" s="1891"/>
      <c r="W16" s="1891"/>
      <c r="X16" s="1891"/>
      <c r="Z16" s="171" t="s">
        <v>1447</v>
      </c>
      <c r="AA16" s="751"/>
      <c r="AB16" s="751"/>
      <c r="AC16" s="751"/>
      <c r="AD16" s="751"/>
      <c r="AE16" s="751"/>
      <c r="AF16" s="751"/>
      <c r="AG16" s="751"/>
      <c r="AH16" s="751"/>
      <c r="AI16" s="751"/>
      <c r="AJ16" s="751"/>
      <c r="AK16" s="751"/>
      <c r="AL16" s="751"/>
      <c r="AM16" s="1179"/>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row>
    <row r="17" spans="1:76" ht="14.15" customHeight="1">
      <c r="A17" s="499"/>
      <c r="B17" s="162"/>
      <c r="D17" s="121" t="s">
        <v>491</v>
      </c>
      <c r="F17" s="499"/>
      <c r="S17" s="96"/>
      <c r="T17" s="96"/>
      <c r="U17" s="96"/>
      <c r="V17" s="96"/>
      <c r="W17" s="96"/>
      <c r="X17" s="96"/>
      <c r="Y17" s="100"/>
      <c r="Z17" s="163" t="s">
        <v>492</v>
      </c>
      <c r="AA17" s="100" t="s">
        <v>883</v>
      </c>
      <c r="AB17" s="100"/>
      <c r="AC17" s="100"/>
      <c r="AD17" s="100"/>
      <c r="AE17" s="829"/>
      <c r="AF17" s="829"/>
      <c r="AG17" s="829"/>
      <c r="AH17" s="829"/>
      <c r="AI17" s="829"/>
      <c r="AJ17" s="829"/>
      <c r="AK17" s="829"/>
      <c r="AL17" s="344"/>
      <c r="AM17" s="671"/>
      <c r="AO17" s="1271"/>
      <c r="AP17" s="1271"/>
      <c r="AQ17" s="1271"/>
      <c r="AR17" s="1271"/>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row>
    <row r="18" spans="1:76" ht="14.15" customHeight="1">
      <c r="A18" s="499"/>
      <c r="B18" s="162"/>
      <c r="F18" s="499"/>
      <c r="H18" s="499"/>
      <c r="I18" s="499"/>
      <c r="J18" s="499"/>
      <c r="K18" s="499"/>
      <c r="L18" s="499"/>
      <c r="M18" s="499"/>
      <c r="N18" s="499"/>
      <c r="O18" s="499"/>
      <c r="P18" s="499"/>
      <c r="Q18" s="499"/>
      <c r="R18" s="96"/>
      <c r="S18" s="96"/>
      <c r="T18" s="97"/>
      <c r="U18" s="98"/>
      <c r="V18" s="98"/>
      <c r="W18" s="499"/>
      <c r="X18" s="499"/>
      <c r="Y18" s="100"/>
      <c r="Z18" s="163" t="s">
        <v>969</v>
      </c>
      <c r="AA18" s="2055" t="s">
        <v>1028</v>
      </c>
      <c r="AB18" s="2055"/>
      <c r="AC18" s="2055"/>
      <c r="AD18" s="2055"/>
      <c r="AE18" s="2055"/>
      <c r="AF18" s="2055"/>
      <c r="AG18" s="2055"/>
      <c r="AH18" s="2055"/>
      <c r="AI18" s="2055"/>
      <c r="AJ18" s="2055"/>
      <c r="AK18" s="2055"/>
      <c r="AL18" s="2055"/>
      <c r="AM18" s="653"/>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s="1271"/>
      <c r="BX18" s="1271"/>
    </row>
    <row r="19" spans="1:76" ht="14.15" customHeight="1">
      <c r="A19" s="499"/>
      <c r="B19" s="162"/>
      <c r="D19" s="499"/>
      <c r="E19" s="499"/>
      <c r="K19" s="4897"/>
      <c r="L19" s="4897"/>
      <c r="M19" s="4897"/>
      <c r="N19" s="4897"/>
      <c r="O19" s="4897"/>
      <c r="P19" s="4897"/>
      <c r="Q19" s="4897"/>
      <c r="R19" s="4897"/>
      <c r="S19" s="4897"/>
      <c r="T19" s="4897"/>
      <c r="U19" s="4897"/>
      <c r="V19" s="4897"/>
      <c r="W19" s="4897"/>
      <c r="X19" s="4897"/>
      <c r="Z19" s="163"/>
      <c r="AA19" s="2055"/>
      <c r="AB19" s="2055"/>
      <c r="AC19" s="2055"/>
      <c r="AD19" s="2055"/>
      <c r="AE19" s="2055"/>
      <c r="AF19" s="2055"/>
      <c r="AG19" s="2055"/>
      <c r="AH19" s="2055"/>
      <c r="AI19" s="2055"/>
      <c r="AJ19" s="2055"/>
      <c r="AK19" s="2055"/>
      <c r="AL19" s="2055"/>
      <c r="AM19" s="653"/>
      <c r="AO19" s="1501"/>
      <c r="AP19" s="1432"/>
      <c r="AQ19" s="1432"/>
      <c r="AR19" s="1432"/>
      <c r="AS19" s="1432"/>
      <c r="AT19" s="1432"/>
      <c r="AU19" s="1432"/>
      <c r="AV19" s="1432"/>
      <c r="AW19" s="1432"/>
      <c r="AX19" s="1432"/>
      <c r="AY19" s="1432"/>
      <c r="AZ19" s="1432"/>
      <c r="BA19" s="1432"/>
      <c r="BB19" s="1432"/>
      <c r="BC19" s="1432"/>
      <c r="BD19" s="1432"/>
      <c r="BE19" s="1432"/>
      <c r="BF19" s="1432"/>
      <c r="BG19" s="1432"/>
      <c r="BH19" s="1432"/>
      <c r="BI19" s="1432"/>
      <c r="BJ19" s="1432"/>
      <c r="BK19" s="1432"/>
      <c r="BL19" s="1432"/>
      <c r="BM19" s="1432"/>
      <c r="BN19" s="1432"/>
      <c r="BO19" s="1432"/>
      <c r="BP19" s="1432"/>
      <c r="BQ19" s="1432"/>
      <c r="BR19" s="1432"/>
      <c r="BS19" s="1432"/>
      <c r="BT19" s="1432"/>
      <c r="BU19" s="1432"/>
      <c r="BV19" s="1432"/>
      <c r="BW19" s="1432"/>
      <c r="BX19" s="1432"/>
    </row>
    <row r="20" spans="1:76" ht="14.15" customHeight="1">
      <c r="A20" s="499"/>
      <c r="B20" s="162"/>
      <c r="D20" s="499"/>
      <c r="G20" s="581"/>
      <c r="H20" s="581"/>
      <c r="I20" s="581"/>
      <c r="J20" s="581"/>
      <c r="K20" s="4897"/>
      <c r="L20" s="4897"/>
      <c r="M20" s="4897"/>
      <c r="N20" s="4897"/>
      <c r="O20" s="4897"/>
      <c r="P20" s="4897"/>
      <c r="Q20" s="4897"/>
      <c r="R20" s="4897"/>
      <c r="S20" s="4897"/>
      <c r="T20" s="4897"/>
      <c r="U20" s="4897"/>
      <c r="V20" s="4897"/>
      <c r="W20" s="4897"/>
      <c r="X20" s="4897"/>
      <c r="Y20" s="167"/>
      <c r="Z20" s="163"/>
      <c r="AA20" s="2055"/>
      <c r="AB20" s="2055"/>
      <c r="AC20" s="2055"/>
      <c r="AD20" s="2055"/>
      <c r="AE20" s="2055"/>
      <c r="AF20" s="2055"/>
      <c r="AG20" s="2055"/>
      <c r="AH20" s="2055"/>
      <c r="AI20" s="2055"/>
      <c r="AJ20" s="2055"/>
      <c r="AK20" s="2055"/>
      <c r="AL20" s="2055"/>
      <c r="AM20" s="653"/>
      <c r="AO20" s="150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row>
    <row r="21" spans="1:76" ht="14.15" customHeight="1">
      <c r="A21" s="499"/>
      <c r="B21" s="162"/>
      <c r="C21" s="499"/>
      <c r="D21" s="121" t="s">
        <v>1234</v>
      </c>
      <c r="F21" s="499"/>
      <c r="K21" s="499"/>
      <c r="L21" s="499"/>
      <c r="N21" s="499"/>
      <c r="O21" s="499"/>
      <c r="P21" s="499"/>
      <c r="Q21" s="499"/>
      <c r="R21" s="499"/>
      <c r="S21" s="499"/>
      <c r="Y21" s="167"/>
      <c r="Z21" s="163" t="s">
        <v>969</v>
      </c>
      <c r="AA21" s="2055" t="s">
        <v>970</v>
      </c>
      <c r="AB21" s="2055"/>
      <c r="AC21" s="2055"/>
      <c r="AD21" s="2055"/>
      <c r="AE21" s="2055"/>
      <c r="AF21" s="2055"/>
      <c r="AG21" s="2055"/>
      <c r="AH21" s="2055"/>
      <c r="AI21" s="2055"/>
      <c r="AJ21" s="2055"/>
      <c r="AK21" s="2055"/>
      <c r="AL21" s="2055"/>
      <c r="AM21" s="653"/>
      <c r="AO21" s="5036"/>
      <c r="AP21" s="5036"/>
      <c r="AQ21" s="5036"/>
      <c r="AR21" s="5036"/>
      <c r="AS21" s="5036"/>
      <c r="AT21" s="5036"/>
      <c r="AU21" s="5036"/>
      <c r="AV21" s="5036"/>
      <c r="AW21" s="5036"/>
      <c r="AX21" s="5036"/>
      <c r="AY21" s="5036"/>
      <c r="AZ21" s="5036"/>
      <c r="BA21" s="5036"/>
      <c r="BB21" s="5036"/>
      <c r="BC21" s="5036"/>
      <c r="BD21" s="5036"/>
      <c r="BE21" s="5036"/>
      <c r="BF21" s="5036"/>
      <c r="BG21" s="5036"/>
      <c r="BH21" s="5036"/>
      <c r="BI21" s="5036"/>
      <c r="BJ21" s="5036"/>
      <c r="BK21" s="5036"/>
      <c r="BL21" s="5036"/>
      <c r="BM21" s="5036"/>
      <c r="BN21" s="5036"/>
      <c r="BO21" s="5036"/>
      <c r="BP21" s="5036"/>
      <c r="BQ21" s="5036"/>
      <c r="BR21" s="5036"/>
      <c r="BS21" s="5036"/>
      <c r="BT21" s="5036"/>
      <c r="BU21" s="5036"/>
      <c r="BV21" s="5036"/>
      <c r="BW21" s="5036"/>
    </row>
    <row r="22" spans="1:76" ht="14.15" customHeight="1">
      <c r="A22" s="499"/>
      <c r="B22" s="162"/>
      <c r="C22" s="499"/>
      <c r="F22" s="499"/>
      <c r="K22" s="499"/>
      <c r="L22" s="499"/>
      <c r="N22" s="499"/>
      <c r="O22" s="499"/>
      <c r="P22" s="499"/>
      <c r="Q22" s="499"/>
      <c r="R22" s="499"/>
      <c r="S22" s="499"/>
      <c r="Z22" s="163"/>
      <c r="AA22" s="2055"/>
      <c r="AB22" s="2055"/>
      <c r="AC22" s="2055"/>
      <c r="AD22" s="2055"/>
      <c r="AE22" s="2055"/>
      <c r="AF22" s="2055"/>
      <c r="AG22" s="2055"/>
      <c r="AH22" s="2055"/>
      <c r="AI22" s="2055"/>
      <c r="AJ22" s="2055"/>
      <c r="AK22" s="2055"/>
      <c r="AL22" s="2055"/>
      <c r="AM22" s="653"/>
      <c r="AO22" s="5036" t="s">
        <v>1699</v>
      </c>
      <c r="AP22" s="5036"/>
      <c r="AQ22" s="5036"/>
      <c r="AR22" s="5036"/>
      <c r="AS22" s="5036"/>
      <c r="AT22" s="5036"/>
      <c r="AU22" s="5036"/>
      <c r="AV22" s="5036"/>
      <c r="AW22" s="5036"/>
      <c r="AX22" s="5036"/>
      <c r="AY22" s="5036"/>
      <c r="AZ22" s="5036"/>
      <c r="BA22" s="5036"/>
      <c r="BB22" s="5036"/>
      <c r="BC22" s="5036"/>
      <c r="BD22" s="5036"/>
      <c r="BE22" s="5036"/>
      <c r="BF22" s="5036"/>
      <c r="BG22" s="5036"/>
      <c r="BH22" s="5036"/>
      <c r="BI22" s="5036"/>
      <c r="BJ22" s="5036"/>
      <c r="BK22" s="5036"/>
      <c r="BL22" s="5036"/>
      <c r="BM22" s="5036"/>
      <c r="BN22" s="5036"/>
      <c r="BO22" s="5036"/>
      <c r="BP22" s="5036"/>
      <c r="BQ22" s="5036"/>
      <c r="BR22" s="5036"/>
      <c r="BS22" s="5036"/>
      <c r="BT22" s="5036"/>
      <c r="BU22" s="5036"/>
      <c r="BV22" s="5036"/>
      <c r="BW22" s="5036"/>
      <c r="BX22" s="1251"/>
    </row>
    <row r="23" spans="1:76" ht="14.15" customHeight="1">
      <c r="A23" s="499"/>
      <c r="B23" s="162"/>
      <c r="C23" s="499"/>
      <c r="D23" s="5046" t="s">
        <v>1665</v>
      </c>
      <c r="E23" s="5046"/>
      <c r="F23" s="5046"/>
      <c r="G23" s="5046"/>
      <c r="H23" s="5046"/>
      <c r="I23" s="5046"/>
      <c r="J23" s="5046"/>
      <c r="K23" s="5046"/>
      <c r="L23" s="5046"/>
      <c r="M23" s="5046"/>
      <c r="N23" s="5046"/>
      <c r="O23" s="5046"/>
      <c r="P23" s="5046"/>
      <c r="Q23" s="5046"/>
      <c r="R23" s="5046"/>
      <c r="S23" s="5046"/>
      <c r="T23" s="5046"/>
      <c r="U23" s="5046"/>
      <c r="V23" s="5046"/>
      <c r="W23" s="5046"/>
      <c r="X23" s="5046"/>
      <c r="Y23" s="5046"/>
      <c r="Z23" s="5046"/>
      <c r="AA23" s="5046"/>
      <c r="AB23" s="5046"/>
      <c r="AC23" s="5046"/>
      <c r="AD23" s="5046"/>
      <c r="AE23" s="5046"/>
      <c r="AF23" s="5046"/>
      <c r="AG23" s="5046"/>
      <c r="AH23" s="5046"/>
      <c r="AI23" s="5046"/>
      <c r="AJ23" s="5046"/>
      <c r="AK23" s="5046"/>
      <c r="AL23" s="5046"/>
      <c r="AM23" s="1180"/>
      <c r="AO23" s="1282" t="s">
        <v>1741</v>
      </c>
      <c r="AP23" s="1281"/>
      <c r="AQ23" s="128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row>
    <row r="24" spans="1:76" ht="14.15" customHeight="1">
      <c r="A24" s="499"/>
      <c r="B24" s="162"/>
      <c r="C24" s="2239" t="s">
        <v>176</v>
      </c>
      <c r="D24" s="2240"/>
      <c r="E24" s="2240"/>
      <c r="F24" s="2240"/>
      <c r="G24" s="2241"/>
      <c r="H24" s="2239" t="s">
        <v>1</v>
      </c>
      <c r="I24" s="2240"/>
      <c r="J24" s="2240"/>
      <c r="K24" s="2240"/>
      <c r="L24" s="2240"/>
      <c r="M24" s="2240"/>
      <c r="N24" s="2240"/>
      <c r="O24" s="2240"/>
      <c r="P24" s="2240"/>
      <c r="Q24" s="2240"/>
      <c r="R24" s="2240"/>
      <c r="S24" s="2240"/>
      <c r="T24" s="2240"/>
      <c r="U24" s="2240"/>
      <c r="V24" s="2240"/>
      <c r="W24" s="2240"/>
      <c r="X24" s="2240"/>
      <c r="Y24" s="2240"/>
      <c r="Z24" s="2240"/>
      <c r="AA24" s="2240"/>
      <c r="AB24" s="2240"/>
      <c r="AC24" s="2241"/>
      <c r="AD24" s="2239" t="s">
        <v>2</v>
      </c>
      <c r="AE24" s="2240"/>
      <c r="AF24" s="2240"/>
      <c r="AG24" s="2240"/>
      <c r="AH24" s="2240"/>
      <c r="AI24" s="2240"/>
      <c r="AJ24" s="2240"/>
      <c r="AK24" s="2241"/>
      <c r="AL24" s="259"/>
      <c r="AM24" s="652"/>
      <c r="AO24" s="5037" t="s">
        <v>1740</v>
      </c>
      <c r="AP24" s="5037"/>
      <c r="AQ24" s="5037"/>
      <c r="AR24" s="5037"/>
      <c r="AS24" s="5037"/>
      <c r="AT24" s="5037"/>
      <c r="AU24" s="5037"/>
      <c r="AV24" s="5037"/>
      <c r="AW24" s="5037"/>
      <c r="AX24" s="5037"/>
      <c r="AY24" s="5037"/>
      <c r="AZ24" s="5037"/>
      <c r="BA24" s="5037"/>
      <c r="BB24" s="5037"/>
      <c r="BC24" s="5037"/>
      <c r="BD24" s="5037"/>
      <c r="BE24" s="5037"/>
      <c r="BF24" s="5037"/>
      <c r="BG24" s="5037"/>
      <c r="BH24" s="5037"/>
      <c r="BI24" s="5037"/>
      <c r="BJ24" s="5037"/>
      <c r="BK24" s="5037"/>
      <c r="BL24" s="5037"/>
      <c r="BM24" s="5037"/>
      <c r="BN24" s="5037"/>
      <c r="BO24" s="5037"/>
      <c r="BP24" s="5037"/>
      <c r="BQ24" s="5037"/>
      <c r="BR24" s="5037"/>
      <c r="BS24" s="5037"/>
      <c r="BT24" s="5037"/>
      <c r="BU24" s="5037"/>
      <c r="BV24" s="5037"/>
      <c r="BW24" s="5037"/>
      <c r="BX24" s="5037"/>
    </row>
    <row r="25" spans="1:76" ht="18" customHeight="1">
      <c r="A25" s="499"/>
      <c r="B25" s="162"/>
      <c r="C25" s="5040" t="s">
        <v>175</v>
      </c>
      <c r="D25" s="5041"/>
      <c r="E25" s="2430"/>
      <c r="F25" s="2430"/>
      <c r="G25" s="752" t="s">
        <v>47</v>
      </c>
      <c r="H25" s="753"/>
      <c r="I25" s="754"/>
      <c r="J25" s="169"/>
      <c r="K25" s="169"/>
      <c r="L25" s="169"/>
      <c r="M25" s="169"/>
      <c r="N25" s="169"/>
      <c r="O25" s="169"/>
      <c r="P25" s="169"/>
      <c r="Q25" s="169"/>
      <c r="R25" s="754"/>
      <c r="S25" s="755" t="s">
        <v>449</v>
      </c>
      <c r="T25" s="5038"/>
      <c r="U25" s="5038"/>
      <c r="V25" s="5038"/>
      <c r="W25" s="5038"/>
      <c r="X25" s="5038"/>
      <c r="Y25" s="5038"/>
      <c r="Z25" s="5038"/>
      <c r="AA25" s="5038"/>
      <c r="AB25" s="5038"/>
      <c r="AC25" s="756" t="s">
        <v>450</v>
      </c>
      <c r="AD25" s="5039"/>
      <c r="AE25" s="3712"/>
      <c r="AF25" s="3712"/>
      <c r="AG25" s="3712"/>
      <c r="AH25" s="3712"/>
      <c r="AI25" s="3712"/>
      <c r="AJ25" s="3712"/>
      <c r="AK25" s="3713"/>
      <c r="AL25" s="259"/>
      <c r="AM25" s="652"/>
      <c r="AO25" s="5037"/>
      <c r="AP25" s="5037"/>
      <c r="AQ25" s="5037"/>
      <c r="AR25" s="5037"/>
      <c r="AS25" s="5037"/>
      <c r="AT25" s="5037"/>
      <c r="AU25" s="5037"/>
      <c r="AV25" s="5037"/>
      <c r="AW25" s="5037"/>
      <c r="AX25" s="5037"/>
      <c r="AY25" s="5037"/>
      <c r="AZ25" s="5037"/>
      <c r="BA25" s="5037"/>
      <c r="BB25" s="5037"/>
      <c r="BC25" s="5037"/>
      <c r="BD25" s="5037"/>
      <c r="BE25" s="5037"/>
      <c r="BF25" s="5037"/>
      <c r="BG25" s="5037"/>
      <c r="BH25" s="5037"/>
      <c r="BI25" s="5037"/>
      <c r="BJ25" s="5037"/>
      <c r="BK25" s="5037"/>
      <c r="BL25" s="5037"/>
      <c r="BM25" s="5037"/>
      <c r="BN25" s="5037"/>
      <c r="BO25" s="5037"/>
      <c r="BP25" s="5037"/>
      <c r="BQ25" s="5037"/>
      <c r="BR25" s="5037"/>
      <c r="BS25" s="5037"/>
      <c r="BT25" s="5037"/>
      <c r="BU25" s="5037"/>
      <c r="BV25" s="5037"/>
      <c r="BW25" s="5037"/>
      <c r="BX25" s="5037"/>
    </row>
    <row r="26" spans="1:76" ht="18" customHeight="1">
      <c r="A26" s="499"/>
      <c r="B26" s="162"/>
      <c r="C26" s="5040" t="s">
        <v>493</v>
      </c>
      <c r="D26" s="5041"/>
      <c r="E26" s="2430"/>
      <c r="F26" s="2430"/>
      <c r="G26" s="752" t="s">
        <v>47</v>
      </c>
      <c r="H26" s="753"/>
      <c r="I26" s="754"/>
      <c r="J26" s="754"/>
      <c r="K26" s="754"/>
      <c r="L26" s="754"/>
      <c r="M26" s="754"/>
      <c r="N26" s="754"/>
      <c r="O26" s="754"/>
      <c r="P26" s="754"/>
      <c r="Q26" s="754"/>
      <c r="R26" s="754"/>
      <c r="S26" s="755" t="s">
        <v>449</v>
      </c>
      <c r="T26" s="5038"/>
      <c r="U26" s="5038"/>
      <c r="V26" s="5038"/>
      <c r="W26" s="5038"/>
      <c r="X26" s="5038"/>
      <c r="Y26" s="5038"/>
      <c r="Z26" s="5038"/>
      <c r="AA26" s="5038"/>
      <c r="AB26" s="5038"/>
      <c r="AC26" s="756" t="s">
        <v>450</v>
      </c>
      <c r="AD26" s="5039"/>
      <c r="AE26" s="3712"/>
      <c r="AF26" s="3712"/>
      <c r="AG26" s="3712"/>
      <c r="AH26" s="3712"/>
      <c r="AI26" s="3712"/>
      <c r="AJ26" s="3712"/>
      <c r="AK26" s="3713"/>
      <c r="AL26" s="259"/>
      <c r="AM26" s="652"/>
      <c r="AO26" s="5037"/>
      <c r="AP26" s="5037"/>
      <c r="AQ26" s="5037"/>
      <c r="AR26" s="5037"/>
      <c r="AS26" s="5037"/>
      <c r="AT26" s="5037"/>
      <c r="AU26" s="5037"/>
      <c r="AV26" s="5037"/>
      <c r="AW26" s="5037"/>
      <c r="AX26" s="5037"/>
      <c r="AY26" s="5037"/>
      <c r="AZ26" s="5037"/>
      <c r="BA26" s="5037"/>
      <c r="BB26" s="5037"/>
      <c r="BC26" s="5037"/>
      <c r="BD26" s="5037"/>
      <c r="BE26" s="5037"/>
      <c r="BF26" s="5037"/>
      <c r="BG26" s="5037"/>
      <c r="BH26" s="5037"/>
      <c r="BI26" s="5037"/>
      <c r="BJ26" s="5037"/>
      <c r="BK26" s="5037"/>
      <c r="BL26" s="5037"/>
      <c r="BM26" s="5037"/>
      <c r="BN26" s="5037"/>
      <c r="BO26" s="5037"/>
      <c r="BP26" s="5037"/>
      <c r="BQ26" s="5037"/>
      <c r="BR26" s="5037"/>
      <c r="BS26" s="5037"/>
      <c r="BT26" s="5037"/>
      <c r="BU26" s="5037"/>
      <c r="BV26" s="5037"/>
      <c r="BW26" s="5037"/>
      <c r="BX26" s="5037"/>
    </row>
    <row r="27" spans="1:76" ht="18" customHeight="1">
      <c r="A27" s="499"/>
      <c r="B27" s="161"/>
      <c r="C27" s="5040" t="s">
        <v>494</v>
      </c>
      <c r="D27" s="5041"/>
      <c r="E27" s="2430"/>
      <c r="F27" s="2430"/>
      <c r="G27" s="752" t="s">
        <v>47</v>
      </c>
      <c r="H27" s="753"/>
      <c r="I27" s="754"/>
      <c r="J27" s="754"/>
      <c r="K27" s="754"/>
      <c r="L27" s="754"/>
      <c r="M27" s="754"/>
      <c r="N27" s="754"/>
      <c r="O27" s="754"/>
      <c r="P27" s="754"/>
      <c r="Q27" s="754"/>
      <c r="R27" s="754"/>
      <c r="S27" s="755" t="s">
        <v>449</v>
      </c>
      <c r="T27" s="5038"/>
      <c r="U27" s="5038"/>
      <c r="V27" s="5038"/>
      <c r="W27" s="5038"/>
      <c r="X27" s="5038"/>
      <c r="Y27" s="5038"/>
      <c r="Z27" s="5038"/>
      <c r="AA27" s="5038"/>
      <c r="AB27" s="5038"/>
      <c r="AC27" s="756" t="s">
        <v>450</v>
      </c>
      <c r="AD27" s="5039"/>
      <c r="AE27" s="3712"/>
      <c r="AF27" s="3712"/>
      <c r="AG27" s="3712"/>
      <c r="AH27" s="3712"/>
      <c r="AI27" s="3712"/>
      <c r="AJ27" s="3712"/>
      <c r="AK27" s="3713"/>
      <c r="AL27" s="259"/>
      <c r="AM27" s="652"/>
      <c r="AO27" s="3587"/>
      <c r="AP27" s="2138"/>
      <c r="AQ27" s="2138"/>
      <c r="AR27" s="2138"/>
      <c r="AS27" s="2138"/>
      <c r="AT27" s="2138"/>
      <c r="AU27" s="2138"/>
      <c r="AV27" s="2138"/>
      <c r="AW27" s="2138"/>
      <c r="AX27" s="2138"/>
      <c r="AY27" s="2138"/>
      <c r="AZ27" s="2138"/>
      <c r="BA27" s="2138"/>
      <c r="BB27" s="2138"/>
      <c r="BC27" s="2138"/>
      <c r="BD27" s="2138"/>
      <c r="BE27" s="2138"/>
      <c r="BF27" s="2138"/>
      <c r="BG27" s="2138"/>
      <c r="BH27" s="2138"/>
      <c r="BI27" s="2138"/>
      <c r="BJ27" s="2138"/>
      <c r="BK27" s="2138"/>
      <c r="BL27" s="2138"/>
      <c r="BM27" s="2138"/>
      <c r="BN27" s="2138"/>
      <c r="BO27" s="2138"/>
      <c r="BP27" s="2138"/>
      <c r="BQ27" s="2138"/>
      <c r="BR27" s="2138"/>
      <c r="BS27" s="2138"/>
      <c r="BT27" s="2138"/>
      <c r="BU27" s="2138"/>
      <c r="BV27" s="2138"/>
      <c r="BW27" s="2138"/>
      <c r="BX27" s="2138"/>
    </row>
    <row r="28" spans="1:76" ht="18" customHeight="1">
      <c r="A28" s="499"/>
      <c r="B28" s="162"/>
      <c r="C28" s="5040" t="s">
        <v>495</v>
      </c>
      <c r="D28" s="5041"/>
      <c r="E28" s="2430"/>
      <c r="F28" s="2430"/>
      <c r="G28" s="752" t="s">
        <v>47</v>
      </c>
      <c r="H28" s="753"/>
      <c r="I28" s="754"/>
      <c r="J28" s="754"/>
      <c r="K28" s="754"/>
      <c r="L28" s="754"/>
      <c r="M28" s="754"/>
      <c r="N28" s="754"/>
      <c r="O28" s="754"/>
      <c r="P28" s="754"/>
      <c r="Q28" s="754"/>
      <c r="R28" s="754"/>
      <c r="S28" s="755" t="s">
        <v>449</v>
      </c>
      <c r="T28" s="5038"/>
      <c r="U28" s="5038"/>
      <c r="V28" s="5038"/>
      <c r="W28" s="5038"/>
      <c r="X28" s="5038"/>
      <c r="Y28" s="5038"/>
      <c r="Z28" s="5038"/>
      <c r="AA28" s="5038"/>
      <c r="AB28" s="5038"/>
      <c r="AC28" s="756" t="s">
        <v>450</v>
      </c>
      <c r="AD28" s="5039"/>
      <c r="AE28" s="3712"/>
      <c r="AF28" s="3712"/>
      <c r="AG28" s="3712"/>
      <c r="AH28" s="3712"/>
      <c r="AI28" s="3712"/>
      <c r="AJ28" s="3712"/>
      <c r="AK28" s="3713"/>
      <c r="AL28" s="259"/>
      <c r="AM28" s="652"/>
    </row>
    <row r="29" spans="1:76" ht="18" customHeight="1">
      <c r="A29" s="499"/>
      <c r="B29" s="162"/>
      <c r="C29" s="5040" t="s">
        <v>496</v>
      </c>
      <c r="D29" s="5041"/>
      <c r="E29" s="2430"/>
      <c r="F29" s="2430"/>
      <c r="G29" s="752" t="s">
        <v>47</v>
      </c>
      <c r="H29" s="753"/>
      <c r="I29" s="754"/>
      <c r="J29" s="754"/>
      <c r="K29" s="754"/>
      <c r="L29" s="754"/>
      <c r="M29" s="754"/>
      <c r="N29" s="754"/>
      <c r="O29" s="754"/>
      <c r="P29" s="754"/>
      <c r="Q29" s="754"/>
      <c r="R29" s="754"/>
      <c r="S29" s="755" t="s">
        <v>449</v>
      </c>
      <c r="T29" s="5038"/>
      <c r="U29" s="5038"/>
      <c r="V29" s="5038"/>
      <c r="W29" s="5038"/>
      <c r="X29" s="5038"/>
      <c r="Y29" s="5038"/>
      <c r="Z29" s="5038"/>
      <c r="AA29" s="5038"/>
      <c r="AB29" s="5038"/>
      <c r="AC29" s="756" t="s">
        <v>450</v>
      </c>
      <c r="AD29" s="5039"/>
      <c r="AE29" s="3712"/>
      <c r="AF29" s="3712"/>
      <c r="AG29" s="3712"/>
      <c r="AH29" s="3712"/>
      <c r="AI29" s="3712"/>
      <c r="AJ29" s="3712"/>
      <c r="AK29" s="3713"/>
      <c r="AL29" s="259"/>
      <c r="AM29" s="652"/>
    </row>
    <row r="30" spans="1:76" ht="18" customHeight="1">
      <c r="A30" s="499"/>
      <c r="B30" s="162"/>
      <c r="C30" s="5040" t="s">
        <v>497</v>
      </c>
      <c r="D30" s="5041"/>
      <c r="E30" s="2430"/>
      <c r="F30" s="2430"/>
      <c r="G30" s="752" t="s">
        <v>47</v>
      </c>
      <c r="H30" s="753"/>
      <c r="I30" s="754"/>
      <c r="J30" s="754"/>
      <c r="K30" s="754"/>
      <c r="L30" s="754"/>
      <c r="M30" s="754"/>
      <c r="N30" s="754"/>
      <c r="O30" s="754"/>
      <c r="P30" s="754"/>
      <c r="Q30" s="754"/>
      <c r="R30" s="754"/>
      <c r="S30" s="755" t="s">
        <v>449</v>
      </c>
      <c r="T30" s="5038"/>
      <c r="U30" s="5038"/>
      <c r="V30" s="5038"/>
      <c r="W30" s="5038"/>
      <c r="X30" s="5038"/>
      <c r="Y30" s="5038"/>
      <c r="Z30" s="5038"/>
      <c r="AA30" s="5038"/>
      <c r="AB30" s="5038"/>
      <c r="AC30" s="756" t="s">
        <v>450</v>
      </c>
      <c r="AD30" s="5039"/>
      <c r="AE30" s="3712"/>
      <c r="AF30" s="3712"/>
      <c r="AG30" s="3712"/>
      <c r="AH30" s="3712"/>
      <c r="AI30" s="3712"/>
      <c r="AJ30" s="3712"/>
      <c r="AK30" s="3713"/>
      <c r="AL30" s="10"/>
      <c r="AM30" s="659"/>
    </row>
    <row r="31" spans="1:76" ht="18" customHeight="1">
      <c r="A31" s="499"/>
      <c r="B31" s="162"/>
      <c r="C31" s="5040" t="s">
        <v>498</v>
      </c>
      <c r="D31" s="5041"/>
      <c r="E31" s="2430"/>
      <c r="F31" s="2430"/>
      <c r="G31" s="752" t="s">
        <v>47</v>
      </c>
      <c r="H31" s="753"/>
      <c r="I31" s="754"/>
      <c r="J31" s="754"/>
      <c r="K31" s="754"/>
      <c r="L31" s="754"/>
      <c r="M31" s="754"/>
      <c r="N31" s="754"/>
      <c r="O31" s="754"/>
      <c r="P31" s="754"/>
      <c r="Q31" s="754"/>
      <c r="R31" s="754"/>
      <c r="S31" s="755" t="s">
        <v>449</v>
      </c>
      <c r="T31" s="5038"/>
      <c r="U31" s="5038"/>
      <c r="V31" s="5038"/>
      <c r="W31" s="5038"/>
      <c r="X31" s="5038"/>
      <c r="Y31" s="5038"/>
      <c r="Z31" s="5038"/>
      <c r="AA31" s="5038"/>
      <c r="AB31" s="5038"/>
      <c r="AC31" s="756" t="s">
        <v>450</v>
      </c>
      <c r="AD31" s="5039"/>
      <c r="AE31" s="3712"/>
      <c r="AF31" s="3712"/>
      <c r="AG31" s="3712"/>
      <c r="AH31" s="3712"/>
      <c r="AI31" s="3712"/>
      <c r="AJ31" s="3712"/>
      <c r="AK31" s="3713"/>
      <c r="AL31" s="259"/>
      <c r="AM31" s="652"/>
    </row>
    <row r="32" spans="1:76" ht="18" customHeight="1">
      <c r="A32" s="499"/>
      <c r="B32" s="162"/>
      <c r="C32" s="5040" t="s">
        <v>499</v>
      </c>
      <c r="D32" s="5041"/>
      <c r="E32" s="2430"/>
      <c r="F32" s="2430"/>
      <c r="G32" s="752" t="s">
        <v>47</v>
      </c>
      <c r="H32" s="753"/>
      <c r="I32" s="754"/>
      <c r="J32" s="754"/>
      <c r="K32" s="754"/>
      <c r="L32" s="754"/>
      <c r="M32" s="754"/>
      <c r="N32" s="754"/>
      <c r="O32" s="754"/>
      <c r="P32" s="754"/>
      <c r="Q32" s="754"/>
      <c r="R32" s="754"/>
      <c r="S32" s="755" t="s">
        <v>449</v>
      </c>
      <c r="T32" s="5038"/>
      <c r="U32" s="5038"/>
      <c r="V32" s="5038"/>
      <c r="W32" s="5038"/>
      <c r="X32" s="5038"/>
      <c r="Y32" s="5038"/>
      <c r="Z32" s="5038"/>
      <c r="AA32" s="5038"/>
      <c r="AB32" s="5038"/>
      <c r="AC32" s="756" t="s">
        <v>450</v>
      </c>
      <c r="AD32" s="5039"/>
      <c r="AE32" s="3712"/>
      <c r="AF32" s="3712"/>
      <c r="AG32" s="3712"/>
      <c r="AH32" s="3712"/>
      <c r="AI32" s="3712"/>
      <c r="AJ32" s="3712"/>
      <c r="AK32" s="3713"/>
      <c r="AL32" s="259"/>
      <c r="AM32" s="652"/>
    </row>
    <row r="33" spans="1:39" ht="18" customHeight="1">
      <c r="A33" s="499"/>
      <c r="B33" s="162"/>
      <c r="C33" s="5040" t="s">
        <v>500</v>
      </c>
      <c r="D33" s="5041"/>
      <c r="E33" s="2430"/>
      <c r="F33" s="2430"/>
      <c r="G33" s="752" t="s">
        <v>47</v>
      </c>
      <c r="H33" s="753"/>
      <c r="I33" s="754"/>
      <c r="J33" s="754"/>
      <c r="K33" s="754"/>
      <c r="L33" s="754"/>
      <c r="M33" s="754"/>
      <c r="N33" s="754"/>
      <c r="O33" s="754"/>
      <c r="P33" s="754"/>
      <c r="Q33" s="754"/>
      <c r="R33" s="754"/>
      <c r="S33" s="755" t="s">
        <v>449</v>
      </c>
      <c r="T33" s="5038"/>
      <c r="U33" s="5038"/>
      <c r="V33" s="5038"/>
      <c r="W33" s="5038"/>
      <c r="X33" s="5038"/>
      <c r="Y33" s="5038"/>
      <c r="Z33" s="5038"/>
      <c r="AA33" s="5038"/>
      <c r="AB33" s="5038"/>
      <c r="AC33" s="756" t="s">
        <v>450</v>
      </c>
      <c r="AD33" s="5039"/>
      <c r="AE33" s="3712"/>
      <c r="AF33" s="3712"/>
      <c r="AG33" s="3712"/>
      <c r="AH33" s="3712"/>
      <c r="AI33" s="3712"/>
      <c r="AJ33" s="3712"/>
      <c r="AK33" s="3713"/>
      <c r="AL33" s="259"/>
      <c r="AM33" s="652"/>
    </row>
    <row r="34" spans="1:39" ht="18" customHeight="1">
      <c r="A34" s="499"/>
      <c r="B34" s="162"/>
      <c r="C34" s="5040" t="s">
        <v>501</v>
      </c>
      <c r="D34" s="5041"/>
      <c r="E34" s="2430"/>
      <c r="F34" s="2430"/>
      <c r="G34" s="752" t="s">
        <v>47</v>
      </c>
      <c r="H34" s="753"/>
      <c r="I34" s="754"/>
      <c r="J34" s="754"/>
      <c r="K34" s="754"/>
      <c r="L34" s="754"/>
      <c r="M34" s="754"/>
      <c r="N34" s="754"/>
      <c r="O34" s="754"/>
      <c r="P34" s="754"/>
      <c r="Q34" s="754"/>
      <c r="R34" s="754"/>
      <c r="S34" s="755" t="s">
        <v>449</v>
      </c>
      <c r="T34" s="5038"/>
      <c r="U34" s="5038"/>
      <c r="V34" s="5038"/>
      <c r="W34" s="5038"/>
      <c r="X34" s="5038"/>
      <c r="Y34" s="5038"/>
      <c r="Z34" s="5038"/>
      <c r="AA34" s="5038"/>
      <c r="AB34" s="5038"/>
      <c r="AC34" s="756" t="s">
        <v>450</v>
      </c>
      <c r="AD34" s="5039"/>
      <c r="AE34" s="3712"/>
      <c r="AF34" s="3712"/>
      <c r="AG34" s="3712"/>
      <c r="AH34" s="3712"/>
      <c r="AI34" s="3712"/>
      <c r="AJ34" s="3712"/>
      <c r="AK34" s="3713"/>
      <c r="AM34" s="164"/>
    </row>
    <row r="35" spans="1:39" ht="18" customHeight="1">
      <c r="A35" s="499"/>
      <c r="B35" s="162"/>
      <c r="C35" s="5040" t="s">
        <v>502</v>
      </c>
      <c r="D35" s="5041"/>
      <c r="E35" s="2430"/>
      <c r="F35" s="2430"/>
      <c r="G35" s="752" t="s">
        <v>47</v>
      </c>
      <c r="H35" s="753"/>
      <c r="I35" s="754"/>
      <c r="J35" s="754"/>
      <c r="K35" s="754"/>
      <c r="L35" s="754"/>
      <c r="M35" s="754"/>
      <c r="N35" s="754"/>
      <c r="O35" s="754"/>
      <c r="P35" s="754"/>
      <c r="Q35" s="754"/>
      <c r="R35" s="754"/>
      <c r="S35" s="755" t="s">
        <v>449</v>
      </c>
      <c r="T35" s="5038"/>
      <c r="U35" s="5038"/>
      <c r="V35" s="5038"/>
      <c r="W35" s="5038"/>
      <c r="X35" s="5038"/>
      <c r="Y35" s="5038"/>
      <c r="Z35" s="5038"/>
      <c r="AA35" s="5038"/>
      <c r="AB35" s="5038"/>
      <c r="AC35" s="756" t="s">
        <v>450</v>
      </c>
      <c r="AD35" s="5039"/>
      <c r="AE35" s="3712"/>
      <c r="AF35" s="3712"/>
      <c r="AG35" s="3712"/>
      <c r="AH35" s="3712"/>
      <c r="AI35" s="3712"/>
      <c r="AJ35" s="3712"/>
      <c r="AK35" s="3713"/>
      <c r="AL35" s="259"/>
      <c r="AM35" s="652"/>
    </row>
    <row r="36" spans="1:39" ht="18" customHeight="1">
      <c r="A36" s="499"/>
      <c r="B36" s="162"/>
      <c r="C36" s="5040" t="s">
        <v>503</v>
      </c>
      <c r="D36" s="5041"/>
      <c r="E36" s="2430"/>
      <c r="F36" s="2430"/>
      <c r="G36" s="752" t="s">
        <v>47</v>
      </c>
      <c r="H36" s="2239"/>
      <c r="I36" s="2240"/>
      <c r="J36" s="2240"/>
      <c r="K36" s="2240"/>
      <c r="L36" s="2240"/>
      <c r="M36" s="2240"/>
      <c r="N36" s="2240"/>
      <c r="O36" s="2240"/>
      <c r="P36" s="2240"/>
      <c r="Q36" s="2240"/>
      <c r="R36" s="2240"/>
      <c r="S36" s="755" t="s">
        <v>449</v>
      </c>
      <c r="T36" s="5038"/>
      <c r="U36" s="5038"/>
      <c r="V36" s="5038"/>
      <c r="W36" s="5038"/>
      <c r="X36" s="5038"/>
      <c r="Y36" s="5038"/>
      <c r="Z36" s="5038"/>
      <c r="AA36" s="5038"/>
      <c r="AB36" s="5038"/>
      <c r="AC36" s="756" t="s">
        <v>450</v>
      </c>
      <c r="AD36" s="5039"/>
      <c r="AE36" s="3712"/>
      <c r="AF36" s="3712"/>
      <c r="AG36" s="3712"/>
      <c r="AH36" s="3712"/>
      <c r="AI36" s="3712"/>
      <c r="AJ36" s="3712"/>
      <c r="AK36" s="3713"/>
      <c r="AL36" s="259"/>
      <c r="AM36" s="652"/>
    </row>
    <row r="37" spans="1:39" ht="18" customHeight="1">
      <c r="A37" s="499"/>
      <c r="B37" s="162"/>
      <c r="C37" s="170"/>
      <c r="D37" s="1210" t="s">
        <v>504</v>
      </c>
      <c r="E37" s="1218"/>
      <c r="F37" s="1218"/>
      <c r="G37" s="887"/>
      <c r="H37" s="96"/>
      <c r="I37" s="96"/>
      <c r="J37" s="96"/>
      <c r="K37" s="96"/>
      <c r="L37" s="96"/>
      <c r="M37" s="96"/>
      <c r="N37" s="96"/>
      <c r="O37" s="96"/>
      <c r="P37" s="96"/>
      <c r="Q37" s="96"/>
      <c r="R37" s="96"/>
      <c r="S37" s="499"/>
      <c r="T37" s="847"/>
      <c r="U37" s="847"/>
      <c r="V37" s="847"/>
      <c r="W37" s="847"/>
      <c r="X37" s="847"/>
      <c r="Y37" s="1333"/>
      <c r="Z37" s="847"/>
      <c r="AA37" s="847"/>
      <c r="AB37" s="847"/>
      <c r="AD37" s="847"/>
      <c r="AE37" s="1214"/>
      <c r="AF37" s="1214"/>
      <c r="AG37" s="1214"/>
      <c r="AH37" s="1214"/>
      <c r="AI37" s="1214"/>
      <c r="AJ37" s="1214"/>
      <c r="AK37" s="1214"/>
      <c r="AL37" s="259"/>
      <c r="AM37" s="652"/>
    </row>
    <row r="38" spans="1:39" ht="18" customHeight="1">
      <c r="A38" s="499"/>
      <c r="B38" s="162"/>
      <c r="C38" s="170"/>
      <c r="D38" s="1229" t="s">
        <v>2321</v>
      </c>
      <c r="E38" s="1229"/>
      <c r="F38" s="1229"/>
      <c r="G38" s="1229"/>
      <c r="H38" s="1229"/>
      <c r="I38" s="1229"/>
      <c r="J38" s="1229"/>
      <c r="K38" s="1229"/>
      <c r="L38" s="1229"/>
      <c r="M38" s="1229"/>
      <c r="N38" s="1229"/>
      <c r="O38" s="1229"/>
      <c r="P38" s="1229"/>
      <c r="Q38" s="1229"/>
      <c r="R38" s="1229"/>
      <c r="S38" s="1229"/>
      <c r="T38" s="1229"/>
      <c r="U38" s="1229"/>
      <c r="V38" s="1229"/>
      <c r="W38" s="1229"/>
      <c r="X38" s="1229"/>
      <c r="Y38" s="1334"/>
      <c r="Z38" s="847"/>
      <c r="AA38" s="847"/>
      <c r="AB38" s="847"/>
      <c r="AD38" s="847"/>
      <c r="AE38" s="1214"/>
      <c r="AF38" s="1214"/>
      <c r="AG38" s="1214"/>
      <c r="AH38" s="1214"/>
      <c r="AI38" s="1214"/>
      <c r="AJ38" s="1214"/>
      <c r="AK38" s="1214"/>
      <c r="AL38" s="259"/>
      <c r="AM38" s="652"/>
    </row>
    <row r="39" spans="1:39" ht="18" customHeight="1">
      <c r="A39" s="499"/>
      <c r="B39" s="162"/>
      <c r="C39" s="170"/>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55"/>
      <c r="AA39" s="100"/>
      <c r="AB39" s="100"/>
      <c r="AC39" s="829"/>
      <c r="AD39" s="100"/>
      <c r="AE39" s="829"/>
      <c r="AF39" s="829"/>
      <c r="AG39" s="829"/>
      <c r="AH39" s="829"/>
      <c r="AI39" s="829"/>
      <c r="AJ39" s="829"/>
      <c r="AK39" s="829"/>
      <c r="AL39" s="829"/>
      <c r="AM39" s="654"/>
    </row>
    <row r="40" spans="1:39" ht="14.15" customHeight="1">
      <c r="A40" s="499"/>
      <c r="B40" s="162"/>
      <c r="C40" s="170"/>
      <c r="D40" s="121" t="s">
        <v>1666</v>
      </c>
      <c r="F40" s="757"/>
      <c r="G40" s="757"/>
      <c r="H40" s="499"/>
      <c r="I40" s="499"/>
      <c r="J40" s="499"/>
      <c r="K40" s="499"/>
      <c r="L40" s="499"/>
      <c r="M40" s="499"/>
      <c r="N40" s="499"/>
      <c r="O40" s="499"/>
      <c r="P40" s="499"/>
      <c r="Q40" s="499"/>
      <c r="R40" s="96"/>
      <c r="S40" s="96"/>
      <c r="T40" s="97"/>
      <c r="U40" s="98"/>
      <c r="V40" s="98"/>
      <c r="W40" s="499"/>
      <c r="X40" s="499"/>
      <c r="Y40" s="100"/>
      <c r="Z40" s="171"/>
      <c r="AA40" s="829"/>
      <c r="AB40" s="829"/>
      <c r="AC40" s="829"/>
      <c r="AD40" s="829"/>
      <c r="AE40" s="829"/>
      <c r="AF40" s="829"/>
      <c r="AG40" s="829"/>
      <c r="AH40" s="829"/>
      <c r="AI40" s="829"/>
      <c r="AJ40" s="829"/>
      <c r="AK40" s="100"/>
      <c r="AL40" s="829"/>
      <c r="AM40" s="654"/>
    </row>
    <row r="41" spans="1:39">
      <c r="A41" s="499"/>
      <c r="B41" s="162"/>
      <c r="C41" s="499"/>
      <c r="D41" s="499"/>
      <c r="E41" s="499"/>
      <c r="F41" s="499"/>
      <c r="G41" s="499"/>
      <c r="H41" s="1891"/>
      <c r="I41" s="1891"/>
      <c r="J41" s="1891"/>
      <c r="K41" s="1891"/>
      <c r="L41" s="1891"/>
      <c r="M41" s="1891"/>
      <c r="N41" s="1891"/>
      <c r="O41" s="1891"/>
      <c r="P41" s="1891"/>
      <c r="Q41" s="1891"/>
      <c r="Y41" s="499"/>
      <c r="Z41" s="171"/>
      <c r="AM41" s="164"/>
    </row>
    <row r="42" spans="1:39" ht="14.15" customHeight="1">
      <c r="A42" s="499"/>
      <c r="B42" s="162"/>
      <c r="D42" s="121" t="s">
        <v>1667</v>
      </c>
      <c r="S42" s="96"/>
      <c r="T42" s="96"/>
      <c r="U42" s="96"/>
      <c r="V42" s="96"/>
      <c r="W42" s="96"/>
      <c r="X42" s="96"/>
      <c r="Y42" s="100"/>
      <c r="Z42" s="758" t="s">
        <v>455</v>
      </c>
      <c r="AA42" s="2055" t="s">
        <v>505</v>
      </c>
      <c r="AB42" s="5049"/>
      <c r="AC42" s="5049"/>
      <c r="AD42" s="5049"/>
      <c r="AE42" s="5049"/>
      <c r="AF42" s="5049"/>
      <c r="AG42" s="5049"/>
      <c r="AH42" s="5049"/>
      <c r="AI42" s="5049"/>
      <c r="AJ42" s="5049"/>
      <c r="AK42" s="5049"/>
      <c r="AL42" s="5049"/>
      <c r="AM42" s="674"/>
    </row>
    <row r="43" spans="1:39" ht="14.15" customHeight="1">
      <c r="A43" s="499"/>
      <c r="B43" s="162"/>
      <c r="E43" s="121" t="s">
        <v>506</v>
      </c>
      <c r="H43" s="499"/>
      <c r="I43" s="499"/>
      <c r="J43" s="499"/>
      <c r="K43" s="499"/>
      <c r="L43" s="499"/>
      <c r="M43" s="499"/>
      <c r="N43" s="499"/>
      <c r="O43" s="499"/>
      <c r="P43" s="499"/>
      <c r="Q43" s="499"/>
      <c r="R43" s="96"/>
      <c r="S43" s="96"/>
      <c r="T43" s="97"/>
      <c r="U43" s="98"/>
      <c r="V43" s="98"/>
      <c r="W43" s="499"/>
      <c r="X43" s="499"/>
      <c r="Y43" s="100"/>
      <c r="Z43" s="155"/>
      <c r="AA43" s="5049"/>
      <c r="AB43" s="5049"/>
      <c r="AC43" s="5049"/>
      <c r="AD43" s="5049"/>
      <c r="AE43" s="5049"/>
      <c r="AF43" s="5049"/>
      <c r="AG43" s="5049"/>
      <c r="AH43" s="5049"/>
      <c r="AI43" s="5049"/>
      <c r="AJ43" s="5049"/>
      <c r="AK43" s="5049"/>
      <c r="AL43" s="5049"/>
      <c r="AM43" s="674"/>
    </row>
    <row r="44" spans="1:39" ht="14.15" customHeight="1">
      <c r="A44" s="499"/>
      <c r="B44" s="162"/>
      <c r="D44" s="499"/>
      <c r="M44" s="1891"/>
      <c r="N44" s="1891"/>
      <c r="O44" s="1891"/>
      <c r="P44" s="1891"/>
      <c r="W44" s="100"/>
      <c r="X44" s="100"/>
      <c r="Y44" s="829"/>
      <c r="Z44" s="171"/>
      <c r="AA44" s="100"/>
      <c r="AB44" s="829"/>
      <c r="AC44" s="100"/>
      <c r="AD44" s="100"/>
      <c r="AE44" s="100"/>
      <c r="AF44" s="100"/>
      <c r="AG44" s="100"/>
      <c r="AH44" s="100"/>
      <c r="AI44" s="100"/>
      <c r="AJ44" s="100"/>
      <c r="AK44" s="100"/>
      <c r="AL44" s="829"/>
      <c r="AM44" s="654"/>
    </row>
    <row r="45" spans="1:39" ht="14.15" customHeight="1">
      <c r="A45" s="499"/>
      <c r="B45" s="162" t="s">
        <v>507</v>
      </c>
      <c r="C45" s="3560" t="s">
        <v>1916</v>
      </c>
      <c r="D45" s="3560"/>
      <c r="E45" s="3560"/>
      <c r="F45" s="3560"/>
      <c r="G45" s="3560"/>
      <c r="H45" s="3560"/>
      <c r="I45" s="3560"/>
      <c r="J45" s="3560"/>
      <c r="K45" s="3560"/>
      <c r="L45" s="3560"/>
      <c r="M45" s="3560"/>
      <c r="N45" s="3560"/>
      <c r="O45" s="3560"/>
      <c r="P45" s="3560"/>
      <c r="Q45" s="3560"/>
      <c r="R45" s="3560"/>
      <c r="S45" s="3560"/>
      <c r="T45" s="3560"/>
      <c r="U45" s="3560"/>
      <c r="V45" s="3560"/>
      <c r="W45" s="3560"/>
      <c r="X45" s="3560"/>
      <c r="Y45" s="3584"/>
      <c r="Z45" s="173"/>
      <c r="AA45" s="759"/>
      <c r="AB45" s="760"/>
      <c r="AC45" s="760"/>
      <c r="AD45" s="760"/>
      <c r="AE45" s="760"/>
      <c r="AF45" s="760"/>
      <c r="AG45" s="829"/>
      <c r="AH45" s="829"/>
      <c r="AI45" s="829"/>
      <c r="AJ45" s="829"/>
      <c r="AK45" s="829"/>
      <c r="AL45" s="829"/>
      <c r="AM45" s="654"/>
    </row>
    <row r="46" spans="1:39" ht="14.15" customHeight="1">
      <c r="A46" s="499"/>
      <c r="B46" s="162"/>
      <c r="C46" s="499"/>
      <c r="D46" s="499" t="s">
        <v>1917</v>
      </c>
      <c r="E46" s="499"/>
      <c r="F46" s="499"/>
      <c r="G46" s="499"/>
      <c r="H46" s="499"/>
      <c r="I46" s="499"/>
      <c r="J46" s="499"/>
      <c r="K46" s="499"/>
      <c r="L46" s="499"/>
      <c r="M46" s="499"/>
      <c r="N46" s="499"/>
      <c r="O46" s="499"/>
      <c r="Q46" s="499"/>
      <c r="R46" s="96"/>
      <c r="S46" s="96"/>
      <c r="T46" s="97"/>
      <c r="U46" s="98"/>
      <c r="V46" s="98"/>
      <c r="W46" s="499"/>
      <c r="X46" s="499"/>
      <c r="Y46" s="100"/>
      <c r="Z46" s="138"/>
      <c r="AM46" s="164"/>
    </row>
    <row r="47" spans="1:39" ht="14.15" customHeight="1">
      <c r="A47" s="499"/>
      <c r="B47" s="162"/>
      <c r="C47" s="499"/>
      <c r="D47" s="499"/>
      <c r="E47" s="499"/>
      <c r="F47" s="499"/>
      <c r="G47" s="499"/>
      <c r="H47" s="499"/>
      <c r="I47" s="499"/>
      <c r="J47" s="499"/>
      <c r="K47" s="499"/>
      <c r="L47" s="499"/>
      <c r="M47" s="499"/>
      <c r="N47" s="499"/>
      <c r="O47" s="499"/>
      <c r="P47" s="499"/>
      <c r="Q47" s="499"/>
      <c r="R47" s="499"/>
      <c r="S47" s="96"/>
      <c r="T47" s="96"/>
      <c r="U47" s="96"/>
      <c r="V47" s="96"/>
      <c r="W47" s="96"/>
      <c r="X47" s="96"/>
      <c r="Y47" s="100"/>
      <c r="Z47" s="138"/>
      <c r="AM47" s="164"/>
    </row>
    <row r="48" spans="1:39" ht="14.15" customHeight="1">
      <c r="A48" s="499"/>
      <c r="B48" s="162" t="s">
        <v>507</v>
      </c>
      <c r="C48" s="499" t="s">
        <v>1795</v>
      </c>
      <c r="D48" s="499"/>
      <c r="E48" s="499"/>
      <c r="F48" s="499"/>
      <c r="G48" s="499"/>
      <c r="H48" s="499"/>
      <c r="I48" s="499"/>
      <c r="J48" s="499"/>
      <c r="K48" s="499"/>
      <c r="L48" s="499"/>
      <c r="M48" s="499"/>
      <c r="N48" s="499"/>
      <c r="O48" s="499"/>
      <c r="P48" s="499"/>
      <c r="Q48" s="499"/>
      <c r="R48" s="499"/>
      <c r="S48" s="499"/>
      <c r="T48" s="499"/>
      <c r="U48" s="499"/>
      <c r="V48" s="499"/>
      <c r="W48" s="499"/>
      <c r="X48" s="499"/>
      <c r="Y48" s="499"/>
      <c r="Z48" s="138"/>
      <c r="AM48" s="164"/>
    </row>
    <row r="49" spans="1:39" ht="14.15" customHeight="1">
      <c r="A49" s="499"/>
      <c r="B49" s="162"/>
      <c r="C49" s="499"/>
      <c r="D49" s="121" t="s">
        <v>1796</v>
      </c>
      <c r="E49" s="499"/>
      <c r="F49" s="499"/>
      <c r="G49" s="499"/>
      <c r="H49" s="499"/>
      <c r="I49" s="499"/>
      <c r="J49" s="499"/>
      <c r="K49" s="499"/>
      <c r="L49" s="499"/>
      <c r="M49" s="499"/>
      <c r="N49" s="499"/>
      <c r="O49" s="499"/>
      <c r="P49" s="499"/>
      <c r="Q49" s="499"/>
      <c r="R49" s="96"/>
      <c r="S49" s="96"/>
      <c r="T49" s="97"/>
      <c r="U49" s="98"/>
      <c r="V49" s="98"/>
      <c r="W49" s="499"/>
      <c r="X49" s="499"/>
      <c r="Y49" s="100"/>
      <c r="Z49" s="5050" t="s">
        <v>1282</v>
      </c>
      <c r="AA49" s="5051"/>
      <c r="AB49" s="5051"/>
      <c r="AC49" s="5051"/>
      <c r="AD49" s="5051"/>
      <c r="AE49" s="5051"/>
      <c r="AF49" s="5051"/>
      <c r="AG49" s="5051"/>
      <c r="AH49" s="5051"/>
      <c r="AI49" s="5051"/>
      <c r="AJ49" s="5051"/>
      <c r="AK49" s="5051"/>
      <c r="AL49" s="5051"/>
      <c r="AM49" s="768"/>
    </row>
    <row r="50" spans="1:39" ht="14.15" customHeight="1">
      <c r="A50" s="499"/>
      <c r="B50" s="162"/>
      <c r="D50" s="121" t="s">
        <v>509</v>
      </c>
      <c r="E50" s="499"/>
      <c r="F50" s="499"/>
      <c r="G50" s="499"/>
      <c r="Q50" s="499"/>
      <c r="R50" s="96"/>
      <c r="S50" s="96"/>
      <c r="T50" s="97"/>
      <c r="U50" s="98"/>
      <c r="V50" s="98"/>
      <c r="W50" s="499"/>
      <c r="X50" s="499"/>
      <c r="Y50" s="100"/>
      <c r="Z50" s="5050"/>
      <c r="AA50" s="5051"/>
      <c r="AB50" s="5051"/>
      <c r="AC50" s="5051"/>
      <c r="AD50" s="5051"/>
      <c r="AE50" s="5051"/>
      <c r="AF50" s="5051"/>
      <c r="AG50" s="5051"/>
      <c r="AH50" s="5051"/>
      <c r="AI50" s="5051"/>
      <c r="AJ50" s="5051"/>
      <c r="AK50" s="5051"/>
      <c r="AL50" s="5051"/>
      <c r="AM50" s="768"/>
    </row>
    <row r="51" spans="1:39" ht="14">
      <c r="A51" s="499"/>
      <c r="B51" s="162"/>
      <c r="D51" s="121" t="s">
        <v>565</v>
      </c>
      <c r="E51" s="499"/>
      <c r="F51" s="499"/>
      <c r="G51" s="499"/>
      <c r="Q51" s="499"/>
      <c r="R51" s="96"/>
      <c r="S51" s="96"/>
      <c r="T51" s="97"/>
      <c r="U51" s="98"/>
      <c r="V51" s="98"/>
      <c r="W51" s="499"/>
      <c r="X51" s="499"/>
      <c r="Y51" s="748"/>
      <c r="Z51" s="173" t="s">
        <v>447</v>
      </c>
      <c r="AA51" s="2138" t="s">
        <v>508</v>
      </c>
      <c r="AB51" s="2138"/>
      <c r="AC51" s="2138"/>
      <c r="AD51" s="2138"/>
      <c r="AE51" s="2138"/>
      <c r="AF51" s="2138"/>
      <c r="AG51" s="2138"/>
      <c r="AH51" s="2138"/>
      <c r="AI51" s="2138"/>
      <c r="AJ51" s="2138"/>
      <c r="AK51" s="2138"/>
      <c r="AL51" s="2138"/>
      <c r="AM51" s="654"/>
    </row>
    <row r="52" spans="1:39" ht="14.15" customHeight="1">
      <c r="A52" s="499"/>
      <c r="B52" s="162"/>
      <c r="D52" s="170" t="s">
        <v>511</v>
      </c>
      <c r="E52" s="499" t="s">
        <v>512</v>
      </c>
      <c r="F52" s="499"/>
      <c r="G52" s="499"/>
      <c r="U52" s="98"/>
      <c r="V52" s="98"/>
      <c r="W52" s="499"/>
      <c r="X52" s="499"/>
      <c r="Y52" s="748"/>
      <c r="Z52" s="173" t="s">
        <v>447</v>
      </c>
      <c r="AA52" s="829" t="s">
        <v>510</v>
      </c>
      <c r="AB52" s="829"/>
      <c r="AC52" s="829"/>
      <c r="AD52" s="829"/>
      <c r="AE52" s="829"/>
      <c r="AF52" s="829"/>
      <c r="AG52" s="829"/>
      <c r="AH52" s="829"/>
      <c r="AI52" s="829"/>
      <c r="AJ52" s="829"/>
      <c r="AK52" s="829"/>
      <c r="AL52" s="829"/>
      <c r="AM52" s="654"/>
    </row>
    <row r="53" spans="1:39" ht="14.15" customHeight="1">
      <c r="A53" s="499"/>
      <c r="B53" s="162"/>
      <c r="E53" s="96">
        <v>1</v>
      </c>
      <c r="F53" s="5047"/>
      <c r="G53" s="5047"/>
      <c r="H53" s="5047"/>
      <c r="I53" s="761" t="s">
        <v>131</v>
      </c>
      <c r="J53" s="5047"/>
      <c r="K53" s="5047"/>
      <c r="L53" s="761" t="s">
        <v>104</v>
      </c>
      <c r="M53" s="1914"/>
      <c r="N53" s="1914"/>
      <c r="O53" s="169" t="s">
        <v>513</v>
      </c>
      <c r="S53" s="1891"/>
      <c r="T53" s="1891"/>
      <c r="U53" s="1891"/>
      <c r="V53" s="1891"/>
      <c r="W53" s="1891"/>
      <c r="X53" s="1891"/>
      <c r="Y53" s="748"/>
      <c r="Z53" s="173"/>
      <c r="AA53" s="829"/>
      <c r="AB53" s="829"/>
      <c r="AC53" s="829"/>
      <c r="AD53" s="829"/>
      <c r="AE53" s="829"/>
      <c r="AF53" s="829"/>
      <c r="AG53" s="829"/>
      <c r="AH53" s="829"/>
      <c r="AI53" s="829"/>
      <c r="AJ53" s="829"/>
      <c r="AK53" s="829"/>
      <c r="AL53" s="829"/>
      <c r="AM53" s="654"/>
    </row>
    <row r="54" spans="1:39" ht="14.15" customHeight="1">
      <c r="A54" s="499"/>
      <c r="B54" s="162"/>
      <c r="E54" s="96">
        <v>2</v>
      </c>
      <c r="F54" s="5048"/>
      <c r="G54" s="5048"/>
      <c r="H54" s="5048"/>
      <c r="I54" s="762" t="s">
        <v>131</v>
      </c>
      <c r="J54" s="5048"/>
      <c r="K54" s="5048"/>
      <c r="L54" s="762" t="s">
        <v>104</v>
      </c>
      <c r="M54" s="2240"/>
      <c r="N54" s="2240"/>
      <c r="O54" s="840" t="s">
        <v>513</v>
      </c>
      <c r="P54" s="96"/>
      <c r="Q54" s="96"/>
      <c r="R54" s="96"/>
      <c r="S54" s="1891"/>
      <c r="T54" s="1891"/>
      <c r="U54" s="1891"/>
      <c r="V54" s="1891"/>
      <c r="W54" s="1891"/>
      <c r="X54" s="1891"/>
      <c r="Y54" s="748"/>
      <c r="Z54" s="1264"/>
      <c r="AA54" s="829"/>
      <c r="AB54" s="829"/>
      <c r="AC54" s="829"/>
      <c r="AD54" s="829"/>
      <c r="AE54" s="829"/>
      <c r="AF54" s="829"/>
      <c r="AG54" s="829"/>
      <c r="AH54" s="829"/>
      <c r="AI54" s="829"/>
      <c r="AJ54" s="829"/>
      <c r="AK54" s="829"/>
      <c r="AL54" s="829"/>
      <c r="AM54" s="654"/>
    </row>
    <row r="55" spans="1:39" ht="14.15" customHeight="1">
      <c r="A55" s="499"/>
      <c r="B55" s="162"/>
      <c r="D55" s="170"/>
      <c r="E55" s="499"/>
      <c r="F55" s="499"/>
      <c r="G55" s="499"/>
      <c r="Q55" s="499"/>
      <c r="R55" s="96"/>
      <c r="S55" s="96"/>
      <c r="T55" s="97"/>
      <c r="U55" s="98"/>
      <c r="V55" s="98"/>
      <c r="W55" s="499"/>
      <c r="X55" s="499"/>
      <c r="Y55" s="748"/>
      <c r="Z55" s="173"/>
      <c r="AA55" s="1332"/>
      <c r="AB55" s="1332"/>
      <c r="AC55" s="1332"/>
      <c r="AD55" s="1332"/>
      <c r="AE55" s="1332"/>
      <c r="AF55" s="1332"/>
      <c r="AG55" s="1332"/>
      <c r="AH55" s="1332"/>
      <c r="AI55" s="1332"/>
      <c r="AJ55" s="1332"/>
      <c r="AK55" s="1332"/>
      <c r="AL55" s="829"/>
      <c r="AM55" s="654"/>
    </row>
    <row r="56" spans="1:39" ht="14.15" customHeight="1">
      <c r="A56" s="499"/>
      <c r="B56" s="162"/>
      <c r="C56" s="750"/>
      <c r="D56" s="121" t="s">
        <v>515</v>
      </c>
      <c r="F56" s="499"/>
      <c r="G56" s="499"/>
      <c r="H56" s="499"/>
      <c r="I56" s="96"/>
      <c r="J56" s="96"/>
      <c r="L56" s="170"/>
      <c r="M56" s="499"/>
      <c r="N56" s="499"/>
      <c r="O56" s="499"/>
      <c r="P56" s="499"/>
      <c r="Q56" s="499"/>
      <c r="R56" s="96"/>
      <c r="S56" s="96"/>
      <c r="T56" s="97"/>
      <c r="U56" s="98"/>
      <c r="V56" s="98"/>
      <c r="W56" s="499"/>
      <c r="X56" s="499"/>
      <c r="Y56" s="748"/>
      <c r="Z56" s="155"/>
      <c r="AA56" s="1332"/>
      <c r="AB56" s="1332"/>
      <c r="AC56" s="1332"/>
      <c r="AD56" s="1332"/>
      <c r="AE56" s="1332"/>
      <c r="AF56" s="1332"/>
      <c r="AG56" s="1332"/>
      <c r="AH56" s="1332"/>
      <c r="AI56" s="1332"/>
      <c r="AJ56" s="1332"/>
      <c r="AK56" s="1332"/>
      <c r="AL56" s="829"/>
      <c r="AM56" s="654"/>
    </row>
    <row r="57" spans="1:39" ht="14.15" customHeight="1">
      <c r="A57" s="499"/>
      <c r="B57" s="162"/>
      <c r="C57" s="1208"/>
      <c r="D57" s="121" t="s">
        <v>565</v>
      </c>
      <c r="G57" s="581"/>
      <c r="H57" s="581"/>
      <c r="I57" s="581"/>
      <c r="J57" s="581"/>
      <c r="K57" s="581"/>
      <c r="L57" s="581"/>
      <c r="M57" s="581"/>
      <c r="N57" s="581"/>
      <c r="O57" s="581"/>
      <c r="P57" s="499"/>
      <c r="Q57" s="499"/>
      <c r="R57" s="96"/>
      <c r="S57" s="96"/>
      <c r="T57" s="97"/>
      <c r="U57" s="98"/>
      <c r="V57" s="98"/>
      <c r="W57" s="499"/>
      <c r="X57" s="499"/>
      <c r="Y57" s="748"/>
      <c r="Z57" s="171"/>
      <c r="AA57" s="100"/>
      <c r="AB57" s="100"/>
      <c r="AC57" s="100"/>
      <c r="AD57" s="100"/>
      <c r="AE57" s="100"/>
      <c r="AF57" s="100"/>
      <c r="AG57" s="100"/>
      <c r="AH57" s="100"/>
      <c r="AI57" s="100"/>
      <c r="AJ57" s="100"/>
      <c r="AK57" s="100"/>
      <c r="AL57" s="829"/>
      <c r="AM57" s="654"/>
    </row>
    <row r="58" spans="1:39" ht="14.15" customHeight="1">
      <c r="A58" s="499"/>
      <c r="B58" s="162"/>
      <c r="C58" s="1208"/>
      <c r="D58" s="170" t="s">
        <v>462</v>
      </c>
      <c r="E58" s="499" t="s">
        <v>514</v>
      </c>
      <c r="H58" s="581"/>
      <c r="I58" s="581"/>
      <c r="J58" s="581"/>
      <c r="K58" s="581"/>
      <c r="L58" s="581"/>
      <c r="M58" s="581"/>
      <c r="O58" s="581"/>
      <c r="P58" s="581"/>
      <c r="Q58" s="499"/>
      <c r="R58" s="96"/>
      <c r="S58" s="96"/>
      <c r="T58" s="97"/>
      <c r="U58" s="98"/>
      <c r="V58" s="98"/>
      <c r="W58" s="499"/>
      <c r="X58" s="499"/>
      <c r="Y58" s="748"/>
      <c r="Z58" s="171"/>
      <c r="AA58" s="829"/>
      <c r="AB58" s="100"/>
      <c r="AC58" s="829"/>
      <c r="AD58" s="829"/>
      <c r="AE58" s="829"/>
      <c r="AF58" s="829"/>
      <c r="AG58" s="829"/>
      <c r="AH58" s="829"/>
      <c r="AI58" s="829"/>
      <c r="AJ58" s="829"/>
      <c r="AK58" s="829"/>
      <c r="AL58" s="829"/>
      <c r="AM58" s="654"/>
    </row>
    <row r="59" spans="1:39" ht="14.15" customHeight="1" thickBot="1">
      <c r="A59" s="499"/>
      <c r="B59" s="174"/>
      <c r="C59" s="175"/>
      <c r="D59" s="176"/>
      <c r="E59" s="176"/>
      <c r="F59" s="176"/>
      <c r="G59" s="763"/>
      <c r="H59" s="763"/>
      <c r="I59" s="763"/>
      <c r="J59" s="763"/>
      <c r="K59" s="763"/>
      <c r="L59" s="763"/>
      <c r="M59" s="763"/>
      <c r="N59" s="763"/>
      <c r="O59" s="763"/>
      <c r="P59" s="763"/>
      <c r="Q59" s="763"/>
      <c r="R59" s="176"/>
      <c r="S59" s="176"/>
      <c r="T59" s="176"/>
      <c r="U59" s="176"/>
      <c r="V59" s="176"/>
      <c r="W59" s="176"/>
      <c r="X59" s="175"/>
      <c r="Y59" s="175"/>
      <c r="Z59" s="764"/>
      <c r="AA59" s="765"/>
      <c r="AB59" s="765"/>
      <c r="AC59" s="765"/>
      <c r="AD59" s="765"/>
      <c r="AE59" s="766"/>
      <c r="AF59" s="765"/>
      <c r="AG59" s="765"/>
      <c r="AH59" s="765"/>
      <c r="AI59" s="765"/>
      <c r="AJ59" s="765"/>
      <c r="AK59" s="765"/>
      <c r="AL59" s="767"/>
      <c r="AM59" s="671"/>
    </row>
    <row r="60" spans="1:39" ht="7" customHeight="1">
      <c r="A60" s="499"/>
    </row>
  </sheetData>
  <mergeCells count="93">
    <mergeCell ref="C31:D31"/>
    <mergeCell ref="E31:F31"/>
    <mergeCell ref="T31:AB31"/>
    <mergeCell ref="AD31:AK31"/>
    <mergeCell ref="C32:D32"/>
    <mergeCell ref="E32:F32"/>
    <mergeCell ref="T32:AB32"/>
    <mergeCell ref="AD32:AK32"/>
    <mergeCell ref="AN1:AR1"/>
    <mergeCell ref="M44:P44"/>
    <mergeCell ref="H36:R36"/>
    <mergeCell ref="AA51:AL51"/>
    <mergeCell ref="G12:K12"/>
    <mergeCell ref="L12:N12"/>
    <mergeCell ref="AA12:AL13"/>
    <mergeCell ref="T16:X16"/>
    <mergeCell ref="C24:G24"/>
    <mergeCell ref="H24:AC24"/>
    <mergeCell ref="AD24:AK24"/>
    <mergeCell ref="K19:X20"/>
    <mergeCell ref="C25:D25"/>
    <mergeCell ref="E25:F25"/>
    <mergeCell ref="T36:AB36"/>
    <mergeCell ref="AD36:AK36"/>
    <mergeCell ref="H41:L41"/>
    <mergeCell ref="M41:Q41"/>
    <mergeCell ref="AA42:AL43"/>
    <mergeCell ref="Z49:AL50"/>
    <mergeCell ref="C34:D34"/>
    <mergeCell ref="E34:F34"/>
    <mergeCell ref="T34:AB34"/>
    <mergeCell ref="AD34:AK34"/>
    <mergeCell ref="C35:D35"/>
    <mergeCell ref="E35:F35"/>
    <mergeCell ref="T35:AB35"/>
    <mergeCell ref="AD35:AK35"/>
    <mergeCell ref="C36:D36"/>
    <mergeCell ref="E36:F36"/>
    <mergeCell ref="F53:H53"/>
    <mergeCell ref="J53:K53"/>
    <mergeCell ref="M53:N53"/>
    <mergeCell ref="C45:Y45"/>
    <mergeCell ref="S53:X54"/>
    <mergeCell ref="F54:H54"/>
    <mergeCell ref="J54:K54"/>
    <mergeCell ref="M54:N54"/>
    <mergeCell ref="C33:D33"/>
    <mergeCell ref="E33:F33"/>
    <mergeCell ref="T33:AB33"/>
    <mergeCell ref="AD33:AK33"/>
    <mergeCell ref="C28:D28"/>
    <mergeCell ref="E28:F28"/>
    <mergeCell ref="T28:AB28"/>
    <mergeCell ref="AD28:AK28"/>
    <mergeCell ref="C29:D29"/>
    <mergeCell ref="E29:F29"/>
    <mergeCell ref="T29:AB29"/>
    <mergeCell ref="AD29:AK29"/>
    <mergeCell ref="C30:D30"/>
    <mergeCell ref="E30:F30"/>
    <mergeCell ref="T30:AB30"/>
    <mergeCell ref="AD30:AK30"/>
    <mergeCell ref="AA5:AL5"/>
    <mergeCell ref="B1:AL1"/>
    <mergeCell ref="B3:Y3"/>
    <mergeCell ref="Z3:AL3"/>
    <mergeCell ref="T4:U4"/>
    <mergeCell ref="W4:X4"/>
    <mergeCell ref="C27:D27"/>
    <mergeCell ref="E27:F27"/>
    <mergeCell ref="T27:AB27"/>
    <mergeCell ref="AD27:AK27"/>
    <mergeCell ref="G6:K6"/>
    <mergeCell ref="L6:N6"/>
    <mergeCell ref="T8:U8"/>
    <mergeCell ref="F9:G9"/>
    <mergeCell ref="H9:L9"/>
    <mergeCell ref="M9:N9"/>
    <mergeCell ref="O9:U9"/>
    <mergeCell ref="AA6:AL8"/>
    <mergeCell ref="AA18:AL20"/>
    <mergeCell ref="D23:AL23"/>
    <mergeCell ref="AA21:AL22"/>
    <mergeCell ref="C26:D26"/>
    <mergeCell ref="AO21:BW21"/>
    <mergeCell ref="AO27:BX27"/>
    <mergeCell ref="AO24:BX26"/>
    <mergeCell ref="AO22:BW22"/>
    <mergeCell ref="E26:F26"/>
    <mergeCell ref="T26:AB26"/>
    <mergeCell ref="AD26:AK26"/>
    <mergeCell ref="T25:AB25"/>
    <mergeCell ref="AD25:AK25"/>
  </mergeCells>
  <phoneticPr fontId="2"/>
  <hyperlinks>
    <hyperlink ref="AN1" location="目次!A1" display="目次に戻る" xr:uid="{00000000-0004-0000-2500-000000000000}"/>
  </hyperlinks>
  <printOptions horizontalCentered="1"/>
  <pageMargins left="0.70866141732283472" right="0.31496062992125984"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16</xdr:col>
                    <xdr:colOff>152400</xdr:colOff>
                    <xdr:row>17</xdr:row>
                    <xdr:rowOff>0</xdr:rowOff>
                  </from>
                  <to>
                    <xdr:col>20</xdr:col>
                    <xdr:colOff>101600</xdr:colOff>
                    <xdr:row>18</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21</xdr:col>
                    <xdr:colOff>31750</xdr:colOff>
                    <xdr:row>17</xdr:row>
                    <xdr:rowOff>0</xdr:rowOff>
                  </from>
                  <to>
                    <xdr:col>24</xdr:col>
                    <xdr:colOff>152400</xdr:colOff>
                    <xdr:row>18</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31750</xdr:colOff>
                    <xdr:row>11</xdr:row>
                    <xdr:rowOff>0</xdr:rowOff>
                  </from>
                  <to>
                    <xdr:col>5</xdr:col>
                    <xdr:colOff>158750</xdr:colOff>
                    <xdr:row>12</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21</xdr:col>
                    <xdr:colOff>158750</xdr:colOff>
                    <xdr:row>11</xdr:row>
                    <xdr:rowOff>0</xdr:rowOff>
                  </from>
                  <to>
                    <xdr:col>25</xdr:col>
                    <xdr:colOff>0</xdr:colOff>
                    <xdr:row>11</xdr:row>
                    <xdr:rowOff>177800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31750</xdr:colOff>
                    <xdr:row>5</xdr:row>
                    <xdr:rowOff>0</xdr:rowOff>
                  </from>
                  <to>
                    <xdr:col>5</xdr:col>
                    <xdr:colOff>158750</xdr:colOff>
                    <xdr:row>6</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21</xdr:col>
                    <xdr:colOff>158750</xdr:colOff>
                    <xdr:row>5</xdr:row>
                    <xdr:rowOff>0</xdr:rowOff>
                  </from>
                  <to>
                    <xdr:col>25</xdr:col>
                    <xdr:colOff>0</xdr:colOff>
                    <xdr:row>5</xdr:row>
                    <xdr:rowOff>177800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6</xdr:col>
                    <xdr:colOff>152400</xdr:colOff>
                    <xdr:row>25</xdr:row>
                    <xdr:rowOff>95250</xdr:rowOff>
                  </from>
                  <to>
                    <xdr:col>9</xdr:col>
                    <xdr:colOff>127000</xdr:colOff>
                    <xdr:row>26</xdr:row>
                    <xdr:rowOff>25400</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10</xdr:col>
                    <xdr:colOff>82550</xdr:colOff>
                    <xdr:row>25</xdr:row>
                    <xdr:rowOff>95250</xdr:rowOff>
                  </from>
                  <to>
                    <xdr:col>13</xdr:col>
                    <xdr:colOff>63500</xdr:colOff>
                    <xdr:row>26</xdr:row>
                    <xdr:rowOff>25400</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14</xdr:col>
                    <xdr:colOff>19050</xdr:colOff>
                    <xdr:row>25</xdr:row>
                    <xdr:rowOff>95250</xdr:rowOff>
                  </from>
                  <to>
                    <xdr:col>16</xdr:col>
                    <xdr:colOff>158750</xdr:colOff>
                    <xdr:row>26</xdr:row>
                    <xdr:rowOff>25400</xdr:rowOff>
                  </to>
                </anchor>
              </controlPr>
            </control>
          </mc:Choice>
        </mc:AlternateContent>
        <mc:AlternateContent xmlns:mc="http://schemas.openxmlformats.org/markup-compatibility/2006">
          <mc:Choice Requires="x14">
            <control shapeId="251947" r:id="rId13" name="Check Box 43">
              <controlPr defaultSize="0" autoFill="0" autoLine="0" autoPict="0">
                <anchor moveWithCells="1">
                  <from>
                    <xdr:col>16</xdr:col>
                    <xdr:colOff>152400</xdr:colOff>
                    <xdr:row>39</xdr:row>
                    <xdr:rowOff>0</xdr:rowOff>
                  </from>
                  <to>
                    <xdr:col>20</xdr:col>
                    <xdr:colOff>101600</xdr:colOff>
                    <xdr:row>40</xdr:row>
                    <xdr:rowOff>0</xdr:rowOff>
                  </to>
                </anchor>
              </controlPr>
            </control>
          </mc:Choice>
        </mc:AlternateContent>
        <mc:AlternateContent xmlns:mc="http://schemas.openxmlformats.org/markup-compatibility/2006">
          <mc:Choice Requires="x14">
            <control shapeId="251948" r:id="rId14" name="Check Box 44">
              <controlPr defaultSize="0" autoFill="0" autoLine="0" autoPict="0">
                <anchor moveWithCells="1">
                  <from>
                    <xdr:col>21</xdr:col>
                    <xdr:colOff>31750</xdr:colOff>
                    <xdr:row>39</xdr:row>
                    <xdr:rowOff>0</xdr:rowOff>
                  </from>
                  <to>
                    <xdr:col>24</xdr:col>
                    <xdr:colOff>152400</xdr:colOff>
                    <xdr:row>40</xdr:row>
                    <xdr:rowOff>0</xdr:rowOff>
                  </to>
                </anchor>
              </controlPr>
            </control>
          </mc:Choice>
        </mc:AlternateContent>
        <mc:AlternateContent xmlns:mc="http://schemas.openxmlformats.org/markup-compatibility/2006">
          <mc:Choice Requires="x14">
            <control shapeId="251949" r:id="rId15" name="Check Box 45">
              <controlPr defaultSize="0" autoFill="0" autoLine="0" autoPict="0">
                <anchor moveWithCells="1">
                  <from>
                    <xdr:col>16</xdr:col>
                    <xdr:colOff>152400</xdr:colOff>
                    <xdr:row>42</xdr:row>
                    <xdr:rowOff>0</xdr:rowOff>
                  </from>
                  <to>
                    <xdr:col>20</xdr:col>
                    <xdr:colOff>101600</xdr:colOff>
                    <xdr:row>43</xdr:row>
                    <xdr:rowOff>0</xdr:rowOff>
                  </to>
                </anchor>
              </controlPr>
            </control>
          </mc:Choice>
        </mc:AlternateContent>
        <mc:AlternateContent xmlns:mc="http://schemas.openxmlformats.org/markup-compatibility/2006">
          <mc:Choice Requires="x14">
            <control shapeId="251950" r:id="rId16" name="Check Box 46">
              <controlPr defaultSize="0" autoFill="0" autoLine="0" autoPict="0">
                <anchor moveWithCells="1">
                  <from>
                    <xdr:col>21</xdr:col>
                    <xdr:colOff>31750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51951" r:id="rId17" name="Check Box 47">
              <controlPr defaultSize="0" autoFill="0" autoLine="0" autoPict="0">
                <anchor moveWithCells="1">
                  <from>
                    <xdr:col>16</xdr:col>
                    <xdr:colOff>152400</xdr:colOff>
                    <xdr:row>45</xdr:row>
                    <xdr:rowOff>0</xdr:rowOff>
                  </from>
                  <to>
                    <xdr:col>20</xdr:col>
                    <xdr:colOff>101600</xdr:colOff>
                    <xdr:row>46</xdr:row>
                    <xdr:rowOff>0</xdr:rowOff>
                  </to>
                </anchor>
              </controlPr>
            </control>
          </mc:Choice>
        </mc:AlternateContent>
        <mc:AlternateContent xmlns:mc="http://schemas.openxmlformats.org/markup-compatibility/2006">
          <mc:Choice Requires="x14">
            <control shapeId="251952" r:id="rId18" name="Check Box 48">
              <controlPr defaultSize="0" autoFill="0" autoLine="0" autoPict="0">
                <anchor moveWithCells="1">
                  <from>
                    <xdr:col>21</xdr:col>
                    <xdr:colOff>31750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51953" r:id="rId19" name="Check Box 49">
              <controlPr defaultSize="0" autoFill="0" autoLine="0" autoPict="0">
                <anchor moveWithCells="1">
                  <from>
                    <xdr:col>16</xdr:col>
                    <xdr:colOff>152400</xdr:colOff>
                    <xdr:row>49</xdr:row>
                    <xdr:rowOff>0</xdr:rowOff>
                  </from>
                  <to>
                    <xdr:col>20</xdr:col>
                    <xdr:colOff>101600</xdr:colOff>
                    <xdr:row>50</xdr:row>
                    <xdr:rowOff>0</xdr:rowOff>
                  </to>
                </anchor>
              </controlPr>
            </control>
          </mc:Choice>
        </mc:AlternateContent>
        <mc:AlternateContent xmlns:mc="http://schemas.openxmlformats.org/markup-compatibility/2006">
          <mc:Choice Requires="x14">
            <control shapeId="251954" r:id="rId20" name="Check Box 50">
              <controlPr defaultSize="0" autoFill="0" autoLine="0" autoPict="0">
                <anchor moveWithCells="1">
                  <from>
                    <xdr:col>21</xdr:col>
                    <xdr:colOff>31750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1963" r:id="rId21" name="Check Box 59">
              <controlPr defaultSize="0" autoFill="0" autoLine="0" autoPict="0">
                <anchor moveWithCells="1">
                  <from>
                    <xdr:col>18</xdr:col>
                    <xdr:colOff>31750</xdr:colOff>
                    <xdr:row>52</xdr:row>
                    <xdr:rowOff>0</xdr:rowOff>
                  </from>
                  <to>
                    <xdr:col>19</xdr:col>
                    <xdr:colOff>146050</xdr:colOff>
                    <xdr:row>53</xdr:row>
                    <xdr:rowOff>19050</xdr:rowOff>
                  </to>
                </anchor>
              </controlPr>
            </control>
          </mc:Choice>
        </mc:AlternateContent>
        <mc:AlternateContent xmlns:mc="http://schemas.openxmlformats.org/markup-compatibility/2006">
          <mc:Choice Requires="x14">
            <control shapeId="251964" r:id="rId22" name="Check Box 60">
              <controlPr defaultSize="0" autoFill="0" autoLine="0" autoPict="0">
                <anchor moveWithCells="1">
                  <from>
                    <xdr:col>19</xdr:col>
                    <xdr:colOff>146050</xdr:colOff>
                    <xdr:row>52</xdr:row>
                    <xdr:rowOff>19050</xdr:rowOff>
                  </from>
                  <to>
                    <xdr:col>22</xdr:col>
                    <xdr:colOff>19050</xdr:colOff>
                    <xdr:row>52</xdr:row>
                    <xdr:rowOff>177800</xdr:rowOff>
                  </to>
                </anchor>
              </controlPr>
            </control>
          </mc:Choice>
        </mc:AlternateContent>
        <mc:AlternateContent xmlns:mc="http://schemas.openxmlformats.org/markup-compatibility/2006">
          <mc:Choice Requires="x14">
            <control shapeId="251965" r:id="rId23" name="Check Box 61">
              <controlPr defaultSize="0" autoFill="0" autoLine="0" autoPict="0">
                <anchor moveWithCells="1">
                  <from>
                    <xdr:col>18</xdr:col>
                    <xdr:colOff>31750</xdr:colOff>
                    <xdr:row>52</xdr:row>
                    <xdr:rowOff>152400</xdr:rowOff>
                  </from>
                  <to>
                    <xdr:col>19</xdr:col>
                    <xdr:colOff>146050</xdr:colOff>
                    <xdr:row>53</xdr:row>
                    <xdr:rowOff>171450</xdr:rowOff>
                  </to>
                </anchor>
              </controlPr>
            </control>
          </mc:Choice>
        </mc:AlternateContent>
        <mc:AlternateContent xmlns:mc="http://schemas.openxmlformats.org/markup-compatibility/2006">
          <mc:Choice Requires="x14">
            <control shapeId="251966" r:id="rId24" name="Check Box 62">
              <controlPr defaultSize="0" autoFill="0" autoLine="0" autoPict="0">
                <anchor moveWithCells="1">
                  <from>
                    <xdr:col>19</xdr:col>
                    <xdr:colOff>146050</xdr:colOff>
                    <xdr:row>52</xdr:row>
                    <xdr:rowOff>171450</xdr:rowOff>
                  </from>
                  <to>
                    <xdr:col>22</xdr:col>
                    <xdr:colOff>19050</xdr:colOff>
                    <xdr:row>53</xdr:row>
                    <xdr:rowOff>152400</xdr:rowOff>
                  </to>
                </anchor>
              </controlPr>
            </control>
          </mc:Choice>
        </mc:AlternateContent>
        <mc:AlternateContent xmlns:mc="http://schemas.openxmlformats.org/markup-compatibility/2006">
          <mc:Choice Requires="x14">
            <control shapeId="251969" r:id="rId25" name="Check Box 65">
              <controlPr defaultSize="0" autoFill="0" autoLine="0" autoPict="0">
                <anchor moveWithCells="1">
                  <from>
                    <xdr:col>6</xdr:col>
                    <xdr:colOff>146050</xdr:colOff>
                    <xdr:row>26</xdr:row>
                    <xdr:rowOff>107950</xdr:rowOff>
                  </from>
                  <to>
                    <xdr:col>9</xdr:col>
                    <xdr:colOff>120650</xdr:colOff>
                    <xdr:row>27</xdr:row>
                    <xdr:rowOff>31750</xdr:rowOff>
                  </to>
                </anchor>
              </controlPr>
            </control>
          </mc:Choice>
        </mc:AlternateContent>
        <mc:AlternateContent xmlns:mc="http://schemas.openxmlformats.org/markup-compatibility/2006">
          <mc:Choice Requires="x14">
            <control shapeId="251970" r:id="rId26" name="Check Box 66">
              <controlPr defaultSize="0" autoFill="0" autoLine="0" autoPict="0">
                <anchor moveWithCells="1">
                  <from>
                    <xdr:col>10</xdr:col>
                    <xdr:colOff>76200</xdr:colOff>
                    <xdr:row>26</xdr:row>
                    <xdr:rowOff>107950</xdr:rowOff>
                  </from>
                  <to>
                    <xdr:col>13</xdr:col>
                    <xdr:colOff>57150</xdr:colOff>
                    <xdr:row>27</xdr:row>
                    <xdr:rowOff>31750</xdr:rowOff>
                  </to>
                </anchor>
              </controlPr>
            </control>
          </mc:Choice>
        </mc:AlternateContent>
        <mc:AlternateContent xmlns:mc="http://schemas.openxmlformats.org/markup-compatibility/2006">
          <mc:Choice Requires="x14">
            <control shapeId="251971" r:id="rId27" name="Check Box 67">
              <controlPr defaultSize="0" autoFill="0" autoLine="0" autoPict="0">
                <anchor moveWithCells="1">
                  <from>
                    <xdr:col>14</xdr:col>
                    <xdr:colOff>12700</xdr:colOff>
                    <xdr:row>26</xdr:row>
                    <xdr:rowOff>107950</xdr:rowOff>
                  </from>
                  <to>
                    <xdr:col>16</xdr:col>
                    <xdr:colOff>158750</xdr:colOff>
                    <xdr:row>27</xdr:row>
                    <xdr:rowOff>31750</xdr:rowOff>
                  </to>
                </anchor>
              </controlPr>
            </control>
          </mc:Choice>
        </mc:AlternateContent>
        <mc:AlternateContent xmlns:mc="http://schemas.openxmlformats.org/markup-compatibility/2006">
          <mc:Choice Requires="x14">
            <control shapeId="251972" r:id="rId28" name="Check Box 68">
              <controlPr defaultSize="0" autoFill="0" autoLine="0" autoPict="0">
                <anchor moveWithCells="1">
                  <from>
                    <xdr:col>6</xdr:col>
                    <xdr:colOff>146050</xdr:colOff>
                    <xdr:row>27</xdr:row>
                    <xdr:rowOff>107950</xdr:rowOff>
                  </from>
                  <to>
                    <xdr:col>9</xdr:col>
                    <xdr:colOff>120650</xdr:colOff>
                    <xdr:row>28</xdr:row>
                    <xdr:rowOff>31750</xdr:rowOff>
                  </to>
                </anchor>
              </controlPr>
            </control>
          </mc:Choice>
        </mc:AlternateContent>
        <mc:AlternateContent xmlns:mc="http://schemas.openxmlformats.org/markup-compatibility/2006">
          <mc:Choice Requires="x14">
            <control shapeId="251973" r:id="rId29" name="Check Box 69">
              <controlPr defaultSize="0" autoFill="0" autoLine="0" autoPict="0">
                <anchor moveWithCells="1">
                  <from>
                    <xdr:col>10</xdr:col>
                    <xdr:colOff>76200</xdr:colOff>
                    <xdr:row>27</xdr:row>
                    <xdr:rowOff>107950</xdr:rowOff>
                  </from>
                  <to>
                    <xdr:col>13</xdr:col>
                    <xdr:colOff>57150</xdr:colOff>
                    <xdr:row>28</xdr:row>
                    <xdr:rowOff>31750</xdr:rowOff>
                  </to>
                </anchor>
              </controlPr>
            </control>
          </mc:Choice>
        </mc:AlternateContent>
        <mc:AlternateContent xmlns:mc="http://schemas.openxmlformats.org/markup-compatibility/2006">
          <mc:Choice Requires="x14">
            <control shapeId="251974" r:id="rId30" name="Check Box 70">
              <controlPr defaultSize="0" autoFill="0" autoLine="0" autoPict="0">
                <anchor moveWithCells="1">
                  <from>
                    <xdr:col>14</xdr:col>
                    <xdr:colOff>12700</xdr:colOff>
                    <xdr:row>27</xdr:row>
                    <xdr:rowOff>107950</xdr:rowOff>
                  </from>
                  <to>
                    <xdr:col>16</xdr:col>
                    <xdr:colOff>158750</xdr:colOff>
                    <xdr:row>28</xdr:row>
                    <xdr:rowOff>31750</xdr:rowOff>
                  </to>
                </anchor>
              </controlPr>
            </control>
          </mc:Choice>
        </mc:AlternateContent>
        <mc:AlternateContent xmlns:mc="http://schemas.openxmlformats.org/markup-compatibility/2006">
          <mc:Choice Requires="x14">
            <control shapeId="251975" r:id="rId31" name="Check Box 71">
              <controlPr defaultSize="0" autoFill="0" autoLine="0" autoPict="0">
                <anchor moveWithCells="1">
                  <from>
                    <xdr:col>6</xdr:col>
                    <xdr:colOff>146050</xdr:colOff>
                    <xdr:row>28</xdr:row>
                    <xdr:rowOff>101600</xdr:rowOff>
                  </from>
                  <to>
                    <xdr:col>9</xdr:col>
                    <xdr:colOff>120650</xdr:colOff>
                    <xdr:row>29</xdr:row>
                    <xdr:rowOff>31750</xdr:rowOff>
                  </to>
                </anchor>
              </controlPr>
            </control>
          </mc:Choice>
        </mc:AlternateContent>
        <mc:AlternateContent xmlns:mc="http://schemas.openxmlformats.org/markup-compatibility/2006">
          <mc:Choice Requires="x14">
            <control shapeId="251976" r:id="rId32" name="Check Box 72">
              <controlPr defaultSize="0" autoFill="0" autoLine="0" autoPict="0">
                <anchor moveWithCells="1">
                  <from>
                    <xdr:col>10</xdr:col>
                    <xdr:colOff>76200</xdr:colOff>
                    <xdr:row>28</xdr:row>
                    <xdr:rowOff>101600</xdr:rowOff>
                  </from>
                  <to>
                    <xdr:col>13</xdr:col>
                    <xdr:colOff>57150</xdr:colOff>
                    <xdr:row>29</xdr:row>
                    <xdr:rowOff>31750</xdr:rowOff>
                  </to>
                </anchor>
              </controlPr>
            </control>
          </mc:Choice>
        </mc:AlternateContent>
        <mc:AlternateContent xmlns:mc="http://schemas.openxmlformats.org/markup-compatibility/2006">
          <mc:Choice Requires="x14">
            <control shapeId="251977" r:id="rId33" name="Check Box 73">
              <controlPr defaultSize="0" autoFill="0" autoLine="0" autoPict="0">
                <anchor moveWithCells="1">
                  <from>
                    <xdr:col>14</xdr:col>
                    <xdr:colOff>12700</xdr:colOff>
                    <xdr:row>28</xdr:row>
                    <xdr:rowOff>101600</xdr:rowOff>
                  </from>
                  <to>
                    <xdr:col>16</xdr:col>
                    <xdr:colOff>158750</xdr:colOff>
                    <xdr:row>29</xdr:row>
                    <xdr:rowOff>31750</xdr:rowOff>
                  </to>
                </anchor>
              </controlPr>
            </control>
          </mc:Choice>
        </mc:AlternateContent>
        <mc:AlternateContent xmlns:mc="http://schemas.openxmlformats.org/markup-compatibility/2006">
          <mc:Choice Requires="x14">
            <control shapeId="251978" r:id="rId34" name="Check Box 74">
              <controlPr defaultSize="0" autoFill="0" autoLine="0" autoPict="0">
                <anchor moveWithCells="1">
                  <from>
                    <xdr:col>6</xdr:col>
                    <xdr:colOff>146050</xdr:colOff>
                    <xdr:row>29</xdr:row>
                    <xdr:rowOff>101600</xdr:rowOff>
                  </from>
                  <to>
                    <xdr:col>9</xdr:col>
                    <xdr:colOff>120650</xdr:colOff>
                    <xdr:row>30</xdr:row>
                    <xdr:rowOff>25400</xdr:rowOff>
                  </to>
                </anchor>
              </controlPr>
            </control>
          </mc:Choice>
        </mc:AlternateContent>
        <mc:AlternateContent xmlns:mc="http://schemas.openxmlformats.org/markup-compatibility/2006">
          <mc:Choice Requires="x14">
            <control shapeId="251979" r:id="rId35" name="Check Box 75">
              <controlPr defaultSize="0" autoFill="0" autoLine="0" autoPict="0">
                <anchor moveWithCells="1">
                  <from>
                    <xdr:col>10</xdr:col>
                    <xdr:colOff>76200</xdr:colOff>
                    <xdr:row>29</xdr:row>
                    <xdr:rowOff>101600</xdr:rowOff>
                  </from>
                  <to>
                    <xdr:col>13</xdr:col>
                    <xdr:colOff>57150</xdr:colOff>
                    <xdr:row>30</xdr:row>
                    <xdr:rowOff>25400</xdr:rowOff>
                  </to>
                </anchor>
              </controlPr>
            </control>
          </mc:Choice>
        </mc:AlternateContent>
        <mc:AlternateContent xmlns:mc="http://schemas.openxmlformats.org/markup-compatibility/2006">
          <mc:Choice Requires="x14">
            <control shapeId="251980" r:id="rId36" name="Check Box 76">
              <controlPr defaultSize="0" autoFill="0" autoLine="0" autoPict="0">
                <anchor moveWithCells="1">
                  <from>
                    <xdr:col>14</xdr:col>
                    <xdr:colOff>12700</xdr:colOff>
                    <xdr:row>29</xdr:row>
                    <xdr:rowOff>101600</xdr:rowOff>
                  </from>
                  <to>
                    <xdr:col>16</xdr:col>
                    <xdr:colOff>158750</xdr:colOff>
                    <xdr:row>30</xdr:row>
                    <xdr:rowOff>25400</xdr:rowOff>
                  </to>
                </anchor>
              </controlPr>
            </control>
          </mc:Choice>
        </mc:AlternateContent>
        <mc:AlternateContent xmlns:mc="http://schemas.openxmlformats.org/markup-compatibility/2006">
          <mc:Choice Requires="x14">
            <control shapeId="251981" r:id="rId37" name="Check Box 77">
              <controlPr defaultSize="0" autoFill="0" autoLine="0" autoPict="0">
                <anchor moveWithCells="1">
                  <from>
                    <xdr:col>6</xdr:col>
                    <xdr:colOff>146050</xdr:colOff>
                    <xdr:row>30</xdr:row>
                    <xdr:rowOff>88900</xdr:rowOff>
                  </from>
                  <to>
                    <xdr:col>9</xdr:col>
                    <xdr:colOff>120650</xdr:colOff>
                    <xdr:row>31</xdr:row>
                    <xdr:rowOff>12700</xdr:rowOff>
                  </to>
                </anchor>
              </controlPr>
            </control>
          </mc:Choice>
        </mc:AlternateContent>
        <mc:AlternateContent xmlns:mc="http://schemas.openxmlformats.org/markup-compatibility/2006">
          <mc:Choice Requires="x14">
            <control shapeId="251982" r:id="rId38" name="Check Box 78">
              <controlPr defaultSize="0" autoFill="0" autoLine="0" autoPict="0">
                <anchor moveWithCells="1">
                  <from>
                    <xdr:col>10</xdr:col>
                    <xdr:colOff>76200</xdr:colOff>
                    <xdr:row>30</xdr:row>
                    <xdr:rowOff>88900</xdr:rowOff>
                  </from>
                  <to>
                    <xdr:col>13</xdr:col>
                    <xdr:colOff>57150</xdr:colOff>
                    <xdr:row>31</xdr:row>
                    <xdr:rowOff>12700</xdr:rowOff>
                  </to>
                </anchor>
              </controlPr>
            </control>
          </mc:Choice>
        </mc:AlternateContent>
        <mc:AlternateContent xmlns:mc="http://schemas.openxmlformats.org/markup-compatibility/2006">
          <mc:Choice Requires="x14">
            <control shapeId="251983" r:id="rId39" name="Check Box 79">
              <controlPr defaultSize="0" autoFill="0" autoLine="0" autoPict="0">
                <anchor moveWithCells="1">
                  <from>
                    <xdr:col>14</xdr:col>
                    <xdr:colOff>12700</xdr:colOff>
                    <xdr:row>30</xdr:row>
                    <xdr:rowOff>88900</xdr:rowOff>
                  </from>
                  <to>
                    <xdr:col>16</xdr:col>
                    <xdr:colOff>158750</xdr:colOff>
                    <xdr:row>31</xdr:row>
                    <xdr:rowOff>12700</xdr:rowOff>
                  </to>
                </anchor>
              </controlPr>
            </control>
          </mc:Choice>
        </mc:AlternateContent>
        <mc:AlternateContent xmlns:mc="http://schemas.openxmlformats.org/markup-compatibility/2006">
          <mc:Choice Requires="x14">
            <control shapeId="251987" r:id="rId40" name="Check Box 83">
              <controlPr defaultSize="0" autoFill="0" autoLine="0" autoPict="0">
                <anchor moveWithCells="1">
                  <from>
                    <xdr:col>6</xdr:col>
                    <xdr:colOff>146050</xdr:colOff>
                    <xdr:row>31</xdr:row>
                    <xdr:rowOff>95250</xdr:rowOff>
                  </from>
                  <to>
                    <xdr:col>9</xdr:col>
                    <xdr:colOff>120650</xdr:colOff>
                    <xdr:row>32</xdr:row>
                    <xdr:rowOff>19050</xdr:rowOff>
                  </to>
                </anchor>
              </controlPr>
            </control>
          </mc:Choice>
        </mc:AlternateContent>
        <mc:AlternateContent xmlns:mc="http://schemas.openxmlformats.org/markup-compatibility/2006">
          <mc:Choice Requires="x14">
            <control shapeId="251988" r:id="rId41" name="Check Box 84">
              <controlPr defaultSize="0" autoFill="0" autoLine="0" autoPict="0">
                <anchor moveWithCells="1">
                  <from>
                    <xdr:col>10</xdr:col>
                    <xdr:colOff>76200</xdr:colOff>
                    <xdr:row>31</xdr:row>
                    <xdr:rowOff>95250</xdr:rowOff>
                  </from>
                  <to>
                    <xdr:col>13</xdr:col>
                    <xdr:colOff>57150</xdr:colOff>
                    <xdr:row>32</xdr:row>
                    <xdr:rowOff>19050</xdr:rowOff>
                  </to>
                </anchor>
              </controlPr>
            </control>
          </mc:Choice>
        </mc:AlternateContent>
        <mc:AlternateContent xmlns:mc="http://schemas.openxmlformats.org/markup-compatibility/2006">
          <mc:Choice Requires="x14">
            <control shapeId="251989" r:id="rId42" name="Check Box 85">
              <controlPr defaultSize="0" autoFill="0" autoLine="0" autoPict="0">
                <anchor moveWithCells="1">
                  <from>
                    <xdr:col>14</xdr:col>
                    <xdr:colOff>12700</xdr:colOff>
                    <xdr:row>31</xdr:row>
                    <xdr:rowOff>95250</xdr:rowOff>
                  </from>
                  <to>
                    <xdr:col>16</xdr:col>
                    <xdr:colOff>158750</xdr:colOff>
                    <xdr:row>32</xdr:row>
                    <xdr:rowOff>19050</xdr:rowOff>
                  </to>
                </anchor>
              </controlPr>
            </control>
          </mc:Choice>
        </mc:AlternateContent>
        <mc:AlternateContent xmlns:mc="http://schemas.openxmlformats.org/markup-compatibility/2006">
          <mc:Choice Requires="x14">
            <control shapeId="251990" r:id="rId43" name="Check Box 86">
              <controlPr defaultSize="0" autoFill="0" autoLine="0" autoPict="0">
                <anchor moveWithCells="1">
                  <from>
                    <xdr:col>6</xdr:col>
                    <xdr:colOff>146050</xdr:colOff>
                    <xdr:row>32</xdr:row>
                    <xdr:rowOff>95250</xdr:rowOff>
                  </from>
                  <to>
                    <xdr:col>9</xdr:col>
                    <xdr:colOff>120650</xdr:colOff>
                    <xdr:row>33</xdr:row>
                    <xdr:rowOff>19050</xdr:rowOff>
                  </to>
                </anchor>
              </controlPr>
            </control>
          </mc:Choice>
        </mc:AlternateContent>
        <mc:AlternateContent xmlns:mc="http://schemas.openxmlformats.org/markup-compatibility/2006">
          <mc:Choice Requires="x14">
            <control shapeId="251991" r:id="rId44" name="Check Box 87">
              <controlPr defaultSize="0" autoFill="0" autoLine="0" autoPict="0">
                <anchor moveWithCells="1">
                  <from>
                    <xdr:col>10</xdr:col>
                    <xdr:colOff>76200</xdr:colOff>
                    <xdr:row>32</xdr:row>
                    <xdr:rowOff>95250</xdr:rowOff>
                  </from>
                  <to>
                    <xdr:col>13</xdr:col>
                    <xdr:colOff>57150</xdr:colOff>
                    <xdr:row>33</xdr:row>
                    <xdr:rowOff>19050</xdr:rowOff>
                  </to>
                </anchor>
              </controlPr>
            </control>
          </mc:Choice>
        </mc:AlternateContent>
        <mc:AlternateContent xmlns:mc="http://schemas.openxmlformats.org/markup-compatibility/2006">
          <mc:Choice Requires="x14">
            <control shapeId="251992" r:id="rId45" name="Check Box 88">
              <controlPr defaultSize="0" autoFill="0" autoLine="0" autoPict="0">
                <anchor moveWithCells="1">
                  <from>
                    <xdr:col>14</xdr:col>
                    <xdr:colOff>12700</xdr:colOff>
                    <xdr:row>32</xdr:row>
                    <xdr:rowOff>95250</xdr:rowOff>
                  </from>
                  <to>
                    <xdr:col>16</xdr:col>
                    <xdr:colOff>158750</xdr:colOff>
                    <xdr:row>33</xdr:row>
                    <xdr:rowOff>19050</xdr:rowOff>
                  </to>
                </anchor>
              </controlPr>
            </control>
          </mc:Choice>
        </mc:AlternateContent>
        <mc:AlternateContent xmlns:mc="http://schemas.openxmlformats.org/markup-compatibility/2006">
          <mc:Choice Requires="x14">
            <control shapeId="251993" r:id="rId46" name="Check Box 89">
              <controlPr defaultSize="0" autoFill="0" autoLine="0" autoPict="0">
                <anchor moveWithCells="1">
                  <from>
                    <xdr:col>6</xdr:col>
                    <xdr:colOff>146050</xdr:colOff>
                    <xdr:row>33</xdr:row>
                    <xdr:rowOff>88900</xdr:rowOff>
                  </from>
                  <to>
                    <xdr:col>9</xdr:col>
                    <xdr:colOff>120650</xdr:colOff>
                    <xdr:row>34</xdr:row>
                    <xdr:rowOff>12700</xdr:rowOff>
                  </to>
                </anchor>
              </controlPr>
            </control>
          </mc:Choice>
        </mc:AlternateContent>
        <mc:AlternateContent xmlns:mc="http://schemas.openxmlformats.org/markup-compatibility/2006">
          <mc:Choice Requires="x14">
            <control shapeId="251994" r:id="rId47" name="Check Box 90">
              <controlPr defaultSize="0" autoFill="0" autoLine="0" autoPict="0">
                <anchor moveWithCells="1">
                  <from>
                    <xdr:col>10</xdr:col>
                    <xdr:colOff>76200</xdr:colOff>
                    <xdr:row>33</xdr:row>
                    <xdr:rowOff>88900</xdr:rowOff>
                  </from>
                  <to>
                    <xdr:col>13</xdr:col>
                    <xdr:colOff>57150</xdr:colOff>
                    <xdr:row>34</xdr:row>
                    <xdr:rowOff>12700</xdr:rowOff>
                  </to>
                </anchor>
              </controlPr>
            </control>
          </mc:Choice>
        </mc:AlternateContent>
        <mc:AlternateContent xmlns:mc="http://schemas.openxmlformats.org/markup-compatibility/2006">
          <mc:Choice Requires="x14">
            <control shapeId="251995" r:id="rId48" name="Check Box 91">
              <controlPr defaultSize="0" autoFill="0" autoLine="0" autoPict="0">
                <anchor moveWithCells="1">
                  <from>
                    <xdr:col>14</xdr:col>
                    <xdr:colOff>12700</xdr:colOff>
                    <xdr:row>33</xdr:row>
                    <xdr:rowOff>88900</xdr:rowOff>
                  </from>
                  <to>
                    <xdr:col>16</xdr:col>
                    <xdr:colOff>158750</xdr:colOff>
                    <xdr:row>34</xdr:row>
                    <xdr:rowOff>12700</xdr:rowOff>
                  </to>
                </anchor>
              </controlPr>
            </control>
          </mc:Choice>
        </mc:AlternateContent>
        <mc:AlternateContent xmlns:mc="http://schemas.openxmlformats.org/markup-compatibility/2006">
          <mc:Choice Requires="x14">
            <control shapeId="251996" r:id="rId49" name="Check Box 92">
              <controlPr defaultSize="0" autoFill="0" autoLine="0" autoPict="0">
                <anchor moveWithCells="1">
                  <from>
                    <xdr:col>6</xdr:col>
                    <xdr:colOff>146050</xdr:colOff>
                    <xdr:row>34</xdr:row>
                    <xdr:rowOff>88900</xdr:rowOff>
                  </from>
                  <to>
                    <xdr:col>9</xdr:col>
                    <xdr:colOff>120650</xdr:colOff>
                    <xdr:row>35</xdr:row>
                    <xdr:rowOff>12700</xdr:rowOff>
                  </to>
                </anchor>
              </controlPr>
            </control>
          </mc:Choice>
        </mc:AlternateContent>
        <mc:AlternateContent xmlns:mc="http://schemas.openxmlformats.org/markup-compatibility/2006">
          <mc:Choice Requires="x14">
            <control shapeId="251997" r:id="rId50" name="Check Box 93">
              <controlPr defaultSize="0" autoFill="0" autoLine="0" autoPict="0">
                <anchor moveWithCells="1">
                  <from>
                    <xdr:col>10</xdr:col>
                    <xdr:colOff>76200</xdr:colOff>
                    <xdr:row>34</xdr:row>
                    <xdr:rowOff>88900</xdr:rowOff>
                  </from>
                  <to>
                    <xdr:col>13</xdr:col>
                    <xdr:colOff>57150</xdr:colOff>
                    <xdr:row>35</xdr:row>
                    <xdr:rowOff>12700</xdr:rowOff>
                  </to>
                </anchor>
              </controlPr>
            </control>
          </mc:Choice>
        </mc:AlternateContent>
        <mc:AlternateContent xmlns:mc="http://schemas.openxmlformats.org/markup-compatibility/2006">
          <mc:Choice Requires="x14">
            <control shapeId="251998" r:id="rId51" name="Check Box 94">
              <controlPr defaultSize="0" autoFill="0" autoLine="0" autoPict="0">
                <anchor moveWithCells="1">
                  <from>
                    <xdr:col>14</xdr:col>
                    <xdr:colOff>12700</xdr:colOff>
                    <xdr:row>34</xdr:row>
                    <xdr:rowOff>88900</xdr:rowOff>
                  </from>
                  <to>
                    <xdr:col>16</xdr:col>
                    <xdr:colOff>158750</xdr:colOff>
                    <xdr:row>35</xdr:row>
                    <xdr:rowOff>12700</xdr:rowOff>
                  </to>
                </anchor>
              </controlPr>
            </control>
          </mc:Choice>
        </mc:AlternateContent>
        <mc:AlternateContent xmlns:mc="http://schemas.openxmlformats.org/markup-compatibility/2006">
          <mc:Choice Requires="x14">
            <control shapeId="251999" r:id="rId52" name="Check Box 95">
              <controlPr defaultSize="0" autoFill="0" autoLine="0" autoPict="0">
                <anchor moveWithCells="1">
                  <from>
                    <xdr:col>6</xdr:col>
                    <xdr:colOff>146050</xdr:colOff>
                    <xdr:row>35</xdr:row>
                    <xdr:rowOff>82550</xdr:rowOff>
                  </from>
                  <to>
                    <xdr:col>9</xdr:col>
                    <xdr:colOff>120650</xdr:colOff>
                    <xdr:row>36</xdr:row>
                    <xdr:rowOff>6350</xdr:rowOff>
                  </to>
                </anchor>
              </controlPr>
            </control>
          </mc:Choice>
        </mc:AlternateContent>
        <mc:AlternateContent xmlns:mc="http://schemas.openxmlformats.org/markup-compatibility/2006">
          <mc:Choice Requires="x14">
            <control shapeId="252000" r:id="rId53" name="Check Box 96">
              <controlPr defaultSize="0" autoFill="0" autoLine="0" autoPict="0">
                <anchor moveWithCells="1">
                  <from>
                    <xdr:col>10</xdr:col>
                    <xdr:colOff>76200</xdr:colOff>
                    <xdr:row>35</xdr:row>
                    <xdr:rowOff>82550</xdr:rowOff>
                  </from>
                  <to>
                    <xdr:col>13</xdr:col>
                    <xdr:colOff>57150</xdr:colOff>
                    <xdr:row>36</xdr:row>
                    <xdr:rowOff>6350</xdr:rowOff>
                  </to>
                </anchor>
              </controlPr>
            </control>
          </mc:Choice>
        </mc:AlternateContent>
        <mc:AlternateContent xmlns:mc="http://schemas.openxmlformats.org/markup-compatibility/2006">
          <mc:Choice Requires="x14">
            <control shapeId="252001" r:id="rId54" name="Check Box 97">
              <controlPr defaultSize="0" autoFill="0" autoLine="0" autoPict="0">
                <anchor moveWithCells="1">
                  <from>
                    <xdr:col>14</xdr:col>
                    <xdr:colOff>12700</xdr:colOff>
                    <xdr:row>35</xdr:row>
                    <xdr:rowOff>82550</xdr:rowOff>
                  </from>
                  <to>
                    <xdr:col>16</xdr:col>
                    <xdr:colOff>158750</xdr:colOff>
                    <xdr:row>36</xdr:row>
                    <xdr:rowOff>6350</xdr:rowOff>
                  </to>
                </anchor>
              </controlPr>
            </control>
          </mc:Choice>
        </mc:AlternateContent>
        <mc:AlternateContent xmlns:mc="http://schemas.openxmlformats.org/markup-compatibility/2006">
          <mc:Choice Requires="x14">
            <control shapeId="252002" r:id="rId55" name="Check Box 98">
              <controlPr defaultSize="0" autoFill="0" autoLine="0" autoPict="0">
                <anchor moveWithCells="1">
                  <from>
                    <xdr:col>6</xdr:col>
                    <xdr:colOff>146050</xdr:colOff>
                    <xdr:row>36</xdr:row>
                    <xdr:rowOff>82550</xdr:rowOff>
                  </from>
                  <to>
                    <xdr:col>9</xdr:col>
                    <xdr:colOff>120650</xdr:colOff>
                    <xdr:row>37</xdr:row>
                    <xdr:rowOff>6350</xdr:rowOff>
                  </to>
                </anchor>
              </controlPr>
            </control>
          </mc:Choice>
        </mc:AlternateContent>
        <mc:AlternateContent xmlns:mc="http://schemas.openxmlformats.org/markup-compatibility/2006">
          <mc:Choice Requires="x14">
            <control shapeId="252003" r:id="rId56" name="Check Box 99">
              <controlPr defaultSize="0" autoFill="0" autoLine="0" autoPict="0">
                <anchor moveWithCells="1">
                  <from>
                    <xdr:col>10</xdr:col>
                    <xdr:colOff>76200</xdr:colOff>
                    <xdr:row>36</xdr:row>
                    <xdr:rowOff>82550</xdr:rowOff>
                  </from>
                  <to>
                    <xdr:col>13</xdr:col>
                    <xdr:colOff>57150</xdr:colOff>
                    <xdr:row>37</xdr:row>
                    <xdr:rowOff>6350</xdr:rowOff>
                  </to>
                </anchor>
              </controlPr>
            </control>
          </mc:Choice>
        </mc:AlternateContent>
        <mc:AlternateContent xmlns:mc="http://schemas.openxmlformats.org/markup-compatibility/2006">
          <mc:Choice Requires="x14">
            <control shapeId="252004" r:id="rId57" name="Check Box 100">
              <controlPr defaultSize="0" autoFill="0" autoLine="0" autoPict="0">
                <anchor moveWithCells="1">
                  <from>
                    <xdr:col>14</xdr:col>
                    <xdr:colOff>12700</xdr:colOff>
                    <xdr:row>36</xdr:row>
                    <xdr:rowOff>82550</xdr:rowOff>
                  </from>
                  <to>
                    <xdr:col>16</xdr:col>
                    <xdr:colOff>158750</xdr:colOff>
                    <xdr:row>37</xdr:row>
                    <xdr:rowOff>6350</xdr:rowOff>
                  </to>
                </anchor>
              </controlPr>
            </control>
          </mc:Choice>
        </mc:AlternateContent>
        <mc:AlternateContent xmlns:mc="http://schemas.openxmlformats.org/markup-compatibility/2006">
          <mc:Choice Requires="x14">
            <control shapeId="252005" r:id="rId58" name="Check Box 101">
              <controlPr defaultSize="0" autoFill="0" autoLine="0" autoPict="0">
                <anchor moveWithCells="1">
                  <from>
                    <xdr:col>16</xdr:col>
                    <xdr:colOff>152400</xdr:colOff>
                    <xdr:row>57</xdr:row>
                    <xdr:rowOff>19050</xdr:rowOff>
                  </from>
                  <to>
                    <xdr:col>20</xdr:col>
                    <xdr:colOff>101600</xdr:colOff>
                    <xdr:row>58</xdr:row>
                    <xdr:rowOff>19050</xdr:rowOff>
                  </to>
                </anchor>
              </controlPr>
            </control>
          </mc:Choice>
        </mc:AlternateContent>
        <mc:AlternateContent xmlns:mc="http://schemas.openxmlformats.org/markup-compatibility/2006">
          <mc:Choice Requires="x14">
            <control shapeId="252006" r:id="rId59" name="Check Box 102">
              <controlPr defaultSize="0" autoFill="0" autoLine="0" autoPict="0">
                <anchor moveWithCells="1">
                  <from>
                    <xdr:col>21</xdr:col>
                    <xdr:colOff>31750</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252007" r:id="rId60" name="Check Box 103">
              <controlPr defaultSize="0" autoFill="0" autoLine="0" autoPict="0">
                <anchor moveWithCells="1">
                  <from>
                    <xdr:col>16</xdr:col>
                    <xdr:colOff>152400</xdr:colOff>
                    <xdr:row>55</xdr:row>
                    <xdr:rowOff>19050</xdr:rowOff>
                  </from>
                  <to>
                    <xdr:col>20</xdr:col>
                    <xdr:colOff>101600</xdr:colOff>
                    <xdr:row>56</xdr:row>
                    <xdr:rowOff>19050</xdr:rowOff>
                  </to>
                </anchor>
              </controlPr>
            </control>
          </mc:Choice>
        </mc:AlternateContent>
        <mc:AlternateContent xmlns:mc="http://schemas.openxmlformats.org/markup-compatibility/2006">
          <mc:Choice Requires="x14">
            <control shapeId="252008" r:id="rId61" name="Check Box 104">
              <controlPr defaultSize="0" autoFill="0" autoLine="0" autoPict="0">
                <anchor moveWithCells="1">
                  <from>
                    <xdr:col>21</xdr:col>
                    <xdr:colOff>31750</xdr:colOff>
                    <xdr:row>55</xdr:row>
                    <xdr:rowOff>19050</xdr:rowOff>
                  </from>
                  <to>
                    <xdr:col>24</xdr:col>
                    <xdr:colOff>152400</xdr:colOff>
                    <xdr:row>56</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BY67"/>
  <sheetViews>
    <sheetView showGridLines="0" view="pageBreakPreview"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9" width="2.36328125" style="5" customWidth="1"/>
    <col min="20" max="20" width="2.36328125" style="121" customWidth="1"/>
    <col min="21" max="24" width="2.36328125" style="5" customWidth="1"/>
    <col min="25" max="25" width="12.81640625" style="5" customWidth="1"/>
    <col min="26" max="37" width="2.36328125" style="5" customWidth="1"/>
    <col min="38" max="39" width="3.81640625" style="5" customWidth="1"/>
    <col min="40" max="89" width="2.36328125" style="5" customWidth="1"/>
    <col min="90" max="16384" width="8" style="5"/>
  </cols>
  <sheetData>
    <row r="1" spans="1:77" ht="14.15" customHeight="1">
      <c r="B1" s="2394" t="s">
        <v>2270</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row>
    <row r="2" spans="1:77" ht="5.15" customHeight="1" thickBot="1"/>
    <row r="3" spans="1:77" ht="14.15" customHeight="1">
      <c r="B3" s="2395" t="s">
        <v>639</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796" t="s">
        <v>6</v>
      </c>
      <c r="AA3" s="2396"/>
      <c r="AB3" s="2396"/>
      <c r="AC3" s="2396"/>
      <c r="AD3" s="2396"/>
      <c r="AE3" s="2396"/>
      <c r="AF3" s="2396"/>
      <c r="AG3" s="2396"/>
      <c r="AH3" s="2396"/>
      <c r="AI3" s="2396"/>
      <c r="AJ3" s="2396"/>
      <c r="AK3" s="2396"/>
      <c r="AL3" s="2797"/>
      <c r="AM3" s="145"/>
      <c r="AO3" s="5" t="s">
        <v>1703</v>
      </c>
    </row>
    <row r="4" spans="1:77" ht="8.25" customHeight="1">
      <c r="A4" s="6"/>
      <c r="B4" s="139"/>
      <c r="C4" s="1"/>
      <c r="D4" s="1181"/>
      <c r="E4" s="1335"/>
      <c r="F4" s="1181"/>
      <c r="G4" s="1181"/>
      <c r="H4" s="1181"/>
      <c r="I4" s="1181"/>
      <c r="J4" s="1181"/>
      <c r="K4" s="1181"/>
      <c r="L4" s="1181"/>
      <c r="M4" s="1181"/>
      <c r="N4" s="1181"/>
      <c r="O4" s="1181"/>
      <c r="P4" s="1181"/>
      <c r="Q4" s="1181"/>
      <c r="R4" s="1181"/>
      <c r="S4" s="1181"/>
      <c r="T4" s="1335"/>
      <c r="U4" s="1181"/>
      <c r="V4" s="1181"/>
      <c r="W4" s="1181"/>
      <c r="X4" s="1181"/>
      <c r="Y4" s="6"/>
      <c r="Z4" s="105"/>
      <c r="AA4" s="115"/>
      <c r="AB4" s="115"/>
      <c r="AC4" s="115"/>
      <c r="AD4" s="115"/>
      <c r="AE4" s="115"/>
      <c r="AF4" s="115"/>
      <c r="AG4" s="115"/>
      <c r="AH4" s="115"/>
      <c r="AI4" s="115"/>
      <c r="AJ4" s="115"/>
      <c r="AK4" s="115"/>
      <c r="AL4" s="116"/>
      <c r="AM4" s="264"/>
    </row>
    <row r="5" spans="1:77" ht="14.15" customHeight="1">
      <c r="A5" s="6"/>
      <c r="B5" s="68"/>
      <c r="C5" s="5" t="s">
        <v>951</v>
      </c>
      <c r="D5" s="1"/>
      <c r="F5" s="1"/>
      <c r="G5" s="1"/>
      <c r="H5" s="1"/>
      <c r="I5" s="1"/>
      <c r="J5" s="1"/>
      <c r="K5" s="1"/>
      <c r="L5" s="1"/>
      <c r="M5" s="1"/>
      <c r="N5" s="1"/>
      <c r="O5" s="1"/>
      <c r="P5" s="1"/>
      <c r="Q5" s="1"/>
      <c r="R5" s="1"/>
      <c r="S5" s="1"/>
      <c r="U5" s="121"/>
      <c r="V5" s="1"/>
      <c r="W5" s="121"/>
      <c r="X5" s="121"/>
      <c r="Y5" s="1"/>
      <c r="Z5" s="5057" t="s">
        <v>1282</v>
      </c>
      <c r="AA5" s="5058"/>
      <c r="AB5" s="5058"/>
      <c r="AC5" s="5058"/>
      <c r="AD5" s="5058"/>
      <c r="AE5" s="5058"/>
      <c r="AF5" s="5058"/>
      <c r="AG5" s="5058"/>
      <c r="AH5" s="5058"/>
      <c r="AI5" s="5058"/>
      <c r="AJ5" s="5058"/>
      <c r="AK5" s="5058"/>
      <c r="AL5" s="5059"/>
      <c r="AM5" s="768"/>
      <c r="AO5" s="1273"/>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row>
    <row r="6" spans="1:77" ht="14.15" customHeight="1">
      <c r="A6" s="6"/>
      <c r="B6" s="68"/>
      <c r="C6" s="1"/>
      <c r="D6" s="1"/>
      <c r="E6" s="499"/>
      <c r="H6" s="121" t="s">
        <v>978</v>
      </c>
      <c r="I6" s="10"/>
      <c r="J6" s="10"/>
      <c r="K6" s="10"/>
      <c r="L6" s="10"/>
      <c r="M6" s="10"/>
      <c r="N6" s="10"/>
      <c r="O6" s="10"/>
      <c r="P6" s="10"/>
      <c r="Q6" s="10"/>
      <c r="R6" s="10"/>
      <c r="S6" s="10"/>
      <c r="T6" s="10"/>
      <c r="U6" s="10"/>
      <c r="V6" s="10"/>
      <c r="X6" s="64"/>
      <c r="Y6" s="64"/>
      <c r="Z6" s="5057"/>
      <c r="AA6" s="5058"/>
      <c r="AB6" s="5058"/>
      <c r="AC6" s="5058"/>
      <c r="AD6" s="5058"/>
      <c r="AE6" s="5058"/>
      <c r="AF6" s="5058"/>
      <c r="AG6" s="5058"/>
      <c r="AH6" s="5058"/>
      <c r="AI6" s="5058"/>
      <c r="AJ6" s="5058"/>
      <c r="AK6" s="5058"/>
      <c r="AL6" s="5059"/>
      <c r="AM6" s="768"/>
      <c r="AO6" s="1445"/>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row>
    <row r="7" spans="1:77" ht="14.15" customHeight="1">
      <c r="A7" s="6"/>
      <c r="B7" s="68"/>
      <c r="C7" s="6"/>
      <c r="D7" s="1"/>
      <c r="F7" s="1"/>
      <c r="G7" s="1"/>
      <c r="H7" s="10"/>
      <c r="I7" s="10"/>
      <c r="J7" s="10"/>
      <c r="K7" s="10"/>
      <c r="L7" s="10"/>
      <c r="M7" s="10"/>
      <c r="N7" s="10"/>
      <c r="O7" s="10"/>
      <c r="P7" s="10"/>
      <c r="Q7" s="10"/>
      <c r="R7" s="10"/>
      <c r="S7" s="10"/>
      <c r="T7" s="10"/>
      <c r="U7" s="10"/>
      <c r="V7" s="10"/>
      <c r="W7" s="121"/>
      <c r="X7" s="499"/>
      <c r="Y7" s="6"/>
      <c r="Z7" s="693" t="s">
        <v>1283</v>
      </c>
      <c r="AA7" s="84" t="s">
        <v>2020</v>
      </c>
      <c r="AB7" s="84"/>
      <c r="AC7" s="191"/>
      <c r="AD7" s="82"/>
      <c r="AE7" s="82"/>
      <c r="AF7" s="82"/>
      <c r="AG7" s="82"/>
      <c r="AH7" s="82"/>
      <c r="AI7" s="82"/>
      <c r="AJ7" s="82"/>
      <c r="AK7" s="82"/>
      <c r="AL7" s="140"/>
      <c r="AM7" s="677"/>
      <c r="AO7" s="1496"/>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21"/>
    </row>
    <row r="8" spans="1:77" ht="14.15" customHeight="1">
      <c r="A8" s="6"/>
      <c r="B8" s="68" t="s">
        <v>17</v>
      </c>
      <c r="C8" s="1" t="s">
        <v>2144</v>
      </c>
      <c r="D8" s="1"/>
      <c r="F8" s="121"/>
      <c r="G8" s="1"/>
      <c r="H8" s="1"/>
      <c r="I8" s="1"/>
      <c r="J8" s="1"/>
      <c r="K8" s="1"/>
      <c r="L8" s="1"/>
      <c r="M8" s="1"/>
      <c r="N8" s="1"/>
      <c r="O8" s="1"/>
      <c r="P8" s="1"/>
      <c r="Q8" s="6"/>
      <c r="R8" s="6"/>
      <c r="S8" s="1"/>
      <c r="U8" s="121"/>
      <c r="V8" s="8"/>
      <c r="W8" s="72"/>
      <c r="X8" s="72"/>
      <c r="Y8" s="1"/>
      <c r="Z8" s="5052" t="s">
        <v>1448</v>
      </c>
      <c r="AA8" s="5053"/>
      <c r="AB8" s="5053"/>
      <c r="AC8" s="5053"/>
      <c r="AD8" s="5053"/>
      <c r="AE8" s="5053"/>
      <c r="AF8" s="5053"/>
      <c r="AG8" s="5053"/>
      <c r="AH8" s="5053"/>
      <c r="AI8" s="5053"/>
      <c r="AJ8" s="5053"/>
      <c r="AK8" s="5053"/>
      <c r="AL8" s="5054"/>
      <c r="AM8" s="769"/>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row>
    <row r="9" spans="1:77" ht="14.15" customHeight="1">
      <c r="A9" s="6"/>
      <c r="B9" s="68"/>
      <c r="C9" s="1"/>
      <c r="D9" s="1"/>
      <c r="F9" s="121"/>
      <c r="G9" s="1"/>
      <c r="H9" s="121" t="s">
        <v>1797</v>
      </c>
      <c r="I9" s="1"/>
      <c r="J9" s="1"/>
      <c r="K9" s="1"/>
      <c r="L9" s="1"/>
      <c r="M9" s="1"/>
      <c r="N9" s="1"/>
      <c r="O9" s="1"/>
      <c r="P9" s="1"/>
      <c r="Q9" s="6"/>
      <c r="R9" s="6"/>
      <c r="S9" s="1"/>
      <c r="U9" s="121"/>
      <c r="V9" s="8"/>
      <c r="W9" s="72"/>
      <c r="X9" s="72"/>
      <c r="Y9" s="1"/>
      <c r="Z9" s="5052"/>
      <c r="AA9" s="5053"/>
      <c r="AB9" s="5053"/>
      <c r="AC9" s="5053"/>
      <c r="AD9" s="5053"/>
      <c r="AE9" s="5053"/>
      <c r="AF9" s="5053"/>
      <c r="AG9" s="5053"/>
      <c r="AH9" s="5053"/>
      <c r="AI9" s="5053"/>
      <c r="AJ9" s="5053"/>
      <c r="AK9" s="5053"/>
      <c r="AL9" s="5054"/>
      <c r="AM9" s="769"/>
      <c r="AO9" s="1273"/>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row>
    <row r="10" spans="1:77" ht="14.15" customHeight="1">
      <c r="A10" s="6"/>
      <c r="B10" s="68"/>
      <c r="C10" s="1" t="s">
        <v>517</v>
      </c>
      <c r="D10" s="1"/>
      <c r="F10" s="121"/>
      <c r="G10" s="1"/>
      <c r="H10" s="6"/>
      <c r="I10" s="6"/>
      <c r="J10" s="6"/>
      <c r="K10" s="6"/>
      <c r="L10" s="1"/>
      <c r="M10" s="1"/>
      <c r="N10" s="1"/>
      <c r="O10" s="1"/>
      <c r="P10" s="1"/>
      <c r="Q10" s="6"/>
      <c r="R10" s="6"/>
      <c r="S10" s="1"/>
      <c r="U10" s="499"/>
      <c r="V10" s="1"/>
      <c r="W10" s="121"/>
      <c r="X10" s="121"/>
      <c r="Y10" s="1"/>
      <c r="Z10" s="95" t="s">
        <v>516</v>
      </c>
      <c r="AA10" s="3625" t="s">
        <v>2021</v>
      </c>
      <c r="AB10" s="3625"/>
      <c r="AC10" s="3625"/>
      <c r="AD10" s="3625"/>
      <c r="AE10" s="3625"/>
      <c r="AF10" s="3625"/>
      <c r="AG10" s="3625"/>
      <c r="AH10" s="3625"/>
      <c r="AI10" s="3625"/>
      <c r="AJ10" s="3625"/>
      <c r="AK10" s="3625"/>
      <c r="AL10" s="3626"/>
      <c r="AM10" s="264"/>
      <c r="AO10" s="1445"/>
      <c r="AP10" s="1445"/>
      <c r="AQ10" s="1445"/>
      <c r="AR10" s="1445"/>
      <c r="AS10" s="1445"/>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row>
    <row r="11" spans="1:77" ht="14.15" customHeight="1">
      <c r="A11" s="6"/>
      <c r="B11" s="68"/>
      <c r="C11" s="1"/>
      <c r="D11" s="5" t="s">
        <v>566</v>
      </c>
      <c r="E11" s="499"/>
      <c r="F11" s="6"/>
      <c r="G11" s="6"/>
      <c r="H11" s="6"/>
      <c r="I11" s="6"/>
      <c r="J11" s="6"/>
      <c r="K11" s="6"/>
      <c r="L11" s="6"/>
      <c r="M11" s="1"/>
      <c r="O11" s="1"/>
      <c r="P11" s="1"/>
      <c r="Q11" s="6"/>
      <c r="R11" s="96"/>
      <c r="S11" s="96"/>
      <c r="T11" s="97"/>
      <c r="U11" s="98"/>
      <c r="V11" s="98"/>
      <c r="W11" s="6"/>
      <c r="X11" s="6"/>
      <c r="Y11" s="65"/>
      <c r="Z11" s="120" t="s">
        <v>455</v>
      </c>
      <c r="AA11" s="2413" t="s">
        <v>518</v>
      </c>
      <c r="AB11" s="5055"/>
      <c r="AC11" s="5055"/>
      <c r="AD11" s="5055"/>
      <c r="AE11" s="5055"/>
      <c r="AF11" s="5055"/>
      <c r="AG11" s="5055"/>
      <c r="AH11" s="5055"/>
      <c r="AI11" s="5055"/>
      <c r="AJ11" s="5055"/>
      <c r="AK11" s="5055"/>
      <c r="AL11" s="5056"/>
      <c r="AM11" s="770"/>
      <c r="AO11" s="1496"/>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row>
    <row r="12" spans="1:77" ht="14.15" customHeight="1">
      <c r="A12" s="6"/>
      <c r="B12" s="68"/>
      <c r="C12" s="1"/>
      <c r="D12" s="1" t="s">
        <v>519</v>
      </c>
      <c r="E12" s="499"/>
      <c r="F12" s="6"/>
      <c r="G12" s="6"/>
      <c r="H12" s="6"/>
      <c r="I12" s="6"/>
      <c r="J12" s="6"/>
      <c r="K12" s="6"/>
      <c r="L12" s="6"/>
      <c r="M12" s="1"/>
      <c r="O12" s="1"/>
      <c r="P12" s="1"/>
      <c r="Q12" s="6"/>
      <c r="R12" s="96"/>
      <c r="S12" s="96"/>
      <c r="T12" s="97"/>
      <c r="U12" s="98"/>
      <c r="V12" s="98"/>
      <c r="W12" s="6"/>
      <c r="X12" s="6"/>
      <c r="Y12" s="65"/>
      <c r="Z12" s="141"/>
      <c r="AA12" s="2413"/>
      <c r="AB12" s="5055"/>
      <c r="AC12" s="5055"/>
      <c r="AD12" s="5055"/>
      <c r="AE12" s="5055"/>
      <c r="AF12" s="5055"/>
      <c r="AG12" s="5055"/>
      <c r="AH12" s="5055"/>
      <c r="AI12" s="5055"/>
      <c r="AJ12" s="5055"/>
      <c r="AK12" s="5055"/>
      <c r="AL12" s="5056"/>
      <c r="AM12" s="770"/>
      <c r="AO12" s="121"/>
      <c r="AP12" s="121"/>
      <c r="AQ12" s="165"/>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row>
    <row r="13" spans="1:77" ht="14.15" customHeight="1">
      <c r="A13" s="6"/>
      <c r="B13" s="68"/>
      <c r="C13" s="1"/>
      <c r="D13" s="2412"/>
      <c r="E13" s="2412"/>
      <c r="F13" s="2412"/>
      <c r="G13" s="2412"/>
      <c r="H13" s="2412"/>
      <c r="I13" s="2412"/>
      <c r="J13" s="2412"/>
      <c r="K13" s="2412"/>
      <c r="L13" s="2412"/>
      <c r="M13" s="2412"/>
      <c r="N13" s="2412"/>
      <c r="O13" s="2412"/>
      <c r="P13" s="2412"/>
      <c r="Q13" s="2412"/>
      <c r="R13" s="2412"/>
      <c r="S13" s="2412"/>
      <c r="T13" s="2412"/>
      <c r="U13" s="2412"/>
      <c r="V13" s="2412"/>
      <c r="W13" s="2412"/>
      <c r="X13" s="2412"/>
      <c r="Y13" s="93"/>
      <c r="Z13" s="94"/>
      <c r="AA13" s="5055"/>
      <c r="AB13" s="5055"/>
      <c r="AC13" s="5055"/>
      <c r="AD13" s="5055"/>
      <c r="AE13" s="5055"/>
      <c r="AF13" s="5055"/>
      <c r="AG13" s="5055"/>
      <c r="AH13" s="5055"/>
      <c r="AI13" s="5055"/>
      <c r="AJ13" s="5055"/>
      <c r="AK13" s="5055"/>
      <c r="AL13" s="5056"/>
      <c r="AM13" s="770"/>
      <c r="AO13" s="1273"/>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7" ht="14.15" customHeight="1">
      <c r="A14" s="6"/>
      <c r="B14" s="68"/>
      <c r="C14" s="1"/>
      <c r="D14" s="2412"/>
      <c r="E14" s="2412"/>
      <c r="F14" s="2412"/>
      <c r="G14" s="2412"/>
      <c r="H14" s="2412"/>
      <c r="I14" s="2412"/>
      <c r="J14" s="2412"/>
      <c r="K14" s="2412"/>
      <c r="L14" s="2412"/>
      <c r="M14" s="2412"/>
      <c r="N14" s="2412"/>
      <c r="O14" s="2412"/>
      <c r="P14" s="2412"/>
      <c r="Q14" s="2412"/>
      <c r="R14" s="2412"/>
      <c r="S14" s="2412"/>
      <c r="T14" s="2412"/>
      <c r="U14" s="2412"/>
      <c r="V14" s="2412"/>
      <c r="W14" s="2412"/>
      <c r="X14" s="2412"/>
      <c r="Y14" s="121"/>
      <c r="Z14" s="138"/>
      <c r="AA14" s="86"/>
      <c r="AB14" s="86"/>
      <c r="AC14" s="86"/>
      <c r="AD14" s="86"/>
      <c r="AE14" s="86"/>
      <c r="AF14" s="86"/>
      <c r="AG14" s="86"/>
      <c r="AH14" s="86"/>
      <c r="AI14" s="86"/>
      <c r="AJ14" s="86"/>
      <c r="AK14" s="86"/>
      <c r="AL14" s="67"/>
      <c r="AM14" s="655"/>
      <c r="AO14" s="1506"/>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7" ht="14.15" customHeight="1">
      <c r="A15" s="6"/>
      <c r="B15" s="68"/>
      <c r="C15" s="1"/>
      <c r="D15" s="2412"/>
      <c r="E15" s="2412"/>
      <c r="F15" s="2412"/>
      <c r="G15" s="2412"/>
      <c r="H15" s="2412"/>
      <c r="I15" s="2412"/>
      <c r="J15" s="2412"/>
      <c r="K15" s="2412"/>
      <c r="L15" s="2412"/>
      <c r="M15" s="2412"/>
      <c r="N15" s="2412"/>
      <c r="O15" s="2412"/>
      <c r="P15" s="2412"/>
      <c r="Q15" s="2412"/>
      <c r="R15" s="2412"/>
      <c r="S15" s="2412"/>
      <c r="T15" s="2412"/>
      <c r="U15" s="2412"/>
      <c r="V15" s="2412"/>
      <c r="W15" s="2412"/>
      <c r="X15" s="2412"/>
      <c r="Y15" s="121"/>
      <c r="Z15" s="138"/>
      <c r="AA15" s="86"/>
      <c r="AB15" s="86"/>
      <c r="AC15" s="86"/>
      <c r="AD15" s="86"/>
      <c r="AE15" s="86"/>
      <c r="AF15" s="86"/>
      <c r="AG15" s="86"/>
      <c r="AH15" s="86"/>
      <c r="AI15" s="86"/>
      <c r="AJ15" s="86"/>
      <c r="AK15" s="86"/>
      <c r="AL15" s="67"/>
      <c r="AM15" s="655"/>
      <c r="AO15" s="1502"/>
      <c r="AP15" s="1502"/>
      <c r="AQ15" s="1502"/>
      <c r="AR15" s="1502"/>
      <c r="AS15" s="1502"/>
      <c r="AT15" s="1502"/>
      <c r="AU15" s="1502"/>
      <c r="AV15" s="1502"/>
      <c r="AW15" s="1502"/>
      <c r="AX15" s="1502"/>
      <c r="AY15" s="1502"/>
      <c r="AZ15" s="1502"/>
      <c r="BA15" s="1502"/>
      <c r="BB15" s="1502"/>
      <c r="BC15" s="1502"/>
      <c r="BD15" s="1502"/>
      <c r="BE15" s="1502"/>
      <c r="BF15" s="1502"/>
      <c r="BG15" s="1502"/>
      <c r="BH15" s="1502"/>
      <c r="BI15" s="1502"/>
      <c r="BJ15" s="1502"/>
      <c r="BK15" s="1502"/>
      <c r="BL15" s="1502"/>
      <c r="BM15" s="1502"/>
      <c r="BN15" s="1502"/>
      <c r="BO15" s="1502"/>
      <c r="BP15" s="1502"/>
      <c r="BQ15" s="1502"/>
      <c r="BR15" s="1502"/>
      <c r="BS15" s="1502"/>
      <c r="BT15" s="1502"/>
      <c r="BU15" s="1502"/>
      <c r="BV15" s="1502"/>
      <c r="BW15" s="1502"/>
      <c r="BX15" s="1502"/>
      <c r="BY15" s="1506"/>
    </row>
    <row r="16" spans="1:77" ht="14.15" customHeight="1">
      <c r="A16" s="6"/>
      <c r="B16" s="68"/>
      <c r="C16" s="1"/>
      <c r="D16" s="2412"/>
      <c r="E16" s="2412"/>
      <c r="F16" s="2412"/>
      <c r="G16" s="2412"/>
      <c r="H16" s="2412"/>
      <c r="I16" s="2412"/>
      <c r="J16" s="2412"/>
      <c r="K16" s="2412"/>
      <c r="L16" s="2412"/>
      <c r="M16" s="2412"/>
      <c r="N16" s="2412"/>
      <c r="O16" s="2412"/>
      <c r="P16" s="2412"/>
      <c r="Q16" s="2412"/>
      <c r="R16" s="2412"/>
      <c r="S16" s="2412"/>
      <c r="T16" s="2412"/>
      <c r="U16" s="2412"/>
      <c r="V16" s="2412"/>
      <c r="W16" s="2412"/>
      <c r="X16" s="2412"/>
      <c r="Y16" s="121"/>
      <c r="Z16" s="138"/>
      <c r="AA16" s="86"/>
      <c r="AB16" s="86"/>
      <c r="AC16" s="86"/>
      <c r="AD16" s="86"/>
      <c r="AE16" s="86"/>
      <c r="AF16" s="86"/>
      <c r="AG16" s="86"/>
      <c r="AH16" s="86"/>
      <c r="AI16" s="86"/>
      <c r="AJ16" s="86"/>
      <c r="AK16" s="86"/>
      <c r="AL16" s="67"/>
      <c r="AM16" s="655"/>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c r="BU16" s="1502"/>
      <c r="BV16" s="1502"/>
      <c r="BW16" s="1502"/>
      <c r="BX16" s="1502"/>
      <c r="BY16" s="121"/>
    </row>
    <row r="17" spans="1:77" ht="14.15" customHeight="1">
      <c r="A17" s="6"/>
      <c r="B17" s="68"/>
      <c r="C17" s="1"/>
      <c r="D17" s="2412"/>
      <c r="E17" s="2412"/>
      <c r="F17" s="2412"/>
      <c r="G17" s="2412"/>
      <c r="H17" s="2412"/>
      <c r="I17" s="2412"/>
      <c r="J17" s="2412"/>
      <c r="K17" s="2412"/>
      <c r="L17" s="2412"/>
      <c r="M17" s="2412"/>
      <c r="N17" s="2412"/>
      <c r="O17" s="2412"/>
      <c r="P17" s="2412"/>
      <c r="Q17" s="2412"/>
      <c r="R17" s="2412"/>
      <c r="S17" s="2412"/>
      <c r="T17" s="2412"/>
      <c r="U17" s="2412"/>
      <c r="V17" s="2412"/>
      <c r="W17" s="2412"/>
      <c r="X17" s="2412"/>
      <c r="Y17" s="121"/>
      <c r="Z17" s="138"/>
      <c r="AA17" s="86"/>
      <c r="AB17" s="86"/>
      <c r="AC17" s="86"/>
      <c r="AD17" s="86"/>
      <c r="AE17" s="86"/>
      <c r="AF17" s="86"/>
      <c r="AG17" s="86"/>
      <c r="AH17" s="86"/>
      <c r="AI17" s="86"/>
      <c r="AJ17" s="86"/>
      <c r="AK17" s="86"/>
      <c r="AL17" s="67"/>
      <c r="AM17" s="655"/>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c r="BL17" s="1502"/>
      <c r="BM17" s="1502"/>
      <c r="BN17" s="1502"/>
      <c r="BO17" s="1502"/>
      <c r="BP17" s="1502"/>
      <c r="BQ17" s="1502"/>
      <c r="BR17" s="1502"/>
      <c r="BS17" s="1502"/>
      <c r="BT17" s="1502"/>
      <c r="BU17" s="1502"/>
      <c r="BV17" s="1502"/>
      <c r="BW17" s="1502"/>
      <c r="BX17" s="1502"/>
      <c r="BY17" s="121"/>
    </row>
    <row r="18" spans="1:77" ht="14.15" customHeight="1">
      <c r="A18" s="6"/>
      <c r="B18" s="68"/>
      <c r="C18" s="1"/>
      <c r="D18" s="2412"/>
      <c r="E18" s="2412"/>
      <c r="F18" s="2412"/>
      <c r="G18" s="2412"/>
      <c r="H18" s="2412"/>
      <c r="I18" s="2412"/>
      <c r="J18" s="2412"/>
      <c r="K18" s="2412"/>
      <c r="L18" s="2412"/>
      <c r="M18" s="2412"/>
      <c r="N18" s="2412"/>
      <c r="O18" s="2412"/>
      <c r="P18" s="2412"/>
      <c r="Q18" s="2412"/>
      <c r="R18" s="2412"/>
      <c r="S18" s="2412"/>
      <c r="T18" s="2412"/>
      <c r="U18" s="2412"/>
      <c r="V18" s="2412"/>
      <c r="W18" s="2412"/>
      <c r="X18" s="2412"/>
      <c r="Y18" s="121"/>
      <c r="Z18" s="138"/>
      <c r="AA18" s="87"/>
      <c r="AB18" s="87"/>
      <c r="AC18" s="87"/>
      <c r="AD18" s="87"/>
      <c r="AE18" s="87"/>
      <c r="AF18" s="87"/>
      <c r="AG18" s="87"/>
      <c r="AH18" s="87"/>
      <c r="AI18" s="87"/>
      <c r="AJ18" s="87"/>
      <c r="AK18" s="87"/>
      <c r="AL18" s="67"/>
      <c r="AM18" s="655"/>
      <c r="AO18" s="1273"/>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row>
    <row r="19" spans="1:77" ht="14.15" customHeight="1">
      <c r="A19" s="6"/>
      <c r="B19" s="68"/>
      <c r="C19" s="6"/>
      <c r="D19" s="1182" t="s">
        <v>1802</v>
      </c>
      <c r="F19" s="499"/>
      <c r="G19" s="121"/>
      <c r="H19" s="121"/>
      <c r="I19" s="121"/>
      <c r="J19" s="121"/>
      <c r="K19" s="121"/>
      <c r="L19" s="121"/>
      <c r="M19" s="121"/>
      <c r="N19" s="121"/>
      <c r="O19" s="121"/>
      <c r="P19" s="121"/>
      <c r="Q19" s="121"/>
      <c r="R19" s="121"/>
      <c r="S19" s="121"/>
      <c r="U19" s="121"/>
      <c r="V19" s="121"/>
      <c r="W19" s="121"/>
      <c r="X19" s="121"/>
      <c r="Y19" s="121"/>
      <c r="Z19" s="142"/>
      <c r="AA19" s="121"/>
      <c r="AB19" s="499"/>
      <c r="AC19" s="499"/>
      <c r="AD19" s="499"/>
      <c r="AE19" s="121"/>
      <c r="AF19" s="121"/>
      <c r="AG19" s="121"/>
      <c r="AH19" s="121"/>
      <c r="AI19" s="121"/>
      <c r="AJ19" s="121"/>
      <c r="AK19" s="121"/>
      <c r="AL19" s="67"/>
      <c r="AM19" s="655"/>
      <c r="AO19" s="124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row>
    <row r="20" spans="1:77" ht="14.15" customHeight="1">
      <c r="A20" s="6"/>
      <c r="B20" s="68"/>
      <c r="C20" s="1"/>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86"/>
      <c r="Z20" s="143"/>
      <c r="AA20" s="86"/>
      <c r="AB20" s="86"/>
      <c r="AC20" s="86"/>
      <c r="AD20" s="86"/>
      <c r="AE20" s="86"/>
      <c r="AF20" s="86"/>
      <c r="AG20" s="86"/>
      <c r="AH20" s="86"/>
      <c r="AI20" s="86"/>
      <c r="AJ20" s="86"/>
      <c r="AK20" s="86"/>
      <c r="AL20" s="67"/>
      <c r="AM20" s="655"/>
      <c r="AO20" s="1319"/>
      <c r="AP20" s="1319"/>
      <c r="AQ20" s="1319"/>
      <c r="AR20" s="1319"/>
      <c r="AS20" s="1319"/>
      <c r="AT20" s="1319"/>
      <c r="AU20" s="1319"/>
      <c r="AV20" s="1319"/>
      <c r="AW20" s="1319"/>
      <c r="AX20" s="1319"/>
      <c r="AY20" s="1319"/>
      <c r="AZ20" s="1319"/>
      <c r="BA20" s="1319"/>
      <c r="BB20" s="1319"/>
      <c r="BC20" s="1319"/>
      <c r="BD20" s="1319"/>
      <c r="BE20" s="1319"/>
      <c r="BF20" s="1319"/>
      <c r="BG20" s="1319"/>
      <c r="BH20" s="1319"/>
      <c r="BI20" s="1319"/>
      <c r="BJ20" s="1319"/>
      <c r="BK20" s="1319"/>
      <c r="BL20" s="1319"/>
      <c r="BM20" s="1319"/>
      <c r="BN20" s="1319"/>
      <c r="BO20" s="1319"/>
      <c r="BP20" s="1319"/>
      <c r="BQ20" s="1319"/>
      <c r="BR20" s="1319"/>
      <c r="BS20" s="1319"/>
      <c r="BT20" s="1319"/>
      <c r="BU20" s="1319"/>
      <c r="BV20" s="1319"/>
      <c r="BW20" s="1319"/>
      <c r="BX20" s="1319"/>
      <c r="BY20" s="121"/>
    </row>
    <row r="21" spans="1:77" ht="14.15" customHeight="1">
      <c r="A21" s="6"/>
      <c r="B21" s="68"/>
      <c r="C21" s="1"/>
      <c r="D21" s="2412"/>
      <c r="E21" s="2412"/>
      <c r="F21" s="2412"/>
      <c r="G21" s="2412"/>
      <c r="H21" s="2412"/>
      <c r="I21" s="2412"/>
      <c r="J21" s="2412"/>
      <c r="K21" s="2412"/>
      <c r="L21" s="2412"/>
      <c r="M21" s="2412"/>
      <c r="N21" s="2412"/>
      <c r="O21" s="2412"/>
      <c r="P21" s="2412"/>
      <c r="Q21" s="2412"/>
      <c r="R21" s="2412"/>
      <c r="S21" s="2412"/>
      <c r="T21" s="2412"/>
      <c r="U21" s="2412"/>
      <c r="V21" s="2412"/>
      <c r="W21" s="2412"/>
      <c r="X21" s="2412"/>
      <c r="Y21" s="121"/>
      <c r="Z21" s="138"/>
      <c r="AA21" s="86"/>
      <c r="AB21" s="86"/>
      <c r="AC21" s="86"/>
      <c r="AD21" s="86"/>
      <c r="AE21" s="86"/>
      <c r="AF21" s="86"/>
      <c r="AG21" s="86"/>
      <c r="AH21" s="86"/>
      <c r="AI21" s="86"/>
      <c r="AJ21" s="86"/>
      <c r="AK21" s="86"/>
      <c r="AL21" s="67"/>
      <c r="AM21" s="655"/>
      <c r="AO21" s="1319"/>
      <c r="AP21" s="1319"/>
      <c r="AQ21" s="1319"/>
      <c r="AR21" s="1319"/>
      <c r="AS21" s="1319"/>
      <c r="AT21" s="1319"/>
      <c r="AU21" s="1319"/>
      <c r="AV21" s="1319"/>
      <c r="AW21" s="1319"/>
      <c r="AX21" s="1319"/>
      <c r="AY21" s="1319"/>
      <c r="AZ21" s="1319"/>
      <c r="BA21" s="1319"/>
      <c r="BB21" s="1319"/>
      <c r="BC21" s="1319"/>
      <c r="BD21" s="1319"/>
      <c r="BE21" s="1319"/>
      <c r="BF21" s="1319"/>
      <c r="BG21" s="1319"/>
      <c r="BH21" s="1319"/>
      <c r="BI21" s="1319"/>
      <c r="BJ21" s="1319"/>
      <c r="BK21" s="1319"/>
      <c r="BL21" s="1319"/>
      <c r="BM21" s="1319"/>
      <c r="BN21" s="1319"/>
      <c r="BO21" s="1319"/>
      <c r="BP21" s="1319"/>
      <c r="BQ21" s="1319"/>
      <c r="BR21" s="1319"/>
      <c r="BS21" s="1319"/>
      <c r="BT21" s="1319"/>
      <c r="BU21" s="1319"/>
      <c r="BV21" s="1319"/>
      <c r="BW21" s="1319"/>
      <c r="BX21" s="1319"/>
      <c r="BY21" s="121"/>
    </row>
    <row r="22" spans="1:77" ht="14.15" customHeight="1">
      <c r="A22" s="6"/>
      <c r="B22" s="68"/>
      <c r="C22" s="1"/>
      <c r="D22" s="2412"/>
      <c r="E22" s="2412"/>
      <c r="F22" s="2412"/>
      <c r="G22" s="2412"/>
      <c r="H22" s="2412"/>
      <c r="I22" s="2412"/>
      <c r="J22" s="2412"/>
      <c r="K22" s="2412"/>
      <c r="L22" s="2412"/>
      <c r="M22" s="2412"/>
      <c r="N22" s="2412"/>
      <c r="O22" s="2412"/>
      <c r="P22" s="2412"/>
      <c r="Q22" s="2412"/>
      <c r="R22" s="2412"/>
      <c r="S22" s="2412"/>
      <c r="T22" s="2412"/>
      <c r="U22" s="2412"/>
      <c r="V22" s="2412"/>
      <c r="W22" s="2412"/>
      <c r="X22" s="2412"/>
      <c r="Y22" s="121"/>
      <c r="Z22" s="138"/>
      <c r="AA22" s="86"/>
      <c r="AB22" s="86"/>
      <c r="AC22" s="86"/>
      <c r="AD22" s="86"/>
      <c r="AE22" s="86"/>
      <c r="AF22" s="86"/>
      <c r="AG22" s="86"/>
      <c r="AH22" s="86"/>
      <c r="AI22" s="86"/>
      <c r="AJ22" s="86"/>
      <c r="AK22" s="86"/>
      <c r="AL22" s="67"/>
      <c r="AM22" s="655"/>
      <c r="AO22" s="1496"/>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21"/>
    </row>
    <row r="23" spans="1:77" ht="14.15" customHeight="1">
      <c r="A23" s="6"/>
      <c r="B23" s="68"/>
      <c r="C23" s="1"/>
      <c r="D23" s="2412"/>
      <c r="E23" s="2412"/>
      <c r="F23" s="2412"/>
      <c r="G23" s="2412"/>
      <c r="H23" s="2412"/>
      <c r="I23" s="2412"/>
      <c r="J23" s="2412"/>
      <c r="K23" s="2412"/>
      <c r="L23" s="2412"/>
      <c r="M23" s="2412"/>
      <c r="N23" s="2412"/>
      <c r="O23" s="2412"/>
      <c r="P23" s="2412"/>
      <c r="Q23" s="2412"/>
      <c r="R23" s="2412"/>
      <c r="S23" s="2412"/>
      <c r="T23" s="2412"/>
      <c r="U23" s="2412"/>
      <c r="V23" s="2412"/>
      <c r="W23" s="2412"/>
      <c r="X23" s="2412"/>
      <c r="Y23" s="121"/>
      <c r="Z23" s="138"/>
      <c r="AA23" s="86"/>
      <c r="AB23" s="86"/>
      <c r="AC23" s="86"/>
      <c r="AD23" s="86"/>
      <c r="AE23" s="86"/>
      <c r="AF23" s="86"/>
      <c r="AG23" s="86"/>
      <c r="AH23" s="86"/>
      <c r="AI23" s="86"/>
      <c r="AJ23" s="86"/>
      <c r="AK23" s="86"/>
      <c r="AL23" s="12"/>
      <c r="AM23" s="678"/>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7" ht="14.15" customHeight="1">
      <c r="A24" s="6"/>
      <c r="B24" s="68"/>
      <c r="C24" s="1"/>
      <c r="D24" s="2412"/>
      <c r="E24" s="2412"/>
      <c r="F24" s="2412"/>
      <c r="G24" s="2412"/>
      <c r="H24" s="2412"/>
      <c r="I24" s="2412"/>
      <c r="J24" s="2412"/>
      <c r="K24" s="2412"/>
      <c r="L24" s="2412"/>
      <c r="M24" s="2412"/>
      <c r="N24" s="2412"/>
      <c r="O24" s="2412"/>
      <c r="P24" s="2412"/>
      <c r="Q24" s="2412"/>
      <c r="R24" s="2412"/>
      <c r="S24" s="2412"/>
      <c r="T24" s="2412"/>
      <c r="U24" s="2412"/>
      <c r="V24" s="2412"/>
      <c r="W24" s="2412"/>
      <c r="X24" s="2412"/>
      <c r="Y24" s="121"/>
      <c r="Z24" s="138"/>
      <c r="AA24" s="86"/>
      <c r="AB24" s="86"/>
      <c r="AC24" s="86"/>
      <c r="AD24" s="86"/>
      <c r="AE24" s="86"/>
      <c r="AF24" s="86"/>
      <c r="AG24" s="86"/>
      <c r="AH24" s="86"/>
      <c r="AI24" s="86"/>
      <c r="AJ24" s="86"/>
      <c r="AK24" s="86"/>
      <c r="AL24" s="67"/>
      <c r="AM24" s="655"/>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7" ht="14.15" customHeight="1">
      <c r="A25" s="6"/>
      <c r="B25" s="68"/>
      <c r="C25" s="1"/>
      <c r="D25" s="2412"/>
      <c r="E25" s="2412"/>
      <c r="F25" s="2412"/>
      <c r="G25" s="2412"/>
      <c r="H25" s="2412"/>
      <c r="I25" s="2412"/>
      <c r="J25" s="2412"/>
      <c r="K25" s="2412"/>
      <c r="L25" s="2412"/>
      <c r="M25" s="2412"/>
      <c r="N25" s="2412"/>
      <c r="O25" s="2412"/>
      <c r="P25" s="2412"/>
      <c r="Q25" s="2412"/>
      <c r="R25" s="2412"/>
      <c r="S25" s="2412"/>
      <c r="T25" s="2412"/>
      <c r="U25" s="2412"/>
      <c r="V25" s="2412"/>
      <c r="W25" s="2412"/>
      <c r="X25" s="2412"/>
      <c r="Y25" s="121"/>
      <c r="Z25" s="138"/>
      <c r="AA25" s="87"/>
      <c r="AB25" s="87"/>
      <c r="AC25" s="87"/>
      <c r="AD25" s="87"/>
      <c r="AE25" s="87"/>
      <c r="AF25" s="87"/>
      <c r="AG25" s="87"/>
      <c r="AH25" s="87"/>
      <c r="AI25" s="87"/>
      <c r="AJ25" s="87"/>
      <c r="AK25" s="87"/>
      <c r="AL25" s="67"/>
      <c r="AM25" s="655"/>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row>
    <row r="26" spans="1:77" ht="14.15" customHeight="1">
      <c r="A26" s="6"/>
      <c r="B26" s="68"/>
      <c r="C26" s="1" t="s">
        <v>952</v>
      </c>
      <c r="D26" s="1"/>
      <c r="F26" s="6"/>
      <c r="G26" s="6"/>
      <c r="H26" s="1"/>
      <c r="I26" s="1"/>
      <c r="J26" s="1"/>
      <c r="K26" s="6"/>
      <c r="M26" s="6"/>
      <c r="N26" s="6"/>
      <c r="O26" s="6"/>
      <c r="P26" s="6"/>
      <c r="Q26" s="6"/>
      <c r="R26" s="6"/>
      <c r="S26" s="6"/>
      <c r="U26" s="1"/>
      <c r="V26" s="1"/>
      <c r="W26" s="1"/>
      <c r="X26" s="1"/>
      <c r="Y26" s="1167"/>
      <c r="Z26" s="91"/>
      <c r="AA26" s="1"/>
      <c r="AB26" s="1"/>
      <c r="AC26" s="1"/>
      <c r="AD26" s="1"/>
      <c r="AE26" s="6"/>
      <c r="AF26" s="6"/>
      <c r="AG26" s="6"/>
      <c r="AH26" s="6"/>
      <c r="AI26" s="6"/>
      <c r="AJ26" s="6"/>
      <c r="AK26" s="6"/>
      <c r="AL26" s="67"/>
      <c r="AM26" s="655"/>
    </row>
    <row r="27" spans="1:77" ht="14.15" customHeight="1">
      <c r="A27" s="6"/>
      <c r="B27" s="68" t="s">
        <v>507</v>
      </c>
      <c r="C27" s="1"/>
      <c r="D27" s="1"/>
      <c r="E27" s="1"/>
      <c r="F27" s="1"/>
      <c r="G27" s="1"/>
      <c r="H27" s="1"/>
      <c r="I27" s="1"/>
      <c r="J27" s="1"/>
      <c r="K27" s="1"/>
      <c r="L27" s="1"/>
      <c r="M27" s="1"/>
      <c r="N27" s="1"/>
      <c r="O27" s="1"/>
      <c r="P27" s="1"/>
      <c r="Q27" s="1"/>
      <c r="R27" s="1"/>
      <c r="S27" s="1"/>
      <c r="T27" s="1"/>
      <c r="U27" s="1"/>
      <c r="V27" s="1"/>
      <c r="W27" s="1"/>
      <c r="X27" s="1"/>
      <c r="Y27" s="1167"/>
      <c r="Z27" s="66"/>
      <c r="AA27" s="6"/>
      <c r="AB27" s="1"/>
      <c r="AC27" s="1"/>
      <c r="AD27" s="1"/>
      <c r="AE27" s="1"/>
      <c r="AF27" s="1"/>
      <c r="AG27" s="1"/>
      <c r="AH27" s="1"/>
      <c r="AI27" s="1"/>
      <c r="AJ27" s="1"/>
      <c r="AK27" s="1"/>
      <c r="AL27" s="67"/>
      <c r="AM27" s="655"/>
    </row>
    <row r="28" spans="1:77" ht="14.15" customHeight="1">
      <c r="A28" s="6"/>
      <c r="B28" s="63"/>
      <c r="C28" s="1"/>
      <c r="D28" s="1"/>
      <c r="F28" s="6"/>
      <c r="H28" s="6"/>
      <c r="I28" s="6"/>
      <c r="K28" s="6"/>
      <c r="L28" s="1"/>
      <c r="M28" s="1"/>
      <c r="N28" s="1"/>
      <c r="O28" s="1"/>
      <c r="P28" s="1"/>
      <c r="Q28" s="6"/>
      <c r="R28" s="96"/>
      <c r="S28" s="96"/>
      <c r="T28" s="97"/>
      <c r="U28" s="98"/>
      <c r="V28" s="98"/>
      <c r="W28" s="6"/>
      <c r="X28" s="6"/>
      <c r="Y28" s="65"/>
      <c r="Z28" s="91"/>
      <c r="AA28" s="1"/>
      <c r="AB28" s="1"/>
      <c r="AC28" s="6"/>
      <c r="AD28" s="1"/>
      <c r="AE28" s="1"/>
      <c r="AF28" s="1"/>
      <c r="AG28" s="1"/>
      <c r="AH28" s="1"/>
      <c r="AI28" s="1"/>
      <c r="AJ28" s="1"/>
      <c r="AK28" s="1"/>
      <c r="AL28" s="67"/>
      <c r="AM28" s="655"/>
    </row>
    <row r="29" spans="1:77" ht="14.15" customHeight="1">
      <c r="A29" s="6"/>
      <c r="B29" s="63"/>
      <c r="C29" s="5" t="s">
        <v>1798</v>
      </c>
      <c r="D29" s="1"/>
      <c r="F29" s="6"/>
      <c r="H29" s="6"/>
      <c r="I29" s="6"/>
      <c r="K29" s="6"/>
      <c r="L29" s="1"/>
      <c r="M29" s="1"/>
      <c r="N29" s="1"/>
      <c r="O29" s="1"/>
      <c r="P29" s="1"/>
      <c r="Q29" s="6"/>
      <c r="R29" s="96"/>
      <c r="S29" s="96"/>
      <c r="T29" s="97"/>
      <c r="U29" s="98"/>
      <c r="V29" s="98"/>
      <c r="W29" s="6"/>
      <c r="X29" s="6"/>
      <c r="Y29" s="65"/>
      <c r="Z29" s="91"/>
      <c r="AA29" s="1"/>
      <c r="AB29" s="1"/>
      <c r="AC29" s="6"/>
      <c r="AD29" s="1"/>
      <c r="AE29" s="1"/>
      <c r="AF29" s="1"/>
      <c r="AG29" s="1"/>
      <c r="AH29" s="1"/>
      <c r="AI29" s="1"/>
      <c r="AJ29" s="1"/>
      <c r="AK29" s="1"/>
      <c r="AL29" s="67"/>
      <c r="AM29" s="655"/>
    </row>
    <row r="30" spans="1:77" ht="14.15" customHeight="1">
      <c r="A30" s="6"/>
      <c r="B30" s="68" t="s">
        <v>507</v>
      </c>
      <c r="D30" s="1" t="s">
        <v>1799</v>
      </c>
      <c r="E30" s="5"/>
      <c r="T30" s="5"/>
      <c r="Y30" s="177"/>
      <c r="Z30" s="1183" t="s">
        <v>1512</v>
      </c>
      <c r="AA30" s="2287" t="s">
        <v>1513</v>
      </c>
      <c r="AB30" s="5055"/>
      <c r="AC30" s="5055"/>
      <c r="AD30" s="5055"/>
      <c r="AE30" s="5055"/>
      <c r="AF30" s="5055"/>
      <c r="AG30" s="5055"/>
      <c r="AH30" s="5055"/>
      <c r="AI30" s="5055"/>
      <c r="AJ30" s="5055"/>
      <c r="AK30" s="5055"/>
      <c r="AL30" s="5056"/>
      <c r="AM30" s="264"/>
    </row>
    <row r="31" spans="1:77" ht="14.15" customHeight="1">
      <c r="A31" s="6"/>
      <c r="B31" s="68"/>
      <c r="C31" s="6" t="s">
        <v>507</v>
      </c>
      <c r="D31" s="1" t="s">
        <v>520</v>
      </c>
      <c r="F31" s="1"/>
      <c r="G31" s="6"/>
      <c r="K31" s="6"/>
      <c r="L31" s="6"/>
      <c r="M31" s="6"/>
      <c r="N31" s="7"/>
      <c r="O31" s="1"/>
      <c r="P31" s="6"/>
      <c r="Q31" s="1"/>
      <c r="R31" s="6"/>
      <c r="S31" s="1"/>
      <c r="U31" s="1"/>
      <c r="V31" s="8"/>
      <c r="W31" s="82"/>
      <c r="X31" s="82"/>
      <c r="Y31" s="65"/>
      <c r="Z31" s="1184"/>
      <c r="AA31" s="5055"/>
      <c r="AB31" s="5055"/>
      <c r="AC31" s="5055"/>
      <c r="AD31" s="5055"/>
      <c r="AE31" s="5055"/>
      <c r="AF31" s="5055"/>
      <c r="AG31" s="5055"/>
      <c r="AH31" s="5055"/>
      <c r="AI31" s="5055"/>
      <c r="AJ31" s="5055"/>
      <c r="AK31" s="5055"/>
      <c r="AL31" s="5056"/>
      <c r="AM31" s="671"/>
    </row>
    <row r="32" spans="1:77" ht="14.15" customHeight="1">
      <c r="A32" s="6"/>
      <c r="B32" s="68"/>
      <c r="C32" s="1" t="s">
        <v>507</v>
      </c>
      <c r="D32" s="1"/>
      <c r="F32" s="1"/>
      <c r="G32" s="6"/>
      <c r="H32" s="6"/>
      <c r="I32" s="6"/>
      <c r="J32" s="6"/>
      <c r="K32" s="1"/>
      <c r="L32" s="1"/>
      <c r="M32" s="1"/>
      <c r="N32" s="6"/>
      <c r="O32" s="6"/>
      <c r="Q32" s="6"/>
      <c r="R32" s="96"/>
      <c r="S32" s="96"/>
      <c r="T32" s="97"/>
      <c r="U32" s="98"/>
      <c r="V32" s="98"/>
      <c r="W32" s="6"/>
      <c r="X32" s="6"/>
      <c r="Y32" s="65"/>
      <c r="Z32" s="1184"/>
      <c r="AA32" s="5055"/>
      <c r="AB32" s="5055"/>
      <c r="AC32" s="5055"/>
      <c r="AD32" s="5055"/>
      <c r="AE32" s="5055"/>
      <c r="AF32" s="5055"/>
      <c r="AG32" s="5055"/>
      <c r="AH32" s="5055"/>
      <c r="AI32" s="5055"/>
      <c r="AJ32" s="5055"/>
      <c r="AK32" s="5055"/>
      <c r="AL32" s="5056"/>
      <c r="AM32" s="264"/>
      <c r="AO32" s="216" t="s">
        <v>1723</v>
      </c>
    </row>
    <row r="33" spans="1:77" ht="14.15" customHeight="1">
      <c r="B33" s="63" t="s">
        <v>979</v>
      </c>
      <c r="C33" s="17"/>
      <c r="D33" s="146"/>
      <c r="E33" s="809"/>
      <c r="F33" s="146"/>
      <c r="G33" s="146"/>
      <c r="H33" s="146"/>
      <c r="I33" s="146"/>
      <c r="J33" s="146"/>
      <c r="K33" s="146"/>
      <c r="L33" s="146"/>
      <c r="M33" s="146"/>
      <c r="N33" s="146"/>
      <c r="O33" s="146"/>
      <c r="P33" s="146"/>
      <c r="Q33" s="146"/>
      <c r="R33" s="146"/>
      <c r="S33" s="146"/>
      <c r="T33" s="809"/>
      <c r="U33" s="146"/>
      <c r="V33" s="146"/>
      <c r="W33" s="146"/>
      <c r="X33" s="146"/>
      <c r="Y33" s="147"/>
      <c r="Z33" s="148"/>
      <c r="AA33" s="146"/>
      <c r="AB33" s="146"/>
      <c r="AC33" s="146"/>
      <c r="AD33" s="146"/>
      <c r="AE33" s="146"/>
      <c r="AF33" s="146"/>
      <c r="AG33" s="146"/>
      <c r="AH33" s="146"/>
      <c r="AI33" s="146"/>
      <c r="AJ33" s="146"/>
      <c r="AK33" s="146"/>
      <c r="AL33" s="149"/>
      <c r="AM33" s="145"/>
      <c r="AO33" s="1284" t="s">
        <v>1742</v>
      </c>
      <c r="AP33" s="1278"/>
      <c r="AQ33" s="1278"/>
      <c r="AR33" s="1278"/>
    </row>
    <row r="34" spans="1:77" ht="14.15" customHeight="1">
      <c r="A34" s="6"/>
      <c r="B34" s="63"/>
      <c r="C34" s="17"/>
      <c r="D34" s="150"/>
      <c r="E34" s="165"/>
      <c r="F34" s="17"/>
      <c r="G34" s="16"/>
      <c r="H34" s="17"/>
      <c r="I34" s="16"/>
      <c r="J34" s="16"/>
      <c r="K34" s="17"/>
      <c r="L34" s="16"/>
      <c r="M34" s="150"/>
      <c r="N34" s="1"/>
      <c r="O34" s="151"/>
      <c r="P34" s="151"/>
      <c r="Q34" s="151"/>
      <c r="R34" s="151"/>
      <c r="S34" s="151"/>
      <c r="T34" s="156"/>
      <c r="U34" s="151"/>
      <c r="V34" s="151"/>
      <c r="W34" s="151"/>
      <c r="X34" s="151"/>
      <c r="Y34" s="70"/>
      <c r="Z34" s="153" t="s">
        <v>886</v>
      </c>
      <c r="AA34" s="100" t="s">
        <v>2022</v>
      </c>
      <c r="AB34" s="121"/>
      <c r="AC34" s="121"/>
      <c r="AD34" s="121"/>
      <c r="AE34" s="121"/>
      <c r="AF34" s="121"/>
      <c r="AG34" s="121"/>
      <c r="AH34" s="121"/>
      <c r="AI34" s="121"/>
      <c r="AJ34" s="121"/>
      <c r="AK34" s="121"/>
      <c r="AL34" s="102"/>
      <c r="AM34" s="62"/>
      <c r="AO34" s="1791" t="s">
        <v>1743</v>
      </c>
      <c r="AP34" s="1791"/>
      <c r="AQ34" s="1791"/>
      <c r="AR34" s="1791"/>
      <c r="AS34" s="1791"/>
      <c r="AT34" s="1791"/>
      <c r="AU34" s="1791"/>
      <c r="AV34" s="1791"/>
      <c r="AW34" s="1791"/>
      <c r="AX34" s="1791"/>
      <c r="AY34" s="1791"/>
      <c r="AZ34" s="1791"/>
      <c r="BA34" s="1791"/>
      <c r="BB34" s="1791"/>
      <c r="BC34" s="1791"/>
      <c r="BD34" s="1791"/>
      <c r="BE34" s="1791"/>
      <c r="BF34" s="1791"/>
      <c r="BG34" s="1791"/>
      <c r="BH34" s="1791"/>
      <c r="BI34" s="1791"/>
      <c r="BJ34" s="1791"/>
      <c r="BK34" s="1791"/>
      <c r="BL34" s="1791"/>
      <c r="BM34" s="1791"/>
      <c r="BN34" s="1791"/>
      <c r="BO34" s="1791"/>
      <c r="BP34" s="1791"/>
      <c r="BQ34" s="1791"/>
      <c r="BR34" s="1791"/>
      <c r="BS34" s="1791"/>
      <c r="BT34" s="1791"/>
      <c r="BU34" s="1791"/>
      <c r="BV34" s="1791"/>
      <c r="BW34" s="1791"/>
      <c r="BX34" s="1791"/>
    </row>
    <row r="35" spans="1:77" ht="14.15" customHeight="1">
      <c r="A35" s="6"/>
      <c r="B35" s="63"/>
      <c r="C35" s="1" t="s">
        <v>885</v>
      </c>
      <c r="D35" s="150"/>
      <c r="E35" s="165"/>
      <c r="F35" s="17"/>
      <c r="G35" s="16"/>
      <c r="H35" s="17"/>
      <c r="I35" s="16"/>
      <c r="J35" s="16"/>
      <c r="K35" s="17"/>
      <c r="L35" s="16"/>
      <c r="M35" s="150"/>
      <c r="N35" s="1"/>
      <c r="O35" s="151"/>
      <c r="P35" s="151"/>
      <c r="Q35" s="151"/>
      <c r="R35" s="151"/>
      <c r="S35" s="151"/>
      <c r="T35" s="156"/>
      <c r="U35" s="151"/>
      <c r="V35" s="151"/>
      <c r="W35" s="151"/>
      <c r="X35" s="151"/>
      <c r="Y35" s="70"/>
      <c r="AL35" s="102"/>
      <c r="AM35" s="62"/>
      <c r="AO35" s="1791"/>
      <c r="AP35" s="1791"/>
      <c r="AQ35" s="1791"/>
      <c r="AR35" s="1791"/>
      <c r="AS35" s="1791"/>
      <c r="AT35" s="1791"/>
      <c r="AU35" s="1791"/>
      <c r="AV35" s="1791"/>
      <c r="AW35" s="1791"/>
      <c r="AX35" s="1791"/>
      <c r="AY35" s="1791"/>
      <c r="AZ35" s="1791"/>
      <c r="BA35" s="1791"/>
      <c r="BB35" s="1791"/>
      <c r="BC35" s="1791"/>
      <c r="BD35" s="1791"/>
      <c r="BE35" s="1791"/>
      <c r="BF35" s="1791"/>
      <c r="BG35" s="1791"/>
      <c r="BH35" s="1791"/>
      <c r="BI35" s="1791"/>
      <c r="BJ35" s="1791"/>
      <c r="BK35" s="1791"/>
      <c r="BL35" s="1791"/>
      <c r="BM35" s="1791"/>
      <c r="BN35" s="1791"/>
      <c r="BO35" s="1791"/>
      <c r="BP35" s="1791"/>
      <c r="BQ35" s="1791"/>
      <c r="BR35" s="1791"/>
      <c r="BS35" s="1791"/>
      <c r="BT35" s="1791"/>
      <c r="BU35" s="1791"/>
      <c r="BV35" s="1791"/>
      <c r="BW35" s="1791"/>
      <c r="BX35" s="1791"/>
    </row>
    <row r="36" spans="1:77" ht="14.15" customHeight="1">
      <c r="A36" s="6"/>
      <c r="B36" s="63"/>
      <c r="C36" s="1"/>
      <c r="D36" s="1" t="s">
        <v>884</v>
      </c>
      <c r="E36" s="165"/>
      <c r="F36" s="17"/>
      <c r="G36" s="16"/>
      <c r="H36" s="17"/>
      <c r="I36" s="16"/>
      <c r="J36" s="16"/>
      <c r="K36" s="17"/>
      <c r="L36" s="16"/>
      <c r="M36" s="150"/>
      <c r="N36" s="1"/>
      <c r="O36" s="151"/>
      <c r="P36" s="151"/>
      <c r="Q36" s="151"/>
      <c r="R36" s="151"/>
      <c r="S36" s="151"/>
      <c r="T36" s="156"/>
      <c r="U36" s="151"/>
      <c r="V36" s="151"/>
      <c r="W36" s="151"/>
      <c r="X36" s="151"/>
      <c r="Y36" s="70"/>
      <c r="Z36" s="65" t="s">
        <v>1294</v>
      </c>
      <c r="AB36" s="65"/>
      <c r="AC36" s="65"/>
      <c r="AD36" s="65"/>
      <c r="AE36" s="65"/>
      <c r="AF36" s="65"/>
      <c r="AG36" s="65"/>
      <c r="AH36" s="65"/>
      <c r="AI36" s="65"/>
      <c r="AJ36" s="65"/>
      <c r="AK36" s="65"/>
      <c r="AL36" s="154"/>
      <c r="AM36" s="665"/>
      <c r="AO36" s="1791"/>
      <c r="AP36" s="1791"/>
      <c r="AQ36" s="1791"/>
      <c r="AR36" s="1791"/>
      <c r="AS36" s="1791"/>
      <c r="AT36" s="1791"/>
      <c r="AU36" s="1791"/>
      <c r="AV36" s="1791"/>
      <c r="AW36" s="1791"/>
      <c r="AX36" s="1791"/>
      <c r="AY36" s="1791"/>
      <c r="AZ36" s="1791"/>
      <c r="BA36" s="1791"/>
      <c r="BB36" s="1791"/>
      <c r="BC36" s="1791"/>
      <c r="BD36" s="1791"/>
      <c r="BE36" s="1791"/>
      <c r="BF36" s="1791"/>
      <c r="BG36" s="1791"/>
      <c r="BH36" s="1791"/>
      <c r="BI36" s="1791"/>
      <c r="BJ36" s="1791"/>
      <c r="BK36" s="1791"/>
      <c r="BL36" s="1791"/>
      <c r="BM36" s="1791"/>
      <c r="BN36" s="1791"/>
      <c r="BO36" s="1791"/>
      <c r="BP36" s="1791"/>
      <c r="BQ36" s="1791"/>
      <c r="BR36" s="1791"/>
      <c r="BS36" s="1791"/>
      <c r="BT36" s="1791"/>
      <c r="BU36" s="1791"/>
      <c r="BV36" s="1791"/>
      <c r="BW36" s="1791"/>
      <c r="BX36" s="1791"/>
    </row>
    <row r="37" spans="1:77" ht="14.15" customHeight="1">
      <c r="A37" s="6"/>
      <c r="B37" s="63"/>
      <c r="C37" s="17"/>
      <c r="D37" s="1"/>
      <c r="E37" s="165"/>
      <c r="F37" s="17"/>
      <c r="G37" s="16"/>
      <c r="H37" s="17"/>
      <c r="I37" s="16"/>
      <c r="J37" s="16"/>
      <c r="K37" s="17"/>
      <c r="L37" s="16"/>
      <c r="M37" s="150"/>
      <c r="N37" s="1"/>
      <c r="O37" s="151"/>
      <c r="P37" s="151"/>
      <c r="Q37" s="151"/>
      <c r="R37" s="151"/>
      <c r="S37" s="151"/>
      <c r="T37" s="156"/>
      <c r="U37" s="151"/>
      <c r="V37" s="151"/>
      <c r="W37" s="151"/>
      <c r="X37" s="151"/>
      <c r="Y37" s="70"/>
      <c r="Z37" s="71" t="s">
        <v>1293</v>
      </c>
      <c r="AA37" s="829" t="s">
        <v>2023</v>
      </c>
      <c r="AB37" s="829"/>
      <c r="AC37" s="829"/>
      <c r="AD37" s="829"/>
      <c r="AE37" s="829"/>
      <c r="AF37" s="829"/>
      <c r="AG37" s="829"/>
      <c r="AH37" s="115"/>
      <c r="AI37" s="115"/>
      <c r="AJ37" s="115"/>
      <c r="AK37" s="115"/>
      <c r="AL37" s="116"/>
      <c r="AM37" s="264"/>
      <c r="AO37" s="1791"/>
      <c r="AP37" s="1791"/>
      <c r="AQ37" s="1791"/>
      <c r="AR37" s="1791"/>
      <c r="AS37" s="1791"/>
      <c r="AT37" s="1791"/>
      <c r="AU37" s="1791"/>
      <c r="AV37" s="1791"/>
      <c r="AW37" s="1791"/>
      <c r="AX37" s="1791"/>
      <c r="AY37" s="1791"/>
      <c r="AZ37" s="1791"/>
      <c r="BA37" s="1791"/>
      <c r="BB37" s="1791"/>
      <c r="BC37" s="1791"/>
      <c r="BD37" s="1791"/>
      <c r="BE37" s="1791"/>
      <c r="BF37" s="1791"/>
      <c r="BG37" s="1791"/>
      <c r="BH37" s="1791"/>
      <c r="BI37" s="1791"/>
      <c r="BJ37" s="1791"/>
      <c r="BK37" s="1791"/>
      <c r="BL37" s="1791"/>
      <c r="BM37" s="1791"/>
      <c r="BN37" s="1791"/>
      <c r="BO37" s="1791"/>
      <c r="BP37" s="1791"/>
      <c r="BQ37" s="1791"/>
      <c r="BR37" s="1791"/>
      <c r="BS37" s="1791"/>
      <c r="BT37" s="1791"/>
      <c r="BU37" s="1791"/>
      <c r="BV37" s="1791"/>
      <c r="BW37" s="1791"/>
      <c r="BX37" s="1791"/>
    </row>
    <row r="38" spans="1:77" ht="14.15" customHeight="1">
      <c r="A38" s="6"/>
      <c r="B38" s="63"/>
      <c r="C38" s="1" t="s">
        <v>1800</v>
      </c>
      <c r="D38" s="150"/>
      <c r="E38" s="165"/>
      <c r="F38" s="17"/>
      <c r="G38" s="16"/>
      <c r="H38" s="17"/>
      <c r="I38" s="16"/>
      <c r="J38" s="16"/>
      <c r="K38" s="17"/>
      <c r="L38" s="16"/>
      <c r="M38" s="150"/>
      <c r="N38" s="1"/>
      <c r="O38" s="151"/>
      <c r="P38" s="151"/>
      <c r="Q38" s="151"/>
      <c r="R38" s="151"/>
      <c r="S38" s="151"/>
      <c r="T38" s="156"/>
      <c r="U38" s="151"/>
      <c r="V38" s="151"/>
      <c r="W38" s="151"/>
      <c r="X38" s="151"/>
      <c r="Y38" s="70"/>
      <c r="Z38" s="71"/>
      <c r="AA38" s="2290" t="s">
        <v>1443</v>
      </c>
      <c r="AB38" s="2290"/>
      <c r="AC38" s="2290"/>
      <c r="AD38" s="2290"/>
      <c r="AE38" s="2290"/>
      <c r="AF38" s="2290"/>
      <c r="AG38" s="2290"/>
      <c r="AH38" s="2290"/>
      <c r="AI38" s="2290"/>
      <c r="AJ38" s="2290"/>
      <c r="AK38" s="2290"/>
      <c r="AL38" s="2291"/>
      <c r="AM38" s="656"/>
      <c r="AO38" s="1791"/>
      <c r="AP38" s="1791"/>
      <c r="AQ38" s="1791"/>
      <c r="AR38" s="1791"/>
      <c r="AS38" s="1791"/>
      <c r="AT38" s="1791"/>
      <c r="AU38" s="1791"/>
      <c r="AV38" s="1791"/>
      <c r="AW38" s="1791"/>
      <c r="AX38" s="1791"/>
      <c r="AY38" s="1791"/>
      <c r="AZ38" s="1791"/>
      <c r="BA38" s="1791"/>
      <c r="BB38" s="1791"/>
      <c r="BC38" s="1791"/>
      <c r="BD38" s="1791"/>
      <c r="BE38" s="1791"/>
      <c r="BF38" s="1791"/>
      <c r="BG38" s="1791"/>
      <c r="BH38" s="1791"/>
      <c r="BI38" s="1791"/>
      <c r="BJ38" s="1791"/>
      <c r="BK38" s="1791"/>
      <c r="BL38" s="1791"/>
      <c r="BM38" s="1791"/>
      <c r="BN38" s="1791"/>
      <c r="BO38" s="1791"/>
      <c r="BP38" s="1791"/>
      <c r="BQ38" s="1791"/>
      <c r="BR38" s="1791"/>
      <c r="BS38" s="1791"/>
      <c r="BT38" s="1791"/>
      <c r="BU38" s="1791"/>
      <c r="BV38" s="1791"/>
      <c r="BW38" s="1791"/>
      <c r="BX38" s="1791"/>
    </row>
    <row r="39" spans="1:77" ht="14.15" customHeight="1">
      <c r="A39" s="6"/>
      <c r="B39" s="68"/>
      <c r="C39" s="1"/>
      <c r="F39" s="1"/>
      <c r="G39" s="6"/>
      <c r="H39" s="6"/>
      <c r="I39" s="6"/>
      <c r="J39" s="1"/>
      <c r="K39" s="6"/>
      <c r="L39" s="6"/>
      <c r="M39" s="6"/>
      <c r="N39" s="6"/>
      <c r="O39" s="6"/>
      <c r="P39" s="6"/>
      <c r="Q39" s="6"/>
      <c r="R39" s="96"/>
      <c r="S39" s="96"/>
      <c r="T39" s="97"/>
      <c r="U39" s="98"/>
      <c r="V39" s="98"/>
      <c r="W39" s="6"/>
      <c r="X39" s="6"/>
      <c r="Y39" s="65"/>
      <c r="Z39" s="105"/>
      <c r="AA39" s="2290"/>
      <c r="AB39" s="2290"/>
      <c r="AC39" s="2290"/>
      <c r="AD39" s="2290"/>
      <c r="AE39" s="2290"/>
      <c r="AF39" s="2290"/>
      <c r="AG39" s="2290"/>
      <c r="AH39" s="2290"/>
      <c r="AI39" s="2290"/>
      <c r="AJ39" s="2290"/>
      <c r="AK39" s="2290"/>
      <c r="AL39" s="2291"/>
      <c r="AM39" s="656"/>
      <c r="AO39" s="1428"/>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row>
    <row r="40" spans="1:77" ht="14.15" customHeight="1">
      <c r="A40" s="6"/>
      <c r="B40" s="68"/>
      <c r="C40" s="1"/>
      <c r="D40" s="5" t="s">
        <v>565</v>
      </c>
      <c r="E40" s="499"/>
      <c r="F40" s="6"/>
      <c r="G40" s="6"/>
      <c r="H40" s="6"/>
      <c r="I40" s="6"/>
      <c r="J40" s="1"/>
      <c r="K40" s="6"/>
      <c r="L40" s="6"/>
      <c r="M40" s="6"/>
      <c r="N40" s="6"/>
      <c r="O40" s="6"/>
      <c r="P40" s="6"/>
      <c r="Q40" s="6"/>
      <c r="R40" s="96"/>
      <c r="S40" s="96"/>
      <c r="T40" s="97"/>
      <c r="U40" s="98"/>
      <c r="V40" s="98"/>
      <c r="W40" s="6"/>
      <c r="X40" s="6"/>
      <c r="Y40" s="65"/>
      <c r="Z40" s="105"/>
      <c r="AA40" s="2290"/>
      <c r="AB40" s="2290"/>
      <c r="AC40" s="2290"/>
      <c r="AD40" s="2290"/>
      <c r="AE40" s="2290"/>
      <c r="AF40" s="2290"/>
      <c r="AG40" s="2290"/>
      <c r="AH40" s="2290"/>
      <c r="AI40" s="2290"/>
      <c r="AJ40" s="2290"/>
      <c r="AK40" s="2290"/>
      <c r="AL40" s="2291"/>
      <c r="AM40" s="656"/>
      <c r="AO40" s="1315"/>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c r="BV40" s="354"/>
      <c r="BW40" s="354"/>
    </row>
    <row r="41" spans="1:77" ht="14.15" customHeight="1">
      <c r="A41" s="6"/>
      <c r="B41" s="68"/>
      <c r="C41" s="6"/>
      <c r="D41" s="1" t="s">
        <v>1801</v>
      </c>
      <c r="F41" s="1"/>
      <c r="G41" s="1"/>
      <c r="H41" s="1"/>
      <c r="I41" s="1"/>
      <c r="J41" s="1"/>
      <c r="K41" s="1"/>
      <c r="L41" s="1"/>
      <c r="M41" s="1"/>
      <c r="N41" s="1"/>
      <c r="O41" s="1"/>
      <c r="P41" s="1"/>
      <c r="Q41" s="1"/>
      <c r="R41" s="1"/>
      <c r="S41" s="6"/>
      <c r="U41" s="1"/>
      <c r="V41" s="1"/>
      <c r="W41" s="1"/>
      <c r="X41" s="81"/>
      <c r="Y41" s="81"/>
      <c r="Z41" s="105"/>
      <c r="AA41" s="2290"/>
      <c r="AB41" s="2290"/>
      <c r="AC41" s="2290"/>
      <c r="AD41" s="2290"/>
      <c r="AE41" s="2290"/>
      <c r="AF41" s="2290"/>
      <c r="AG41" s="2290"/>
      <c r="AH41" s="2290"/>
      <c r="AI41" s="2290"/>
      <c r="AJ41" s="2290"/>
      <c r="AK41" s="2290"/>
      <c r="AL41" s="2291"/>
      <c r="AM41" s="656"/>
      <c r="AO41" s="1273"/>
      <c r="AP41" s="121"/>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50"/>
      <c r="BN41" s="850"/>
      <c r="BO41" s="850"/>
      <c r="BP41" s="850"/>
      <c r="BQ41" s="850"/>
    </row>
    <row r="42" spans="1:77" ht="14.15" customHeight="1">
      <c r="A42" s="6"/>
      <c r="B42" s="68"/>
      <c r="C42" s="6"/>
      <c r="D42" s="6"/>
      <c r="E42" s="2712"/>
      <c r="F42" s="2712"/>
      <c r="G42" s="2712"/>
      <c r="H42" s="2712"/>
      <c r="I42" s="2712"/>
      <c r="J42" s="2712"/>
      <c r="K42" s="2712"/>
      <c r="L42" s="2712"/>
      <c r="M42" s="2712"/>
      <c r="N42" s="2712"/>
      <c r="O42" s="2712"/>
      <c r="P42" s="2712"/>
      <c r="Q42" s="2712"/>
      <c r="R42" s="2712"/>
      <c r="S42" s="2712"/>
      <c r="T42" s="2712"/>
      <c r="U42" s="2712"/>
      <c r="V42" s="2712"/>
      <c r="W42" s="2712"/>
      <c r="X42" s="2712"/>
      <c r="Y42" s="6"/>
      <c r="Z42" s="155"/>
      <c r="AA42" s="2290"/>
      <c r="AB42" s="2290"/>
      <c r="AC42" s="2290"/>
      <c r="AD42" s="2290"/>
      <c r="AE42" s="2290"/>
      <c r="AF42" s="2290"/>
      <c r="AG42" s="2290"/>
      <c r="AH42" s="2290"/>
      <c r="AI42" s="2290"/>
      <c r="AJ42" s="2290"/>
      <c r="AK42" s="2290"/>
      <c r="AL42" s="2291"/>
      <c r="AM42" s="656"/>
      <c r="AO42" s="1445"/>
      <c r="AP42" s="1271"/>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50"/>
      <c r="BN42" s="850"/>
      <c r="BO42" s="850"/>
      <c r="BP42" s="850"/>
      <c r="BQ42" s="850"/>
    </row>
    <row r="43" spans="1:77" ht="14.15" customHeight="1">
      <c r="A43" s="6"/>
      <c r="B43" s="68"/>
      <c r="D43" s="6"/>
      <c r="E43" s="2712"/>
      <c r="F43" s="2712"/>
      <c r="G43" s="2712"/>
      <c r="H43" s="2712"/>
      <c r="I43" s="2712"/>
      <c r="J43" s="2712"/>
      <c r="K43" s="2712"/>
      <c r="L43" s="2712"/>
      <c r="M43" s="2712"/>
      <c r="N43" s="2712"/>
      <c r="O43" s="2712"/>
      <c r="P43" s="2712"/>
      <c r="Q43" s="2712"/>
      <c r="R43" s="2712"/>
      <c r="S43" s="2712"/>
      <c r="T43" s="2712"/>
      <c r="U43" s="2712"/>
      <c r="V43" s="2712"/>
      <c r="W43" s="2712"/>
      <c r="X43" s="2712"/>
      <c r="Y43" s="6"/>
      <c r="Z43" s="105"/>
      <c r="AA43" s="115" t="s">
        <v>122</v>
      </c>
      <c r="AB43" s="65"/>
      <c r="AC43" s="82"/>
      <c r="AD43" s="82"/>
      <c r="AE43" s="82"/>
      <c r="AF43" s="82"/>
      <c r="AG43" s="82"/>
      <c r="AH43" s="82"/>
      <c r="AI43" s="82"/>
      <c r="AJ43" s="82"/>
      <c r="AK43" s="82"/>
      <c r="AL43" s="740"/>
      <c r="AM43" s="741"/>
      <c r="AO43" s="1507"/>
      <c r="AP43" s="1507"/>
      <c r="AQ43" s="1507"/>
      <c r="AR43" s="1507"/>
      <c r="AS43" s="1507"/>
      <c r="AT43" s="1507"/>
      <c r="AU43" s="1507"/>
      <c r="AV43" s="1507"/>
      <c r="AW43" s="1507"/>
      <c r="AX43" s="1507"/>
      <c r="AY43" s="1507"/>
      <c r="AZ43" s="1507"/>
      <c r="BA43" s="1507"/>
      <c r="BB43" s="1507"/>
      <c r="BC43" s="1507"/>
      <c r="BD43" s="1507"/>
      <c r="BE43" s="1507"/>
      <c r="BF43" s="1507"/>
      <c r="BG43" s="1507"/>
      <c r="BH43" s="1507"/>
      <c r="BI43" s="1507"/>
      <c r="BJ43" s="1507"/>
      <c r="BK43" s="1507"/>
      <c r="BL43" s="1507"/>
      <c r="BM43" s="1507"/>
      <c r="BN43" s="1507"/>
      <c r="BO43" s="1507"/>
      <c r="BP43" s="1507"/>
      <c r="BQ43" s="1507"/>
      <c r="BR43" s="1507"/>
      <c r="BS43" s="1507"/>
      <c r="BT43" s="1507"/>
      <c r="BU43" s="1507"/>
      <c r="BV43" s="1507"/>
      <c r="BW43" s="1507"/>
      <c r="BX43" s="1507"/>
      <c r="BY43" s="1507"/>
    </row>
    <row r="44" spans="1:77" ht="14.15" customHeight="1">
      <c r="A44" s="6"/>
      <c r="B44" s="68"/>
      <c r="C44" s="6"/>
      <c r="D44" s="6"/>
      <c r="E44" s="2712"/>
      <c r="F44" s="2712"/>
      <c r="G44" s="2712"/>
      <c r="H44" s="2712"/>
      <c r="I44" s="2712"/>
      <c r="J44" s="2712"/>
      <c r="K44" s="2712"/>
      <c r="L44" s="2712"/>
      <c r="M44" s="2712"/>
      <c r="N44" s="2712"/>
      <c r="O44" s="2712"/>
      <c r="P44" s="2712"/>
      <c r="Q44" s="2712"/>
      <c r="R44" s="2712"/>
      <c r="S44" s="2712"/>
      <c r="T44" s="2712"/>
      <c r="U44" s="2712"/>
      <c r="V44" s="2712"/>
      <c r="W44" s="2712"/>
      <c r="X44" s="2712"/>
      <c r="Y44" s="6"/>
      <c r="Z44" s="105"/>
      <c r="AA44" s="82"/>
      <c r="AB44" s="82" t="s">
        <v>521</v>
      </c>
      <c r="AC44" s="65" t="s">
        <v>522</v>
      </c>
      <c r="AD44" s="82"/>
      <c r="AE44" s="82"/>
      <c r="AF44" s="82"/>
      <c r="AG44" s="82"/>
      <c r="AH44" s="82"/>
      <c r="AI44" s="82"/>
      <c r="AJ44" s="82"/>
      <c r="AK44" s="82"/>
      <c r="AL44" s="116"/>
      <c r="AM44" s="264"/>
      <c r="AO44" s="1507"/>
      <c r="AP44" s="1507"/>
      <c r="AQ44" s="1507"/>
      <c r="AR44" s="1507"/>
      <c r="AS44" s="1507"/>
      <c r="AT44" s="1507"/>
      <c r="AU44" s="1507"/>
      <c r="AV44" s="1507"/>
      <c r="AW44" s="1507"/>
      <c r="AX44" s="1507"/>
      <c r="AY44" s="1507"/>
      <c r="AZ44" s="1507"/>
      <c r="BA44" s="1507"/>
      <c r="BB44" s="1507"/>
      <c r="BC44" s="1507"/>
      <c r="BD44" s="1507"/>
      <c r="BE44" s="1507"/>
      <c r="BF44" s="1507"/>
      <c r="BG44" s="1507"/>
      <c r="BH44" s="1507"/>
      <c r="BI44" s="1507"/>
      <c r="BJ44" s="1507"/>
      <c r="BK44" s="1507"/>
      <c r="BL44" s="1507"/>
      <c r="BM44" s="1507"/>
      <c r="BN44" s="1507"/>
      <c r="BO44" s="1507"/>
      <c r="BP44" s="1507"/>
      <c r="BQ44" s="1507"/>
      <c r="BR44" s="1507"/>
      <c r="BS44" s="1507"/>
      <c r="BT44" s="1507"/>
      <c r="BU44" s="1507"/>
      <c r="BV44" s="1507"/>
      <c r="BW44" s="1507"/>
      <c r="BX44" s="1507"/>
      <c r="BY44" s="1507"/>
    </row>
    <row r="45" spans="1:77" ht="14.15" customHeight="1">
      <c r="A45" s="6"/>
      <c r="B45" s="68"/>
      <c r="D45" s="6"/>
      <c r="E45" s="2712"/>
      <c r="F45" s="2712"/>
      <c r="G45" s="2712"/>
      <c r="H45" s="2712"/>
      <c r="I45" s="2712"/>
      <c r="J45" s="2712"/>
      <c r="K45" s="2712"/>
      <c r="L45" s="2712"/>
      <c r="M45" s="2712"/>
      <c r="N45" s="2712"/>
      <c r="O45" s="2712"/>
      <c r="P45" s="2712"/>
      <c r="Q45" s="2712"/>
      <c r="R45" s="2712"/>
      <c r="S45" s="2712"/>
      <c r="T45" s="2712"/>
      <c r="U45" s="2712"/>
      <c r="V45" s="2712"/>
      <c r="W45" s="2712"/>
      <c r="X45" s="2712"/>
      <c r="Y45" s="6"/>
      <c r="Z45" s="105"/>
      <c r="AA45" s="115"/>
      <c r="AB45" s="115" t="s">
        <v>523</v>
      </c>
      <c r="AC45" s="82" t="s">
        <v>524</v>
      </c>
      <c r="AD45" s="115"/>
      <c r="AE45" s="115"/>
      <c r="AF45" s="115"/>
      <c r="AG45" s="115"/>
      <c r="AH45" s="115"/>
      <c r="AI45" s="115"/>
      <c r="AJ45" s="115"/>
      <c r="AK45" s="115"/>
      <c r="AL45" s="116"/>
      <c r="AM45" s="264"/>
      <c r="AO45" s="1507"/>
      <c r="AP45" s="1507"/>
      <c r="AQ45" s="1507"/>
      <c r="AR45" s="1507"/>
      <c r="AS45" s="1507"/>
      <c r="AT45" s="1507"/>
      <c r="AU45" s="1507"/>
      <c r="AV45" s="1507"/>
      <c r="AW45" s="1507"/>
      <c r="AX45" s="1507"/>
      <c r="AY45" s="1507"/>
      <c r="AZ45" s="1507"/>
      <c r="BA45" s="1507"/>
      <c r="BB45" s="1507"/>
      <c r="BC45" s="1507"/>
      <c r="BD45" s="1507"/>
      <c r="BE45" s="1507"/>
      <c r="BF45" s="1507"/>
      <c r="BG45" s="1507"/>
      <c r="BH45" s="1507"/>
      <c r="BI45" s="1507"/>
      <c r="BJ45" s="1507"/>
      <c r="BK45" s="1507"/>
      <c r="BL45" s="1507"/>
      <c r="BM45" s="1507"/>
      <c r="BN45" s="1507"/>
      <c r="BO45" s="1507"/>
      <c r="BP45" s="1507"/>
      <c r="BQ45" s="1507"/>
      <c r="BR45" s="1507"/>
      <c r="BS45" s="1507"/>
      <c r="BT45" s="1507"/>
      <c r="BU45" s="1507"/>
      <c r="BV45" s="1507"/>
      <c r="BW45" s="1507"/>
      <c r="BX45" s="1507"/>
      <c r="BY45" s="1507"/>
    </row>
    <row r="46" spans="1:77" ht="14.15" customHeight="1">
      <c r="A46" s="6"/>
      <c r="B46" s="68"/>
      <c r="C46" s="6"/>
      <c r="D46" s="6"/>
      <c r="E46" s="2712"/>
      <c r="F46" s="2712"/>
      <c r="G46" s="2712"/>
      <c r="H46" s="2712"/>
      <c r="I46" s="2712"/>
      <c r="J46" s="2712"/>
      <c r="K46" s="2712"/>
      <c r="L46" s="2712"/>
      <c r="M46" s="2712"/>
      <c r="N46" s="2712"/>
      <c r="O46" s="2712"/>
      <c r="P46" s="2712"/>
      <c r="Q46" s="2712"/>
      <c r="R46" s="2712"/>
      <c r="S46" s="2712"/>
      <c r="T46" s="2712"/>
      <c r="U46" s="2712"/>
      <c r="V46" s="2712"/>
      <c r="W46" s="2712"/>
      <c r="X46" s="2712"/>
      <c r="Y46" s="82"/>
      <c r="Z46" s="105"/>
      <c r="AA46" s="115"/>
      <c r="AB46" s="115" t="s">
        <v>525</v>
      </c>
      <c r="AC46" s="65" t="s">
        <v>526</v>
      </c>
      <c r="AD46" s="115"/>
      <c r="AE46" s="115"/>
      <c r="AF46" s="115"/>
      <c r="AG46" s="115"/>
      <c r="AH46" s="115"/>
      <c r="AI46" s="115"/>
      <c r="AJ46" s="82"/>
      <c r="AK46" s="574"/>
      <c r="AL46" s="116"/>
      <c r="AM46" s="264"/>
      <c r="AO46" s="1507"/>
      <c r="AP46" s="1507"/>
      <c r="AQ46" s="1507"/>
      <c r="AR46" s="1507"/>
      <c r="AS46" s="1507"/>
      <c r="AT46" s="1507"/>
      <c r="AU46" s="1507"/>
      <c r="AV46" s="1507"/>
      <c r="AW46" s="1507"/>
      <c r="AX46" s="1507"/>
      <c r="AY46" s="1507"/>
      <c r="AZ46" s="1507"/>
      <c r="BA46" s="1507"/>
      <c r="BB46" s="1507"/>
      <c r="BC46" s="1507"/>
      <c r="BD46" s="1507"/>
      <c r="BE46" s="1507"/>
      <c r="BF46" s="1507"/>
      <c r="BG46" s="1507"/>
      <c r="BH46" s="1507"/>
      <c r="BI46" s="1507"/>
      <c r="BJ46" s="1507"/>
      <c r="BK46" s="1507"/>
      <c r="BL46" s="1507"/>
      <c r="BM46" s="1507"/>
      <c r="BN46" s="1507"/>
      <c r="BO46" s="1507"/>
      <c r="BP46" s="1507"/>
      <c r="BQ46" s="1507"/>
      <c r="BR46" s="1507"/>
      <c r="BS46" s="1507"/>
      <c r="BT46" s="1507"/>
      <c r="BU46" s="1507"/>
      <c r="BV46" s="1507"/>
      <c r="BW46" s="1507"/>
      <c r="BX46" s="1507"/>
      <c r="BY46" s="1507"/>
    </row>
    <row r="47" spans="1:77" ht="14.15" customHeight="1">
      <c r="A47" s="6"/>
      <c r="B47" s="68"/>
      <c r="C47" s="1" t="s">
        <v>1803</v>
      </c>
      <c r="D47" s="6"/>
      <c r="E47" s="499"/>
      <c r="F47" s="6"/>
      <c r="G47" s="6"/>
      <c r="H47" s="1"/>
      <c r="I47" s="1"/>
      <c r="J47" s="6"/>
      <c r="K47" s="6"/>
      <c r="L47" s="1"/>
      <c r="M47" s="1"/>
      <c r="N47" s="6"/>
      <c r="O47" s="6"/>
      <c r="P47" s="1"/>
      <c r="Q47" s="1"/>
      <c r="R47" s="1"/>
      <c r="S47" s="1"/>
      <c r="U47" s="1"/>
      <c r="V47" s="1"/>
      <c r="W47" s="82"/>
      <c r="X47" s="82"/>
      <c r="Y47" s="82"/>
      <c r="Z47" s="103"/>
      <c r="AA47" s="82"/>
      <c r="AB47" s="115" t="s">
        <v>527</v>
      </c>
      <c r="AC47" s="82" t="s">
        <v>528</v>
      </c>
      <c r="AD47" s="82"/>
      <c r="AE47" s="82"/>
      <c r="AF47" s="82"/>
      <c r="AG47" s="82"/>
      <c r="AH47" s="82"/>
      <c r="AI47" s="82"/>
      <c r="AJ47" s="82"/>
      <c r="AK47" s="82"/>
      <c r="AL47" s="140"/>
      <c r="AM47" s="677"/>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338"/>
    </row>
    <row r="48" spans="1:77" ht="14.15" customHeight="1">
      <c r="A48" s="6"/>
      <c r="B48" s="68"/>
      <c r="C48" s="6" t="s">
        <v>1668</v>
      </c>
      <c r="E48" s="499"/>
      <c r="F48" s="6"/>
      <c r="G48" s="6"/>
      <c r="H48" s="1"/>
      <c r="I48" s="1"/>
      <c r="J48" s="1"/>
      <c r="K48" s="1"/>
      <c r="L48" s="1"/>
      <c r="M48" s="1"/>
      <c r="N48" s="1"/>
      <c r="O48" s="1"/>
      <c r="P48" s="1"/>
      <c r="Q48" s="1"/>
      <c r="R48" s="1"/>
      <c r="S48" s="151"/>
      <c r="T48" s="156"/>
      <c r="U48" s="499"/>
      <c r="V48" s="6"/>
      <c r="W48" s="499"/>
      <c r="X48" s="499"/>
      <c r="Y48" s="6"/>
      <c r="Z48" s="103"/>
      <c r="AA48" s="115"/>
      <c r="AB48" s="115" t="s">
        <v>529</v>
      </c>
      <c r="AC48" s="2290" t="s">
        <v>530</v>
      </c>
      <c r="AD48" s="2290"/>
      <c r="AE48" s="2290"/>
      <c r="AF48" s="2290"/>
      <c r="AG48" s="2290"/>
      <c r="AH48" s="2290"/>
      <c r="AI48" s="2290"/>
      <c r="AJ48" s="2290"/>
      <c r="AK48" s="2290"/>
      <c r="AL48" s="2291"/>
      <c r="AM48" s="656"/>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338"/>
    </row>
    <row r="49" spans="1:77" ht="14.15" customHeight="1">
      <c r="A49" s="6"/>
      <c r="B49" s="68"/>
      <c r="C49" s="6"/>
      <c r="D49" s="5" t="s">
        <v>566</v>
      </c>
      <c r="F49" s="6"/>
      <c r="G49" s="6"/>
      <c r="H49" s="1"/>
      <c r="I49" s="1"/>
      <c r="J49" s="1"/>
      <c r="K49" s="1"/>
      <c r="L49" s="1"/>
      <c r="M49" s="1"/>
      <c r="N49" s="1"/>
      <c r="O49" s="1"/>
      <c r="P49" s="1"/>
      <c r="Q49" s="6"/>
      <c r="R49" s="96"/>
      <c r="S49" s="96"/>
      <c r="T49" s="97"/>
      <c r="U49" s="98"/>
      <c r="V49" s="98"/>
      <c r="W49" s="6"/>
      <c r="X49" s="6"/>
      <c r="Y49" s="65"/>
      <c r="Z49" s="126"/>
      <c r="AA49" s="115"/>
      <c r="AB49" s="115"/>
      <c r="AC49" s="2290"/>
      <c r="AD49" s="2290"/>
      <c r="AE49" s="2290"/>
      <c r="AF49" s="2290"/>
      <c r="AG49" s="2290"/>
      <c r="AH49" s="2290"/>
      <c r="AI49" s="2290"/>
      <c r="AJ49" s="2290"/>
      <c r="AK49" s="2290"/>
      <c r="AL49" s="2291"/>
      <c r="AM49" s="656"/>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338"/>
    </row>
    <row r="50" spans="1:77" ht="14.15" customHeight="1">
      <c r="A50" s="6"/>
      <c r="B50" s="68"/>
      <c r="C50" s="113"/>
      <c r="D50" s="1"/>
      <c r="E50" s="499" t="s">
        <v>1804</v>
      </c>
      <c r="F50" s="6"/>
      <c r="G50" s="6"/>
      <c r="H50" s="1"/>
      <c r="I50" s="1"/>
      <c r="J50" s="1"/>
      <c r="K50" s="1"/>
      <c r="L50" s="1"/>
      <c r="M50" s="1"/>
      <c r="N50" s="1"/>
      <c r="O50" s="1"/>
      <c r="P50" s="1"/>
      <c r="Q50" s="1"/>
      <c r="R50" s="1"/>
      <c r="S50" s="6"/>
      <c r="U50" s="1"/>
      <c r="V50" s="1"/>
      <c r="W50" s="1"/>
      <c r="X50" s="81"/>
      <c r="Y50" s="81"/>
      <c r="Z50" s="152"/>
      <c r="AB50" s="65"/>
      <c r="AC50" s="2290"/>
      <c r="AD50" s="2290"/>
      <c r="AE50" s="2290"/>
      <c r="AF50" s="2290"/>
      <c r="AG50" s="2290"/>
      <c r="AH50" s="2290"/>
      <c r="AI50" s="2290"/>
      <c r="AJ50" s="2290"/>
      <c r="AK50" s="2290"/>
      <c r="AL50" s="2291"/>
      <c r="AM50" s="656"/>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338"/>
    </row>
    <row r="51" spans="1:77" ht="14.15" customHeight="1">
      <c r="A51" s="6"/>
      <c r="B51" s="68"/>
      <c r="C51" s="113"/>
      <c r="D51" s="1"/>
      <c r="E51" s="5061"/>
      <c r="F51" s="5061"/>
      <c r="G51" s="5061"/>
      <c r="H51" s="5061"/>
      <c r="I51" s="5061"/>
      <c r="J51" s="5061"/>
      <c r="K51" s="5061"/>
      <c r="L51" s="5061"/>
      <c r="M51" s="5061"/>
      <c r="N51" s="5061"/>
      <c r="O51" s="5061"/>
      <c r="P51" s="5061"/>
      <c r="Q51" s="5061"/>
      <c r="R51" s="5061"/>
      <c r="S51" s="5061"/>
      <c r="T51" s="5061"/>
      <c r="U51" s="5061"/>
      <c r="V51" s="5061"/>
      <c r="W51" s="5061"/>
      <c r="X51" s="5061"/>
      <c r="Y51" s="6"/>
      <c r="Z51" s="197" t="s">
        <v>1669</v>
      </c>
      <c r="AB51" s="115"/>
      <c r="AC51" s="115"/>
      <c r="AD51" s="115"/>
      <c r="AE51" s="115"/>
      <c r="AF51" s="115"/>
      <c r="AG51" s="771"/>
      <c r="AH51" s="771"/>
      <c r="AI51" s="771"/>
      <c r="AJ51" s="771"/>
      <c r="AK51" s="771"/>
      <c r="AL51" s="116"/>
      <c r="AM51" s="264"/>
      <c r="AO51" s="142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row>
    <row r="52" spans="1:77" ht="14.15" customHeight="1">
      <c r="A52" s="6"/>
      <c r="B52" s="68"/>
      <c r="C52" s="113"/>
      <c r="D52" s="1"/>
      <c r="E52" s="5061"/>
      <c r="F52" s="5061"/>
      <c r="G52" s="5061"/>
      <c r="H52" s="5061"/>
      <c r="I52" s="5061"/>
      <c r="J52" s="5061"/>
      <c r="K52" s="5061"/>
      <c r="L52" s="5061"/>
      <c r="M52" s="5061"/>
      <c r="N52" s="5061"/>
      <c r="O52" s="5061"/>
      <c r="P52" s="5061"/>
      <c r="Q52" s="5061"/>
      <c r="R52" s="5061"/>
      <c r="S52" s="5061"/>
      <c r="T52" s="5061"/>
      <c r="U52" s="5061"/>
      <c r="V52" s="5061"/>
      <c r="W52" s="5061"/>
      <c r="X52" s="5061"/>
      <c r="Y52" s="6"/>
      <c r="Z52" s="126" t="s">
        <v>15</v>
      </c>
      <c r="AA52" s="829" t="s">
        <v>2024</v>
      </c>
      <c r="AB52" s="829"/>
      <c r="AC52" s="829"/>
      <c r="AD52" s="829"/>
      <c r="AE52" s="829"/>
      <c r="AF52" s="829"/>
      <c r="AG52" s="829"/>
      <c r="AH52" s="829"/>
      <c r="AI52" s="829"/>
      <c r="AJ52" s="100"/>
      <c r="AK52" s="739"/>
      <c r="AL52" s="116"/>
      <c r="AM52" s="264"/>
    </row>
    <row r="53" spans="1:77" ht="14.15" customHeight="1">
      <c r="A53" s="6"/>
      <c r="B53" s="68"/>
      <c r="C53" s="113"/>
      <c r="D53" s="1"/>
      <c r="E53" s="5061"/>
      <c r="F53" s="5061"/>
      <c r="G53" s="5061"/>
      <c r="H53" s="5061"/>
      <c r="I53" s="5061"/>
      <c r="J53" s="5061"/>
      <c r="K53" s="5061"/>
      <c r="L53" s="5061"/>
      <c r="M53" s="5061"/>
      <c r="N53" s="5061"/>
      <c r="O53" s="5061"/>
      <c r="P53" s="5061"/>
      <c r="Q53" s="5061"/>
      <c r="R53" s="5061"/>
      <c r="S53" s="5061"/>
      <c r="T53" s="5061"/>
      <c r="U53" s="5061"/>
      <c r="V53" s="5061"/>
      <c r="W53" s="5061"/>
      <c r="X53" s="5061"/>
      <c r="Y53" s="6"/>
      <c r="Z53" s="105" t="s">
        <v>1284</v>
      </c>
      <c r="AA53" s="829"/>
      <c r="AB53" s="100"/>
      <c r="AC53" s="829"/>
      <c r="AD53" s="829"/>
      <c r="AE53" s="829"/>
      <c r="AF53" s="829"/>
      <c r="AG53" s="829"/>
      <c r="AH53" s="829"/>
      <c r="AI53" s="829"/>
      <c r="AJ53" s="100"/>
      <c r="AK53" s="739"/>
      <c r="AL53" s="116"/>
      <c r="AM53" s="264"/>
    </row>
    <row r="54" spans="1:77" ht="14.15" customHeight="1">
      <c r="A54" s="6"/>
      <c r="B54" s="68"/>
      <c r="C54" s="6" t="s">
        <v>1670</v>
      </c>
      <c r="D54" s="1"/>
      <c r="E54" s="499"/>
      <c r="F54" s="6"/>
      <c r="G54" s="6"/>
      <c r="H54" s="1"/>
      <c r="I54" s="1"/>
      <c r="J54" s="1"/>
      <c r="K54" s="1"/>
      <c r="L54" s="1"/>
      <c r="M54" s="1"/>
      <c r="N54" s="1"/>
      <c r="O54" s="1"/>
      <c r="P54" s="1"/>
      <c r="Q54" s="1"/>
      <c r="R54" s="1"/>
      <c r="S54" s="6"/>
      <c r="U54" s="1"/>
      <c r="V54" s="1"/>
      <c r="W54" s="1"/>
      <c r="X54" s="1"/>
      <c r="Y54" s="6"/>
      <c r="Z54" s="126" t="s">
        <v>15</v>
      </c>
      <c r="AA54" s="583" t="s">
        <v>2025</v>
      </c>
      <c r="AB54" s="1251"/>
      <c r="AC54" s="1251"/>
      <c r="AD54" s="1251"/>
      <c r="AE54" s="1251"/>
      <c r="AF54" s="1251"/>
      <c r="AG54" s="1251"/>
      <c r="AH54" s="1251"/>
      <c r="AI54" s="1251"/>
      <c r="AJ54" s="1251"/>
      <c r="AK54" s="1251"/>
      <c r="AL54" s="606"/>
      <c r="AM54" s="264"/>
    </row>
    <row r="55" spans="1:77" ht="14.15" customHeight="1">
      <c r="A55" s="6"/>
      <c r="B55" s="68"/>
      <c r="C55" s="6"/>
      <c r="D55" s="5" t="s">
        <v>566</v>
      </c>
      <c r="F55" s="6"/>
      <c r="G55" s="6"/>
      <c r="H55" s="1"/>
      <c r="I55" s="1"/>
      <c r="J55" s="1"/>
      <c r="K55" s="1"/>
      <c r="L55" s="1"/>
      <c r="M55" s="1"/>
      <c r="N55" s="1"/>
      <c r="O55" s="1"/>
      <c r="P55" s="1"/>
      <c r="Q55" s="6"/>
      <c r="R55" s="96"/>
      <c r="S55" s="96"/>
      <c r="T55" s="97"/>
      <c r="U55" s="98"/>
      <c r="V55" s="98"/>
      <c r="W55" s="6"/>
      <c r="X55" s="6"/>
      <c r="Y55" s="65"/>
      <c r="Z55" s="105"/>
      <c r="AA55" s="557"/>
      <c r="AB55" s="557"/>
      <c r="AC55" s="557"/>
      <c r="AD55" s="557"/>
      <c r="AE55" s="557"/>
      <c r="AF55" s="557"/>
      <c r="AG55" s="557"/>
      <c r="AH55" s="557"/>
      <c r="AI55" s="557"/>
      <c r="AJ55" s="557"/>
      <c r="AK55" s="557"/>
      <c r="AL55" s="606"/>
      <c r="AM55" s="264"/>
    </row>
    <row r="56" spans="1:77" ht="14.15" customHeight="1">
      <c r="A56" s="6"/>
      <c r="B56" s="68"/>
      <c r="C56" s="113"/>
      <c r="D56" s="1"/>
      <c r="E56" s="499" t="s">
        <v>1805</v>
      </c>
      <c r="F56" s="6"/>
      <c r="G56" s="6"/>
      <c r="H56" s="1"/>
      <c r="I56" s="1"/>
      <c r="J56" s="1"/>
      <c r="K56" s="1"/>
      <c r="L56" s="1"/>
      <c r="M56" s="1"/>
      <c r="N56" s="1"/>
      <c r="O56" s="1"/>
      <c r="P56" s="1"/>
      <c r="Q56" s="1"/>
      <c r="R56" s="1"/>
      <c r="S56" s="6"/>
      <c r="U56" s="121"/>
      <c r="V56" s="6"/>
      <c r="W56" s="100"/>
      <c r="X56" s="100"/>
      <c r="Y56" s="6"/>
      <c r="Z56" s="105"/>
      <c r="AA56" s="557"/>
      <c r="AB56" s="557"/>
      <c r="AC56" s="557"/>
      <c r="AD56" s="557"/>
      <c r="AE56" s="557"/>
      <c r="AF56" s="557"/>
      <c r="AG56" s="557"/>
      <c r="AH56" s="557"/>
      <c r="AI56" s="557"/>
      <c r="AJ56" s="557"/>
      <c r="AK56" s="557"/>
      <c r="AL56" s="606"/>
      <c r="AM56" s="264"/>
    </row>
    <row r="57" spans="1:77" ht="14.15" customHeight="1">
      <c r="A57" s="6"/>
      <c r="B57" s="68"/>
      <c r="C57" s="113"/>
      <c r="D57" s="1"/>
      <c r="E57" s="3607"/>
      <c r="F57" s="3607"/>
      <c r="G57" s="3607"/>
      <c r="H57" s="3607"/>
      <c r="I57" s="3607"/>
      <c r="J57" s="3607"/>
      <c r="K57" s="3607"/>
      <c r="L57" s="3607"/>
      <c r="M57" s="3607"/>
      <c r="N57" s="3607"/>
      <c r="O57" s="3607"/>
      <c r="P57" s="3607"/>
      <c r="Q57" s="3607"/>
      <c r="R57" s="3607"/>
      <c r="S57" s="3607"/>
      <c r="T57" s="3607"/>
      <c r="U57" s="3607"/>
      <c r="V57" s="3607"/>
      <c r="W57" s="3607"/>
      <c r="X57" s="3607"/>
      <c r="Y57" s="6"/>
      <c r="Z57" s="105"/>
      <c r="AA57" s="557"/>
      <c r="AB57" s="557"/>
      <c r="AC57" s="557"/>
      <c r="AD57" s="557"/>
      <c r="AE57" s="557"/>
      <c r="AF57" s="557"/>
      <c r="AG57" s="557"/>
      <c r="AH57" s="557"/>
      <c r="AI57" s="557"/>
      <c r="AJ57" s="557"/>
      <c r="AK57" s="557"/>
      <c r="AL57" s="606"/>
      <c r="AM57" s="264"/>
    </row>
    <row r="58" spans="1:77" ht="14.15" customHeight="1">
      <c r="A58" s="6"/>
      <c r="B58" s="68"/>
      <c r="C58" s="113"/>
      <c r="D58" s="1"/>
      <c r="E58" s="3607"/>
      <c r="F58" s="3607"/>
      <c r="G58" s="3607"/>
      <c r="H58" s="3607"/>
      <c r="I58" s="3607"/>
      <c r="J58" s="3607"/>
      <c r="K58" s="3607"/>
      <c r="L58" s="3607"/>
      <c r="M58" s="3607"/>
      <c r="N58" s="3607"/>
      <c r="O58" s="3607"/>
      <c r="P58" s="3607"/>
      <c r="Q58" s="3607"/>
      <c r="R58" s="3607"/>
      <c r="S58" s="3607"/>
      <c r="T58" s="3607"/>
      <c r="U58" s="3607"/>
      <c r="V58" s="3607"/>
      <c r="W58" s="3607"/>
      <c r="X58" s="3607"/>
      <c r="Y58" s="6"/>
      <c r="Z58" s="152"/>
      <c r="AB58" s="557"/>
      <c r="AC58" s="557"/>
      <c r="AD58" s="557"/>
      <c r="AE58" s="557"/>
      <c r="AF58" s="557"/>
      <c r="AG58" s="557"/>
      <c r="AH58" s="557"/>
      <c r="AI58" s="557"/>
      <c r="AJ58" s="557"/>
      <c r="AK58" s="557"/>
      <c r="AL58" s="606"/>
      <c r="AM58" s="672"/>
    </row>
    <row r="59" spans="1:77" ht="14.15" customHeight="1">
      <c r="A59" s="6"/>
      <c r="B59" s="68"/>
      <c r="C59" s="113"/>
      <c r="D59" s="1"/>
      <c r="E59" s="3607"/>
      <c r="F59" s="3607"/>
      <c r="G59" s="3607"/>
      <c r="H59" s="3607"/>
      <c r="I59" s="3607"/>
      <c r="J59" s="3607"/>
      <c r="K59" s="3607"/>
      <c r="L59" s="3607"/>
      <c r="M59" s="3607"/>
      <c r="N59" s="3607"/>
      <c r="O59" s="3607"/>
      <c r="P59" s="3607"/>
      <c r="Q59" s="3607"/>
      <c r="R59" s="3607"/>
      <c r="S59" s="3607"/>
      <c r="T59" s="3607"/>
      <c r="U59" s="3607"/>
      <c r="V59" s="3607"/>
      <c r="W59" s="3607"/>
      <c r="X59" s="3607"/>
      <c r="Y59" s="6"/>
      <c r="Z59" s="105"/>
      <c r="AB59" s="115"/>
      <c r="AC59" s="115"/>
      <c r="AD59" s="115"/>
      <c r="AE59" s="115"/>
      <c r="AF59" s="115"/>
      <c r="AG59" s="115"/>
      <c r="AH59" s="115"/>
      <c r="AI59" s="115"/>
      <c r="AJ59" s="82"/>
      <c r="AK59" s="574"/>
      <c r="AL59" s="116"/>
      <c r="AM59" s="672"/>
    </row>
    <row r="60" spans="1:77" ht="14.15" customHeight="1">
      <c r="A60" s="6"/>
      <c r="B60" s="68"/>
      <c r="C60" s="113"/>
      <c r="D60" s="1"/>
      <c r="E60" s="903"/>
      <c r="F60" s="890"/>
      <c r="G60" s="890"/>
      <c r="H60" s="890"/>
      <c r="I60" s="890"/>
      <c r="J60" s="890"/>
      <c r="K60" s="890"/>
      <c r="L60" s="890"/>
      <c r="M60" s="890"/>
      <c r="N60" s="890"/>
      <c r="O60" s="890"/>
      <c r="P60" s="890"/>
      <c r="Q60" s="890"/>
      <c r="R60" s="890"/>
      <c r="S60" s="890"/>
      <c r="T60" s="903"/>
      <c r="U60" s="890"/>
      <c r="V60" s="890"/>
      <c r="W60" s="890"/>
      <c r="X60" s="890"/>
      <c r="Y60" s="6"/>
      <c r="Z60" s="105" t="s">
        <v>165</v>
      </c>
      <c r="AA60" s="583" t="s">
        <v>2026</v>
      </c>
      <c r="AB60" s="829"/>
      <c r="AC60" s="829"/>
      <c r="AD60" s="829"/>
      <c r="AE60" s="829"/>
      <c r="AF60" s="829"/>
      <c r="AG60" s="829"/>
      <c r="AH60" s="829"/>
      <c r="AI60" s="829"/>
      <c r="AJ60" s="100"/>
      <c r="AK60" s="574"/>
      <c r="AL60" s="116"/>
      <c r="AM60" s="264"/>
      <c r="AO60" s="1215"/>
    </row>
    <row r="61" spans="1:77" ht="14.15" customHeight="1">
      <c r="A61" s="6"/>
      <c r="B61" s="68"/>
      <c r="C61" s="113" t="s">
        <v>1030</v>
      </c>
      <c r="D61" s="1"/>
      <c r="E61" s="903"/>
      <c r="F61" s="890"/>
      <c r="G61" s="890"/>
      <c r="H61" s="890"/>
      <c r="I61" s="890"/>
      <c r="J61" s="890"/>
      <c r="K61" s="890"/>
      <c r="L61" s="890"/>
      <c r="M61" s="890"/>
      <c r="N61" s="890"/>
      <c r="O61" s="890"/>
      <c r="P61" s="890"/>
      <c r="Q61" s="890"/>
      <c r="R61" s="890"/>
      <c r="S61" s="890"/>
      <c r="T61" s="903"/>
      <c r="U61" s="890"/>
      <c r="V61" s="890"/>
      <c r="W61" s="890"/>
      <c r="X61" s="890"/>
      <c r="Y61" s="6"/>
      <c r="Z61" s="105"/>
      <c r="AA61" s="1066" t="s">
        <v>1552</v>
      </c>
      <c r="AB61" s="115"/>
      <c r="AC61" s="115"/>
      <c r="AD61" s="115"/>
      <c r="AE61" s="115"/>
      <c r="AF61" s="115"/>
      <c r="AG61" s="115"/>
      <c r="AH61" s="115"/>
      <c r="AI61" s="115"/>
      <c r="AJ61" s="82"/>
      <c r="AK61" s="574"/>
      <c r="AL61" s="116"/>
      <c r="AM61" s="264"/>
      <c r="AO61" s="1215"/>
    </row>
    <row r="62" spans="1:77" ht="14.15" customHeight="1">
      <c r="A62" s="6"/>
      <c r="B62" s="68"/>
      <c r="C62" s="113"/>
      <c r="D62" s="1"/>
      <c r="E62" s="903"/>
      <c r="F62" s="890"/>
      <c r="G62" s="890"/>
      <c r="H62" s="890"/>
      <c r="I62" s="890"/>
      <c r="J62" s="890"/>
      <c r="K62" s="890"/>
      <c r="L62" s="890"/>
      <c r="M62" s="890"/>
      <c r="N62" s="890"/>
      <c r="O62" s="890"/>
      <c r="P62" s="890"/>
      <c r="Q62" s="890"/>
      <c r="R62" s="890"/>
      <c r="S62" s="890"/>
      <c r="T62" s="903"/>
      <c r="U62" s="890"/>
      <c r="V62" s="890"/>
      <c r="W62" s="890"/>
      <c r="X62" s="890"/>
      <c r="Y62" s="6"/>
      <c r="Z62" s="105"/>
      <c r="AA62" s="1066" t="s">
        <v>1553</v>
      </c>
      <c r="AB62" s="115"/>
      <c r="AC62" s="115"/>
      <c r="AD62" s="115"/>
      <c r="AE62" s="115"/>
      <c r="AF62" s="115"/>
      <c r="AG62" s="115"/>
      <c r="AH62" s="115"/>
      <c r="AI62" s="115"/>
      <c r="AJ62" s="82"/>
      <c r="AK62" s="574"/>
      <c r="AL62" s="116"/>
      <c r="AM62" s="264"/>
      <c r="AO62" s="1254"/>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row>
    <row r="63" spans="1:77" ht="14.15" customHeight="1">
      <c r="A63" s="6"/>
      <c r="B63" s="68"/>
      <c r="C63" s="113"/>
      <c r="D63" s="1"/>
      <c r="E63" s="979" t="s">
        <v>1031</v>
      </c>
      <c r="F63" s="1185"/>
      <c r="G63" s="1185"/>
      <c r="H63" s="1185"/>
      <c r="I63" s="1185"/>
      <c r="J63" s="1185"/>
      <c r="K63" s="1185"/>
      <c r="L63" s="1185"/>
      <c r="M63" s="1185"/>
      <c r="N63" s="1185"/>
      <c r="O63" s="1185"/>
      <c r="P63" s="1185"/>
      <c r="Q63" s="1185"/>
      <c r="R63" s="1185"/>
      <c r="S63" s="1185"/>
      <c r="T63" s="1336"/>
      <c r="U63" s="1185"/>
      <c r="V63" s="890"/>
      <c r="W63" s="890"/>
      <c r="X63" s="890"/>
      <c r="Y63" s="6"/>
      <c r="Z63" s="105"/>
      <c r="AA63" s="1066" t="s">
        <v>1554</v>
      </c>
      <c r="AB63" s="115"/>
      <c r="AC63" s="115"/>
      <c r="AD63" s="115"/>
      <c r="AE63" s="115"/>
      <c r="AF63" s="115"/>
      <c r="AG63" s="115"/>
      <c r="AH63" s="115"/>
      <c r="AI63" s="115"/>
      <c r="AJ63" s="82"/>
      <c r="AK63" s="574"/>
      <c r="AL63" s="116"/>
      <c r="AM63" s="264"/>
    </row>
    <row r="64" spans="1:77" ht="14.15" customHeight="1">
      <c r="A64" s="6"/>
      <c r="B64" s="68"/>
      <c r="C64" s="113"/>
      <c r="D64" s="1"/>
      <c r="E64" s="903"/>
      <c r="F64" s="890"/>
      <c r="G64" s="890"/>
      <c r="H64" s="890"/>
      <c r="I64" s="890"/>
      <c r="J64" s="890"/>
      <c r="K64" s="890"/>
      <c r="L64" s="890"/>
      <c r="M64" s="890"/>
      <c r="N64" s="890"/>
      <c r="O64" s="890"/>
      <c r="P64" s="890"/>
      <c r="Q64" s="890"/>
      <c r="R64" s="890"/>
      <c r="S64" s="890"/>
      <c r="T64" s="903"/>
      <c r="U64" s="890"/>
      <c r="V64" s="890"/>
      <c r="W64" s="890"/>
      <c r="X64" s="890"/>
      <c r="Y64" s="6"/>
      <c r="Z64" s="152"/>
      <c r="AA64" s="1066" t="s">
        <v>1555</v>
      </c>
      <c r="AL64" s="102"/>
      <c r="AM64" s="264"/>
    </row>
    <row r="65" spans="1:39" ht="14.15" customHeight="1">
      <c r="A65" s="6"/>
      <c r="B65" s="68"/>
      <c r="C65" s="113"/>
      <c r="D65" s="1"/>
      <c r="E65" s="499"/>
      <c r="F65" s="6"/>
      <c r="G65" s="6"/>
      <c r="P65" s="978" t="s">
        <v>1033</v>
      </c>
      <c r="Q65" s="978"/>
      <c r="R65" s="978"/>
      <c r="S65" s="1186"/>
      <c r="T65" s="5060"/>
      <c r="U65" s="5060"/>
      <c r="V65" s="978"/>
      <c r="W65" s="978"/>
      <c r="X65" s="978"/>
      <c r="Y65" s="1" t="s">
        <v>1032</v>
      </c>
      <c r="Z65" s="105"/>
      <c r="AA65" s="1066" t="s">
        <v>1556</v>
      </c>
      <c r="AB65" s="115"/>
      <c r="AC65" s="115"/>
      <c r="AD65" s="115"/>
      <c r="AE65" s="115"/>
      <c r="AF65" s="115"/>
      <c r="AG65" s="115"/>
      <c r="AH65" s="115"/>
      <c r="AI65" s="115"/>
      <c r="AJ65" s="82"/>
      <c r="AK65" s="82"/>
      <c r="AL65" s="116"/>
      <c r="AM65" s="264"/>
    </row>
    <row r="66" spans="1:39" ht="7" customHeight="1" thickBot="1">
      <c r="B66" s="157"/>
      <c r="C66" s="108"/>
      <c r="D66" s="108"/>
      <c r="E66" s="176"/>
      <c r="F66" s="108"/>
      <c r="G66" s="108"/>
      <c r="H66" s="108"/>
      <c r="I66" s="108"/>
      <c r="J66" s="108"/>
      <c r="K66" s="108"/>
      <c r="L66" s="108"/>
      <c r="M66" s="108"/>
      <c r="N66" s="108"/>
      <c r="O66" s="108"/>
      <c r="P66" s="108"/>
      <c r="Q66" s="108"/>
      <c r="R66" s="108"/>
      <c r="S66" s="108"/>
      <c r="T66" s="176"/>
      <c r="U66" s="108"/>
      <c r="V66" s="108"/>
      <c r="W66" s="108"/>
      <c r="X66" s="108"/>
      <c r="Y66" s="158"/>
      <c r="Z66" s="214"/>
      <c r="AA66" s="194"/>
      <c r="AB66" s="194"/>
      <c r="AC66" s="194"/>
      <c r="AD66" s="194"/>
      <c r="AE66" s="194"/>
      <c r="AF66" s="194"/>
      <c r="AG66" s="194"/>
      <c r="AH66" s="194"/>
      <c r="AI66" s="194"/>
      <c r="AJ66" s="772"/>
      <c r="AK66" s="772"/>
      <c r="AL66" s="195"/>
      <c r="AM66" s="264"/>
    </row>
    <row r="67" spans="1:39">
      <c r="Z67" s="112"/>
      <c r="AA67" s="112"/>
      <c r="AB67" s="112"/>
      <c r="AC67" s="773"/>
      <c r="AD67" s="773"/>
      <c r="AE67" s="773"/>
      <c r="AF67" s="773"/>
      <c r="AG67" s="773"/>
      <c r="AH67" s="773"/>
      <c r="AI67" s="773"/>
      <c r="AJ67" s="774"/>
      <c r="AK67" s="775"/>
      <c r="AL67" s="773"/>
      <c r="AM67" s="115"/>
    </row>
  </sheetData>
  <mergeCells count="18">
    <mergeCell ref="T65:U65"/>
    <mergeCell ref="E51:X53"/>
    <mergeCell ref="E57:X59"/>
    <mergeCell ref="AA38:AL42"/>
    <mergeCell ref="AC48:AL50"/>
    <mergeCell ref="E42:X46"/>
    <mergeCell ref="AN1:AR1"/>
    <mergeCell ref="Z8:AL9"/>
    <mergeCell ref="AA30:AL32"/>
    <mergeCell ref="AO34:BX38"/>
    <mergeCell ref="B1:AL1"/>
    <mergeCell ref="B3:Y3"/>
    <mergeCell ref="Z3:AL3"/>
    <mergeCell ref="Z5:AL6"/>
    <mergeCell ref="AA10:AL10"/>
    <mergeCell ref="D13:X18"/>
    <mergeCell ref="D20:X25"/>
    <mergeCell ref="AA11:AL13"/>
  </mergeCells>
  <phoneticPr fontId="2"/>
  <conditionalFormatting sqref="T65:U65">
    <cfRule type="containsBlanks" dxfId="2" priority="1">
      <formula>LEN(TRIM(T65))=0</formula>
    </cfRule>
  </conditionalFormatting>
  <dataValidations count="1">
    <dataValidation type="list" allowBlank="1" showInputMessage="1" showErrorMessage="1" sqref="T65:U65" xr:uid="{00000000-0002-0000-2600-000000000000}">
      <formula1>"月,週,"</formula1>
    </dataValidation>
  </dataValidations>
  <hyperlinks>
    <hyperlink ref="AN1" location="目次!A1" display="目次に戻る" xr:uid="{00000000-0004-0000-2600-000000000000}"/>
  </hyperlinks>
  <printOptions horizontalCentered="1"/>
  <pageMargins left="0.70866141732283472" right="0.31496062992125984" top="0.39370078740157483" bottom="0.39370078740157483" header="0.51181102362204722" footer="0.51181102362204722"/>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25400</xdr:colOff>
                    <xdr:row>8</xdr:row>
                    <xdr:rowOff>0</xdr:rowOff>
                  </from>
                  <to>
                    <xdr:col>7</xdr:col>
                    <xdr:colOff>69850</xdr:colOff>
                    <xdr:row>9</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24</xdr:col>
                    <xdr:colOff>215900</xdr:colOff>
                    <xdr:row>7</xdr:row>
                    <xdr:rowOff>177800</xdr:rowOff>
                  </from>
                  <to>
                    <xdr:col>25</xdr:col>
                    <xdr:colOff>63500</xdr:colOff>
                    <xdr:row>8</xdr:row>
                    <xdr:rowOff>146050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19</xdr:col>
                    <xdr:colOff>0</xdr:colOff>
                    <xdr:row>47</xdr:row>
                    <xdr:rowOff>57150</xdr:rowOff>
                  </from>
                  <to>
                    <xdr:col>22</xdr:col>
                    <xdr:colOff>114300</xdr:colOff>
                    <xdr:row>48</xdr:row>
                    <xdr:rowOff>38100</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50800</xdr:colOff>
                    <xdr:row>47</xdr:row>
                    <xdr:rowOff>57150</xdr:rowOff>
                  </from>
                  <to>
                    <xdr:col>24</xdr:col>
                    <xdr:colOff>501650</xdr:colOff>
                    <xdr:row>48</xdr:row>
                    <xdr:rowOff>38100</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18</xdr:col>
                    <xdr:colOff>152400</xdr:colOff>
                    <xdr:row>53</xdr:row>
                    <xdr:rowOff>50800</xdr:rowOff>
                  </from>
                  <to>
                    <xdr:col>22</xdr:col>
                    <xdr:colOff>95250</xdr:colOff>
                    <xdr:row>54</xdr:row>
                    <xdr:rowOff>31750</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25400</xdr:colOff>
                    <xdr:row>53</xdr:row>
                    <xdr:rowOff>50800</xdr:rowOff>
                  </from>
                  <to>
                    <xdr:col>24</xdr:col>
                    <xdr:colOff>469900</xdr:colOff>
                    <xdr:row>54</xdr:row>
                    <xdr:rowOff>31750</xdr:rowOff>
                  </to>
                </anchor>
              </controlPr>
            </control>
          </mc:Choice>
        </mc:AlternateContent>
        <mc:AlternateContent xmlns:mc="http://schemas.openxmlformats.org/markup-compatibility/2006">
          <mc:Choice Requires="x14">
            <control shapeId="252947" r:id="rId10" name="Check Box 19">
              <controlPr defaultSize="0" autoFill="0" autoLine="0" autoPict="0">
                <anchor moveWithCells="1">
                  <from>
                    <xdr:col>19</xdr:col>
                    <xdr:colOff>0</xdr:colOff>
                    <xdr:row>35</xdr:row>
                    <xdr:rowOff>107950</xdr:rowOff>
                  </from>
                  <to>
                    <xdr:col>24</xdr:col>
                    <xdr:colOff>120650</xdr:colOff>
                    <xdr:row>36</xdr:row>
                    <xdr:rowOff>107950</xdr:rowOff>
                  </to>
                </anchor>
              </controlPr>
            </control>
          </mc:Choice>
        </mc:AlternateContent>
        <mc:AlternateContent xmlns:mc="http://schemas.openxmlformats.org/markup-compatibility/2006">
          <mc:Choice Requires="x14">
            <control shapeId="252948" r:id="rId11" name="Check Box 20">
              <controlPr defaultSize="0" autoFill="0" autoLine="0" autoPict="0">
                <anchor moveWithCells="1">
                  <from>
                    <xdr:col>24</xdr:col>
                    <xdr:colOff>266700</xdr:colOff>
                    <xdr:row>35</xdr:row>
                    <xdr:rowOff>107950</xdr:rowOff>
                  </from>
                  <to>
                    <xdr:col>27</xdr:col>
                    <xdr:colOff>0</xdr:colOff>
                    <xdr:row>36</xdr:row>
                    <xdr:rowOff>107950</xdr:rowOff>
                  </to>
                </anchor>
              </controlPr>
            </control>
          </mc:Choice>
        </mc:AlternateContent>
        <mc:AlternateContent xmlns:mc="http://schemas.openxmlformats.org/markup-compatibility/2006">
          <mc:Choice Requires="x14">
            <control shapeId="252949" r:id="rId12" name="Check Box 21">
              <controlPr defaultSize="0" autoFill="0" autoLine="0" autoPict="0">
                <anchor moveWithCells="1">
                  <from>
                    <xdr:col>19</xdr:col>
                    <xdr:colOff>0</xdr:colOff>
                    <xdr:row>37</xdr:row>
                    <xdr:rowOff>177800</xdr:rowOff>
                  </from>
                  <to>
                    <xdr:col>24</xdr:col>
                    <xdr:colOff>120650</xdr:colOff>
                    <xdr:row>38</xdr:row>
                    <xdr:rowOff>177800</xdr:rowOff>
                  </to>
                </anchor>
              </controlPr>
            </control>
          </mc:Choice>
        </mc:AlternateContent>
        <mc:AlternateContent xmlns:mc="http://schemas.openxmlformats.org/markup-compatibility/2006">
          <mc:Choice Requires="x14">
            <control shapeId="252950" r:id="rId13" name="Check Box 22">
              <controlPr defaultSize="0" autoFill="0" autoLine="0" autoPict="0">
                <anchor moveWithCells="1">
                  <from>
                    <xdr:col>24</xdr:col>
                    <xdr:colOff>266700</xdr:colOff>
                    <xdr:row>37</xdr:row>
                    <xdr:rowOff>177800</xdr:rowOff>
                  </from>
                  <to>
                    <xdr:col>27</xdr:col>
                    <xdr:colOff>0</xdr:colOff>
                    <xdr:row>38</xdr:row>
                    <xdr:rowOff>177800</xdr:rowOff>
                  </to>
                </anchor>
              </controlPr>
            </control>
          </mc:Choice>
        </mc:AlternateContent>
        <mc:AlternateContent xmlns:mc="http://schemas.openxmlformats.org/markup-compatibility/2006">
          <mc:Choice Requires="x14">
            <control shapeId="252951" r:id="rId14" name="Check Box 23">
              <controlPr defaultSize="0" autoFill="0" autoLine="0" autoPict="0">
                <anchor moveWithCells="1">
                  <from>
                    <xdr:col>19</xdr:col>
                    <xdr:colOff>0</xdr:colOff>
                    <xdr:row>30</xdr:row>
                    <xdr:rowOff>69850</xdr:rowOff>
                  </from>
                  <to>
                    <xdr:col>24</xdr:col>
                    <xdr:colOff>120650</xdr:colOff>
                    <xdr:row>31</xdr:row>
                    <xdr:rowOff>69850</xdr:rowOff>
                  </to>
                </anchor>
              </controlPr>
            </control>
          </mc:Choice>
        </mc:AlternateContent>
        <mc:AlternateContent xmlns:mc="http://schemas.openxmlformats.org/markup-compatibility/2006">
          <mc:Choice Requires="x14">
            <control shapeId="252952" r:id="rId15" name="Check Box 24">
              <controlPr defaultSize="0" autoFill="0" autoLine="0" autoPict="0">
                <anchor moveWithCells="1">
                  <from>
                    <xdr:col>24</xdr:col>
                    <xdr:colOff>266700</xdr:colOff>
                    <xdr:row>30</xdr:row>
                    <xdr:rowOff>69850</xdr:rowOff>
                  </from>
                  <to>
                    <xdr:col>27</xdr:col>
                    <xdr:colOff>0</xdr:colOff>
                    <xdr:row>31</xdr:row>
                    <xdr:rowOff>69850</xdr:rowOff>
                  </to>
                </anchor>
              </controlPr>
            </control>
          </mc:Choice>
        </mc:AlternateContent>
        <mc:AlternateContent xmlns:mc="http://schemas.openxmlformats.org/markup-compatibility/2006">
          <mc:Choice Requires="x14">
            <control shapeId="252955" r:id="rId16" name="Check Box 27">
              <controlPr defaultSize="0" autoFill="0" autoLine="0" autoPict="0">
                <anchor moveWithCells="1">
                  <from>
                    <xdr:col>4</xdr:col>
                    <xdr:colOff>19050</xdr:colOff>
                    <xdr:row>5</xdr:row>
                    <xdr:rowOff>0</xdr:rowOff>
                  </from>
                  <to>
                    <xdr:col>7</xdr:col>
                    <xdr:colOff>69850</xdr:colOff>
                    <xdr:row>6</xdr:row>
                    <xdr:rowOff>12700</xdr:rowOff>
                  </to>
                </anchor>
              </controlPr>
            </control>
          </mc:Choice>
        </mc:AlternateContent>
        <mc:AlternateContent xmlns:mc="http://schemas.openxmlformats.org/markup-compatibility/2006">
          <mc:Choice Requires="x14">
            <control shapeId="252956" r:id="rId17" name="Check Box 28">
              <controlPr defaultSize="0" autoFill="0" autoLine="0" autoPict="0">
                <anchor moveWithCells="1">
                  <from>
                    <xdr:col>24</xdr:col>
                    <xdr:colOff>203200</xdr:colOff>
                    <xdr:row>5</xdr:row>
                    <xdr:rowOff>0</xdr:rowOff>
                  </from>
                  <to>
                    <xdr:col>25</xdr:col>
                    <xdr:colOff>63500</xdr:colOff>
                    <xdr:row>5</xdr:row>
                    <xdr:rowOff>152400</xdr:rowOff>
                  </to>
                </anchor>
              </controlPr>
            </control>
          </mc:Choice>
        </mc:AlternateContent>
        <mc:AlternateContent xmlns:mc="http://schemas.openxmlformats.org/markup-compatibility/2006">
          <mc:Choice Requires="x14">
            <control shapeId="252960" r:id="rId18" name="Check Box 32">
              <controlPr defaultSize="0" autoFill="0" autoLine="0" autoPict="0">
                <anchor moveWithCells="1">
                  <from>
                    <xdr:col>14</xdr:col>
                    <xdr:colOff>6350</xdr:colOff>
                    <xdr:row>9</xdr:row>
                    <xdr:rowOff>95250</xdr:rowOff>
                  </from>
                  <to>
                    <xdr:col>19</xdr:col>
                    <xdr:colOff>69850</xdr:colOff>
                    <xdr:row>10</xdr:row>
                    <xdr:rowOff>152400</xdr:rowOff>
                  </to>
                </anchor>
              </controlPr>
            </control>
          </mc:Choice>
        </mc:AlternateContent>
        <mc:AlternateContent xmlns:mc="http://schemas.openxmlformats.org/markup-compatibility/2006">
          <mc:Choice Requires="x14">
            <control shapeId="252961" r:id="rId19" name="Check Box 33">
              <controlPr defaultSize="0" autoFill="0" autoLine="0" autoPict="0">
                <anchor moveWithCells="1">
                  <from>
                    <xdr:col>20</xdr:col>
                    <xdr:colOff>44450</xdr:colOff>
                    <xdr:row>9</xdr:row>
                    <xdr:rowOff>95250</xdr:rowOff>
                  </from>
                  <to>
                    <xdr:col>24</xdr:col>
                    <xdr:colOff>285750</xdr:colOff>
                    <xdr:row>10</xdr:row>
                    <xdr:rowOff>152400</xdr:rowOff>
                  </to>
                </anchor>
              </controlPr>
            </control>
          </mc:Choice>
        </mc:AlternateContent>
        <mc:AlternateContent xmlns:mc="http://schemas.openxmlformats.org/markup-compatibility/2006">
          <mc:Choice Requires="x14">
            <control shapeId="252962" r:id="rId20" name="Check Box 34">
              <controlPr defaultSize="0" autoFill="0" autoLine="0" autoPict="0">
                <anchor moveWithCells="1">
                  <from>
                    <xdr:col>19</xdr:col>
                    <xdr:colOff>0</xdr:colOff>
                    <xdr:row>26</xdr:row>
                    <xdr:rowOff>95250</xdr:rowOff>
                  </from>
                  <to>
                    <xdr:col>24</xdr:col>
                    <xdr:colOff>120650</xdr:colOff>
                    <xdr:row>27</xdr:row>
                    <xdr:rowOff>88900</xdr:rowOff>
                  </to>
                </anchor>
              </controlPr>
            </control>
          </mc:Choice>
        </mc:AlternateContent>
        <mc:AlternateContent xmlns:mc="http://schemas.openxmlformats.org/markup-compatibility/2006">
          <mc:Choice Requires="x14">
            <control shapeId="252963" r:id="rId21" name="Check Box 35">
              <controlPr defaultSize="0" autoFill="0" autoLine="0" autoPict="0">
                <anchor moveWithCells="1">
                  <from>
                    <xdr:col>24</xdr:col>
                    <xdr:colOff>266700</xdr:colOff>
                    <xdr:row>26</xdr:row>
                    <xdr:rowOff>95250</xdr:rowOff>
                  </from>
                  <to>
                    <xdr:col>27</xdr:col>
                    <xdr:colOff>0</xdr:colOff>
                    <xdr:row>27</xdr:row>
                    <xdr:rowOff>88900</xdr:rowOff>
                  </to>
                </anchor>
              </controlPr>
            </control>
          </mc:Choice>
        </mc:AlternateContent>
        <mc:AlternateContent xmlns:mc="http://schemas.openxmlformats.org/markup-compatibility/2006">
          <mc:Choice Requires="x14">
            <control shapeId="252964" r:id="rId22" name="Check Box 36">
              <controlPr defaultSize="0" autoFill="0" autoLine="0" autoPict="0">
                <anchor moveWithCells="1">
                  <from>
                    <xdr:col>19</xdr:col>
                    <xdr:colOff>0</xdr:colOff>
                    <xdr:row>61</xdr:row>
                    <xdr:rowOff>44450</xdr:rowOff>
                  </from>
                  <to>
                    <xdr:col>24</xdr:col>
                    <xdr:colOff>120650</xdr:colOff>
                    <xdr:row>62</xdr:row>
                    <xdr:rowOff>44450</xdr:rowOff>
                  </to>
                </anchor>
              </controlPr>
            </control>
          </mc:Choice>
        </mc:AlternateContent>
        <mc:AlternateContent xmlns:mc="http://schemas.openxmlformats.org/markup-compatibility/2006">
          <mc:Choice Requires="x14">
            <control shapeId="252965" r:id="rId23" name="Check Box 37">
              <controlPr defaultSize="0" autoFill="0" autoLine="0" autoPict="0">
                <anchor moveWithCells="1">
                  <from>
                    <xdr:col>24</xdr:col>
                    <xdr:colOff>266700</xdr:colOff>
                    <xdr:row>61</xdr:row>
                    <xdr:rowOff>44450</xdr:rowOff>
                  </from>
                  <to>
                    <xdr:col>27</xdr:col>
                    <xdr:colOff>0</xdr:colOff>
                    <xdr:row>62</xdr:row>
                    <xdr:rowOff>44450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B050"/>
  </sheetPr>
  <dimension ref="A1:BV63"/>
  <sheetViews>
    <sheetView showGridLines="0" view="pageBreakPreview" zoomScaleNormal="100" zoomScaleSheetLayoutView="100" workbookViewId="0">
      <selection activeCell="AN1" sqref="AN1:AT1"/>
    </sheetView>
  </sheetViews>
  <sheetFormatPr defaultColWidth="8" defaultRowHeight="12"/>
  <cols>
    <col min="1" max="1" width="1.453125" style="5" customWidth="1"/>
    <col min="2" max="2" width="1.6328125" style="5" customWidth="1"/>
    <col min="3" max="24" width="2.36328125" style="5" customWidth="1"/>
    <col min="25" max="25" width="8" style="5" customWidth="1"/>
    <col min="26" max="26" width="2.81640625" style="5" customWidth="1"/>
    <col min="27" max="27" width="2.1796875" style="5" customWidth="1"/>
    <col min="28" max="29" width="2.36328125" style="5" customWidth="1"/>
    <col min="30" max="30" width="2.81640625" style="5" customWidth="1"/>
    <col min="31" max="31" width="4" style="5" customWidth="1"/>
    <col min="32" max="32" width="1.90625" style="5" customWidth="1"/>
    <col min="33" max="34" width="2.36328125" style="5" customWidth="1"/>
    <col min="35" max="35" width="1.36328125" style="5" customWidth="1"/>
    <col min="36" max="37" width="2" style="5" customWidth="1"/>
    <col min="38" max="38" width="2.453125" style="5" customWidth="1"/>
    <col min="39" max="39" width="1.453125" style="5" customWidth="1"/>
    <col min="40" max="72" width="2.36328125" style="5" customWidth="1"/>
    <col min="73" max="16384" width="8" style="5"/>
  </cols>
  <sheetData>
    <row r="1" spans="1:74" ht="14.15" customHeight="1">
      <c r="B1" s="2394" t="s">
        <v>2223</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071" t="s">
        <v>1428</v>
      </c>
      <c r="AO1" s="2071"/>
      <c r="AP1" s="2071"/>
      <c r="AQ1" s="2071"/>
      <c r="AR1" s="2071"/>
      <c r="AS1" s="2071"/>
      <c r="AT1" s="2071"/>
    </row>
    <row r="2" spans="1:74" ht="5.15" customHeight="1" thickBot="1"/>
    <row r="3" spans="1:74" ht="14.15" customHeight="1">
      <c r="B3" s="2395" t="s">
        <v>531</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796" t="s">
        <v>155</v>
      </c>
      <c r="AA3" s="2396"/>
      <c r="AB3" s="2396"/>
      <c r="AC3" s="2396"/>
      <c r="AD3" s="2396"/>
      <c r="AE3" s="2396"/>
      <c r="AF3" s="2396"/>
      <c r="AG3" s="2396"/>
      <c r="AH3" s="2396"/>
      <c r="AI3" s="2396"/>
      <c r="AJ3" s="2396"/>
      <c r="AK3" s="2396"/>
      <c r="AL3" s="2396"/>
      <c r="AM3" s="2797"/>
      <c r="AN3" s="62"/>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row>
    <row r="4" spans="1:74" ht="14.15" customHeight="1">
      <c r="A4" s="6"/>
      <c r="B4" s="63" t="s">
        <v>905</v>
      </c>
      <c r="C4" s="6"/>
      <c r="D4" s="1"/>
      <c r="E4" s="1"/>
      <c r="F4" s="1"/>
      <c r="G4" s="1"/>
      <c r="H4" s="1"/>
      <c r="I4" s="1"/>
      <c r="J4" s="1"/>
      <c r="K4" s="1"/>
      <c r="L4" s="1"/>
      <c r="M4" s="1"/>
      <c r="N4" s="1"/>
      <c r="O4" s="1"/>
      <c r="P4" s="1"/>
      <c r="Q4" s="1"/>
      <c r="R4" s="1"/>
      <c r="S4" s="1"/>
      <c r="T4" s="1"/>
      <c r="U4" s="1"/>
      <c r="V4" s="1"/>
      <c r="W4" s="1"/>
      <c r="X4" s="1"/>
      <c r="Y4" s="125"/>
      <c r="Z4" s="103"/>
      <c r="AA4" s="82"/>
      <c r="AB4" s="115"/>
      <c r="AC4" s="115"/>
      <c r="AD4" s="115"/>
      <c r="AE4" s="115"/>
      <c r="AF4" s="115"/>
      <c r="AG4" s="115"/>
      <c r="AH4" s="115"/>
      <c r="AI4" s="115"/>
      <c r="AJ4" s="115"/>
      <c r="AK4" s="115"/>
      <c r="AL4" s="115"/>
      <c r="AM4" s="116"/>
      <c r="AN4" s="62"/>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row>
    <row r="5" spans="1:74" ht="7" customHeight="1">
      <c r="A5" s="6"/>
      <c r="B5" s="63"/>
      <c r="C5" s="6"/>
      <c r="D5" s="1"/>
      <c r="E5" s="1"/>
      <c r="F5" s="1"/>
      <c r="G5" s="1"/>
      <c r="H5" s="1"/>
      <c r="I5" s="1"/>
      <c r="J5" s="1"/>
      <c r="K5" s="1"/>
      <c r="L5" s="1"/>
      <c r="M5" s="1"/>
      <c r="N5" s="1"/>
      <c r="O5" s="1"/>
      <c r="P5" s="1"/>
      <c r="Q5" s="1"/>
      <c r="R5" s="1"/>
      <c r="S5" s="1"/>
      <c r="T5" s="1"/>
      <c r="U5" s="1"/>
      <c r="V5" s="1"/>
      <c r="W5" s="1"/>
      <c r="X5" s="1"/>
      <c r="Y5" s="125"/>
      <c r="Z5" s="103"/>
      <c r="AA5" s="82"/>
      <c r="AB5" s="115"/>
      <c r="AC5" s="115"/>
      <c r="AD5" s="115"/>
      <c r="AE5" s="115"/>
      <c r="AF5" s="115"/>
      <c r="AG5" s="115"/>
      <c r="AH5" s="115"/>
      <c r="AI5" s="115"/>
      <c r="AJ5" s="115"/>
      <c r="AK5" s="115"/>
      <c r="AL5" s="115"/>
      <c r="AM5" s="116"/>
      <c r="AN5" s="62"/>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row>
    <row r="6" spans="1:74" ht="14.15" customHeight="1">
      <c r="A6" s="6"/>
      <c r="B6" s="63"/>
      <c r="C6" s="69" t="s">
        <v>532</v>
      </c>
      <c r="D6" s="1"/>
      <c r="E6" s="1"/>
      <c r="F6" s="1"/>
      <c r="G6" s="1"/>
      <c r="H6" s="1"/>
      <c r="I6" s="1"/>
      <c r="J6" s="1"/>
      <c r="K6" s="1"/>
      <c r="L6" s="1"/>
      <c r="M6" s="1"/>
      <c r="N6" s="1"/>
      <c r="O6" s="1"/>
      <c r="P6" s="1"/>
      <c r="Q6" s="1"/>
      <c r="R6" s="1"/>
      <c r="S6" s="1"/>
      <c r="T6" s="1"/>
      <c r="U6" s="1"/>
      <c r="V6" s="1"/>
      <c r="W6" s="1"/>
      <c r="X6" s="1"/>
      <c r="Y6" s="125"/>
      <c r="Z6" s="2313" t="s">
        <v>2028</v>
      </c>
      <c r="AA6" s="5007"/>
      <c r="AB6" s="5007"/>
      <c r="AC6" s="5007"/>
      <c r="AD6" s="5007"/>
      <c r="AE6" s="5007"/>
      <c r="AF6" s="5007"/>
      <c r="AG6" s="5007"/>
      <c r="AH6" s="5007"/>
      <c r="AI6" s="5007"/>
      <c r="AJ6" s="5007"/>
      <c r="AK6" s="5007"/>
      <c r="AL6" s="5007"/>
      <c r="AM6" s="5008"/>
      <c r="AN6" s="62"/>
      <c r="AP6" s="121"/>
      <c r="AQ6" s="1434"/>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row>
    <row r="7" spans="1:74" ht="13.5" customHeight="1">
      <c r="A7" s="6"/>
      <c r="B7" s="63"/>
      <c r="C7" s="6"/>
      <c r="D7" s="1"/>
      <c r="E7" s="1"/>
      <c r="F7" s="1"/>
      <c r="G7" s="1"/>
      <c r="H7" s="1"/>
      <c r="I7" s="1"/>
      <c r="J7" s="1"/>
      <c r="K7" s="1"/>
      <c r="L7" s="1"/>
      <c r="M7" s="1"/>
      <c r="N7" s="1"/>
      <c r="O7" s="1"/>
      <c r="P7" s="1"/>
      <c r="Q7" s="1"/>
      <c r="R7" s="1"/>
      <c r="S7" s="1"/>
      <c r="T7" s="1"/>
      <c r="U7" s="1"/>
      <c r="V7" s="1"/>
      <c r="W7" s="1"/>
      <c r="X7" s="1"/>
      <c r="Y7" s="1448"/>
      <c r="Z7" s="5007"/>
      <c r="AA7" s="5007"/>
      <c r="AB7" s="5007"/>
      <c r="AC7" s="5007"/>
      <c r="AD7" s="5007"/>
      <c r="AE7" s="5007"/>
      <c r="AF7" s="5007"/>
      <c r="AG7" s="5007"/>
      <c r="AH7" s="5007"/>
      <c r="AI7" s="5007"/>
      <c r="AJ7" s="5007"/>
      <c r="AK7" s="5007"/>
      <c r="AL7" s="5007"/>
      <c r="AM7" s="5008"/>
      <c r="AN7" s="62"/>
      <c r="AP7" s="121"/>
      <c r="AQ7" s="1432"/>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row>
    <row r="8" spans="1:74" ht="14.15" customHeight="1">
      <c r="A8" s="6"/>
      <c r="B8" s="68"/>
      <c r="C8" s="6" t="s">
        <v>28</v>
      </c>
      <c r="D8" s="1"/>
      <c r="E8" s="6"/>
      <c r="F8" s="6"/>
      <c r="G8" s="6"/>
      <c r="H8" s="6"/>
      <c r="I8" s="72"/>
      <c r="J8" s="72"/>
      <c r="K8" s="1"/>
      <c r="L8" s="99"/>
      <c r="M8" s="6"/>
      <c r="N8" s="6"/>
      <c r="O8" s="6"/>
      <c r="P8" s="6"/>
      <c r="Q8" s="6"/>
      <c r="R8" s="6"/>
      <c r="S8" s="1"/>
      <c r="T8" s="581"/>
      <c r="U8" s="581"/>
      <c r="V8" s="81"/>
      <c r="W8" s="121"/>
      <c r="X8" s="581"/>
      <c r="Y8" s="1448"/>
      <c r="Z8" s="275" t="s">
        <v>15</v>
      </c>
      <c r="AA8" s="191" t="s">
        <v>2027</v>
      </c>
      <c r="AD8" s="115"/>
      <c r="AE8" s="115"/>
      <c r="AF8" s="115"/>
      <c r="AG8" s="82"/>
      <c r="AH8" s="82"/>
      <c r="AI8" s="82"/>
      <c r="AJ8" s="82"/>
      <c r="AK8" s="82"/>
      <c r="AL8" s="82"/>
      <c r="AM8" s="140"/>
      <c r="AN8" s="62"/>
      <c r="AP8" s="121"/>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c r="BO8" s="739"/>
      <c r="BP8" s="739"/>
      <c r="BQ8" s="739"/>
      <c r="BR8" s="739"/>
      <c r="BS8" s="739"/>
      <c r="BT8" s="739"/>
      <c r="BU8" s="739"/>
      <c r="BV8" s="121"/>
    </row>
    <row r="9" spans="1:74" ht="14.15" customHeight="1">
      <c r="A9" s="6"/>
      <c r="B9" s="68"/>
      <c r="C9" s="6"/>
      <c r="D9" s="1"/>
      <c r="E9" s="6"/>
      <c r="F9" s="6"/>
      <c r="G9" s="6"/>
      <c r="H9" s="6"/>
      <c r="I9" s="72"/>
      <c r="J9" s="72"/>
      <c r="K9" s="1"/>
      <c r="L9" s="99"/>
      <c r="M9" s="6"/>
      <c r="N9" s="6"/>
      <c r="O9" s="6"/>
      <c r="P9" s="6"/>
      <c r="Q9" s="6"/>
      <c r="R9" s="96"/>
      <c r="S9" s="96"/>
      <c r="T9" s="97"/>
      <c r="U9" s="98"/>
      <c r="V9" s="98"/>
      <c r="W9" s="6"/>
      <c r="X9" s="6"/>
      <c r="Y9" s="235"/>
      <c r="AG9" s="115"/>
      <c r="AH9" s="115"/>
      <c r="AI9" s="115"/>
      <c r="AJ9" s="115"/>
      <c r="AK9" s="115"/>
      <c r="AL9" s="115"/>
      <c r="AM9" s="116"/>
      <c r="AN9" s="62"/>
      <c r="AP9" s="121"/>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c r="BS9" s="739"/>
      <c r="BT9" s="739"/>
      <c r="BU9" s="739"/>
      <c r="BV9" s="121"/>
    </row>
    <row r="10" spans="1:74" ht="14.15" customHeight="1">
      <c r="A10" s="6"/>
      <c r="B10" s="68"/>
      <c r="C10" s="6" t="s">
        <v>1809</v>
      </c>
      <c r="F10" s="1"/>
      <c r="G10" s="6"/>
      <c r="H10" s="6"/>
      <c r="I10" s="6"/>
      <c r="J10" s="6"/>
      <c r="K10" s="6"/>
      <c r="L10" s="6"/>
      <c r="M10" s="6"/>
      <c r="N10" s="6"/>
      <c r="O10" s="6"/>
      <c r="P10" s="6"/>
      <c r="Q10" s="1"/>
      <c r="R10" s="1"/>
      <c r="S10" s="6"/>
      <c r="T10" s="1"/>
      <c r="U10" s="1"/>
      <c r="V10" s="1"/>
      <c r="W10" s="1"/>
      <c r="X10" s="81"/>
      <c r="Y10" s="81"/>
      <c r="Z10" s="197" t="s">
        <v>1285</v>
      </c>
      <c r="AA10" s="602"/>
      <c r="AD10" s="115"/>
      <c r="AE10" s="115"/>
      <c r="AF10" s="115"/>
      <c r="AG10" s="115"/>
      <c r="AH10" s="115"/>
      <c r="AI10" s="115"/>
      <c r="AJ10" s="115"/>
      <c r="AK10" s="115"/>
      <c r="AL10" s="115"/>
      <c r="AM10" s="116"/>
      <c r="AN10" s="62"/>
      <c r="AP10" s="121"/>
      <c r="AQ10" s="1605"/>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21"/>
    </row>
    <row r="11" spans="1:74" ht="14.15" customHeight="1">
      <c r="A11" s="6"/>
      <c r="B11" s="68"/>
      <c r="C11" s="6"/>
      <c r="D11" s="1"/>
      <c r="E11" s="1" t="s">
        <v>1810</v>
      </c>
      <c r="F11" s="1"/>
      <c r="G11" s="1"/>
      <c r="H11" s="1"/>
      <c r="I11" s="1"/>
      <c r="J11" s="1"/>
      <c r="K11" s="1"/>
      <c r="L11" s="1"/>
      <c r="M11" s="1"/>
      <c r="N11" s="1"/>
      <c r="O11" s="1"/>
      <c r="P11" s="1"/>
      <c r="Q11" s="1"/>
      <c r="R11" s="1"/>
      <c r="S11" s="1"/>
      <c r="T11" s="1"/>
      <c r="U11" s="1"/>
      <c r="V11" s="1"/>
      <c r="W11" s="1"/>
      <c r="X11" s="1"/>
      <c r="Y11" s="6"/>
      <c r="Z11" s="71" t="s">
        <v>15</v>
      </c>
      <c r="AA11" s="115" t="s">
        <v>2029</v>
      </c>
      <c r="AD11" s="115"/>
      <c r="AE11" s="115"/>
      <c r="AF11" s="115"/>
      <c r="AG11" s="115"/>
      <c r="AH11" s="115"/>
      <c r="AI11" s="115"/>
      <c r="AJ11" s="115"/>
      <c r="AK11" s="115"/>
      <c r="AL11" s="115"/>
      <c r="AM11" s="116"/>
      <c r="AN11" s="62"/>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row>
    <row r="12" spans="1:74" ht="14.15" customHeight="1">
      <c r="A12" s="6"/>
      <c r="B12" s="68"/>
      <c r="C12" s="6"/>
      <c r="E12" s="3607"/>
      <c r="F12" s="3607"/>
      <c r="G12" s="3607"/>
      <c r="H12" s="3607"/>
      <c r="I12" s="3607"/>
      <c r="J12" s="3607"/>
      <c r="K12" s="3607"/>
      <c r="L12" s="3607"/>
      <c r="M12" s="3607"/>
      <c r="N12" s="3607"/>
      <c r="O12" s="3607"/>
      <c r="P12" s="3607"/>
      <c r="Q12" s="3607"/>
      <c r="R12" s="3607"/>
      <c r="S12" s="3607"/>
      <c r="T12" s="3607"/>
      <c r="U12" s="3607"/>
      <c r="V12" s="3607"/>
      <c r="W12" s="3607"/>
      <c r="X12" s="3607"/>
      <c r="Y12" s="6"/>
      <c r="Z12" s="126"/>
      <c r="AA12" s="128"/>
      <c r="AB12" s="115" t="s">
        <v>533</v>
      </c>
      <c r="AC12" s="115"/>
      <c r="AD12" s="115"/>
      <c r="AE12" s="115"/>
      <c r="AF12" s="115"/>
      <c r="AG12" s="115"/>
      <c r="AH12" s="115"/>
      <c r="AI12" s="115"/>
      <c r="AJ12" s="115"/>
      <c r="AK12" s="115"/>
      <c r="AL12" s="115"/>
      <c r="AM12" s="116"/>
      <c r="AN12" s="62"/>
      <c r="AP12" s="121"/>
      <c r="AQ12" s="121"/>
      <c r="AR12" s="121"/>
      <c r="AS12" s="165"/>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row>
    <row r="13" spans="1:74" ht="14.15" customHeight="1">
      <c r="A13" s="6"/>
      <c r="B13" s="68"/>
      <c r="C13" s="6"/>
      <c r="E13" s="4855"/>
      <c r="F13" s="4855"/>
      <c r="G13" s="4855"/>
      <c r="H13" s="4855"/>
      <c r="I13" s="4855"/>
      <c r="J13" s="4855"/>
      <c r="K13" s="4855"/>
      <c r="L13" s="4855"/>
      <c r="M13" s="4855"/>
      <c r="N13" s="4855"/>
      <c r="O13" s="4855"/>
      <c r="P13" s="4855"/>
      <c r="Q13" s="4855"/>
      <c r="R13" s="4855"/>
      <c r="S13" s="4855"/>
      <c r="T13" s="4855"/>
      <c r="U13" s="4855"/>
      <c r="V13" s="4855"/>
      <c r="W13" s="4855"/>
      <c r="X13" s="4855"/>
      <c r="Y13" s="6"/>
      <c r="Z13" s="126"/>
      <c r="AA13" s="557"/>
      <c r="AB13" s="557"/>
      <c r="AC13" s="557"/>
      <c r="AD13" s="557"/>
      <c r="AE13" s="557"/>
      <c r="AF13" s="557"/>
      <c r="AG13" s="557"/>
      <c r="AH13" s="557"/>
      <c r="AI13" s="557"/>
      <c r="AJ13" s="557"/>
      <c r="AK13" s="557"/>
      <c r="AL13" s="557"/>
      <c r="AM13" s="606"/>
      <c r="AN13" s="62"/>
      <c r="AP13" s="121"/>
      <c r="AQ13" s="1434"/>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row>
    <row r="14" spans="1:74" ht="14.15" customHeight="1">
      <c r="A14" s="6"/>
      <c r="B14" s="68"/>
      <c r="C14" s="6"/>
      <c r="D14" s="1"/>
      <c r="E14" s="1"/>
      <c r="F14" s="81"/>
      <c r="G14" s="81"/>
      <c r="H14" s="81"/>
      <c r="I14" s="81"/>
      <c r="J14" s="81"/>
      <c r="K14" s="81"/>
      <c r="L14" s="81"/>
      <c r="M14" s="81"/>
      <c r="N14" s="81"/>
      <c r="O14" s="81"/>
      <c r="P14" s="6"/>
      <c r="Q14" s="81"/>
      <c r="R14" s="81"/>
      <c r="S14" s="1"/>
      <c r="T14" s="81"/>
      <c r="U14" s="81"/>
      <c r="V14" s="6"/>
      <c r="W14" s="1"/>
      <c r="X14" s="6"/>
      <c r="Y14" s="6"/>
      <c r="Z14" s="105" t="s">
        <v>165</v>
      </c>
      <c r="AA14" s="2287" t="s">
        <v>2030</v>
      </c>
      <c r="AB14" s="2287"/>
      <c r="AC14" s="2287"/>
      <c r="AD14" s="2287"/>
      <c r="AE14" s="2287"/>
      <c r="AF14" s="2287"/>
      <c r="AG14" s="2287"/>
      <c r="AH14" s="2287"/>
      <c r="AI14" s="2287"/>
      <c r="AJ14" s="2287"/>
      <c r="AK14" s="2287"/>
      <c r="AL14" s="2287"/>
      <c r="AM14" s="2403"/>
      <c r="AN14" s="62"/>
      <c r="AP14" s="121"/>
      <c r="AQ14" s="1432"/>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row>
    <row r="15" spans="1:74" ht="14.15" customHeight="1">
      <c r="A15" s="6"/>
      <c r="B15" s="68"/>
      <c r="C15" s="6" t="s">
        <v>29</v>
      </c>
      <c r="E15" s="6"/>
      <c r="F15" s="6"/>
      <c r="G15" s="6"/>
      <c r="H15" s="6"/>
      <c r="I15" s="6"/>
      <c r="J15" s="6"/>
      <c r="K15" s="6"/>
      <c r="L15" s="6"/>
      <c r="M15" s="6"/>
      <c r="N15" s="6"/>
      <c r="O15" s="6"/>
      <c r="P15" s="6"/>
      <c r="Q15" s="6"/>
      <c r="R15" s="6"/>
      <c r="S15" s="6"/>
      <c r="T15" s="6"/>
      <c r="U15" s="6"/>
      <c r="V15" s="6"/>
      <c r="W15" s="6"/>
      <c r="X15" s="6"/>
      <c r="Y15" s="6"/>
      <c r="Z15" s="105" t="s">
        <v>24</v>
      </c>
      <c r="AA15" s="2287"/>
      <c r="AB15" s="2287"/>
      <c r="AC15" s="2287"/>
      <c r="AD15" s="2287"/>
      <c r="AE15" s="2287"/>
      <c r="AF15" s="2287"/>
      <c r="AG15" s="2287"/>
      <c r="AH15" s="2287"/>
      <c r="AI15" s="2287"/>
      <c r="AJ15" s="2287"/>
      <c r="AK15" s="2287"/>
      <c r="AL15" s="2287"/>
      <c r="AM15" s="2403"/>
      <c r="AN15" s="62"/>
      <c r="AP15" s="12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row>
    <row r="16" spans="1:74" ht="14.15" customHeight="1">
      <c r="A16" s="6"/>
      <c r="B16" s="68"/>
      <c r="D16" s="1" t="s">
        <v>1286</v>
      </c>
      <c r="E16" s="6"/>
      <c r="F16" s="6"/>
      <c r="G16" s="6"/>
      <c r="H16" s="1"/>
      <c r="I16" s="1"/>
      <c r="J16" s="1"/>
      <c r="K16" s="1"/>
      <c r="L16" s="1"/>
      <c r="M16" s="1"/>
      <c r="N16" s="609"/>
      <c r="O16" s="609"/>
      <c r="P16" s="609"/>
      <c r="Q16" s="609"/>
      <c r="R16" s="609"/>
      <c r="S16" s="9"/>
      <c r="T16" s="234"/>
      <c r="U16" s="234"/>
      <c r="V16" s="609"/>
      <c r="W16" s="121"/>
      <c r="X16" s="121"/>
      <c r="Y16" s="6"/>
      <c r="Z16" s="105" t="s">
        <v>24</v>
      </c>
      <c r="AA16" s="2287"/>
      <c r="AB16" s="2287"/>
      <c r="AC16" s="2287"/>
      <c r="AD16" s="2287"/>
      <c r="AE16" s="2287"/>
      <c r="AF16" s="2287"/>
      <c r="AG16" s="2287"/>
      <c r="AH16" s="2287"/>
      <c r="AI16" s="2287"/>
      <c r="AJ16" s="2287"/>
      <c r="AK16" s="2287"/>
      <c r="AL16" s="2287"/>
      <c r="AM16" s="2403"/>
      <c r="AN16" s="62"/>
      <c r="AP16" s="12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row>
    <row r="17" spans="1:74" ht="14.15" customHeight="1">
      <c r="A17" s="6"/>
      <c r="B17" s="68"/>
      <c r="C17" s="6"/>
      <c r="D17" s="1"/>
      <c r="E17" s="1"/>
      <c r="F17" s="6"/>
      <c r="G17" s="6"/>
      <c r="H17" s="6"/>
      <c r="I17" s="72"/>
      <c r="J17" s="72"/>
      <c r="K17" s="1"/>
      <c r="L17" s="99"/>
      <c r="M17" s="6"/>
      <c r="N17" s="6"/>
      <c r="O17" s="6"/>
      <c r="P17" s="6"/>
      <c r="Q17" s="1"/>
      <c r="R17" s="1"/>
      <c r="S17" s="6"/>
      <c r="T17" s="1"/>
      <c r="U17" s="1"/>
      <c r="V17" s="1"/>
      <c r="W17" s="1"/>
      <c r="X17" s="81"/>
      <c r="Y17" s="343"/>
      <c r="AA17" s="2287"/>
      <c r="AB17" s="2287"/>
      <c r="AC17" s="2287"/>
      <c r="AD17" s="2287"/>
      <c r="AE17" s="2287"/>
      <c r="AF17" s="2287"/>
      <c r="AG17" s="2287"/>
      <c r="AH17" s="2287"/>
      <c r="AI17" s="2287"/>
      <c r="AJ17" s="2287"/>
      <c r="AK17" s="2287"/>
      <c r="AL17" s="2287"/>
      <c r="AM17" s="2403"/>
      <c r="AN17" s="62"/>
      <c r="AP17" s="12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row>
    <row r="18" spans="1:74" ht="14.15" customHeight="1">
      <c r="A18" s="6"/>
      <c r="B18" s="68"/>
      <c r="C18" s="6"/>
      <c r="D18" s="2288" t="s">
        <v>1252</v>
      </c>
      <c r="E18" s="2288"/>
      <c r="F18" s="2288"/>
      <c r="G18" s="2288"/>
      <c r="H18" s="2288"/>
      <c r="I18" s="2288"/>
      <c r="J18" s="2288"/>
      <c r="K18" s="2288"/>
      <c r="L18" s="2288"/>
      <c r="M18" s="2288"/>
      <c r="N18" s="2288"/>
      <c r="O18" s="2288"/>
      <c r="P18" s="2288"/>
      <c r="Q18" s="2288"/>
      <c r="R18" s="2288"/>
      <c r="S18" s="2288"/>
      <c r="T18" s="2288"/>
      <c r="U18" s="2288"/>
      <c r="V18" s="2288"/>
      <c r="W18" s="2288"/>
      <c r="X18" s="2288"/>
      <c r="Y18" s="2289"/>
      <c r="AA18" s="2287"/>
      <c r="AB18" s="2287"/>
      <c r="AC18" s="2287"/>
      <c r="AD18" s="2287"/>
      <c r="AE18" s="2287"/>
      <c r="AF18" s="2287"/>
      <c r="AG18" s="2287"/>
      <c r="AH18" s="2287"/>
      <c r="AI18" s="2287"/>
      <c r="AJ18" s="2287"/>
      <c r="AK18" s="2287"/>
      <c r="AL18" s="2287"/>
      <c r="AM18" s="2403"/>
      <c r="AN18" s="62"/>
      <c r="AP18" s="12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row>
    <row r="19" spans="1:74" ht="14.15" customHeight="1">
      <c r="A19" s="6"/>
      <c r="B19" s="68"/>
      <c r="C19" s="6"/>
      <c r="D19" s="6"/>
      <c r="E19" s="1" t="s">
        <v>30</v>
      </c>
      <c r="F19" s="1"/>
      <c r="G19" s="81"/>
      <c r="H19" s="81"/>
      <c r="I19" s="81"/>
      <c r="J19" s="1"/>
      <c r="M19" s="1"/>
      <c r="N19" s="1"/>
      <c r="O19" s="1"/>
      <c r="P19" s="1"/>
      <c r="T19" s="1"/>
      <c r="U19" s="1"/>
      <c r="V19" s="1"/>
      <c r="W19" s="1"/>
      <c r="Y19" s="70"/>
      <c r="AM19" s="102"/>
      <c r="AN19" s="62"/>
      <c r="AP19" s="12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row>
    <row r="20" spans="1:74" ht="14.15" customHeight="1">
      <c r="A20" s="6"/>
      <c r="B20" s="68"/>
      <c r="C20" s="6"/>
      <c r="D20" s="6"/>
      <c r="E20" s="1"/>
      <c r="F20" s="2515" t="s">
        <v>95</v>
      </c>
      <c r="G20" s="2515"/>
      <c r="H20" s="2515"/>
      <c r="I20" s="5068"/>
      <c r="J20" s="5068"/>
      <c r="K20" s="5068"/>
      <c r="L20" s="5068"/>
      <c r="M20" s="5068"/>
      <c r="N20" s="72" t="s">
        <v>20</v>
      </c>
      <c r="O20" s="5069" t="s">
        <v>31</v>
      </c>
      <c r="P20" s="5069"/>
      <c r="Q20" s="2412"/>
      <c r="R20" s="2412"/>
      <c r="S20" s="2412"/>
      <c r="T20" s="2412"/>
      <c r="U20" s="2412"/>
      <c r="V20" s="2412"/>
      <c r="W20" s="2412"/>
      <c r="X20" s="72" t="s">
        <v>20</v>
      </c>
      <c r="Y20" s="6"/>
      <c r="Z20" s="105"/>
      <c r="AA20" s="115"/>
      <c r="AB20" s="907"/>
      <c r="AC20" s="907"/>
      <c r="AD20" s="907"/>
      <c r="AE20" s="907"/>
      <c r="AF20" s="907"/>
      <c r="AG20" s="907"/>
      <c r="AH20" s="907"/>
      <c r="AI20" s="907"/>
      <c r="AJ20" s="907"/>
      <c r="AK20" s="907"/>
      <c r="AL20" s="907"/>
      <c r="AM20" s="908"/>
      <c r="AN20" s="62"/>
      <c r="AP20" s="12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row>
    <row r="21" spans="1:74" ht="14.15" customHeight="1">
      <c r="A21" s="6"/>
      <c r="B21" s="68"/>
      <c r="C21" s="6"/>
      <c r="E21" s="1" t="s">
        <v>32</v>
      </c>
      <c r="F21" s="1"/>
      <c r="G21" s="81"/>
      <c r="H21" s="81"/>
      <c r="I21" s="81"/>
      <c r="J21" s="81"/>
      <c r="K21" s="64"/>
      <c r="L21" s="64"/>
      <c r="M21" s="1"/>
      <c r="N21" s="1"/>
      <c r="O21" s="1"/>
      <c r="P21" s="1"/>
      <c r="Q21" s="72"/>
      <c r="R21" s="1"/>
      <c r="S21" s="1"/>
      <c r="T21" s="1"/>
      <c r="U21" s="1"/>
      <c r="V21" s="1"/>
      <c r="W21" s="1"/>
      <c r="X21" s="72"/>
      <c r="Y21" s="6"/>
      <c r="Z21" s="105"/>
      <c r="AA21" s="115"/>
      <c r="AB21" s="115"/>
      <c r="AC21" s="65"/>
      <c r="AD21" s="115"/>
      <c r="AE21" s="115"/>
      <c r="AF21" s="115"/>
      <c r="AG21" s="115"/>
      <c r="AH21" s="115"/>
      <c r="AI21" s="115"/>
      <c r="AJ21" s="115"/>
      <c r="AK21" s="115"/>
      <c r="AL21" s="115"/>
      <c r="AM21" s="116"/>
      <c r="AN21" s="62"/>
      <c r="AP21" s="12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row>
    <row r="22" spans="1:74" ht="14.15" customHeight="1">
      <c r="A22" s="6"/>
      <c r="B22" s="68"/>
      <c r="C22" s="6"/>
      <c r="D22" s="6"/>
      <c r="E22" s="1"/>
      <c r="F22" s="2515" t="s">
        <v>95</v>
      </c>
      <c r="G22" s="2515"/>
      <c r="H22" s="2515"/>
      <c r="I22" s="5068"/>
      <c r="J22" s="5068"/>
      <c r="K22" s="5068"/>
      <c r="L22" s="5068"/>
      <c r="M22" s="5068"/>
      <c r="N22" s="72" t="s">
        <v>20</v>
      </c>
      <c r="O22" s="5069" t="s">
        <v>31</v>
      </c>
      <c r="P22" s="5069"/>
      <c r="Q22" s="2412"/>
      <c r="R22" s="2412"/>
      <c r="S22" s="2412"/>
      <c r="T22" s="2412"/>
      <c r="U22" s="2412"/>
      <c r="V22" s="2412"/>
      <c r="W22" s="2412"/>
      <c r="X22" s="72" t="s">
        <v>20</v>
      </c>
      <c r="Y22" s="6"/>
      <c r="Z22" s="105"/>
      <c r="AA22" s="115"/>
      <c r="AB22" s="907"/>
      <c r="AC22" s="907"/>
      <c r="AD22" s="907"/>
      <c r="AE22" s="907"/>
      <c r="AF22" s="907"/>
      <c r="AG22" s="907"/>
      <c r="AH22" s="907"/>
      <c r="AI22" s="907"/>
      <c r="AJ22" s="907"/>
      <c r="AK22" s="907"/>
      <c r="AL22" s="907"/>
      <c r="AM22" s="908"/>
      <c r="AN22" s="62"/>
      <c r="AP22" s="12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row>
    <row r="23" spans="1:74" ht="14.15" customHeight="1">
      <c r="A23" s="6"/>
      <c r="B23" s="68"/>
      <c r="C23" s="6"/>
      <c r="D23" s="1"/>
      <c r="E23" s="1" t="s">
        <v>171</v>
      </c>
      <c r="H23" s="81"/>
      <c r="I23" s="81"/>
      <c r="J23" s="81"/>
      <c r="K23" s="81"/>
      <c r="L23" s="81"/>
      <c r="M23" s="81"/>
      <c r="N23" s="1"/>
      <c r="O23" s="81"/>
      <c r="P23" s="81"/>
      <c r="Q23" s="81"/>
      <c r="R23" s="6"/>
      <c r="S23" s="6"/>
      <c r="T23" s="6"/>
      <c r="U23" s="6"/>
      <c r="V23" s="6"/>
      <c r="W23" s="6"/>
      <c r="X23" s="6"/>
      <c r="Y23" s="6"/>
      <c r="Z23" s="105"/>
      <c r="AA23" s="115"/>
      <c r="AB23" s="115"/>
      <c r="AC23" s="65"/>
      <c r="AD23" s="115"/>
      <c r="AE23" s="115"/>
      <c r="AF23" s="115"/>
      <c r="AG23" s="115"/>
      <c r="AH23" s="115"/>
      <c r="AI23" s="115"/>
      <c r="AJ23" s="115"/>
      <c r="AK23" s="115"/>
      <c r="AL23" s="115"/>
      <c r="AM23" s="12"/>
      <c r="AN23" s="62"/>
      <c r="AP23" s="12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row>
    <row r="24" spans="1:74" ht="14.15" customHeight="1">
      <c r="A24" s="6"/>
      <c r="B24" s="68"/>
      <c r="C24" s="6"/>
      <c r="E24" s="4897"/>
      <c r="F24" s="4897"/>
      <c r="G24" s="4897"/>
      <c r="H24" s="4897"/>
      <c r="I24" s="4897"/>
      <c r="J24" s="4897"/>
      <c r="K24" s="4897"/>
      <c r="L24" s="4897"/>
      <c r="M24" s="4897"/>
      <c r="N24" s="4897"/>
      <c r="O24" s="4897"/>
      <c r="P24" s="4897"/>
      <c r="Q24" s="4897"/>
      <c r="R24" s="4897"/>
      <c r="S24" s="4897"/>
      <c r="T24" s="4897"/>
      <c r="U24" s="4897"/>
      <c r="V24" s="4897"/>
      <c r="W24" s="4897"/>
      <c r="X24" s="4897"/>
      <c r="Y24" s="6"/>
      <c r="Z24" s="105"/>
      <c r="AA24" s="115"/>
      <c r="AB24" s="115"/>
      <c r="AC24" s="115"/>
      <c r="AD24" s="115"/>
      <c r="AE24" s="115"/>
      <c r="AF24" s="65"/>
      <c r="AG24" s="115"/>
      <c r="AH24" s="115"/>
      <c r="AI24" s="115"/>
      <c r="AJ24" s="115"/>
      <c r="AK24" s="115"/>
      <c r="AL24" s="115"/>
      <c r="AM24" s="116"/>
      <c r="AN24" s="62"/>
      <c r="AP24" s="121"/>
      <c r="AQ24" s="1602"/>
      <c r="AR24" s="1606"/>
      <c r="AS24" s="1606"/>
      <c r="AT24" s="1606"/>
      <c r="AU24" s="1606"/>
      <c r="AV24" s="1606"/>
      <c r="AW24" s="1606"/>
      <c r="AX24" s="1606"/>
      <c r="AY24" s="1606"/>
      <c r="AZ24" s="1606"/>
      <c r="BA24" s="1606"/>
      <c r="BB24" s="1606"/>
      <c r="BC24" s="1606"/>
      <c r="BD24" s="1606"/>
      <c r="BE24" s="1606"/>
      <c r="BF24" s="1606"/>
      <c r="BG24" s="1606"/>
      <c r="BH24" s="1606"/>
      <c r="BI24" s="1606"/>
      <c r="BJ24" s="1606"/>
      <c r="BK24" s="1606"/>
      <c r="BL24" s="1606"/>
      <c r="BM24" s="1606"/>
      <c r="BN24" s="1606"/>
      <c r="BO24" s="1606"/>
      <c r="BP24" s="1606"/>
      <c r="BQ24" s="1606"/>
      <c r="BR24" s="1606"/>
      <c r="BS24" s="1606"/>
      <c r="BT24" s="1606"/>
      <c r="BU24" s="1606"/>
      <c r="BV24" s="1251"/>
    </row>
    <row r="25" spans="1:74" ht="14.15" customHeight="1">
      <c r="A25" s="6"/>
      <c r="B25" s="68"/>
      <c r="C25" s="1"/>
      <c r="D25" s="1"/>
      <c r="E25" s="4897"/>
      <c r="F25" s="4897"/>
      <c r="G25" s="4897"/>
      <c r="H25" s="4897"/>
      <c r="I25" s="4897"/>
      <c r="J25" s="4897"/>
      <c r="K25" s="4897"/>
      <c r="L25" s="4897"/>
      <c r="M25" s="4897"/>
      <c r="N25" s="4897"/>
      <c r="O25" s="4897"/>
      <c r="P25" s="4897"/>
      <c r="Q25" s="4897"/>
      <c r="R25" s="4897"/>
      <c r="S25" s="4897"/>
      <c r="T25" s="4897"/>
      <c r="U25" s="4897"/>
      <c r="V25" s="4897"/>
      <c r="W25" s="4897"/>
      <c r="X25" s="4897"/>
      <c r="Y25" s="1"/>
      <c r="Z25" s="4974"/>
      <c r="AA25" s="3847"/>
      <c r="AB25" s="3847"/>
      <c r="AC25" s="3847"/>
      <c r="AD25" s="3847"/>
      <c r="AE25" s="3847"/>
      <c r="AF25" s="3106"/>
      <c r="AG25" s="3106"/>
      <c r="AH25" s="3106"/>
      <c r="AI25" s="3106"/>
      <c r="AJ25" s="3106"/>
      <c r="AK25" s="3106"/>
      <c r="AL25" s="3106"/>
      <c r="AM25" s="116"/>
      <c r="AN25" s="62"/>
      <c r="AP25" s="121"/>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121"/>
    </row>
    <row r="26" spans="1:74" ht="14.15" customHeight="1">
      <c r="A26" s="6"/>
      <c r="B26" s="68"/>
      <c r="C26" s="1"/>
      <c r="D26" s="1"/>
      <c r="E26" s="127"/>
      <c r="F26" s="127"/>
      <c r="G26" s="127"/>
      <c r="H26" s="127"/>
      <c r="I26" s="127"/>
      <c r="J26" s="127"/>
      <c r="K26" s="127"/>
      <c r="L26" s="127"/>
      <c r="M26" s="127"/>
      <c r="N26" s="127"/>
      <c r="O26" s="127"/>
      <c r="P26" s="127"/>
      <c r="Q26" s="127"/>
      <c r="R26" s="127"/>
      <c r="S26" s="127"/>
      <c r="T26" s="127"/>
      <c r="U26" s="127"/>
      <c r="V26" s="127"/>
      <c r="W26" s="127"/>
      <c r="X26" s="127"/>
      <c r="Y26" s="1"/>
      <c r="Z26" s="905"/>
      <c r="AA26" s="603"/>
      <c r="AB26" s="603"/>
      <c r="AC26" s="603"/>
      <c r="AD26" s="603"/>
      <c r="AE26" s="603"/>
      <c r="AF26" s="128"/>
      <c r="AG26" s="128"/>
      <c r="AH26" s="128"/>
      <c r="AI26" s="128"/>
      <c r="AJ26" s="128"/>
      <c r="AK26" s="128"/>
      <c r="AL26" s="128"/>
      <c r="AM26" s="116"/>
      <c r="AN26" s="62"/>
      <c r="AP26" s="121"/>
      <c r="AQ26" s="583"/>
      <c r="AR26" s="583"/>
      <c r="AS26" s="583"/>
      <c r="AT26" s="583"/>
      <c r="AU26" s="583"/>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121"/>
    </row>
    <row r="27" spans="1:74" ht="14.15" customHeight="1">
      <c r="A27" s="6"/>
      <c r="B27" s="68"/>
      <c r="C27" s="1"/>
      <c r="D27" s="1" t="s">
        <v>1807</v>
      </c>
      <c r="E27" s="1"/>
      <c r="F27" s="1"/>
      <c r="G27" s="1"/>
      <c r="H27" s="1"/>
      <c r="I27" s="1"/>
      <c r="J27" s="1"/>
      <c r="K27" s="1"/>
      <c r="L27" s="1"/>
      <c r="M27" s="1"/>
      <c r="N27" s="1"/>
      <c r="O27" s="1"/>
      <c r="P27" s="1"/>
      <c r="Q27" s="1"/>
      <c r="R27" s="1"/>
      <c r="S27" s="1"/>
      <c r="T27" s="1"/>
      <c r="U27" s="1"/>
      <c r="V27" s="1"/>
      <c r="W27" s="1"/>
      <c r="X27" s="1"/>
      <c r="Y27" s="1167"/>
      <c r="Z27" s="905" t="s">
        <v>218</v>
      </c>
      <c r="AA27" s="2287" t="s">
        <v>1595</v>
      </c>
      <c r="AB27" s="2287"/>
      <c r="AC27" s="2287"/>
      <c r="AD27" s="2287"/>
      <c r="AE27" s="2287"/>
      <c r="AF27" s="2287"/>
      <c r="AG27" s="2287"/>
      <c r="AH27" s="2287"/>
      <c r="AI27" s="2287"/>
      <c r="AJ27" s="2287"/>
      <c r="AK27" s="2287"/>
      <c r="AL27" s="2287"/>
      <c r="AM27" s="2403"/>
      <c r="AN27" s="62"/>
      <c r="AP27" s="121"/>
      <c r="AQ27" s="1434"/>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row>
    <row r="28" spans="1:74" ht="14.15" customHeight="1">
      <c r="A28" s="6"/>
      <c r="B28" s="68"/>
      <c r="C28" s="1"/>
      <c r="D28" s="1"/>
      <c r="E28" s="83" t="s">
        <v>1808</v>
      </c>
      <c r="F28" s="904"/>
      <c r="G28" s="904"/>
      <c r="H28" s="904"/>
      <c r="I28" s="904"/>
      <c r="J28" s="904"/>
      <c r="K28" s="904"/>
      <c r="L28" s="904"/>
      <c r="M28" s="904"/>
      <c r="N28" s="904"/>
      <c r="O28" s="904"/>
      <c r="P28" s="904"/>
      <c r="Q28" s="6"/>
      <c r="R28" s="96"/>
      <c r="S28" s="96"/>
      <c r="T28" s="97"/>
      <c r="U28" s="98"/>
      <c r="V28" s="98"/>
      <c r="W28" s="6"/>
      <c r="X28" s="6"/>
      <c r="Y28" s="65"/>
      <c r="Z28" s="1187"/>
      <c r="AA28" s="2287"/>
      <c r="AB28" s="2287"/>
      <c r="AC28" s="2287"/>
      <c r="AD28" s="2287"/>
      <c r="AE28" s="2287"/>
      <c r="AF28" s="2287"/>
      <c r="AG28" s="2287"/>
      <c r="AH28" s="2287"/>
      <c r="AI28" s="2287"/>
      <c r="AJ28" s="2287"/>
      <c r="AK28" s="2287"/>
      <c r="AL28" s="2287"/>
      <c r="AM28" s="2403"/>
      <c r="AN28" s="62"/>
      <c r="AP28" s="121"/>
      <c r="AQ28" s="1434"/>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row>
    <row r="29" spans="1:74" ht="14.15" customHeight="1">
      <c r="A29" s="6"/>
      <c r="B29" s="68"/>
      <c r="C29" s="6" t="s">
        <v>1809</v>
      </c>
      <c r="D29" s="6"/>
      <c r="E29" s="904"/>
      <c r="F29" s="904"/>
      <c r="G29" s="904"/>
      <c r="H29" s="904"/>
      <c r="I29" s="904"/>
      <c r="J29" s="904"/>
      <c r="K29" s="904"/>
      <c r="L29" s="904"/>
      <c r="M29" s="904"/>
      <c r="N29" s="904"/>
      <c r="O29" s="904"/>
      <c r="P29" s="904"/>
      <c r="Q29" s="904"/>
      <c r="R29" s="904"/>
      <c r="S29" s="904"/>
      <c r="T29" s="904"/>
      <c r="U29" s="904"/>
      <c r="V29" s="904"/>
      <c r="W29" s="904"/>
      <c r="X29" s="904"/>
      <c r="Y29" s="1"/>
      <c r="Z29" s="1187"/>
      <c r="AA29" s="2287"/>
      <c r="AB29" s="2287"/>
      <c r="AC29" s="2287"/>
      <c r="AD29" s="2287"/>
      <c r="AE29" s="2287"/>
      <c r="AF29" s="2287"/>
      <c r="AG29" s="2287"/>
      <c r="AH29" s="2287"/>
      <c r="AI29" s="2287"/>
      <c r="AJ29" s="2287"/>
      <c r="AK29" s="2287"/>
      <c r="AL29" s="2287"/>
      <c r="AM29" s="2403"/>
      <c r="AN29" s="62"/>
      <c r="AP29" s="121"/>
      <c r="AQ29" s="1605"/>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21"/>
    </row>
    <row r="30" spans="1:74" ht="14.15" customHeight="1">
      <c r="A30" s="6"/>
      <c r="B30" s="68"/>
      <c r="C30" s="6"/>
      <c r="E30" s="121" t="s">
        <v>1811</v>
      </c>
      <c r="F30" s="581"/>
      <c r="G30" s="581"/>
      <c r="H30" s="581"/>
      <c r="I30" s="581"/>
      <c r="J30" s="581"/>
      <c r="K30" s="581"/>
      <c r="L30" s="581"/>
      <c r="M30" s="581"/>
      <c r="N30" s="581"/>
      <c r="O30" s="581"/>
      <c r="P30" s="581"/>
      <c r="Q30" s="581"/>
      <c r="R30" s="581"/>
      <c r="S30" s="581"/>
      <c r="T30" s="581"/>
      <c r="U30" s="581"/>
      <c r="V30" s="581"/>
      <c r="W30" s="581"/>
      <c r="X30" s="581"/>
      <c r="Y30" s="6"/>
      <c r="Z30" s="105"/>
      <c r="AA30" s="2287"/>
      <c r="AB30" s="2287"/>
      <c r="AC30" s="2287"/>
      <c r="AD30" s="2287"/>
      <c r="AE30" s="2287"/>
      <c r="AF30" s="2287"/>
      <c r="AG30" s="2287"/>
      <c r="AH30" s="2287"/>
      <c r="AI30" s="2287"/>
      <c r="AJ30" s="2287"/>
      <c r="AK30" s="2287"/>
      <c r="AL30" s="2287"/>
      <c r="AM30" s="2403"/>
      <c r="AN30" s="62"/>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1"/>
      <c r="D31" s="1"/>
      <c r="E31" s="2082"/>
      <c r="F31" s="2082"/>
      <c r="G31" s="2082"/>
      <c r="H31" s="2082"/>
      <c r="I31" s="2082"/>
      <c r="J31" s="2082"/>
      <c r="K31" s="2082"/>
      <c r="L31" s="2082"/>
      <c r="M31" s="2082"/>
      <c r="N31" s="2082"/>
      <c r="O31" s="2082"/>
      <c r="P31" s="2082"/>
      <c r="Q31" s="2082"/>
      <c r="R31" s="2082"/>
      <c r="S31" s="2082"/>
      <c r="T31" s="2082"/>
      <c r="U31" s="2082"/>
      <c r="V31" s="2082"/>
      <c r="W31" s="2082"/>
      <c r="X31" s="2082"/>
      <c r="Y31" s="1"/>
      <c r="Z31" s="4974"/>
      <c r="AA31" s="3847"/>
      <c r="AB31" s="3847"/>
      <c r="AC31" s="3847"/>
      <c r="AD31" s="3847"/>
      <c r="AE31" s="3847"/>
      <c r="AF31" s="3106"/>
      <c r="AG31" s="3106"/>
      <c r="AH31" s="3106"/>
      <c r="AI31" s="3106"/>
      <c r="AJ31" s="3106"/>
      <c r="AK31" s="3106"/>
      <c r="AL31" s="3106"/>
      <c r="AM31" s="116"/>
      <c r="AN31" s="62"/>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c r="D32" s="1"/>
      <c r="E32" s="2082"/>
      <c r="F32" s="2082"/>
      <c r="G32" s="2082"/>
      <c r="H32" s="2082"/>
      <c r="I32" s="2082"/>
      <c r="J32" s="2082"/>
      <c r="K32" s="2082"/>
      <c r="L32" s="2082"/>
      <c r="M32" s="2082"/>
      <c r="N32" s="2082"/>
      <c r="O32" s="2082"/>
      <c r="P32" s="2082"/>
      <c r="Q32" s="2082"/>
      <c r="R32" s="2082"/>
      <c r="S32" s="2082"/>
      <c r="T32" s="2082"/>
      <c r="U32" s="2082"/>
      <c r="V32" s="2082"/>
      <c r="W32" s="2082"/>
      <c r="X32" s="2082"/>
      <c r="Y32" s="1"/>
      <c r="Z32" s="905"/>
      <c r="AA32" s="603"/>
      <c r="AB32" s="603"/>
      <c r="AC32" s="603"/>
      <c r="AD32" s="603"/>
      <c r="AE32" s="603"/>
      <c r="AF32" s="128"/>
      <c r="AG32" s="128"/>
      <c r="AH32" s="128"/>
      <c r="AI32" s="128"/>
      <c r="AJ32" s="128"/>
      <c r="AK32" s="128"/>
      <c r="AL32" s="128"/>
      <c r="AM32" s="116"/>
      <c r="AN32" s="62"/>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C33" s="1"/>
      <c r="D33" s="1" t="s">
        <v>534</v>
      </c>
      <c r="E33" s="1"/>
      <c r="F33" s="1"/>
      <c r="G33" s="1"/>
      <c r="H33" s="1"/>
      <c r="I33" s="1"/>
      <c r="J33" s="1"/>
      <c r="K33" s="1"/>
      <c r="L33" s="1"/>
      <c r="M33" s="1"/>
      <c r="N33" s="1"/>
      <c r="O33" s="1"/>
      <c r="P33" s="1"/>
      <c r="Q33" s="1"/>
      <c r="R33" s="1"/>
      <c r="S33" s="1"/>
      <c r="T33" s="121"/>
      <c r="U33" s="121"/>
      <c r="V33" s="1"/>
      <c r="W33" s="121"/>
      <c r="X33" s="121"/>
      <c r="Y33" s="6"/>
      <c r="Z33" s="776"/>
      <c r="AA33" s="129"/>
      <c r="AB33" s="129"/>
      <c r="AC33" s="129"/>
      <c r="AD33" s="129"/>
      <c r="AE33" s="129"/>
      <c r="AF33" s="129"/>
      <c r="AG33" s="129"/>
      <c r="AH33" s="129"/>
      <c r="AI33" s="129"/>
      <c r="AJ33" s="129"/>
      <c r="AK33" s="129"/>
      <c r="AL33" s="129"/>
      <c r="AM33" s="777"/>
      <c r="AN33" s="62"/>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
      <c r="D34" s="1"/>
      <c r="E34" s="1"/>
      <c r="F34" s="1"/>
      <c r="G34" s="1"/>
      <c r="H34" s="1"/>
      <c r="I34" s="1"/>
      <c r="J34" s="1"/>
      <c r="K34" s="1"/>
      <c r="L34" s="1"/>
      <c r="M34" s="1"/>
      <c r="N34" s="1"/>
      <c r="O34" s="1"/>
      <c r="P34" s="1"/>
      <c r="Q34" s="6"/>
      <c r="R34" s="96"/>
      <c r="S34" s="96"/>
      <c r="T34" s="97"/>
      <c r="U34" s="98"/>
      <c r="V34" s="98"/>
      <c r="W34" s="6"/>
      <c r="X34" s="6"/>
      <c r="Y34" s="65"/>
      <c r="Z34" s="776"/>
      <c r="AA34" s="129"/>
      <c r="AB34" s="129"/>
      <c r="AC34" s="129"/>
      <c r="AD34" s="129"/>
      <c r="AE34" s="129"/>
      <c r="AF34" s="129"/>
      <c r="AG34" s="129"/>
      <c r="AH34" s="129"/>
      <c r="AI34" s="129"/>
      <c r="AJ34" s="129"/>
      <c r="AK34" s="129"/>
      <c r="AL34" s="129"/>
      <c r="AM34" s="777"/>
      <c r="AN34" s="62"/>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row>
    <row r="35" spans="1:74" ht="14.15" customHeight="1">
      <c r="A35" s="6"/>
      <c r="B35" s="68"/>
      <c r="C35" s="6" t="s">
        <v>1812</v>
      </c>
      <c r="D35" s="1"/>
      <c r="E35" s="1"/>
      <c r="F35" s="1"/>
      <c r="G35" s="1"/>
      <c r="H35" s="1"/>
      <c r="I35" s="1"/>
      <c r="J35" s="1"/>
      <c r="K35" s="1"/>
      <c r="L35" s="1"/>
      <c r="M35" s="1"/>
      <c r="N35" s="1"/>
      <c r="O35" s="1"/>
      <c r="P35" s="1"/>
      <c r="Q35" s="6"/>
      <c r="R35" s="96"/>
      <c r="S35" s="96"/>
      <c r="T35" s="97"/>
      <c r="U35" s="98"/>
      <c r="V35" s="98"/>
      <c r="W35" s="6"/>
      <c r="X35" s="6"/>
      <c r="Y35" s="65"/>
      <c r="Z35" s="776"/>
      <c r="AA35" s="129"/>
      <c r="AB35" s="129"/>
      <c r="AC35" s="129"/>
      <c r="AD35" s="129"/>
      <c r="AE35" s="129"/>
      <c r="AF35" s="129"/>
      <c r="AG35" s="129"/>
      <c r="AH35" s="129"/>
      <c r="AI35" s="129"/>
      <c r="AJ35" s="129"/>
      <c r="AK35" s="129"/>
      <c r="AL35" s="129"/>
      <c r="AM35" s="777"/>
      <c r="AN35" s="62"/>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row>
    <row r="36" spans="1:74" ht="14.15" customHeight="1">
      <c r="A36" s="6"/>
      <c r="B36" s="68"/>
      <c r="C36" s="1"/>
      <c r="D36" s="1" t="s">
        <v>1813</v>
      </c>
      <c r="E36" s="1"/>
      <c r="F36" s="1"/>
      <c r="G36" s="1"/>
      <c r="H36" s="1"/>
      <c r="I36" s="1"/>
      <c r="J36" s="1"/>
      <c r="K36" s="1"/>
      <c r="L36" s="1"/>
      <c r="M36" s="1"/>
      <c r="N36" s="1"/>
      <c r="O36" s="1"/>
      <c r="P36" s="1"/>
      <c r="Q36" s="1"/>
      <c r="R36" s="1"/>
      <c r="S36" s="6"/>
      <c r="T36" s="1"/>
      <c r="U36" s="1"/>
      <c r="V36" s="1"/>
      <c r="W36" s="1"/>
      <c r="X36" s="81"/>
      <c r="Y36" s="81"/>
      <c r="Z36" s="776"/>
      <c r="AA36" s="129"/>
      <c r="AB36" s="129"/>
      <c r="AC36" s="129"/>
      <c r="AD36" s="129"/>
      <c r="AE36" s="129"/>
      <c r="AF36" s="129"/>
      <c r="AG36" s="129"/>
      <c r="AH36" s="129"/>
      <c r="AI36" s="129"/>
      <c r="AJ36" s="129"/>
      <c r="AK36" s="129"/>
      <c r="AL36" s="129"/>
      <c r="AM36" s="777"/>
      <c r="AN36" s="62"/>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row>
    <row r="37" spans="1:74" ht="14.15" customHeight="1">
      <c r="A37" s="6"/>
      <c r="B37" s="68"/>
      <c r="C37" s="6"/>
      <c r="F37" s="82" t="s">
        <v>1287</v>
      </c>
      <c r="H37" s="81"/>
      <c r="I37" s="81"/>
      <c r="J37" s="81"/>
      <c r="K37" s="81"/>
      <c r="L37" s="81"/>
      <c r="M37" s="81"/>
      <c r="N37" s="81"/>
      <c r="O37" s="81"/>
      <c r="P37" s="6"/>
      <c r="Q37" s="81"/>
      <c r="R37" s="81"/>
      <c r="T37" s="81"/>
      <c r="U37" s="81"/>
      <c r="V37" s="6"/>
      <c r="W37" s="1"/>
      <c r="X37" s="6"/>
      <c r="Y37" s="6"/>
      <c r="Z37" s="778"/>
      <c r="AA37" s="130"/>
      <c r="AB37" s="130"/>
      <c r="AC37" s="130"/>
      <c r="AD37" s="130"/>
      <c r="AE37" s="130"/>
      <c r="AF37" s="130"/>
      <c r="AG37" s="130"/>
      <c r="AH37" s="130"/>
      <c r="AI37" s="130"/>
      <c r="AJ37" s="130"/>
      <c r="AK37" s="130"/>
      <c r="AL37" s="130"/>
      <c r="AM37" s="131"/>
      <c r="AN37" s="62"/>
    </row>
    <row r="38" spans="1:74" ht="14.15" customHeight="1">
      <c r="A38" s="6"/>
      <c r="B38" s="68"/>
      <c r="C38" s="132"/>
      <c r="D38" s="1"/>
      <c r="F38" s="82" t="s">
        <v>1507</v>
      </c>
      <c r="H38" s="81"/>
      <c r="I38" s="81"/>
      <c r="J38" s="81"/>
      <c r="K38" s="81"/>
      <c r="L38" s="81"/>
      <c r="M38" s="81"/>
      <c r="N38" s="81"/>
      <c r="O38" s="81"/>
      <c r="P38" s="6"/>
      <c r="R38" s="6"/>
      <c r="S38" s="6"/>
      <c r="T38" s="6"/>
      <c r="U38" s="6"/>
      <c r="V38" s="6"/>
      <c r="W38" s="6"/>
      <c r="X38" s="81"/>
      <c r="Z38" s="778"/>
      <c r="AA38" s="130"/>
      <c r="AB38" s="130"/>
      <c r="AC38" s="130"/>
      <c r="AD38" s="130"/>
      <c r="AE38" s="130"/>
      <c r="AF38" s="130"/>
      <c r="AG38" s="130"/>
      <c r="AH38" s="130"/>
      <c r="AI38" s="130"/>
      <c r="AJ38" s="130"/>
      <c r="AK38" s="130"/>
      <c r="AL38" s="130"/>
      <c r="AM38" s="131"/>
      <c r="AN38" s="62"/>
    </row>
    <row r="39" spans="1:74" ht="14.15" customHeight="1">
      <c r="A39" s="6"/>
      <c r="B39" s="68"/>
      <c r="C39" s="132"/>
      <c r="D39" s="1"/>
      <c r="F39" s="82" t="s">
        <v>571</v>
      </c>
      <c r="H39" s="81"/>
      <c r="I39" s="81"/>
      <c r="J39" s="81"/>
      <c r="K39" s="81"/>
      <c r="L39" s="81"/>
      <c r="M39" s="81"/>
      <c r="N39" s="81"/>
      <c r="O39" s="81"/>
      <c r="P39" s="6"/>
      <c r="R39" s="6"/>
      <c r="S39" s="6"/>
      <c r="T39" s="6"/>
      <c r="U39" s="6"/>
      <c r="V39" s="6"/>
      <c r="W39" s="6"/>
      <c r="X39" s="81"/>
      <c r="Z39" s="778"/>
      <c r="AA39" s="130"/>
      <c r="AB39" s="130"/>
      <c r="AC39" s="130"/>
      <c r="AD39" s="130"/>
      <c r="AE39" s="130"/>
      <c r="AF39" s="130"/>
      <c r="AG39" s="130"/>
      <c r="AH39" s="130"/>
      <c r="AI39" s="130"/>
      <c r="AJ39" s="130"/>
      <c r="AK39" s="130"/>
      <c r="AL39" s="130"/>
      <c r="AM39" s="131"/>
      <c r="AN39" s="62"/>
    </row>
    <row r="40" spans="1:74" ht="14.15" customHeight="1">
      <c r="A40" s="6"/>
      <c r="B40" s="68"/>
      <c r="C40" s="1"/>
      <c r="D40" s="1"/>
      <c r="E40" s="1"/>
      <c r="F40" s="779"/>
      <c r="G40" s="1775"/>
      <c r="H40" s="1775"/>
      <c r="I40" s="1775"/>
      <c r="J40" s="1775"/>
      <c r="K40" s="1775"/>
      <c r="L40" s="1775"/>
      <c r="M40" s="1775"/>
      <c r="N40" s="1775"/>
      <c r="O40" s="1775"/>
      <c r="P40" s="1775"/>
      <c r="Q40" s="1775"/>
      <c r="R40" s="1775"/>
      <c r="S40" s="1775"/>
      <c r="T40" s="1775"/>
      <c r="U40" s="1775"/>
      <c r="V40" s="1775"/>
      <c r="W40" s="1775"/>
      <c r="X40" s="1775"/>
      <c r="Y40" s="6"/>
      <c r="Z40" s="780"/>
      <c r="AA40" s="781"/>
      <c r="AB40" s="781"/>
      <c r="AC40" s="781"/>
      <c r="AD40" s="781"/>
      <c r="AE40" s="781"/>
      <c r="AF40" s="781"/>
      <c r="AG40" s="781"/>
      <c r="AH40" s="781"/>
      <c r="AI40" s="130"/>
      <c r="AJ40" s="130"/>
      <c r="AK40" s="130"/>
      <c r="AL40" s="130"/>
      <c r="AM40" s="131"/>
      <c r="AN40" s="62"/>
    </row>
    <row r="41" spans="1:74" ht="14.15" customHeight="1">
      <c r="A41" s="6"/>
      <c r="B41" s="68"/>
      <c r="C41" s="1"/>
      <c r="D41" s="1"/>
      <c r="E41" s="1"/>
      <c r="F41" s="1"/>
      <c r="G41" s="1775"/>
      <c r="H41" s="1775"/>
      <c r="I41" s="1775"/>
      <c r="J41" s="1775"/>
      <c r="K41" s="1775"/>
      <c r="L41" s="1775"/>
      <c r="M41" s="1775"/>
      <c r="N41" s="1775"/>
      <c r="O41" s="1775"/>
      <c r="P41" s="1775"/>
      <c r="Q41" s="1775"/>
      <c r="R41" s="1775"/>
      <c r="S41" s="1775"/>
      <c r="T41" s="1775"/>
      <c r="U41" s="1775"/>
      <c r="V41" s="1775"/>
      <c r="W41" s="1775"/>
      <c r="X41" s="1775"/>
      <c r="Y41" s="6"/>
      <c r="Z41" s="780"/>
      <c r="AA41" s="781"/>
      <c r="AB41" s="781"/>
      <c r="AC41" s="781"/>
      <c r="AD41" s="781"/>
      <c r="AE41" s="781"/>
      <c r="AF41" s="781"/>
      <c r="AG41" s="781"/>
      <c r="AH41" s="781"/>
      <c r="AI41" s="130"/>
      <c r="AJ41" s="130"/>
      <c r="AK41" s="130"/>
      <c r="AL41" s="130"/>
      <c r="AM41" s="131"/>
      <c r="AN41" s="62"/>
      <c r="AQ41" s="115"/>
      <c r="AR41" s="115"/>
      <c r="AS41" s="6"/>
      <c r="AT41" s="6"/>
      <c r="AU41" s="6"/>
      <c r="AV41" s="6"/>
      <c r="AW41" s="6"/>
      <c r="AX41" s="1"/>
      <c r="AZ41" s="1"/>
      <c r="BA41" s="1"/>
      <c r="BB41" s="1"/>
      <c r="BC41" s="1"/>
      <c r="BD41" s="1"/>
      <c r="BE41" s="1"/>
      <c r="BF41" s="1"/>
      <c r="BG41" s="1"/>
      <c r="BH41" s="1"/>
    </row>
    <row r="42" spans="1:74" ht="14.15" customHeight="1">
      <c r="A42" s="6"/>
      <c r="B42" s="68"/>
      <c r="C42" s="1"/>
      <c r="D42" s="1"/>
      <c r="E42" s="1"/>
      <c r="F42" s="1"/>
      <c r="G42" s="1"/>
      <c r="H42" s="1"/>
      <c r="I42" s="1"/>
      <c r="J42" s="696"/>
      <c r="K42" s="696"/>
      <c r="L42" s="696"/>
      <c r="M42" s="696"/>
      <c r="N42" s="696"/>
      <c r="O42" s="696"/>
      <c r="P42" s="696"/>
      <c r="Q42" s="696"/>
      <c r="R42" s="696"/>
      <c r="S42" s="696"/>
      <c r="T42" s="696"/>
      <c r="U42" s="696"/>
      <c r="V42" s="696"/>
      <c r="W42" s="696"/>
      <c r="X42" s="696"/>
      <c r="Y42" s="6"/>
      <c r="Z42" s="780"/>
      <c r="AA42" s="781"/>
      <c r="AB42" s="781"/>
      <c r="AC42" s="781"/>
      <c r="AD42" s="781"/>
      <c r="AE42" s="781"/>
      <c r="AF42" s="781"/>
      <c r="AG42" s="781"/>
      <c r="AH42" s="781"/>
      <c r="AI42" s="130"/>
      <c r="AJ42" s="130"/>
      <c r="AK42" s="130"/>
      <c r="AL42" s="130"/>
      <c r="AM42" s="131"/>
      <c r="AN42" s="62"/>
      <c r="AQ42" s="115"/>
      <c r="AR42" s="115"/>
      <c r="AS42" s="6"/>
      <c r="AT42" s="6"/>
      <c r="AU42" s="6"/>
      <c r="AV42" s="6"/>
      <c r="AW42" s="6"/>
      <c r="AX42" s="1"/>
      <c r="AZ42" s="1"/>
      <c r="BA42" s="1"/>
      <c r="BB42" s="1"/>
      <c r="BC42" s="1"/>
      <c r="BD42" s="1"/>
      <c r="BE42" s="1"/>
      <c r="BF42" s="1"/>
      <c r="BG42" s="1"/>
      <c r="BH42" s="1"/>
    </row>
    <row r="43" spans="1:74" ht="14.15" customHeight="1">
      <c r="A43" s="6"/>
      <c r="B43" s="68"/>
      <c r="C43" s="6"/>
      <c r="D43" s="1" t="s">
        <v>138</v>
      </c>
      <c r="F43" s="6"/>
      <c r="G43" s="6"/>
      <c r="H43" s="6"/>
      <c r="I43" s="6"/>
      <c r="J43" s="6"/>
      <c r="K43" s="6"/>
      <c r="L43" s="6"/>
      <c r="M43" s="6"/>
      <c r="N43" s="6"/>
      <c r="O43" s="6"/>
      <c r="P43" s="6"/>
      <c r="Q43" s="6"/>
      <c r="R43" s="6"/>
      <c r="S43" s="6"/>
      <c r="T43" s="2416"/>
      <c r="U43" s="2416"/>
      <c r="V43" s="8"/>
      <c r="W43" s="2416"/>
      <c r="X43" s="2416"/>
      <c r="Y43" s="6"/>
      <c r="Z43" s="1338"/>
      <c r="AA43" s="130"/>
      <c r="AB43" s="130"/>
      <c r="AC43" s="130"/>
      <c r="AD43" s="130"/>
      <c r="AE43" s="130"/>
      <c r="AF43" s="130"/>
      <c r="AG43" s="130"/>
      <c r="AH43" s="130"/>
      <c r="AI43" s="130"/>
      <c r="AJ43" s="130"/>
      <c r="AK43" s="130"/>
      <c r="AL43" s="130"/>
      <c r="AM43" s="131"/>
      <c r="AN43" s="62"/>
      <c r="AQ43" s="115"/>
      <c r="AR43" s="115"/>
      <c r="AS43" s="6"/>
      <c r="AT43" s="6"/>
      <c r="AU43" s="6"/>
      <c r="AV43" s="6"/>
      <c r="AW43" s="6"/>
      <c r="AX43" s="1"/>
      <c r="AZ43" s="1"/>
      <c r="BA43" s="1"/>
      <c r="BB43" s="1"/>
      <c r="BC43" s="1"/>
      <c r="BD43" s="1"/>
      <c r="BE43" s="1"/>
      <c r="BF43" s="1"/>
      <c r="BG43" s="1"/>
      <c r="BH43" s="1"/>
    </row>
    <row r="44" spans="1:74" ht="14.15" customHeight="1">
      <c r="A44" s="6"/>
      <c r="B44" s="68"/>
      <c r="D44" s="2324" t="s">
        <v>56</v>
      </c>
      <c r="E44" s="2325"/>
      <c r="F44" s="2325"/>
      <c r="G44" s="2325"/>
      <c r="H44" s="2325"/>
      <c r="I44" s="2326"/>
      <c r="J44" s="2324" t="s">
        <v>139</v>
      </c>
      <c r="K44" s="2325"/>
      <c r="L44" s="2325"/>
      <c r="M44" s="2325"/>
      <c r="N44" s="2325"/>
      <c r="O44" s="2325"/>
      <c r="P44" s="2325"/>
      <c r="Q44" s="2325"/>
      <c r="R44" s="2325"/>
      <c r="S44" s="2326"/>
      <c r="T44" s="2324" t="s">
        <v>140</v>
      </c>
      <c r="U44" s="2325"/>
      <c r="V44" s="2325"/>
      <c r="W44" s="2325"/>
      <c r="X44" s="2325"/>
      <c r="Y44" s="2325"/>
      <c r="Z44" s="2325"/>
      <c r="AA44" s="2325"/>
      <c r="AB44" s="2325"/>
      <c r="AC44" s="2325"/>
      <c r="AD44" s="2325"/>
      <c r="AE44" s="2325"/>
      <c r="AF44" s="2326"/>
      <c r="AG44" s="2324" t="s">
        <v>1806</v>
      </c>
      <c r="AH44" s="2325"/>
      <c r="AI44" s="2325"/>
      <c r="AJ44" s="2325"/>
      <c r="AK44" s="2325"/>
      <c r="AL44" s="2326"/>
      <c r="AM44" s="782"/>
      <c r="AN44" s="62"/>
      <c r="AQ44" s="6"/>
      <c r="AR44" s="6"/>
      <c r="AS44" s="6"/>
      <c r="AT44" s="6"/>
      <c r="AU44" s="6"/>
      <c r="AV44" s="6"/>
      <c r="AW44" s="1"/>
      <c r="AX44" s="1"/>
      <c r="AY44" s="1"/>
      <c r="AZ44" s="1"/>
      <c r="BA44" s="1"/>
      <c r="BB44" s="1"/>
      <c r="BC44" s="1"/>
      <c r="BD44" s="1"/>
      <c r="BE44" s="1"/>
      <c r="BF44" s="1"/>
      <c r="BG44" s="1"/>
      <c r="BH44" s="1"/>
    </row>
    <row r="45" spans="1:74" ht="14.15" customHeight="1">
      <c r="A45" s="6"/>
      <c r="B45" s="68"/>
      <c r="C45" s="6"/>
      <c r="D45" s="2770"/>
      <c r="E45" s="2771"/>
      <c r="F45" s="2771"/>
      <c r="G45" s="2771"/>
      <c r="H45" s="2771"/>
      <c r="I45" s="2772"/>
      <c r="J45" s="4822"/>
      <c r="K45" s="4860"/>
      <c r="L45" s="4860"/>
      <c r="M45" s="4860"/>
      <c r="N45" s="4860"/>
      <c r="O45" s="4860"/>
      <c r="P45" s="4860"/>
      <c r="Q45" s="4860"/>
      <c r="R45" s="4860"/>
      <c r="S45" s="4879"/>
      <c r="T45" s="5064" t="s">
        <v>1594</v>
      </c>
      <c r="U45" s="5065"/>
      <c r="V45" s="1188"/>
      <c r="W45" s="295"/>
      <c r="X45" s="891" t="s">
        <v>131</v>
      </c>
      <c r="Y45" s="891"/>
      <c r="Z45" s="134" t="s">
        <v>104</v>
      </c>
      <c r="AA45" s="134"/>
      <c r="AB45" s="891"/>
      <c r="AC45" s="891"/>
      <c r="AD45" s="891" t="s">
        <v>47</v>
      </c>
      <c r="AE45" s="891" t="s">
        <v>11</v>
      </c>
      <c r="AF45" s="783"/>
      <c r="AG45" s="2590" t="s">
        <v>141</v>
      </c>
      <c r="AH45" s="2591"/>
      <c r="AI45" s="5066"/>
      <c r="AJ45" s="5066"/>
      <c r="AK45" s="5066"/>
      <c r="AL45" s="783" t="s">
        <v>142</v>
      </c>
      <c r="AM45" s="784"/>
      <c r="AN45" s="62"/>
    </row>
    <row r="46" spans="1:74" ht="14.15" customHeight="1">
      <c r="A46" s="6"/>
      <c r="B46" s="68"/>
      <c r="C46" s="6"/>
      <c r="D46" s="2773"/>
      <c r="E46" s="2416"/>
      <c r="F46" s="2416"/>
      <c r="G46" s="2416"/>
      <c r="H46" s="2416"/>
      <c r="I46" s="2774"/>
      <c r="J46" s="4880"/>
      <c r="K46" s="4881"/>
      <c r="L46" s="4881"/>
      <c r="M46" s="4881"/>
      <c r="N46" s="4881"/>
      <c r="O46" s="4881"/>
      <c r="P46" s="4881"/>
      <c r="Q46" s="4881"/>
      <c r="R46" s="4881"/>
      <c r="S46" s="4882"/>
      <c r="T46" s="1189"/>
      <c r="U46" s="5067" t="s">
        <v>1594</v>
      </c>
      <c r="V46" s="5067"/>
      <c r="W46" s="785"/>
      <c r="X46" s="785"/>
      <c r="Y46" s="863" t="s">
        <v>131</v>
      </c>
      <c r="Z46" s="4884"/>
      <c r="AA46" s="4884"/>
      <c r="AB46" s="4884"/>
      <c r="AC46" s="786" t="s">
        <v>37</v>
      </c>
      <c r="AD46" s="785"/>
      <c r="AE46" s="785" t="s">
        <v>143</v>
      </c>
      <c r="AF46" s="787"/>
      <c r="AG46" s="4883" t="s">
        <v>37</v>
      </c>
      <c r="AH46" s="4884"/>
      <c r="AI46" s="5063"/>
      <c r="AJ46" s="5063"/>
      <c r="AK46" s="5063"/>
      <c r="AL46" s="788" t="s">
        <v>142</v>
      </c>
      <c r="AM46" s="784"/>
      <c r="AN46" s="62"/>
    </row>
    <row r="47" spans="1:74" ht="14.15" customHeight="1">
      <c r="A47" s="6"/>
      <c r="B47" s="68"/>
      <c r="C47" s="1"/>
      <c r="D47" s="2770"/>
      <c r="E47" s="2771"/>
      <c r="F47" s="2771"/>
      <c r="G47" s="2771"/>
      <c r="H47" s="2771"/>
      <c r="I47" s="2772"/>
      <c r="J47" s="4822"/>
      <c r="K47" s="4860"/>
      <c r="L47" s="4860"/>
      <c r="M47" s="4860"/>
      <c r="N47" s="4860"/>
      <c r="O47" s="4860"/>
      <c r="P47" s="4860"/>
      <c r="Q47" s="4860"/>
      <c r="R47" s="4860"/>
      <c r="S47" s="4879"/>
      <c r="T47" s="5064" t="s">
        <v>1594</v>
      </c>
      <c r="U47" s="5065"/>
      <c r="V47" s="1188"/>
      <c r="W47" s="295"/>
      <c r="X47" s="891" t="s">
        <v>131</v>
      </c>
      <c r="Y47" s="891"/>
      <c r="Z47" s="295"/>
      <c r="AA47" s="134" t="s">
        <v>104</v>
      </c>
      <c r="AB47" s="891"/>
      <c r="AC47" s="891"/>
      <c r="AD47" s="891" t="s">
        <v>47</v>
      </c>
      <c r="AE47" s="891" t="s">
        <v>11</v>
      </c>
      <c r="AF47" s="783"/>
      <c r="AG47" s="2590" t="s">
        <v>141</v>
      </c>
      <c r="AH47" s="2591"/>
      <c r="AI47" s="5066"/>
      <c r="AJ47" s="5066"/>
      <c r="AK47" s="5066"/>
      <c r="AL47" s="783" t="s">
        <v>142</v>
      </c>
      <c r="AM47" s="784"/>
      <c r="AN47" s="62"/>
    </row>
    <row r="48" spans="1:74" ht="14.15" customHeight="1">
      <c r="A48" s="6"/>
      <c r="B48" s="63"/>
      <c r="C48" s="1"/>
      <c r="D48" s="2773"/>
      <c r="E48" s="2416"/>
      <c r="F48" s="2416"/>
      <c r="G48" s="2416"/>
      <c r="H48" s="2416"/>
      <c r="I48" s="2774"/>
      <c r="J48" s="4880"/>
      <c r="K48" s="4881"/>
      <c r="L48" s="4881"/>
      <c r="M48" s="4881"/>
      <c r="N48" s="4881"/>
      <c r="O48" s="4881"/>
      <c r="P48" s="4881"/>
      <c r="Q48" s="4881"/>
      <c r="R48" s="4881"/>
      <c r="S48" s="4882"/>
      <c r="T48" s="1189"/>
      <c r="U48" s="5067" t="s">
        <v>1594</v>
      </c>
      <c r="V48" s="5067"/>
      <c r="W48" s="785"/>
      <c r="X48" s="785"/>
      <c r="Y48" s="863" t="s">
        <v>131</v>
      </c>
      <c r="Z48" s="785"/>
      <c r="AA48" s="785"/>
      <c r="AB48" s="786" t="s">
        <v>37</v>
      </c>
      <c r="AC48" s="295"/>
      <c r="AD48" s="785"/>
      <c r="AE48" s="785" t="s">
        <v>143</v>
      </c>
      <c r="AF48" s="787"/>
      <c r="AG48" s="4883" t="s">
        <v>37</v>
      </c>
      <c r="AH48" s="4884"/>
      <c r="AI48" s="5063"/>
      <c r="AJ48" s="5063"/>
      <c r="AK48" s="5063"/>
      <c r="AL48" s="788" t="s">
        <v>142</v>
      </c>
      <c r="AM48" s="784"/>
      <c r="AN48" s="62"/>
    </row>
    <row r="49" spans="1:40" ht="14.15" customHeight="1">
      <c r="A49" s="6"/>
      <c r="B49" s="68"/>
      <c r="C49" s="1"/>
      <c r="D49" s="2770"/>
      <c r="E49" s="2771"/>
      <c r="F49" s="2771"/>
      <c r="G49" s="2771"/>
      <c r="H49" s="2771"/>
      <c r="I49" s="2772"/>
      <c r="J49" s="4822"/>
      <c r="K49" s="4860"/>
      <c r="L49" s="4860"/>
      <c r="M49" s="4860"/>
      <c r="N49" s="4860"/>
      <c r="O49" s="4860"/>
      <c r="P49" s="4860"/>
      <c r="Q49" s="4860"/>
      <c r="R49" s="4860"/>
      <c r="S49" s="4879"/>
      <c r="T49" s="5064" t="s">
        <v>1594</v>
      </c>
      <c r="U49" s="5065"/>
      <c r="V49" s="1188"/>
      <c r="W49" s="295"/>
      <c r="X49" s="891" t="s">
        <v>131</v>
      </c>
      <c r="Y49" s="891"/>
      <c r="Z49" s="295"/>
      <c r="AA49" s="134" t="s">
        <v>104</v>
      </c>
      <c r="AB49" s="891"/>
      <c r="AC49" s="891"/>
      <c r="AD49" s="891" t="s">
        <v>47</v>
      </c>
      <c r="AE49" s="891" t="s">
        <v>11</v>
      </c>
      <c r="AF49" s="295"/>
      <c r="AG49" s="2590" t="s">
        <v>141</v>
      </c>
      <c r="AH49" s="2591"/>
      <c r="AI49" s="5066"/>
      <c r="AJ49" s="5066"/>
      <c r="AK49" s="5066"/>
      <c r="AL49" s="783" t="s">
        <v>142</v>
      </c>
      <c r="AM49" s="784"/>
      <c r="AN49" s="62"/>
    </row>
    <row r="50" spans="1:40" ht="14.15" customHeight="1">
      <c r="A50" s="6"/>
      <c r="B50" s="68"/>
      <c r="C50" s="6"/>
      <c r="D50" s="2773"/>
      <c r="E50" s="2416"/>
      <c r="F50" s="2416"/>
      <c r="G50" s="2416"/>
      <c r="H50" s="2416"/>
      <c r="I50" s="2774"/>
      <c r="J50" s="4880"/>
      <c r="K50" s="4881"/>
      <c r="L50" s="4881"/>
      <c r="M50" s="4881"/>
      <c r="N50" s="4881"/>
      <c r="O50" s="4881"/>
      <c r="P50" s="4881"/>
      <c r="Q50" s="4881"/>
      <c r="R50" s="4881"/>
      <c r="S50" s="4882"/>
      <c r="T50" s="1189"/>
      <c r="U50" s="5067" t="s">
        <v>1594</v>
      </c>
      <c r="V50" s="5067"/>
      <c r="W50" s="785"/>
      <c r="X50" s="785"/>
      <c r="Y50" s="863" t="s">
        <v>131</v>
      </c>
      <c r="Z50" s="785"/>
      <c r="AA50" s="785"/>
      <c r="AB50" s="786" t="s">
        <v>37</v>
      </c>
      <c r="AC50" s="1337"/>
      <c r="AD50" s="785"/>
      <c r="AE50" s="785" t="s">
        <v>143</v>
      </c>
      <c r="AF50" s="787"/>
      <c r="AG50" s="4883" t="s">
        <v>37</v>
      </c>
      <c r="AH50" s="4884"/>
      <c r="AI50" s="5063"/>
      <c r="AJ50" s="5063"/>
      <c r="AK50" s="5063"/>
      <c r="AL50" s="789" t="s">
        <v>142</v>
      </c>
      <c r="AM50" s="784"/>
      <c r="AN50" s="62"/>
    </row>
    <row r="51" spans="1:40" ht="14.15" customHeight="1">
      <c r="A51" s="6"/>
      <c r="B51" s="62"/>
      <c r="AM51" s="102"/>
      <c r="AN51" s="62"/>
    </row>
    <row r="52" spans="1:40">
      <c r="B52" s="68"/>
      <c r="C52" s="6"/>
      <c r="D52" s="2288" t="s">
        <v>535</v>
      </c>
      <c r="E52" s="2288"/>
      <c r="F52" s="2288"/>
      <c r="G52" s="2288"/>
      <c r="H52" s="2288"/>
      <c r="I52" s="2288"/>
      <c r="J52" s="2288"/>
      <c r="K52" s="2288"/>
      <c r="L52" s="2288"/>
      <c r="M52" s="2288"/>
      <c r="N52" s="2288"/>
      <c r="O52" s="2288"/>
      <c r="P52" s="2288"/>
      <c r="Q52" s="2288"/>
      <c r="R52" s="2288"/>
      <c r="S52" s="2288"/>
      <c r="T52" s="2288"/>
      <c r="U52" s="2288"/>
      <c r="V52" s="2288"/>
      <c r="W52" s="2288"/>
      <c r="X52" s="2288"/>
      <c r="Y52" s="2289"/>
      <c r="Z52" s="136"/>
      <c r="AA52" s="137"/>
      <c r="AB52" s="129"/>
      <c r="AC52" s="130"/>
      <c r="AD52" s="129"/>
      <c r="AE52" s="129"/>
      <c r="AF52" s="129"/>
      <c r="AG52" s="137"/>
      <c r="AH52" s="137"/>
      <c r="AI52" s="790"/>
      <c r="AJ52" s="790"/>
      <c r="AK52" s="790"/>
      <c r="AL52" s="130"/>
      <c r="AM52" s="131"/>
    </row>
    <row r="53" spans="1:40" ht="14.15" customHeight="1">
      <c r="A53" s="6"/>
      <c r="B53" s="68"/>
      <c r="C53" s="6"/>
      <c r="D53" s="6"/>
      <c r="E53" s="1"/>
      <c r="F53" s="1"/>
      <c r="G53" s="1"/>
      <c r="H53" s="1"/>
      <c r="I53" s="1"/>
      <c r="J53" s="1"/>
      <c r="K53" s="1"/>
      <c r="L53" s="1"/>
      <c r="M53" s="1"/>
      <c r="N53" s="1"/>
      <c r="O53" s="1"/>
      <c r="P53" s="1"/>
      <c r="Q53" s="6"/>
      <c r="R53" s="96"/>
      <c r="S53" s="96"/>
      <c r="T53" s="97"/>
      <c r="U53" s="98"/>
      <c r="V53" s="98"/>
      <c r="W53" s="6"/>
      <c r="X53" s="6"/>
      <c r="Y53" s="65"/>
      <c r="Z53" s="136"/>
      <c r="AA53" s="137"/>
      <c r="AB53" s="129"/>
      <c r="AC53" s="130"/>
      <c r="AD53" s="129"/>
      <c r="AE53" s="129"/>
      <c r="AF53" s="129"/>
      <c r="AG53" s="137"/>
      <c r="AH53" s="137"/>
      <c r="AI53" s="790"/>
      <c r="AJ53" s="790"/>
      <c r="AK53" s="790"/>
      <c r="AL53" s="130"/>
      <c r="AM53" s="131"/>
      <c r="AN53" s="62"/>
    </row>
    <row r="54" spans="1:40" ht="14.15" customHeight="1">
      <c r="A54" s="6"/>
      <c r="B54" s="68"/>
      <c r="C54" s="6"/>
      <c r="D54" s="6"/>
      <c r="E54" s="1"/>
      <c r="F54" s="1"/>
      <c r="G54" s="1"/>
      <c r="H54" s="1"/>
      <c r="I54" s="1"/>
      <c r="J54" s="1"/>
      <c r="K54" s="1"/>
      <c r="L54" s="1"/>
      <c r="M54" s="1"/>
      <c r="N54" s="1"/>
      <c r="O54" s="1"/>
      <c r="P54" s="1"/>
      <c r="Q54" s="1"/>
      <c r="R54" s="1"/>
      <c r="S54" s="6"/>
      <c r="T54" s="1"/>
      <c r="U54" s="1"/>
      <c r="V54" s="1"/>
      <c r="W54" s="1"/>
      <c r="X54" s="81"/>
      <c r="Y54" s="81"/>
      <c r="Z54" s="136"/>
      <c r="AA54" s="137"/>
      <c r="AB54" s="129"/>
      <c r="AC54" s="130"/>
      <c r="AD54" s="129"/>
      <c r="AE54" s="129"/>
      <c r="AF54" s="129"/>
      <c r="AG54" s="137"/>
      <c r="AH54" s="137"/>
      <c r="AI54" s="790"/>
      <c r="AJ54" s="790"/>
      <c r="AK54" s="790"/>
      <c r="AL54" s="130"/>
      <c r="AM54" s="131"/>
      <c r="AN54" s="62"/>
    </row>
    <row r="55" spans="1:40" ht="14.15" customHeight="1">
      <c r="A55" s="6"/>
      <c r="B55" s="68"/>
      <c r="C55" s="6"/>
      <c r="D55" s="1" t="s">
        <v>144</v>
      </c>
      <c r="E55" s="1"/>
      <c r="F55" s="6"/>
      <c r="G55" s="6"/>
      <c r="H55" s="6"/>
      <c r="I55" s="1"/>
      <c r="J55" s="6"/>
      <c r="K55" s="6"/>
      <c r="L55" s="6"/>
      <c r="M55" s="6"/>
      <c r="N55" s="6"/>
      <c r="O55" s="6"/>
      <c r="P55" s="6"/>
      <c r="R55" s="6"/>
      <c r="S55" s="6"/>
      <c r="T55" s="4" t="s">
        <v>33</v>
      </c>
      <c r="U55" s="2416"/>
      <c r="V55" s="2416"/>
      <c r="W55" s="4" t="s">
        <v>645</v>
      </c>
      <c r="X55" s="4"/>
      <c r="Y55" s="99"/>
      <c r="Z55" s="1190" t="s">
        <v>218</v>
      </c>
      <c r="AA55" s="3618" t="s">
        <v>1598</v>
      </c>
      <c r="AB55" s="3618"/>
      <c r="AC55" s="3618"/>
      <c r="AD55" s="3618"/>
      <c r="AE55" s="3618"/>
      <c r="AF55" s="3618"/>
      <c r="AG55" s="3618"/>
      <c r="AH55" s="3618"/>
      <c r="AI55" s="3618"/>
      <c r="AJ55" s="3618"/>
      <c r="AK55" s="3618"/>
      <c r="AL55" s="3618"/>
      <c r="AM55" s="5062"/>
      <c r="AN55" s="62"/>
    </row>
    <row r="56" spans="1:40" ht="14.15" customHeight="1">
      <c r="A56" s="6"/>
      <c r="B56" s="68"/>
      <c r="C56" s="6"/>
      <c r="D56" s="1"/>
      <c r="E56" s="82" t="s">
        <v>646</v>
      </c>
      <c r="F56" s="6"/>
      <c r="G56" s="6"/>
      <c r="H56" s="1"/>
      <c r="I56" s="6"/>
      <c r="J56" s="1"/>
      <c r="K56" s="6"/>
      <c r="L56" s="1"/>
      <c r="M56" s="1"/>
      <c r="N56" s="1"/>
      <c r="O56" s="1"/>
      <c r="P56" s="1"/>
      <c r="Q56" s="1"/>
      <c r="R56" s="1"/>
      <c r="S56" s="1"/>
      <c r="T56" s="6"/>
      <c r="V56" s="6"/>
      <c r="W56" s="64"/>
      <c r="X56" s="64"/>
      <c r="Y56" s="6"/>
      <c r="Z56" s="66"/>
      <c r="AA56" s="3618"/>
      <c r="AB56" s="3618"/>
      <c r="AC56" s="3618"/>
      <c r="AD56" s="3618"/>
      <c r="AE56" s="3618"/>
      <c r="AF56" s="3618"/>
      <c r="AG56" s="3618"/>
      <c r="AH56" s="3618"/>
      <c r="AI56" s="3618"/>
      <c r="AJ56" s="3618"/>
      <c r="AK56" s="3618"/>
      <c r="AL56" s="3618"/>
      <c r="AM56" s="5062"/>
      <c r="AN56" s="62"/>
    </row>
    <row r="57" spans="1:40" ht="14.15" customHeight="1">
      <c r="A57" s="6"/>
      <c r="B57" s="68"/>
      <c r="D57" s="2288" t="s">
        <v>1069</v>
      </c>
      <c r="E57" s="2288"/>
      <c r="F57" s="2288"/>
      <c r="G57" s="2288"/>
      <c r="H57" s="2288"/>
      <c r="I57" s="2288"/>
      <c r="J57" s="2288"/>
      <c r="K57" s="2288"/>
      <c r="L57" s="2288"/>
      <c r="M57" s="2288"/>
      <c r="N57" s="2288"/>
      <c r="O57" s="2288"/>
      <c r="P57" s="2288"/>
      <c r="Q57" s="2288"/>
      <c r="R57" s="2288"/>
      <c r="S57" s="2288"/>
      <c r="T57" s="2288"/>
      <c r="U57" s="2288"/>
      <c r="V57" s="2288"/>
      <c r="W57" s="2288"/>
      <c r="X57" s="2288"/>
      <c r="Y57" s="2289"/>
      <c r="Z57" s="66"/>
      <c r="AA57" s="3618"/>
      <c r="AB57" s="3618"/>
      <c r="AC57" s="3618"/>
      <c r="AD57" s="3618"/>
      <c r="AE57" s="3618"/>
      <c r="AF57" s="3618"/>
      <c r="AG57" s="3618"/>
      <c r="AH57" s="3618"/>
      <c r="AI57" s="3618"/>
      <c r="AJ57" s="3618"/>
      <c r="AK57" s="3618"/>
      <c r="AL57" s="3618"/>
      <c r="AM57" s="5062"/>
      <c r="AN57" s="62"/>
    </row>
    <row r="58" spans="1:40" ht="14.15" customHeight="1">
      <c r="A58" s="6"/>
      <c r="B58" s="68"/>
      <c r="D58" s="1"/>
      <c r="E58" s="1" t="s">
        <v>1070</v>
      </c>
      <c r="F58" s="1"/>
      <c r="G58" s="6"/>
      <c r="H58" s="1"/>
      <c r="I58" s="1"/>
      <c r="J58" s="1"/>
      <c r="K58" s="6"/>
      <c r="L58" s="6"/>
      <c r="M58" s="6"/>
      <c r="N58" s="7"/>
      <c r="O58" s="1"/>
      <c r="P58" s="6"/>
      <c r="Q58" s="1"/>
      <c r="R58" s="6"/>
      <c r="S58" s="1"/>
      <c r="T58" s="1"/>
      <c r="U58" s="1"/>
      <c r="W58" s="1"/>
      <c r="X58" s="1"/>
      <c r="Y58" s="99"/>
      <c r="Z58" s="66"/>
      <c r="AA58" s="3618"/>
      <c r="AB58" s="3618"/>
      <c r="AC58" s="3618"/>
      <c r="AD58" s="3618"/>
      <c r="AE58" s="3618"/>
      <c r="AF58" s="3618"/>
      <c r="AG58" s="3618"/>
      <c r="AH58" s="3618"/>
      <c r="AI58" s="3618"/>
      <c r="AJ58" s="3618"/>
      <c r="AK58" s="3618"/>
      <c r="AL58" s="3618"/>
      <c r="AM58" s="5062"/>
      <c r="AN58" s="62"/>
    </row>
    <row r="59" spans="1:40" ht="14.15" customHeight="1">
      <c r="A59" s="6"/>
      <c r="B59" s="68"/>
      <c r="C59" s="6"/>
      <c r="D59" s="6"/>
      <c r="E59" s="3607"/>
      <c r="F59" s="4855"/>
      <c r="G59" s="4855"/>
      <c r="H59" s="4855"/>
      <c r="I59" s="4855"/>
      <c r="J59" s="4855"/>
      <c r="K59" s="4855"/>
      <c r="L59" s="4855"/>
      <c r="M59" s="4855"/>
      <c r="N59" s="4855"/>
      <c r="O59" s="4855"/>
      <c r="P59" s="4855"/>
      <c r="Q59" s="4855"/>
      <c r="R59" s="4855"/>
      <c r="S59" s="4855"/>
      <c r="T59" s="4855"/>
      <c r="U59" s="4855"/>
      <c r="V59" s="4855"/>
      <c r="W59" s="4855"/>
      <c r="X59" s="4855"/>
      <c r="Y59" s="83"/>
      <c r="Z59" s="66"/>
      <c r="AA59" s="3618"/>
      <c r="AB59" s="3618"/>
      <c r="AC59" s="3618"/>
      <c r="AD59" s="3618"/>
      <c r="AE59" s="3618"/>
      <c r="AF59" s="3618"/>
      <c r="AG59" s="3618"/>
      <c r="AH59" s="3618"/>
      <c r="AI59" s="3618"/>
      <c r="AJ59" s="3618"/>
      <c r="AK59" s="3618"/>
      <c r="AL59" s="3618"/>
      <c r="AM59" s="5062"/>
      <c r="AN59" s="62"/>
    </row>
    <row r="60" spans="1:40" ht="14.15" customHeight="1">
      <c r="A60" s="6"/>
      <c r="B60" s="68"/>
      <c r="C60" s="6"/>
      <c r="D60" s="6"/>
      <c r="E60" s="3607"/>
      <c r="F60" s="4855"/>
      <c r="G60" s="4855"/>
      <c r="H60" s="4855"/>
      <c r="I60" s="4855"/>
      <c r="J60" s="4855"/>
      <c r="K60" s="4855"/>
      <c r="L60" s="4855"/>
      <c r="M60" s="4855"/>
      <c r="N60" s="4855"/>
      <c r="O60" s="4855"/>
      <c r="P60" s="4855"/>
      <c r="Q60" s="4855"/>
      <c r="R60" s="4855"/>
      <c r="S60" s="4855"/>
      <c r="T60" s="4855"/>
      <c r="U60" s="4855"/>
      <c r="V60" s="4855"/>
      <c r="W60" s="4855"/>
      <c r="X60" s="4855"/>
      <c r="Y60" s="83"/>
      <c r="Z60" s="66"/>
      <c r="AA60" s="6"/>
      <c r="AB60" s="6"/>
      <c r="AC60" s="6"/>
      <c r="AD60" s="1"/>
      <c r="AE60" s="6"/>
      <c r="AF60" s="6"/>
      <c r="AG60" s="6"/>
      <c r="AH60" s="6"/>
      <c r="AI60" s="6"/>
      <c r="AJ60" s="6"/>
      <c r="AK60" s="6"/>
      <c r="AL60" s="6"/>
      <c r="AM60" s="67"/>
      <c r="AN60" s="62"/>
    </row>
    <row r="61" spans="1:40" ht="14.15" customHeight="1">
      <c r="A61" s="6"/>
      <c r="B61" s="68"/>
      <c r="C61" s="1"/>
      <c r="D61" s="6"/>
      <c r="E61" s="4855"/>
      <c r="F61" s="4855"/>
      <c r="G61" s="4855"/>
      <c r="H61" s="4855"/>
      <c r="I61" s="4855"/>
      <c r="J61" s="4855"/>
      <c r="K61" s="4855"/>
      <c r="L61" s="4855"/>
      <c r="M61" s="4855"/>
      <c r="N61" s="4855"/>
      <c r="O61" s="4855"/>
      <c r="P61" s="4855"/>
      <c r="Q61" s="4855"/>
      <c r="R61" s="4855"/>
      <c r="S61" s="4855"/>
      <c r="T61" s="4855"/>
      <c r="U61" s="4855"/>
      <c r="V61" s="4855"/>
      <c r="W61" s="4855"/>
      <c r="X61" s="4855"/>
      <c r="Y61" s="83"/>
      <c r="Z61" s="103"/>
      <c r="AA61" s="82"/>
      <c r="AB61" s="6"/>
      <c r="AC61" s="6"/>
      <c r="AD61" s="1"/>
      <c r="AE61" s="1"/>
      <c r="AF61" s="1"/>
      <c r="AG61" s="1"/>
      <c r="AH61" s="1"/>
      <c r="AI61" s="1"/>
      <c r="AJ61" s="1"/>
      <c r="AK61" s="1"/>
      <c r="AL61" s="1"/>
      <c r="AM61" s="67"/>
      <c r="AN61" s="62"/>
    </row>
    <row r="62" spans="1:40" ht="14.15" customHeight="1" thickBot="1">
      <c r="A62" s="6"/>
      <c r="B62" s="106"/>
      <c r="C62" s="108"/>
      <c r="D62" s="109"/>
      <c r="E62" s="107"/>
      <c r="F62" s="107"/>
      <c r="G62" s="107"/>
      <c r="H62" s="109"/>
      <c r="I62" s="109"/>
      <c r="J62" s="109"/>
      <c r="K62" s="109"/>
      <c r="L62" s="109"/>
      <c r="M62" s="109"/>
      <c r="N62" s="109"/>
      <c r="O62" s="109"/>
      <c r="P62" s="109"/>
      <c r="Q62" s="109"/>
      <c r="R62" s="109"/>
      <c r="S62" s="107"/>
      <c r="T62" s="109"/>
      <c r="U62" s="109"/>
      <c r="V62" s="109"/>
      <c r="W62" s="109"/>
      <c r="X62" s="109"/>
      <c r="Y62" s="107"/>
      <c r="Z62" s="110"/>
      <c r="AA62" s="107"/>
      <c r="AB62" s="107"/>
      <c r="AC62" s="107"/>
      <c r="AD62" s="107"/>
      <c r="AE62" s="107"/>
      <c r="AF62" s="107"/>
      <c r="AG62" s="107"/>
      <c r="AH62" s="107"/>
      <c r="AI62" s="107"/>
      <c r="AJ62" s="109"/>
      <c r="AK62" s="109"/>
      <c r="AL62" s="109"/>
      <c r="AM62" s="111"/>
      <c r="AN62" s="62"/>
    </row>
    <row r="63" spans="1:40" ht="14.15" customHeight="1">
      <c r="A63" s="6"/>
    </row>
  </sheetData>
  <mergeCells count="60">
    <mergeCell ref="U50:V50"/>
    <mergeCell ref="I22:M22"/>
    <mergeCell ref="O22:P22"/>
    <mergeCell ref="Q22:W22"/>
    <mergeCell ref="I20:M20"/>
    <mergeCell ref="O20:P20"/>
    <mergeCell ref="Q20:W20"/>
    <mergeCell ref="G40:X41"/>
    <mergeCell ref="E24:X25"/>
    <mergeCell ref="T43:U43"/>
    <mergeCell ref="W43:X43"/>
    <mergeCell ref="T49:U49"/>
    <mergeCell ref="D45:I46"/>
    <mergeCell ref="AG49:AH49"/>
    <mergeCell ref="AI49:AK49"/>
    <mergeCell ref="J44:S44"/>
    <mergeCell ref="T44:AF44"/>
    <mergeCell ref="AG44:AL44"/>
    <mergeCell ref="J45:S46"/>
    <mergeCell ref="T45:U45"/>
    <mergeCell ref="AG45:AH45"/>
    <mergeCell ref="AI45:AK45"/>
    <mergeCell ref="U46:V46"/>
    <mergeCell ref="Z46:AB46"/>
    <mergeCell ref="AG46:AH46"/>
    <mergeCell ref="AI46:AK46"/>
    <mergeCell ref="E12:X13"/>
    <mergeCell ref="B1:AM1"/>
    <mergeCell ref="AN1:AT1"/>
    <mergeCell ref="B3:Y3"/>
    <mergeCell ref="Z3:AM3"/>
    <mergeCell ref="Z6:AM7"/>
    <mergeCell ref="D18:Y18"/>
    <mergeCell ref="Z25:AE25"/>
    <mergeCell ref="AF25:AL25"/>
    <mergeCell ref="AA27:AM30"/>
    <mergeCell ref="F20:H20"/>
    <mergeCell ref="F22:H22"/>
    <mergeCell ref="AA14:AM18"/>
    <mergeCell ref="Z31:AE31"/>
    <mergeCell ref="AF31:AL31"/>
    <mergeCell ref="D49:I50"/>
    <mergeCell ref="J49:S50"/>
    <mergeCell ref="AG50:AH50"/>
    <mergeCell ref="AI50:AK50"/>
    <mergeCell ref="E31:X32"/>
    <mergeCell ref="D47:I48"/>
    <mergeCell ref="J47:S48"/>
    <mergeCell ref="T47:U47"/>
    <mergeCell ref="AG47:AH47"/>
    <mergeCell ref="AI47:AK47"/>
    <mergeCell ref="U48:V48"/>
    <mergeCell ref="AG48:AH48"/>
    <mergeCell ref="AI48:AK48"/>
    <mergeCell ref="D44:I44"/>
    <mergeCell ref="D52:Y52"/>
    <mergeCell ref="U55:V55"/>
    <mergeCell ref="AA55:AM59"/>
    <mergeCell ref="D57:Y57"/>
    <mergeCell ref="E59:X61"/>
  </mergeCells>
  <phoneticPr fontId="2"/>
  <dataValidations count="1">
    <dataValidation type="list" allowBlank="1" showInputMessage="1" showErrorMessage="1" sqref="AF50 AF46 AH46 AF48 AH48 AH50" xr:uid="{AC9B8FAC-BCB1-47BE-9833-E8B468214ABC}">
      <formula1>"有,無"</formula1>
    </dataValidation>
  </dataValidations>
  <hyperlinks>
    <hyperlink ref="AN1:AT1" location="目次!A1" display="目次に戻る" xr:uid="{9722756E-EDAF-4737-8F6D-B337CB8D011B}"/>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33</xdr:row>
                    <xdr:rowOff>38100</xdr:rowOff>
                  </from>
                  <to>
                    <xdr:col>23</xdr:col>
                    <xdr:colOff>25400</xdr:colOff>
                    <xdr:row>34</xdr:row>
                    <xdr:rowOff>38100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24</xdr:col>
                    <xdr:colOff>19050</xdr:colOff>
                    <xdr:row>33</xdr:row>
                    <xdr:rowOff>38100</xdr:rowOff>
                  </from>
                  <to>
                    <xdr:col>27</xdr:col>
                    <xdr:colOff>152400</xdr:colOff>
                    <xdr:row>34</xdr:row>
                    <xdr:rowOff>38100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165100</xdr:colOff>
                    <xdr:row>36</xdr:row>
                    <xdr:rowOff>152400</xdr:rowOff>
                  </from>
                  <to>
                    <xdr:col>5</xdr:col>
                    <xdr:colOff>107950</xdr:colOff>
                    <xdr:row>38</xdr:row>
                    <xdr:rowOff>25400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165100</xdr:colOff>
                    <xdr:row>35</xdr:row>
                    <xdr:rowOff>152400</xdr:rowOff>
                  </from>
                  <to>
                    <xdr:col>5</xdr:col>
                    <xdr:colOff>107950</xdr:colOff>
                    <xdr:row>37</xdr:row>
                    <xdr:rowOff>25400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165100</xdr:colOff>
                    <xdr:row>37</xdr:row>
                    <xdr:rowOff>152400</xdr:rowOff>
                  </from>
                  <to>
                    <xdr:col>5</xdr:col>
                    <xdr:colOff>107950</xdr:colOff>
                    <xdr:row>39</xdr:row>
                    <xdr:rowOff>25400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27</xdr:row>
                    <xdr:rowOff>50800</xdr:rowOff>
                  </from>
                  <to>
                    <xdr:col>23</xdr:col>
                    <xdr:colOff>25400</xdr:colOff>
                    <xdr:row>28</xdr:row>
                    <xdr:rowOff>50800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24</xdr:col>
                    <xdr:colOff>19050</xdr:colOff>
                    <xdr:row>27</xdr:row>
                    <xdr:rowOff>50800</xdr:rowOff>
                  </from>
                  <to>
                    <xdr:col>27</xdr:col>
                    <xdr:colOff>152400</xdr:colOff>
                    <xdr:row>28</xdr:row>
                    <xdr:rowOff>50800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101600</xdr:rowOff>
                  </from>
                  <to>
                    <xdr:col>23</xdr:col>
                    <xdr:colOff>25400</xdr:colOff>
                    <xdr:row>53</xdr:row>
                    <xdr:rowOff>101600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24</xdr:col>
                    <xdr:colOff>19050</xdr:colOff>
                    <xdr:row>52</xdr:row>
                    <xdr:rowOff>101600</xdr:rowOff>
                  </from>
                  <to>
                    <xdr:col>27</xdr:col>
                    <xdr:colOff>152400</xdr:colOff>
                    <xdr:row>53</xdr:row>
                    <xdr:rowOff>101600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31750</xdr:rowOff>
                  </from>
                  <to>
                    <xdr:col>23</xdr:col>
                    <xdr:colOff>25400</xdr:colOff>
                    <xdr:row>9</xdr:row>
                    <xdr:rowOff>31750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24</xdr:col>
                    <xdr:colOff>19050</xdr:colOff>
                    <xdr:row>8</xdr:row>
                    <xdr:rowOff>31750</xdr:rowOff>
                  </from>
                  <to>
                    <xdr:col>27</xdr:col>
                    <xdr:colOff>152400</xdr:colOff>
                    <xdr:row>9</xdr:row>
                    <xdr:rowOff>31750</xdr:rowOff>
                  </to>
                </anchor>
              </controlPr>
            </control>
          </mc:Choice>
        </mc:AlternateContent>
        <mc:AlternateContent xmlns:mc="http://schemas.openxmlformats.org/markup-compatibility/2006">
          <mc:Choice Requires="x14">
            <control shapeId="253965" r:id="rId15" name="Check Box 1">
              <controlPr defaultSize="0" autoFill="0" autoLine="0" autoPict="0">
                <anchor moveWithCells="1">
                  <from>
                    <xdr:col>16</xdr:col>
                    <xdr:colOff>152400</xdr:colOff>
                    <xdr:row>33</xdr:row>
                    <xdr:rowOff>0</xdr:rowOff>
                  </from>
                  <to>
                    <xdr:col>20</xdr:col>
                    <xdr:colOff>101600</xdr:colOff>
                    <xdr:row>34</xdr:row>
                    <xdr:rowOff>0</xdr:rowOff>
                  </to>
                </anchor>
              </controlPr>
            </control>
          </mc:Choice>
        </mc:AlternateContent>
        <mc:AlternateContent xmlns:mc="http://schemas.openxmlformats.org/markup-compatibility/2006">
          <mc:Choice Requires="x14">
            <control shapeId="253966" r:id="rId16" name="Check Box 2">
              <controlPr defaultSize="0" autoFill="0" autoLine="0" autoPict="0">
                <anchor moveWithCells="1">
                  <from>
                    <xdr:col>21</xdr:col>
                    <xdr:colOff>31750</xdr:colOff>
                    <xdr:row>33</xdr:row>
                    <xdr:rowOff>0</xdr:rowOff>
                  </from>
                  <to>
                    <xdr:col>24</xdr:col>
                    <xdr:colOff>152400</xdr:colOff>
                    <xdr:row>34</xdr:row>
                    <xdr:rowOff>0</xdr:rowOff>
                  </to>
                </anchor>
              </controlPr>
            </control>
          </mc:Choice>
        </mc:AlternateContent>
        <mc:AlternateContent xmlns:mc="http://schemas.openxmlformats.org/markup-compatibility/2006">
          <mc:Choice Requires="x14">
            <control shapeId="253967" r:id="rId17" name="Check Box 3">
              <controlPr defaultSize="0" autoFill="0" autoLine="0" autoPict="0">
                <anchor moveWithCells="1">
                  <from>
                    <xdr:col>3</xdr:col>
                    <xdr:colOff>165100</xdr:colOff>
                    <xdr:row>36</xdr:row>
                    <xdr:rowOff>152400</xdr:rowOff>
                  </from>
                  <to>
                    <xdr:col>5</xdr:col>
                    <xdr:colOff>114300</xdr:colOff>
                    <xdr:row>38</xdr:row>
                    <xdr:rowOff>12700</xdr:rowOff>
                  </to>
                </anchor>
              </controlPr>
            </control>
          </mc:Choice>
        </mc:AlternateContent>
        <mc:AlternateContent xmlns:mc="http://schemas.openxmlformats.org/markup-compatibility/2006">
          <mc:Choice Requires="x14">
            <control shapeId="253968" r:id="rId18" name="Check Box 4">
              <controlPr defaultSize="0" autoFill="0" autoLine="0" autoPict="0">
                <anchor moveWithCells="1">
                  <from>
                    <xdr:col>3</xdr:col>
                    <xdr:colOff>165100</xdr:colOff>
                    <xdr:row>35</xdr:row>
                    <xdr:rowOff>152400</xdr:rowOff>
                  </from>
                  <to>
                    <xdr:col>5</xdr:col>
                    <xdr:colOff>114300</xdr:colOff>
                    <xdr:row>37</xdr:row>
                    <xdr:rowOff>12700</xdr:rowOff>
                  </to>
                </anchor>
              </controlPr>
            </control>
          </mc:Choice>
        </mc:AlternateContent>
        <mc:AlternateContent xmlns:mc="http://schemas.openxmlformats.org/markup-compatibility/2006">
          <mc:Choice Requires="x14">
            <control shapeId="253969" r:id="rId19" name="Check Box 6">
              <controlPr defaultSize="0" autoFill="0" autoLine="0" autoPict="0">
                <anchor moveWithCells="1">
                  <from>
                    <xdr:col>3</xdr:col>
                    <xdr:colOff>165100</xdr:colOff>
                    <xdr:row>37</xdr:row>
                    <xdr:rowOff>152400</xdr:rowOff>
                  </from>
                  <to>
                    <xdr:col>5</xdr:col>
                    <xdr:colOff>114300</xdr:colOff>
                    <xdr:row>39</xdr:row>
                    <xdr:rowOff>12700</xdr:rowOff>
                  </to>
                </anchor>
              </controlPr>
            </control>
          </mc:Choice>
        </mc:AlternateContent>
        <mc:AlternateContent xmlns:mc="http://schemas.openxmlformats.org/markup-compatibility/2006">
          <mc:Choice Requires="x14">
            <control shapeId="253970" r:id="rId20" name="Check Box 7">
              <controlPr defaultSize="0" autoFill="0" autoLine="0" autoPict="0">
                <anchor moveWithCells="1">
                  <from>
                    <xdr:col>16</xdr:col>
                    <xdr:colOff>152400</xdr:colOff>
                    <xdr:row>27</xdr:row>
                    <xdr:rowOff>0</xdr:rowOff>
                  </from>
                  <to>
                    <xdr:col>20</xdr:col>
                    <xdr:colOff>101600</xdr:colOff>
                    <xdr:row>28</xdr:row>
                    <xdr:rowOff>0</xdr:rowOff>
                  </to>
                </anchor>
              </controlPr>
            </control>
          </mc:Choice>
        </mc:AlternateContent>
        <mc:AlternateContent xmlns:mc="http://schemas.openxmlformats.org/markup-compatibility/2006">
          <mc:Choice Requires="x14">
            <control shapeId="253971" r:id="rId21" name="Check Box 8">
              <controlPr defaultSize="0" autoFill="0" autoLine="0" autoPict="0">
                <anchor moveWithCells="1">
                  <from>
                    <xdr:col>21</xdr:col>
                    <xdr:colOff>31750</xdr:colOff>
                    <xdr:row>27</xdr:row>
                    <xdr:rowOff>0</xdr:rowOff>
                  </from>
                  <to>
                    <xdr:col>24</xdr:col>
                    <xdr:colOff>152400</xdr:colOff>
                    <xdr:row>28</xdr:row>
                    <xdr:rowOff>0</xdr:rowOff>
                  </to>
                </anchor>
              </controlPr>
            </control>
          </mc:Choice>
        </mc:AlternateContent>
        <mc:AlternateContent xmlns:mc="http://schemas.openxmlformats.org/markup-compatibility/2006">
          <mc:Choice Requires="x14">
            <control shapeId="253972" r:id="rId22" name="Check Box 9">
              <controlPr defaultSize="0" autoFill="0" autoLine="0" autoPict="0">
                <anchor moveWithCells="1">
                  <from>
                    <xdr:col>16</xdr:col>
                    <xdr:colOff>152400</xdr:colOff>
                    <xdr:row>52</xdr:row>
                    <xdr:rowOff>0</xdr:rowOff>
                  </from>
                  <to>
                    <xdr:col>20</xdr:col>
                    <xdr:colOff>101600</xdr:colOff>
                    <xdr:row>53</xdr:row>
                    <xdr:rowOff>0</xdr:rowOff>
                  </to>
                </anchor>
              </controlPr>
            </control>
          </mc:Choice>
        </mc:AlternateContent>
        <mc:AlternateContent xmlns:mc="http://schemas.openxmlformats.org/markup-compatibility/2006">
          <mc:Choice Requires="x14">
            <control shapeId="253973" r:id="rId23" name="Check Box 10">
              <controlPr defaultSize="0" autoFill="0" autoLine="0" autoPict="0">
                <anchor moveWithCells="1">
                  <from>
                    <xdr:col>21</xdr:col>
                    <xdr:colOff>31750</xdr:colOff>
                    <xdr:row>52</xdr:row>
                    <xdr:rowOff>0</xdr:rowOff>
                  </from>
                  <to>
                    <xdr:col>24</xdr:col>
                    <xdr:colOff>152400</xdr:colOff>
                    <xdr:row>53</xdr:row>
                    <xdr:rowOff>0</xdr:rowOff>
                  </to>
                </anchor>
              </controlPr>
            </control>
          </mc:Choice>
        </mc:AlternateContent>
        <mc:AlternateContent xmlns:mc="http://schemas.openxmlformats.org/markup-compatibility/2006">
          <mc:Choice Requires="x14">
            <control shapeId="253974" r:id="rId24" name="Check Box 11">
              <controlPr defaultSize="0" autoFill="0" autoLine="0" autoPict="0">
                <anchor moveWithCells="1">
                  <from>
                    <xdr:col>16</xdr:col>
                    <xdr:colOff>152400</xdr:colOff>
                    <xdr:row>8</xdr:row>
                    <xdr:rowOff>0</xdr:rowOff>
                  </from>
                  <to>
                    <xdr:col>20</xdr:col>
                    <xdr:colOff>101600</xdr:colOff>
                    <xdr:row>9</xdr:row>
                    <xdr:rowOff>0</xdr:rowOff>
                  </to>
                </anchor>
              </controlPr>
            </control>
          </mc:Choice>
        </mc:AlternateContent>
        <mc:AlternateContent xmlns:mc="http://schemas.openxmlformats.org/markup-compatibility/2006">
          <mc:Choice Requires="x14">
            <control shapeId="253975" r:id="rId25" name="Check Box 12">
              <controlPr defaultSize="0" autoFill="0" autoLine="0" autoPict="0">
                <anchor moveWithCells="1">
                  <from>
                    <xdr:col>21</xdr:col>
                    <xdr:colOff>31750</xdr:colOff>
                    <xdr:row>8</xdr:row>
                    <xdr:rowOff>0</xdr:rowOff>
                  </from>
                  <to>
                    <xdr:col>24</xdr:col>
                    <xdr:colOff>152400</xdr:colOff>
                    <xdr:row>9</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B050"/>
  </sheetPr>
  <dimension ref="A1:BV65"/>
  <sheetViews>
    <sheetView showGridLines="0" view="pageBreakPreview" zoomScaleNormal="100" zoomScaleSheetLayoutView="100" workbookViewId="0">
      <selection activeCell="B1" sqref="B1:AL1"/>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7" width="2.36328125" style="5" customWidth="1"/>
    <col min="18" max="18" width="2.36328125" style="121" customWidth="1"/>
    <col min="19" max="23" width="2.36328125" style="5" customWidth="1"/>
    <col min="24" max="24" width="2.36328125" style="121" customWidth="1"/>
    <col min="25" max="26" width="2.36328125" style="5" customWidth="1"/>
    <col min="27" max="27" width="5.453125" style="5" customWidth="1"/>
    <col min="28" max="89" width="2.36328125" style="5" customWidth="1"/>
    <col min="90" max="16384" width="8" style="5"/>
  </cols>
  <sheetData>
    <row r="1" spans="1:44" ht="14.15" customHeight="1">
      <c r="B1" s="2394" t="s">
        <v>2224</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846"/>
      <c r="AN1" s="2071" t="s">
        <v>1428</v>
      </c>
      <c r="AO1" s="2071"/>
      <c r="AP1" s="2071"/>
      <c r="AQ1" s="2071"/>
      <c r="AR1" s="2071"/>
    </row>
    <row r="2" spans="1:44" ht="5.15" customHeight="1" thickBot="1"/>
    <row r="3" spans="1:44" ht="14.15" customHeight="1">
      <c r="B3" s="2395" t="s">
        <v>531</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155</v>
      </c>
      <c r="AC3" s="2396"/>
      <c r="AD3" s="2396"/>
      <c r="AE3" s="2396"/>
      <c r="AF3" s="2396"/>
      <c r="AG3" s="2396"/>
      <c r="AH3" s="2396"/>
      <c r="AI3" s="2396"/>
      <c r="AJ3" s="2396"/>
      <c r="AK3" s="2396"/>
      <c r="AL3" s="2797"/>
      <c r="AM3" s="145"/>
      <c r="AP3" s="5" t="s">
        <v>1756</v>
      </c>
    </row>
    <row r="4" spans="1:44" ht="7" customHeight="1">
      <c r="A4" s="6"/>
      <c r="B4" s="68"/>
      <c r="C4" s="113"/>
      <c r="D4" s="1"/>
      <c r="E4" s="499"/>
      <c r="F4" s="6"/>
      <c r="G4" s="6"/>
      <c r="H4" s="1"/>
      <c r="I4" s="1"/>
      <c r="J4" s="1"/>
      <c r="K4" s="1"/>
      <c r="L4" s="1"/>
      <c r="M4" s="1"/>
      <c r="N4" s="1"/>
      <c r="O4" s="1"/>
      <c r="P4" s="1"/>
      <c r="Q4" s="1"/>
      <c r="S4" s="6"/>
      <c r="T4" s="1"/>
      <c r="U4" s="1"/>
      <c r="V4" s="1"/>
      <c r="W4" s="1"/>
      <c r="Y4" s="6"/>
      <c r="Z4" s="114"/>
      <c r="AA4" s="115"/>
      <c r="AB4" s="105"/>
      <c r="AC4" s="115"/>
      <c r="AD4" s="115"/>
      <c r="AE4" s="115"/>
      <c r="AF4" s="115"/>
      <c r="AG4" s="115"/>
      <c r="AH4" s="115"/>
      <c r="AI4" s="115"/>
      <c r="AJ4" s="82"/>
      <c r="AK4" s="574"/>
      <c r="AL4" s="116"/>
      <c r="AM4" s="264"/>
    </row>
    <row r="5" spans="1:44" ht="14.15" customHeight="1">
      <c r="A5" s="6"/>
      <c r="B5" s="68"/>
      <c r="C5" s="1" t="s">
        <v>536</v>
      </c>
      <c r="F5" s="69"/>
      <c r="G5" s="69"/>
      <c r="H5" s="6"/>
      <c r="I5" s="6"/>
      <c r="J5" s="6"/>
      <c r="K5" s="6"/>
      <c r="L5" s="6"/>
      <c r="M5" s="6"/>
      <c r="N5" s="6"/>
      <c r="O5" s="6"/>
      <c r="P5" s="6"/>
      <c r="Q5" s="6"/>
      <c r="R5" s="499"/>
      <c r="S5" s="6"/>
      <c r="T5" s="2415"/>
      <c r="U5" s="2415"/>
      <c r="V5" s="8"/>
      <c r="W5" s="2415"/>
      <c r="X5" s="2415"/>
      <c r="Y5" s="6"/>
      <c r="Z5" s="3"/>
      <c r="AA5" s="6"/>
      <c r="AB5" s="117"/>
      <c r="AC5" s="6"/>
      <c r="AD5" s="6"/>
      <c r="AE5" s="6"/>
      <c r="AF5" s="6"/>
      <c r="AG5" s="6"/>
      <c r="AH5" s="6"/>
      <c r="AI5" s="6"/>
      <c r="AK5" s="6"/>
      <c r="AL5" s="67"/>
      <c r="AM5" s="655"/>
    </row>
    <row r="6" spans="1:44" ht="14.15" customHeight="1">
      <c r="A6" s="6"/>
      <c r="B6" s="68"/>
      <c r="C6" s="882"/>
      <c r="D6" s="878"/>
      <c r="E6" s="755"/>
      <c r="F6" s="878"/>
      <c r="G6" s="879"/>
      <c r="H6" s="3750" t="s">
        <v>1814</v>
      </c>
      <c r="I6" s="3751"/>
      <c r="J6" s="3751"/>
      <c r="K6" s="3752"/>
      <c r="L6" s="3420" t="s">
        <v>1815</v>
      </c>
      <c r="M6" s="3421"/>
      <c r="N6" s="3421"/>
      <c r="O6" s="3422"/>
      <c r="P6" s="3420" t="s">
        <v>1816</v>
      </c>
      <c r="Q6" s="3421"/>
      <c r="R6" s="3421"/>
      <c r="S6" s="3422"/>
      <c r="T6" s="3379" t="s">
        <v>1817</v>
      </c>
      <c r="U6" s="3380"/>
      <c r="V6" s="3380"/>
      <c r="W6" s="3380"/>
      <c r="X6" s="3380"/>
      <c r="Y6" s="3380"/>
      <c r="Z6" s="3381"/>
      <c r="AA6" s="3379" t="s">
        <v>174</v>
      </c>
      <c r="AB6" s="3380"/>
      <c r="AC6" s="3380"/>
      <c r="AD6" s="3380"/>
      <c r="AE6" s="3380"/>
      <c r="AF6" s="3380"/>
      <c r="AG6" s="3381"/>
      <c r="AL6" s="67"/>
      <c r="AM6" s="655"/>
    </row>
    <row r="7" spans="1:44" ht="14.15" customHeight="1">
      <c r="A7" s="6"/>
      <c r="B7" s="68"/>
      <c r="C7" s="2324" t="s">
        <v>145</v>
      </c>
      <c r="D7" s="2325"/>
      <c r="E7" s="2325"/>
      <c r="F7" s="2325"/>
      <c r="G7" s="2326"/>
      <c r="H7" s="5079"/>
      <c r="I7" s="5080"/>
      <c r="J7" s="5080"/>
      <c r="K7" s="5081"/>
      <c r="L7" s="5079"/>
      <c r="M7" s="5080"/>
      <c r="N7" s="5080"/>
      <c r="O7" s="5081"/>
      <c r="P7" s="5079"/>
      <c r="Q7" s="5080"/>
      <c r="R7" s="5080"/>
      <c r="S7" s="5081"/>
      <c r="T7" s="841"/>
      <c r="U7" s="572"/>
      <c r="V7" s="572"/>
      <c r="W7" s="572"/>
      <c r="X7" s="947"/>
      <c r="Y7" s="572"/>
      <c r="Z7" s="573"/>
      <c r="AA7" s="841"/>
      <c r="AB7" s="572"/>
      <c r="AC7" s="572"/>
      <c r="AD7" s="572"/>
      <c r="AE7" s="572"/>
      <c r="AF7" s="572"/>
      <c r="AG7" s="573"/>
      <c r="AL7" s="67"/>
      <c r="AM7" s="655"/>
    </row>
    <row r="8" spans="1:44" ht="14.15" customHeight="1">
      <c r="A8" s="6"/>
      <c r="B8" s="68"/>
      <c r="C8" s="2324" t="s">
        <v>537</v>
      </c>
      <c r="D8" s="2325"/>
      <c r="E8" s="2325"/>
      <c r="F8" s="2325"/>
      <c r="G8" s="2326"/>
      <c r="H8" s="5079"/>
      <c r="I8" s="5080"/>
      <c r="J8" s="5080"/>
      <c r="K8" s="5081"/>
      <c r="L8" s="5079"/>
      <c r="M8" s="5080"/>
      <c r="N8" s="5080"/>
      <c r="O8" s="5081"/>
      <c r="P8" s="5079"/>
      <c r="Q8" s="5080"/>
      <c r="R8" s="5080"/>
      <c r="S8" s="5081"/>
      <c r="T8" s="841"/>
      <c r="U8" s="572"/>
      <c r="V8" s="572"/>
      <c r="W8" s="572"/>
      <c r="X8" s="947"/>
      <c r="Y8" s="572"/>
      <c r="Z8" s="573"/>
      <c r="AA8" s="841"/>
      <c r="AB8" s="572"/>
      <c r="AC8" s="572"/>
      <c r="AD8" s="572"/>
      <c r="AE8" s="572"/>
      <c r="AF8" s="572"/>
      <c r="AG8" s="573"/>
      <c r="AL8" s="118"/>
      <c r="AM8" s="659"/>
    </row>
    <row r="9" spans="1:44" ht="14.15" customHeight="1">
      <c r="A9" s="6"/>
      <c r="B9" s="68"/>
      <c r="C9" s="5" t="s">
        <v>538</v>
      </c>
      <c r="D9" s="6"/>
      <c r="F9" s="1"/>
      <c r="G9" s="1"/>
      <c r="H9" s="1"/>
      <c r="I9" s="1"/>
      <c r="J9" s="1"/>
      <c r="K9" s="1"/>
      <c r="L9" s="1"/>
      <c r="M9" s="72"/>
      <c r="N9" s="72"/>
      <c r="O9" s="72"/>
      <c r="P9" s="72"/>
      <c r="Q9" s="1"/>
      <c r="S9" s="1"/>
      <c r="T9" s="1"/>
      <c r="U9" s="1"/>
      <c r="V9" s="1"/>
      <c r="W9" s="1"/>
      <c r="Y9" s="119"/>
      <c r="Z9" s="119"/>
      <c r="AA9" s="82"/>
      <c r="AB9" s="6"/>
      <c r="AC9" s="1"/>
      <c r="AD9" s="1"/>
      <c r="AE9" s="1"/>
      <c r="AF9" s="1"/>
      <c r="AG9" s="1"/>
      <c r="AH9" s="1"/>
      <c r="AI9" s="1"/>
      <c r="AJ9" s="1"/>
      <c r="AK9" s="1"/>
      <c r="AL9" s="67"/>
      <c r="AM9" s="655"/>
    </row>
    <row r="10" spans="1:44" ht="14.15" customHeight="1">
      <c r="A10" s="6"/>
      <c r="B10" s="68"/>
      <c r="C10" s="6"/>
      <c r="E10" s="499"/>
      <c r="F10" s="6"/>
      <c r="G10" s="6"/>
      <c r="H10" s="6"/>
      <c r="I10" s="6"/>
      <c r="J10" s="6"/>
      <c r="K10" s="6"/>
      <c r="L10" s="6"/>
      <c r="M10" s="6"/>
      <c r="N10" s="6"/>
      <c r="O10" s="6"/>
      <c r="P10" s="6"/>
      <c r="Q10" s="6"/>
      <c r="R10" s="499"/>
      <c r="S10" s="6"/>
      <c r="T10" s="6"/>
      <c r="U10" s="6"/>
      <c r="V10" s="6"/>
      <c r="W10" s="6"/>
      <c r="X10" s="499"/>
      <c r="Y10" s="6"/>
      <c r="Z10" s="6"/>
      <c r="AA10" s="70"/>
      <c r="AB10" s="6"/>
      <c r="AC10" s="6"/>
      <c r="AD10" s="6"/>
      <c r="AE10" s="6"/>
      <c r="AF10" s="6"/>
      <c r="AG10" s="6"/>
      <c r="AH10" s="6"/>
      <c r="AI10" s="6"/>
      <c r="AJ10" s="6"/>
      <c r="AK10" s="6"/>
      <c r="AL10" s="67"/>
      <c r="AM10" s="655"/>
    </row>
    <row r="11" spans="1:44" ht="14.15" customHeight="1">
      <c r="A11" s="6"/>
      <c r="B11" s="68"/>
      <c r="C11" s="6" t="s">
        <v>2323</v>
      </c>
      <c r="D11" s="81"/>
      <c r="E11" s="581"/>
      <c r="F11" s="81"/>
      <c r="G11" s="81"/>
      <c r="H11" s="81"/>
      <c r="I11" s="81"/>
      <c r="J11" s="81"/>
      <c r="K11" s="81"/>
      <c r="L11" s="81"/>
      <c r="M11" s="81"/>
      <c r="N11" s="81"/>
      <c r="O11" s="81"/>
      <c r="P11" s="81"/>
      <c r="Q11" s="81"/>
      <c r="R11" s="581"/>
      <c r="S11" s="81"/>
      <c r="T11" s="81"/>
      <c r="U11" s="81"/>
      <c r="V11" s="81"/>
      <c r="W11" s="81"/>
      <c r="X11" s="581"/>
      <c r="Y11" s="81"/>
      <c r="Z11" s="81"/>
      <c r="AA11" s="343"/>
      <c r="AB11" s="81"/>
      <c r="AC11" s="81"/>
      <c r="AD11" s="81"/>
      <c r="AE11" s="81"/>
      <c r="AF11" s="81"/>
      <c r="AG11" s="81"/>
      <c r="AH11" s="81"/>
      <c r="AI11" s="81"/>
      <c r="AJ11" s="81"/>
      <c r="AK11" s="81"/>
      <c r="AL11" s="67"/>
      <c r="AM11" s="655"/>
    </row>
    <row r="12" spans="1:44" ht="14.15" customHeight="1">
      <c r="A12" s="6"/>
      <c r="B12" s="68"/>
      <c r="D12" s="6" t="s">
        <v>2322</v>
      </c>
      <c r="E12" s="581"/>
      <c r="F12" s="81"/>
      <c r="G12" s="81"/>
      <c r="H12" s="81"/>
      <c r="I12" s="81"/>
      <c r="J12" s="81"/>
      <c r="K12" s="81"/>
      <c r="L12" s="81"/>
      <c r="M12" s="81"/>
      <c r="N12" s="81"/>
      <c r="O12" s="81"/>
      <c r="P12" s="81"/>
      <c r="Q12" s="81"/>
      <c r="R12" s="581"/>
      <c r="S12" s="81"/>
      <c r="T12" s="81"/>
      <c r="U12" s="81"/>
      <c r="V12" s="81"/>
      <c r="W12" s="81"/>
      <c r="X12" s="581"/>
      <c r="Y12" s="81"/>
      <c r="Z12" s="81"/>
      <c r="AA12" s="343"/>
      <c r="AB12" s="81"/>
      <c r="AC12" s="81"/>
      <c r="AD12" s="81"/>
      <c r="AE12" s="81"/>
      <c r="AF12" s="81"/>
      <c r="AG12" s="81"/>
      <c r="AH12" s="81"/>
      <c r="AI12" s="81"/>
      <c r="AJ12" s="81"/>
      <c r="AK12" s="1"/>
      <c r="AL12" s="67"/>
      <c r="AM12" s="655"/>
      <c r="AQ12" s="17"/>
    </row>
    <row r="13" spans="1:44" ht="14.15" customHeight="1">
      <c r="A13" s="6"/>
      <c r="B13" s="68"/>
      <c r="D13" s="6" t="s">
        <v>572</v>
      </c>
      <c r="F13" s="1"/>
      <c r="G13" s="1"/>
      <c r="H13" s="1"/>
      <c r="I13" s="1"/>
      <c r="J13" s="1"/>
      <c r="K13" s="1"/>
      <c r="L13" s="1"/>
      <c r="M13" s="1"/>
      <c r="N13" s="1"/>
      <c r="O13" s="1"/>
      <c r="P13" s="1"/>
      <c r="Q13" s="1"/>
      <c r="S13" s="1"/>
      <c r="V13" s="8"/>
      <c r="Y13" s="1"/>
      <c r="AA13" s="343"/>
      <c r="AB13" s="81"/>
      <c r="AD13" s="800"/>
      <c r="AE13" s="800"/>
      <c r="AF13" s="800"/>
      <c r="AG13" s="800"/>
      <c r="AH13" s="800"/>
      <c r="AI13" s="800"/>
      <c r="AJ13" s="800"/>
      <c r="AK13" s="800"/>
      <c r="AL13" s="1550"/>
      <c r="AM13" s="655"/>
    </row>
    <row r="14" spans="1:44" ht="14.15" customHeight="1">
      <c r="A14" s="6"/>
      <c r="B14" s="68"/>
      <c r="C14" s="6"/>
      <c r="D14" s="1"/>
      <c r="F14" s="82" t="s">
        <v>539</v>
      </c>
      <c r="G14" s="6"/>
      <c r="H14" s="6"/>
      <c r="I14" s="72"/>
      <c r="J14" s="72"/>
      <c r="K14" s="1"/>
      <c r="L14" s="99"/>
      <c r="M14" s="6"/>
      <c r="N14" s="6"/>
      <c r="O14" s="6"/>
      <c r="P14" s="6"/>
      <c r="Q14" s="6"/>
      <c r="R14" s="96"/>
      <c r="S14" s="96"/>
      <c r="T14" s="97"/>
      <c r="U14" s="98"/>
      <c r="V14" s="98"/>
      <c r="W14" s="6"/>
      <c r="X14" s="499"/>
      <c r="Y14" s="65"/>
      <c r="AA14" s="343"/>
      <c r="AB14" s="81"/>
      <c r="AC14" s="800"/>
      <c r="AD14" s="800"/>
      <c r="AE14" s="800"/>
      <c r="AF14" s="800"/>
      <c r="AG14" s="800"/>
      <c r="AH14" s="800"/>
      <c r="AI14" s="800"/>
      <c r="AJ14" s="800"/>
      <c r="AK14" s="800"/>
      <c r="AL14" s="1550"/>
      <c r="AM14" s="655"/>
    </row>
    <row r="15" spans="1:44" ht="14.15" customHeight="1">
      <c r="A15" s="6"/>
      <c r="B15" s="68"/>
      <c r="C15" s="6"/>
      <c r="F15" s="82" t="s">
        <v>172</v>
      </c>
      <c r="G15" s="81"/>
      <c r="H15" s="81"/>
      <c r="I15" s="81"/>
      <c r="J15" s="81"/>
      <c r="K15" s="81"/>
      <c r="L15" s="81"/>
      <c r="M15" s="81"/>
      <c r="N15" s="81"/>
      <c r="O15" s="81"/>
      <c r="P15" s="81"/>
      <c r="Q15" s="1"/>
      <c r="S15" s="6"/>
      <c r="T15" s="1"/>
      <c r="U15" s="1"/>
      <c r="V15" s="1"/>
      <c r="W15" s="1"/>
      <c r="X15" s="581"/>
      <c r="Y15" s="81"/>
      <c r="AA15" s="343"/>
      <c r="AB15" s="81"/>
      <c r="AC15" s="800"/>
      <c r="AD15" s="800"/>
      <c r="AE15" s="800"/>
      <c r="AF15" s="800"/>
      <c r="AG15" s="800"/>
      <c r="AH15" s="800"/>
      <c r="AI15" s="800"/>
      <c r="AJ15" s="800"/>
      <c r="AK15" s="800"/>
      <c r="AL15" s="1550"/>
      <c r="AM15" s="655"/>
    </row>
    <row r="16" spans="1:44" ht="14.15" customHeight="1">
      <c r="A16" s="6"/>
      <c r="B16" s="68"/>
      <c r="C16" s="6"/>
      <c r="F16" s="82" t="s">
        <v>173</v>
      </c>
      <c r="H16" s="81"/>
      <c r="I16" s="81"/>
      <c r="J16" s="81"/>
      <c r="K16" s="81"/>
      <c r="L16" s="81"/>
      <c r="M16" s="81"/>
      <c r="N16" s="609"/>
      <c r="O16" s="609"/>
      <c r="P16" s="9"/>
      <c r="Q16" s="609"/>
      <c r="R16" s="234"/>
      <c r="S16" s="295"/>
      <c r="T16" s="609"/>
      <c r="U16" s="609"/>
      <c r="V16" s="9"/>
      <c r="W16" s="1"/>
      <c r="X16" s="499"/>
      <c r="Y16" s="6"/>
      <c r="AA16" s="343"/>
      <c r="AB16" s="81"/>
      <c r="AC16" s="800"/>
      <c r="AD16" s="800"/>
      <c r="AE16" s="800"/>
      <c r="AF16" s="800"/>
      <c r="AG16" s="800"/>
      <c r="AH16" s="800"/>
      <c r="AI16" s="800"/>
      <c r="AJ16" s="800"/>
      <c r="AK16" s="800"/>
      <c r="AL16" s="1550"/>
      <c r="AM16" s="655"/>
      <c r="AP16" s="216" t="s">
        <v>1699</v>
      </c>
    </row>
    <row r="17" spans="1:74" ht="14.15" customHeight="1">
      <c r="A17" s="6"/>
      <c r="B17" s="68"/>
      <c r="C17" s="6"/>
      <c r="D17" s="1"/>
      <c r="F17" s="82" t="s">
        <v>65</v>
      </c>
      <c r="H17" s="81"/>
      <c r="I17" s="5068"/>
      <c r="J17" s="5068"/>
      <c r="K17" s="5068"/>
      <c r="L17" s="5068"/>
      <c r="M17" s="5068"/>
      <c r="N17" s="5068"/>
      <c r="O17" s="5068"/>
      <c r="P17" s="5068"/>
      <c r="Q17" s="5068"/>
      <c r="R17" s="5068"/>
      <c r="S17" s="5068"/>
      <c r="T17" s="5068"/>
      <c r="U17" s="5068"/>
      <c r="V17" s="5068"/>
      <c r="W17" s="5068"/>
      <c r="X17" s="5068"/>
      <c r="Y17" s="5068"/>
      <c r="Z17" s="5068"/>
      <c r="AA17" s="343"/>
      <c r="AB17" s="81"/>
      <c r="AC17" s="800"/>
      <c r="AD17" s="800"/>
      <c r="AE17" s="800"/>
      <c r="AF17" s="800"/>
      <c r="AG17" s="800"/>
      <c r="AH17" s="800"/>
      <c r="AI17" s="800"/>
      <c r="AJ17" s="800"/>
      <c r="AK17" s="800"/>
      <c r="AL17" s="1550"/>
      <c r="AM17" s="655"/>
      <c r="AP17" s="185" t="s">
        <v>2035</v>
      </c>
    </row>
    <row r="18" spans="1:74" ht="14.15" customHeight="1">
      <c r="A18" s="6"/>
      <c r="B18" s="68"/>
      <c r="C18" s="6"/>
      <c r="D18" s="1"/>
      <c r="H18" s="81"/>
      <c r="I18" s="5068"/>
      <c r="J18" s="5068"/>
      <c r="K18" s="5068"/>
      <c r="L18" s="5068"/>
      <c r="M18" s="5068"/>
      <c r="N18" s="5068"/>
      <c r="O18" s="5068"/>
      <c r="P18" s="5068"/>
      <c r="Q18" s="5068"/>
      <c r="R18" s="5068"/>
      <c r="S18" s="5068"/>
      <c r="T18" s="5068"/>
      <c r="U18" s="5068"/>
      <c r="V18" s="5068"/>
      <c r="W18" s="5068"/>
      <c r="X18" s="5068"/>
      <c r="Y18" s="5068"/>
      <c r="Z18" s="5068"/>
      <c r="AA18" s="343"/>
      <c r="AB18" s="81"/>
      <c r="AC18" s="800"/>
      <c r="AD18" s="800"/>
      <c r="AE18" s="800"/>
      <c r="AF18" s="800"/>
      <c r="AG18" s="800"/>
      <c r="AH18" s="800"/>
      <c r="AI18" s="800"/>
      <c r="AJ18" s="800"/>
      <c r="AK18" s="800"/>
      <c r="AL18" s="1550"/>
      <c r="AM18" s="655"/>
      <c r="AP18" s="2401" t="s">
        <v>2034</v>
      </c>
      <c r="AQ18" s="2401"/>
      <c r="AR18" s="2401"/>
      <c r="AS18" s="2401"/>
      <c r="AT18" s="2401"/>
      <c r="AU18" s="2401"/>
      <c r="AV18" s="2401"/>
      <c r="AW18" s="2401"/>
      <c r="AX18" s="2401"/>
      <c r="AY18" s="2401"/>
      <c r="AZ18" s="2401"/>
      <c r="BA18" s="2401"/>
      <c r="BB18" s="2401"/>
      <c r="BC18" s="2401"/>
      <c r="BD18" s="2401"/>
      <c r="BE18" s="2401"/>
      <c r="BF18" s="2401"/>
      <c r="BG18" s="2401"/>
      <c r="BH18" s="2401"/>
      <c r="BI18" s="2401"/>
      <c r="BJ18" s="2401"/>
      <c r="BK18" s="2401"/>
      <c r="BL18" s="2401"/>
      <c r="BM18" s="2401"/>
      <c r="BN18" s="2401"/>
      <c r="BO18" s="2401"/>
      <c r="BP18" s="2401"/>
      <c r="BQ18" s="2401"/>
      <c r="BR18" s="2401"/>
      <c r="BS18" s="2401"/>
      <c r="BT18" s="2401"/>
    </row>
    <row r="19" spans="1:74" ht="14.15" customHeight="1">
      <c r="A19" s="6"/>
      <c r="B19" s="68"/>
      <c r="C19" s="6"/>
      <c r="D19" s="1"/>
      <c r="G19" s="1"/>
      <c r="H19" s="81"/>
      <c r="I19" s="1449"/>
      <c r="J19" s="1449"/>
      <c r="K19" s="1449"/>
      <c r="L19" s="1449"/>
      <c r="M19" s="1449"/>
      <c r="N19" s="1449"/>
      <c r="O19" s="1449"/>
      <c r="P19" s="1449"/>
      <c r="Q19" s="1449"/>
      <c r="R19" s="1449"/>
      <c r="S19" s="1449"/>
      <c r="T19" s="1449"/>
      <c r="U19" s="1449"/>
      <c r="V19" s="1449"/>
      <c r="W19" s="1449"/>
      <c r="X19" s="1449"/>
      <c r="Y19" s="1449"/>
      <c r="Z19" s="1449"/>
      <c r="AA19" s="343"/>
      <c r="AB19" s="81"/>
      <c r="AC19" s="800"/>
      <c r="AD19" s="800"/>
      <c r="AE19" s="800"/>
      <c r="AF19" s="800"/>
      <c r="AG19" s="800"/>
      <c r="AH19" s="800"/>
      <c r="AI19" s="800"/>
      <c r="AJ19" s="800"/>
      <c r="AK19" s="800"/>
      <c r="AL19" s="1550"/>
      <c r="AM19" s="659"/>
      <c r="AP19" s="2401"/>
      <c r="AQ19" s="2401"/>
      <c r="AR19" s="2401"/>
      <c r="AS19" s="2401"/>
      <c r="AT19" s="2401"/>
      <c r="AU19" s="2401"/>
      <c r="AV19" s="2401"/>
      <c r="AW19" s="2401"/>
      <c r="AX19" s="2401"/>
      <c r="AY19" s="2401"/>
      <c r="AZ19" s="2401"/>
      <c r="BA19" s="2401"/>
      <c r="BB19" s="2401"/>
      <c r="BC19" s="2401"/>
      <c r="BD19" s="2401"/>
      <c r="BE19" s="2401"/>
      <c r="BF19" s="2401"/>
      <c r="BG19" s="2401"/>
      <c r="BH19" s="2401"/>
      <c r="BI19" s="2401"/>
      <c r="BJ19" s="2401"/>
      <c r="BK19" s="2401"/>
      <c r="BL19" s="2401"/>
      <c r="BM19" s="2401"/>
      <c r="BN19" s="2401"/>
      <c r="BO19" s="2401"/>
      <c r="BP19" s="2401"/>
      <c r="BQ19" s="2401"/>
      <c r="BR19" s="2401"/>
      <c r="BS19" s="2401"/>
      <c r="BT19" s="2401"/>
    </row>
    <row r="20" spans="1:74" ht="14.15" customHeight="1">
      <c r="A20" s="6"/>
      <c r="B20" s="68"/>
      <c r="C20" s="1198" t="s">
        <v>2324</v>
      </c>
      <c r="D20" s="589"/>
      <c r="G20" s="1"/>
      <c r="H20" s="81"/>
      <c r="I20" s="1449"/>
      <c r="J20" s="1449"/>
      <c r="K20" s="1449"/>
      <c r="L20" s="1449"/>
      <c r="M20" s="1449"/>
      <c r="N20" s="1449"/>
      <c r="O20" s="1449"/>
      <c r="P20" s="1449"/>
      <c r="Q20" s="1449"/>
      <c r="R20" s="1449"/>
      <c r="S20" s="1449"/>
      <c r="T20" s="1449"/>
      <c r="U20" s="1449"/>
      <c r="V20" s="1449"/>
      <c r="W20" s="1449"/>
      <c r="X20" s="1449"/>
      <c r="Y20" s="1449"/>
      <c r="Z20" s="1449"/>
      <c r="AA20" s="343"/>
      <c r="AB20" s="81"/>
      <c r="AC20" s="800"/>
      <c r="AD20" s="800"/>
      <c r="AE20" s="800"/>
      <c r="AF20" s="800"/>
      <c r="AG20" s="800"/>
      <c r="AH20" s="800"/>
      <c r="AI20" s="800"/>
      <c r="AJ20" s="800"/>
      <c r="AK20" s="800"/>
      <c r="AL20" s="1550"/>
      <c r="AM20" s="659"/>
      <c r="AP20" s="2401"/>
      <c r="AQ20" s="2401"/>
      <c r="AR20" s="2401"/>
      <c r="AS20" s="2401"/>
      <c r="AT20" s="2401"/>
      <c r="AU20" s="2401"/>
      <c r="AV20" s="2401"/>
      <c r="AW20" s="2401"/>
      <c r="AX20" s="2401"/>
      <c r="AY20" s="2401"/>
      <c r="AZ20" s="2401"/>
      <c r="BA20" s="2401"/>
      <c r="BB20" s="2401"/>
      <c r="BC20" s="2401"/>
      <c r="BD20" s="2401"/>
      <c r="BE20" s="2401"/>
      <c r="BF20" s="2401"/>
      <c r="BG20" s="2401"/>
      <c r="BH20" s="2401"/>
      <c r="BI20" s="2401"/>
      <c r="BJ20" s="2401"/>
      <c r="BK20" s="2401"/>
      <c r="BL20" s="2401"/>
      <c r="BM20" s="2401"/>
      <c r="BN20" s="2401"/>
      <c r="BO20" s="2401"/>
      <c r="BP20" s="2401"/>
      <c r="BQ20" s="2401"/>
      <c r="BR20" s="2401"/>
      <c r="BS20" s="2401"/>
      <c r="BT20" s="2401"/>
    </row>
    <row r="21" spans="1:74" ht="14.15" customHeight="1">
      <c r="A21" s="6"/>
      <c r="B21" s="68"/>
      <c r="C21" s="560"/>
      <c r="D21" s="1217" t="s">
        <v>2325</v>
      </c>
      <c r="G21" s="1"/>
      <c r="H21" s="81"/>
      <c r="I21" s="1449"/>
      <c r="J21" s="1449"/>
      <c r="K21" s="1449"/>
      <c r="L21" s="1449"/>
      <c r="M21" s="1449"/>
      <c r="N21" s="1449"/>
      <c r="O21" s="1449"/>
      <c r="P21" s="1449"/>
      <c r="Q21" s="1449"/>
      <c r="R21" s="1449"/>
      <c r="S21" s="1449"/>
      <c r="T21" s="1449"/>
      <c r="U21" s="1449"/>
      <c r="V21" s="1449"/>
      <c r="W21" s="1449"/>
      <c r="X21" s="1449"/>
      <c r="Y21" s="1449"/>
      <c r="Z21" s="1449"/>
      <c r="AA21" s="343"/>
      <c r="AB21" s="81"/>
      <c r="AC21" s="800"/>
      <c r="AD21" s="800"/>
      <c r="AE21" s="800"/>
      <c r="AF21" s="800"/>
      <c r="AG21" s="800"/>
      <c r="AH21" s="800"/>
      <c r="AI21" s="800"/>
      <c r="AJ21" s="800"/>
      <c r="AK21" s="800"/>
      <c r="AL21" s="1550"/>
      <c r="AM21" s="659"/>
      <c r="AP21" s="2401"/>
      <c r="AQ21" s="2401"/>
      <c r="AR21" s="2401"/>
      <c r="AS21" s="2401"/>
      <c r="AT21" s="2401"/>
      <c r="AU21" s="2401"/>
      <c r="AV21" s="2401"/>
      <c r="AW21" s="2401"/>
      <c r="AX21" s="2401"/>
      <c r="AY21" s="2401"/>
      <c r="AZ21" s="2401"/>
      <c r="BA21" s="2401"/>
      <c r="BB21" s="2401"/>
      <c r="BC21" s="2401"/>
      <c r="BD21" s="2401"/>
      <c r="BE21" s="2401"/>
      <c r="BF21" s="2401"/>
      <c r="BG21" s="2401"/>
      <c r="BH21" s="2401"/>
      <c r="BI21" s="2401"/>
      <c r="BJ21" s="2401"/>
      <c r="BK21" s="2401"/>
      <c r="BL21" s="2401"/>
      <c r="BM21" s="2401"/>
      <c r="BN21" s="2401"/>
      <c r="BO21" s="2401"/>
      <c r="BP21" s="2401"/>
      <c r="BQ21" s="2401"/>
      <c r="BR21" s="2401"/>
      <c r="BS21" s="2401"/>
      <c r="BT21" s="2401"/>
    </row>
    <row r="22" spans="1:74" ht="14.15" customHeight="1">
      <c r="A22" s="6"/>
      <c r="B22" s="68"/>
      <c r="C22" s="1198"/>
      <c r="D22" s="1198" t="s">
        <v>564</v>
      </c>
      <c r="G22" s="1"/>
      <c r="H22" s="81"/>
      <c r="I22" s="1449"/>
      <c r="J22" s="1449"/>
      <c r="K22" s="1449"/>
      <c r="L22" s="1449"/>
      <c r="M22" s="1449"/>
      <c r="N22" s="1449"/>
      <c r="O22" s="1449"/>
      <c r="P22" s="1449"/>
      <c r="Q22" s="1449"/>
      <c r="R22" s="1449"/>
      <c r="S22" s="1449"/>
      <c r="T22" s="1449"/>
      <c r="U22" s="1449"/>
      <c r="V22" s="1449"/>
      <c r="W22" s="1449"/>
      <c r="X22" s="1449"/>
      <c r="Y22" s="1449"/>
      <c r="Z22" s="1449"/>
      <c r="AA22" s="343"/>
      <c r="AB22" s="1191" t="s">
        <v>165</v>
      </c>
      <c r="AC22" s="2401" t="s">
        <v>1528</v>
      </c>
      <c r="AD22" s="2401"/>
      <c r="AE22" s="2401"/>
      <c r="AF22" s="2401"/>
      <c r="AG22" s="2401"/>
      <c r="AH22" s="2401"/>
      <c r="AI22" s="2401"/>
      <c r="AJ22" s="2401"/>
      <c r="AK22" s="2401"/>
      <c r="AL22" s="2437"/>
      <c r="AM22" s="659"/>
      <c r="AP22" s="2401"/>
      <c r="AQ22" s="2401"/>
      <c r="AR22" s="2401"/>
      <c r="AS22" s="2401"/>
      <c r="AT22" s="2401"/>
      <c r="AU22" s="2401"/>
      <c r="AV22" s="2401"/>
      <c r="AW22" s="2401"/>
      <c r="AX22" s="2401"/>
      <c r="AY22" s="2401"/>
      <c r="AZ22" s="2401"/>
      <c r="BA22" s="2401"/>
      <c r="BB22" s="2401"/>
      <c r="BC22" s="2401"/>
      <c r="BD22" s="2401"/>
      <c r="BE22" s="2401"/>
      <c r="BF22" s="2401"/>
      <c r="BG22" s="2401"/>
      <c r="BH22" s="2401"/>
      <c r="BI22" s="2401"/>
      <c r="BJ22" s="2401"/>
      <c r="BK22" s="2401"/>
      <c r="BL22" s="2401"/>
      <c r="BM22" s="2401"/>
      <c r="BN22" s="2401"/>
      <c r="BO22" s="2401"/>
      <c r="BP22" s="2401"/>
      <c r="BQ22" s="2401"/>
      <c r="BR22" s="2401"/>
      <c r="BS22" s="2401"/>
      <c r="BT22" s="2401"/>
    </row>
    <row r="23" spans="1:74" ht="14.15" customHeight="1">
      <c r="A23" s="6"/>
      <c r="B23" s="68"/>
      <c r="C23" s="1694"/>
      <c r="D23" s="1694"/>
      <c r="E23" s="1891"/>
      <c r="F23" s="1891"/>
      <c r="G23" s="1891"/>
      <c r="H23" s="1891"/>
      <c r="I23" s="1891"/>
      <c r="J23" s="1891"/>
      <c r="K23" s="1891"/>
      <c r="L23" s="1891"/>
      <c r="M23" s="1891"/>
      <c r="N23" s="1891"/>
      <c r="O23" s="1891"/>
      <c r="P23" s="1891"/>
      <c r="Q23" s="1891"/>
      <c r="R23" s="1891"/>
      <c r="S23" s="1891"/>
      <c r="T23" s="1891"/>
      <c r="U23" s="1891"/>
      <c r="V23" s="1891"/>
      <c r="W23" s="1891"/>
      <c r="X23" s="1891"/>
      <c r="Y23" s="1891"/>
      <c r="Z23" s="1891"/>
      <c r="AA23" s="343"/>
      <c r="AB23" s="81"/>
      <c r="AC23" s="2401"/>
      <c r="AD23" s="2401"/>
      <c r="AE23" s="2401"/>
      <c r="AF23" s="2401"/>
      <c r="AG23" s="2401"/>
      <c r="AH23" s="2401"/>
      <c r="AI23" s="2401"/>
      <c r="AJ23" s="2401"/>
      <c r="AK23" s="2401"/>
      <c r="AL23" s="2437"/>
      <c r="AM23" s="659"/>
      <c r="AP23" s="2401"/>
      <c r="AQ23" s="2401"/>
      <c r="AR23" s="2401"/>
      <c r="AS23" s="2401"/>
      <c r="AT23" s="2401"/>
      <c r="AU23" s="2401"/>
      <c r="AV23" s="2401"/>
      <c r="AW23" s="2401"/>
      <c r="AX23" s="2401"/>
      <c r="AY23" s="2401"/>
      <c r="AZ23" s="2401"/>
      <c r="BA23" s="2401"/>
      <c r="BB23" s="2401"/>
      <c r="BC23" s="2401"/>
      <c r="BD23" s="2401"/>
      <c r="BE23" s="2401"/>
      <c r="BF23" s="2401"/>
      <c r="BG23" s="2401"/>
      <c r="BH23" s="2401"/>
      <c r="BI23" s="2401"/>
      <c r="BJ23" s="2401"/>
      <c r="BK23" s="2401"/>
      <c r="BL23" s="2401"/>
      <c r="BM23" s="2401"/>
      <c r="BN23" s="2401"/>
      <c r="BO23" s="2401"/>
      <c r="BP23" s="2401"/>
      <c r="BQ23" s="2401"/>
      <c r="BR23" s="2401"/>
      <c r="BS23" s="2401"/>
      <c r="BT23" s="2401"/>
    </row>
    <row r="24" spans="1:74" ht="14.15" customHeight="1">
      <c r="A24" s="6"/>
      <c r="B24" s="68"/>
      <c r="C24" s="1694"/>
      <c r="D24" s="1676"/>
      <c r="E24" s="1891"/>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343"/>
      <c r="AB24" s="81"/>
      <c r="AC24" s="2401"/>
      <c r="AD24" s="2401"/>
      <c r="AE24" s="2401"/>
      <c r="AF24" s="2401"/>
      <c r="AG24" s="2401"/>
      <c r="AH24" s="2401"/>
      <c r="AI24" s="2401"/>
      <c r="AJ24" s="2401"/>
      <c r="AK24" s="2401"/>
      <c r="AL24" s="2437"/>
      <c r="AM24" s="659"/>
      <c r="AP24" s="2401"/>
      <c r="AQ24" s="2401"/>
      <c r="AR24" s="2401"/>
      <c r="AS24" s="2401"/>
      <c r="AT24" s="2401"/>
      <c r="AU24" s="2401"/>
      <c r="AV24" s="2401"/>
      <c r="AW24" s="2401"/>
      <c r="AX24" s="2401"/>
      <c r="AY24" s="2401"/>
      <c r="AZ24" s="2401"/>
      <c r="BA24" s="2401"/>
      <c r="BB24" s="2401"/>
      <c r="BC24" s="2401"/>
      <c r="BD24" s="2401"/>
      <c r="BE24" s="2401"/>
      <c r="BF24" s="2401"/>
      <c r="BG24" s="2401"/>
      <c r="BH24" s="2401"/>
      <c r="BI24" s="2401"/>
      <c r="BJ24" s="2401"/>
      <c r="BK24" s="2401"/>
      <c r="BL24" s="2401"/>
      <c r="BM24" s="2401"/>
      <c r="BN24" s="2401"/>
      <c r="BO24" s="2401"/>
      <c r="BP24" s="2401"/>
      <c r="BQ24" s="2401"/>
      <c r="BR24" s="2401"/>
      <c r="BS24" s="2401"/>
      <c r="BT24" s="2401"/>
    </row>
    <row r="25" spans="1:74" ht="14.15" customHeight="1">
      <c r="A25" s="6"/>
      <c r="B25" s="68"/>
      <c r="C25" s="6"/>
      <c r="D25" s="1"/>
      <c r="F25" s="1"/>
      <c r="G25" s="1"/>
      <c r="H25" s="1"/>
      <c r="I25" s="1"/>
      <c r="J25" s="1"/>
      <c r="K25" s="1"/>
      <c r="L25" s="1"/>
      <c r="M25" s="1"/>
      <c r="N25" s="1"/>
      <c r="O25" s="1"/>
      <c r="Q25" s="1"/>
      <c r="T25" s="1"/>
      <c r="U25" s="1"/>
      <c r="V25" s="1"/>
      <c r="Y25" s="6"/>
      <c r="AA25" s="6"/>
      <c r="AB25" s="152"/>
      <c r="AC25" s="2401"/>
      <c r="AD25" s="2401"/>
      <c r="AE25" s="2401"/>
      <c r="AF25" s="2401"/>
      <c r="AG25" s="2401"/>
      <c r="AH25" s="2401"/>
      <c r="AI25" s="2401"/>
      <c r="AJ25" s="2401"/>
      <c r="AK25" s="2401"/>
      <c r="AL25" s="2437"/>
      <c r="AM25" s="655"/>
      <c r="AP25" s="2401"/>
      <c r="AQ25" s="2401"/>
      <c r="AR25" s="2401"/>
      <c r="AS25" s="2401"/>
      <c r="AT25" s="2401"/>
      <c r="AU25" s="2401"/>
      <c r="AV25" s="2401"/>
      <c r="AW25" s="2401"/>
      <c r="AX25" s="2401"/>
      <c r="AY25" s="2401"/>
      <c r="AZ25" s="2401"/>
      <c r="BA25" s="2401"/>
      <c r="BB25" s="2401"/>
      <c r="BC25" s="2401"/>
      <c r="BD25" s="2401"/>
      <c r="BE25" s="2401"/>
      <c r="BF25" s="2401"/>
      <c r="BG25" s="2401"/>
      <c r="BH25" s="2401"/>
      <c r="BI25" s="2401"/>
      <c r="BJ25" s="2401"/>
      <c r="BK25" s="2401"/>
      <c r="BL25" s="2401"/>
      <c r="BM25" s="2401"/>
      <c r="BN25" s="2401"/>
      <c r="BO25" s="2401"/>
      <c r="BP25" s="2401"/>
      <c r="BQ25" s="2401"/>
      <c r="BR25" s="2401"/>
      <c r="BS25" s="2401"/>
      <c r="BT25" s="2401"/>
    </row>
    <row r="26" spans="1:74" ht="14.15" customHeight="1">
      <c r="A26" s="6"/>
      <c r="B26" s="68"/>
      <c r="C26" s="2656" t="s">
        <v>2326</v>
      </c>
      <c r="D26" s="2656"/>
      <c r="E26" s="2656"/>
      <c r="F26" s="2656"/>
      <c r="G26" s="2656"/>
      <c r="H26" s="2656"/>
      <c r="I26" s="2656"/>
      <c r="J26" s="2656"/>
      <c r="K26" s="2656"/>
      <c r="L26" s="2656"/>
      <c r="M26" s="2656"/>
      <c r="N26" s="2656"/>
      <c r="O26" s="2656"/>
      <c r="P26" s="2656"/>
      <c r="Q26" s="2656"/>
      <c r="R26" s="2656"/>
      <c r="S26" s="2656"/>
      <c r="T26" s="2656"/>
      <c r="U26" s="2656"/>
      <c r="V26" s="2656"/>
      <c r="W26" s="2656"/>
      <c r="X26" s="2656"/>
      <c r="Y26" s="2656"/>
      <c r="Z26" s="2656"/>
      <c r="AA26" s="2656"/>
      <c r="AB26" s="152"/>
      <c r="AC26" s="2401"/>
      <c r="AD26" s="2401"/>
      <c r="AE26" s="2401"/>
      <c r="AF26" s="2401"/>
      <c r="AG26" s="2401"/>
      <c r="AH26" s="2401"/>
      <c r="AI26" s="2401"/>
      <c r="AJ26" s="2401"/>
      <c r="AK26" s="2401"/>
      <c r="AL26" s="2437"/>
      <c r="AM26" s="655"/>
      <c r="AN26" s="121"/>
      <c r="AO26" s="121"/>
      <c r="AP26" s="1522"/>
      <c r="AQ26" s="1508"/>
      <c r="AR26" s="1508"/>
      <c r="AS26" s="1508"/>
      <c r="AT26" s="1508"/>
      <c r="AU26" s="1508"/>
      <c r="AV26" s="1508"/>
      <c r="AW26" s="1508"/>
      <c r="AX26" s="1508"/>
      <c r="AY26" s="1508"/>
      <c r="AZ26" s="1508"/>
      <c r="BA26" s="1508"/>
      <c r="BB26" s="1508"/>
      <c r="BC26" s="1508"/>
      <c r="BD26" s="1508"/>
      <c r="BE26" s="1508"/>
      <c r="BF26" s="1508"/>
      <c r="BG26" s="1508"/>
      <c r="BH26" s="1508"/>
      <c r="BI26" s="1508"/>
      <c r="BJ26" s="1508"/>
      <c r="BK26" s="1508"/>
      <c r="BL26" s="1508"/>
      <c r="BM26" s="1508"/>
      <c r="BN26" s="1508"/>
      <c r="BO26" s="1508"/>
      <c r="BP26" s="1508"/>
      <c r="BQ26" s="1508"/>
      <c r="BR26" s="1508"/>
      <c r="BS26" s="1508"/>
      <c r="BT26" s="1508"/>
      <c r="BU26" s="121"/>
      <c r="BV26" s="121"/>
    </row>
    <row r="27" spans="1:74" ht="14.15" customHeight="1">
      <c r="A27" s="6"/>
      <c r="B27" s="68"/>
      <c r="C27" s="1"/>
      <c r="D27" s="1" t="s">
        <v>2322</v>
      </c>
      <c r="E27" s="499"/>
      <c r="F27" s="1"/>
      <c r="G27" s="1"/>
      <c r="H27" s="1"/>
      <c r="I27" s="1"/>
      <c r="J27" s="1"/>
      <c r="K27" s="1"/>
      <c r="L27" s="1"/>
      <c r="N27" s="1"/>
      <c r="O27" s="1"/>
      <c r="P27" s="1"/>
      <c r="Q27" s="1"/>
      <c r="S27" s="1"/>
      <c r="T27" s="1"/>
      <c r="U27" s="1"/>
      <c r="V27" s="1"/>
      <c r="W27" s="1"/>
      <c r="Y27" s="1"/>
      <c r="AA27" s="1"/>
      <c r="AB27" s="152"/>
      <c r="AC27" s="2401"/>
      <c r="AD27" s="2401"/>
      <c r="AE27" s="2401"/>
      <c r="AF27" s="2401"/>
      <c r="AG27" s="2401"/>
      <c r="AH27" s="2401"/>
      <c r="AI27" s="2401"/>
      <c r="AJ27" s="2401"/>
      <c r="AK27" s="2401"/>
      <c r="AL27" s="2437"/>
      <c r="AM27" s="655"/>
      <c r="AN27" s="121"/>
      <c r="AO27" s="121"/>
      <c r="AP27" s="121"/>
      <c r="AQ27" s="121"/>
      <c r="AR27" s="121"/>
      <c r="AS27" s="121"/>
      <c r="AT27" s="121"/>
      <c r="AU27" s="121"/>
      <c r="AV27" s="121"/>
      <c r="AW27" s="1509"/>
      <c r="AX27" s="1509"/>
      <c r="AY27" s="1509"/>
      <c r="AZ27" s="1509"/>
      <c r="BA27" s="1509"/>
      <c r="BB27" s="1509"/>
      <c r="BC27" s="1509"/>
      <c r="BD27" s="1509"/>
      <c r="BE27" s="1509"/>
      <c r="BF27" s="1509"/>
      <c r="BG27" s="1509"/>
      <c r="BH27" s="121"/>
      <c r="BI27" s="121"/>
      <c r="BJ27" s="121"/>
      <c r="BK27" s="121"/>
      <c r="BL27" s="121"/>
      <c r="BM27" s="121"/>
      <c r="BN27" s="121"/>
      <c r="BO27" s="121"/>
      <c r="BP27" s="121"/>
      <c r="BQ27" s="121"/>
      <c r="BR27" s="121"/>
      <c r="BS27" s="121"/>
      <c r="BT27" s="121"/>
      <c r="BU27" s="121"/>
      <c r="BV27" s="121"/>
    </row>
    <row r="28" spans="1:74" ht="14.15" customHeight="1">
      <c r="A28" s="6"/>
      <c r="B28" s="68"/>
      <c r="C28" s="6"/>
      <c r="D28" s="6"/>
      <c r="F28" s="1"/>
      <c r="G28" s="1"/>
      <c r="H28" s="1"/>
      <c r="I28" s="1"/>
      <c r="J28" s="1"/>
      <c r="K28" s="1"/>
      <c r="L28" s="1"/>
      <c r="M28" s="1"/>
      <c r="N28" s="1"/>
      <c r="O28" s="1"/>
      <c r="P28" s="1"/>
      <c r="Q28" s="6"/>
      <c r="R28" s="96"/>
      <c r="S28" s="96"/>
      <c r="T28" s="97"/>
      <c r="U28" s="98"/>
      <c r="V28" s="98"/>
      <c r="W28" s="6"/>
      <c r="X28" s="499"/>
      <c r="Y28" s="65"/>
      <c r="AA28" s="1"/>
      <c r="AB28" s="152"/>
      <c r="AC28" s="2401"/>
      <c r="AD28" s="2401"/>
      <c r="AE28" s="2401"/>
      <c r="AF28" s="2401"/>
      <c r="AG28" s="2401"/>
      <c r="AH28" s="2401"/>
      <c r="AI28" s="2401"/>
      <c r="AJ28" s="2401"/>
      <c r="AK28" s="2401"/>
      <c r="AL28" s="2437"/>
      <c r="AM28" s="655"/>
      <c r="AN28" s="121"/>
      <c r="AO28" s="121"/>
      <c r="AP28" s="1434"/>
      <c r="AQ28" s="1434"/>
      <c r="AR28" s="1434"/>
      <c r="AS28" s="121"/>
      <c r="AT28" s="121"/>
      <c r="AU28" s="121"/>
      <c r="AV28" s="121"/>
      <c r="AW28" s="1509"/>
      <c r="AX28" s="1509"/>
      <c r="AY28" s="1509"/>
      <c r="AZ28" s="1509"/>
      <c r="BA28" s="1509"/>
      <c r="BB28" s="1509"/>
      <c r="BC28" s="1509"/>
      <c r="BD28" s="1509"/>
      <c r="BE28" s="1509"/>
      <c r="BF28" s="1509"/>
      <c r="BG28" s="1509"/>
      <c r="BH28" s="121"/>
      <c r="BI28" s="121"/>
      <c r="BJ28" s="121"/>
      <c r="BK28" s="121"/>
      <c r="BL28" s="121"/>
      <c r="BM28" s="121"/>
      <c r="BN28" s="121"/>
      <c r="BO28" s="121"/>
      <c r="BP28" s="121"/>
      <c r="BQ28" s="121"/>
      <c r="BR28" s="121"/>
      <c r="BS28" s="121"/>
      <c r="BT28" s="121"/>
      <c r="BU28" s="121"/>
      <c r="BV28" s="121"/>
    </row>
    <row r="29" spans="1:74" ht="14.15" customHeight="1">
      <c r="A29" s="6"/>
      <c r="B29" s="68"/>
      <c r="C29" s="6"/>
      <c r="D29" s="1"/>
      <c r="F29" s="6"/>
      <c r="G29" s="6"/>
      <c r="H29" s="6"/>
      <c r="I29" s="6"/>
      <c r="J29" s="6"/>
      <c r="K29" s="6"/>
      <c r="L29" s="6"/>
      <c r="M29" s="6"/>
      <c r="N29" s="6"/>
      <c r="O29" s="6"/>
      <c r="P29" s="6"/>
      <c r="Q29" s="6"/>
      <c r="R29" s="499"/>
      <c r="S29" s="64"/>
      <c r="T29" s="64"/>
      <c r="U29" s="64"/>
      <c r="V29" s="64"/>
      <c r="W29" s="64"/>
      <c r="X29" s="96"/>
      <c r="Y29" s="65"/>
      <c r="AA29" s="6"/>
      <c r="AB29" s="66"/>
      <c r="AC29" s="2401"/>
      <c r="AD29" s="2401"/>
      <c r="AE29" s="2401"/>
      <c r="AF29" s="2401"/>
      <c r="AG29" s="2401"/>
      <c r="AH29" s="2401"/>
      <c r="AI29" s="2401"/>
      <c r="AJ29" s="2401"/>
      <c r="AK29" s="2401"/>
      <c r="AL29" s="2437"/>
      <c r="AM29" s="655"/>
      <c r="AN29" s="121"/>
      <c r="AO29" s="121"/>
      <c r="AP29" s="1518"/>
      <c r="AQ29" s="1518"/>
      <c r="AR29" s="1518"/>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row>
    <row r="30" spans="1:74" ht="14.15" customHeight="1">
      <c r="A30" s="6"/>
      <c r="B30" s="68"/>
      <c r="C30" s="69" t="s">
        <v>540</v>
      </c>
      <c r="D30" s="1"/>
      <c r="F30" s="6"/>
      <c r="G30" s="6"/>
      <c r="H30" s="6"/>
      <c r="I30" s="6"/>
      <c r="J30" s="6"/>
      <c r="K30" s="6"/>
      <c r="L30" s="6"/>
      <c r="M30" s="6"/>
      <c r="N30" s="6"/>
      <c r="O30" s="6"/>
      <c r="P30" s="6"/>
      <c r="Q30" s="6"/>
      <c r="R30" s="499"/>
      <c r="S30" s="64"/>
      <c r="T30" s="64"/>
      <c r="U30" s="64"/>
      <c r="V30" s="64"/>
      <c r="W30" s="64"/>
      <c r="X30" s="96"/>
      <c r="Y30" s="65"/>
      <c r="AA30" s="6"/>
      <c r="AB30" s="229" t="s">
        <v>15</v>
      </c>
      <c r="AC30" s="115" t="s">
        <v>2038</v>
      </c>
      <c r="AD30" s="557"/>
      <c r="AE30" s="557"/>
      <c r="AF30" s="557"/>
      <c r="AG30" s="557"/>
      <c r="AH30" s="557"/>
      <c r="AI30" s="557"/>
      <c r="AJ30" s="557"/>
      <c r="AK30" s="557"/>
      <c r="AL30" s="606"/>
      <c r="AM30" s="656"/>
      <c r="AN30" s="121"/>
      <c r="AO30" s="12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row>
    <row r="31" spans="1:74" ht="14.15" customHeight="1">
      <c r="A31" s="6"/>
      <c r="B31" s="68"/>
      <c r="C31" s="6" t="s">
        <v>1818</v>
      </c>
      <c r="D31" s="1"/>
      <c r="F31" s="1"/>
      <c r="G31" s="1"/>
      <c r="H31" s="1"/>
      <c r="I31" s="1"/>
      <c r="J31" s="1"/>
      <c r="K31" s="1"/>
      <c r="L31" s="1"/>
      <c r="M31" s="1"/>
      <c r="N31" s="1"/>
      <c r="O31" s="1"/>
      <c r="P31" s="1"/>
      <c r="Q31" s="1"/>
      <c r="S31" s="1"/>
      <c r="V31" s="8"/>
      <c r="Y31" s="1"/>
      <c r="AB31" s="152"/>
      <c r="AC31" s="557"/>
      <c r="AD31" s="557"/>
      <c r="AE31" s="557"/>
      <c r="AF31" s="557"/>
      <c r="AG31" s="557"/>
      <c r="AH31" s="557"/>
      <c r="AI31" s="557"/>
      <c r="AJ31" s="557"/>
      <c r="AK31" s="557"/>
      <c r="AL31" s="606"/>
      <c r="AM31" s="656"/>
      <c r="AN31" s="121"/>
      <c r="AO31" s="12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row>
    <row r="32" spans="1:74" ht="14.15" customHeight="1">
      <c r="A32" s="6"/>
      <c r="B32" s="68"/>
      <c r="C32" s="6"/>
      <c r="D32" s="1" t="s">
        <v>1819</v>
      </c>
      <c r="F32" s="1"/>
      <c r="G32" s="1"/>
      <c r="H32" s="1"/>
      <c r="I32" s="1"/>
      <c r="J32" s="1"/>
      <c r="K32" s="1"/>
      <c r="L32" s="1"/>
      <c r="M32" s="1"/>
      <c r="N32" s="1"/>
      <c r="O32" s="1"/>
      <c r="P32" s="1"/>
      <c r="Q32" s="1"/>
      <c r="S32" s="1"/>
      <c r="T32" s="1"/>
      <c r="U32" s="1"/>
      <c r="V32" s="1"/>
      <c r="W32" s="1"/>
      <c r="Y32" s="1"/>
      <c r="Z32" s="1"/>
      <c r="AA32" s="1167"/>
      <c r="AB32" s="71"/>
      <c r="AC32" s="557"/>
      <c r="AD32" s="557"/>
      <c r="AE32" s="557"/>
      <c r="AF32" s="557"/>
      <c r="AG32" s="557"/>
      <c r="AH32" s="557"/>
      <c r="AI32" s="557"/>
      <c r="AJ32" s="557"/>
      <c r="AK32" s="557"/>
      <c r="AL32" s="606"/>
      <c r="AM32" s="656"/>
      <c r="AN32" s="121"/>
      <c r="AO32" s="12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row>
    <row r="33" spans="1:74" ht="14.15" customHeight="1">
      <c r="A33" s="6"/>
      <c r="B33" s="68"/>
      <c r="C33" s="6"/>
      <c r="D33" s="1" t="s">
        <v>1820</v>
      </c>
      <c r="F33" s="6"/>
      <c r="G33" s="6"/>
      <c r="H33" s="6"/>
      <c r="I33" s="72"/>
      <c r="J33" s="72"/>
      <c r="K33" s="1"/>
      <c r="L33" s="99"/>
      <c r="M33" s="6"/>
      <c r="N33" s="6"/>
      <c r="O33" s="6"/>
      <c r="P33" s="6"/>
      <c r="Q33" s="6"/>
      <c r="R33" s="96"/>
      <c r="S33" s="96"/>
      <c r="T33" s="97"/>
      <c r="U33" s="98"/>
      <c r="V33" s="98"/>
      <c r="W33" s="6"/>
      <c r="X33" s="499"/>
      <c r="Y33" s="65"/>
      <c r="AB33" s="71"/>
      <c r="AC33" s="557"/>
      <c r="AD33" s="557"/>
      <c r="AE33" s="557"/>
      <c r="AF33" s="557"/>
      <c r="AG33" s="557"/>
      <c r="AH33" s="557"/>
      <c r="AI33" s="557"/>
      <c r="AJ33" s="557"/>
      <c r="AK33" s="557"/>
      <c r="AL33" s="606"/>
      <c r="AM33" s="656"/>
      <c r="AN33" s="121"/>
      <c r="AO33" s="12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row>
    <row r="34" spans="1:74" ht="14.15" customHeight="1">
      <c r="A34" s="6"/>
      <c r="B34" s="68"/>
      <c r="C34" s="6"/>
      <c r="D34" s="1"/>
      <c r="F34" s="6"/>
      <c r="G34" s="6"/>
      <c r="H34" s="6"/>
      <c r="I34" s="72"/>
      <c r="J34" s="72"/>
      <c r="K34" s="1"/>
      <c r="L34" s="99"/>
      <c r="M34" s="6"/>
      <c r="N34" s="6"/>
      <c r="O34" s="6"/>
      <c r="P34" s="6"/>
      <c r="Q34" s="6"/>
      <c r="R34" s="96"/>
      <c r="S34" s="96"/>
      <c r="T34" s="97"/>
      <c r="U34" s="98"/>
      <c r="V34" s="98"/>
      <c r="W34" s="6"/>
      <c r="X34" s="499"/>
      <c r="Y34" s="65"/>
      <c r="AB34" s="71"/>
      <c r="AC34" s="557"/>
      <c r="AD34" s="557"/>
      <c r="AE34" s="557"/>
      <c r="AF34" s="557"/>
      <c r="AG34" s="557"/>
      <c r="AH34" s="557"/>
      <c r="AI34" s="557"/>
      <c r="AJ34" s="557"/>
      <c r="AK34" s="557"/>
      <c r="AL34" s="606"/>
      <c r="AM34" s="656"/>
      <c r="AN34" s="121"/>
      <c r="AO34" s="12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row>
    <row r="35" spans="1:74" ht="14.15" customHeight="1">
      <c r="A35" s="6"/>
      <c r="B35" s="68"/>
      <c r="C35" s="1" t="s">
        <v>1821</v>
      </c>
      <c r="D35" s="1"/>
      <c r="F35" s="1"/>
      <c r="G35" s="1"/>
      <c r="H35" s="1"/>
      <c r="I35" s="1"/>
      <c r="J35" s="1"/>
      <c r="K35" s="1"/>
      <c r="L35" s="1"/>
      <c r="M35" s="1"/>
      <c r="N35" s="1"/>
      <c r="O35" s="1"/>
      <c r="P35" s="1"/>
      <c r="Q35" s="1"/>
      <c r="S35" s="1"/>
      <c r="T35" s="1"/>
      <c r="U35" s="1"/>
      <c r="V35" s="1"/>
      <c r="W35" s="1"/>
      <c r="Y35" s="1"/>
      <c r="Z35" s="1"/>
      <c r="AA35" s="1167"/>
      <c r="AB35" s="101"/>
      <c r="AC35" s="557"/>
      <c r="AD35" s="557"/>
      <c r="AE35" s="557"/>
      <c r="AF35" s="557"/>
      <c r="AG35" s="557"/>
      <c r="AH35" s="557"/>
      <c r="AI35" s="557"/>
      <c r="AJ35" s="557"/>
      <c r="AK35" s="557"/>
      <c r="AL35" s="606"/>
      <c r="AM35" s="656"/>
      <c r="AN35" s="121"/>
      <c r="AO35" s="12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row>
    <row r="36" spans="1:74" ht="14.15" customHeight="1">
      <c r="A36" s="6"/>
      <c r="B36" s="68"/>
      <c r="C36" s="6"/>
      <c r="D36" s="1" t="s">
        <v>1072</v>
      </c>
      <c r="F36" s="6"/>
      <c r="G36" s="6"/>
      <c r="H36" s="6"/>
      <c r="I36" s="72"/>
      <c r="J36" s="72"/>
      <c r="K36" s="1"/>
      <c r="L36" s="99"/>
      <c r="M36" s="6"/>
      <c r="N36" s="6"/>
      <c r="O36" s="6"/>
      <c r="P36" s="6"/>
      <c r="Q36" s="6"/>
      <c r="R36" s="96"/>
      <c r="S36" s="96"/>
      <c r="T36" s="97"/>
      <c r="U36" s="98"/>
      <c r="V36" s="98"/>
      <c r="W36" s="6"/>
      <c r="X36" s="499"/>
      <c r="Y36" s="65"/>
      <c r="AB36" s="791" t="s">
        <v>1288</v>
      </c>
      <c r="AC36" s="557"/>
      <c r="AD36" s="557"/>
      <c r="AE36" s="557"/>
      <c r="AF36" s="557"/>
      <c r="AG36" s="557"/>
      <c r="AH36" s="557"/>
      <c r="AI36" s="557"/>
      <c r="AJ36" s="557"/>
      <c r="AK36" s="557"/>
      <c r="AL36" s="606"/>
      <c r="AM36" s="662"/>
      <c r="AN36" s="121"/>
      <c r="AO36" s="12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row>
    <row r="37" spans="1:74" ht="14.15" customHeight="1">
      <c r="A37" s="6"/>
      <c r="B37" s="68"/>
      <c r="C37" s="1" t="s">
        <v>894</v>
      </c>
      <c r="F37" s="6"/>
      <c r="G37" s="6"/>
      <c r="H37" s="6"/>
      <c r="I37" s="72"/>
      <c r="J37" s="72"/>
      <c r="K37" s="1"/>
      <c r="L37" s="99"/>
      <c r="M37" s="6"/>
      <c r="N37" s="6"/>
      <c r="O37" s="6"/>
      <c r="P37" s="6"/>
      <c r="Q37" s="6"/>
      <c r="R37" s="499"/>
      <c r="S37" s="1"/>
      <c r="V37" s="8"/>
      <c r="Y37" s="1"/>
      <c r="AB37" s="71" t="s">
        <v>15</v>
      </c>
      <c r="AC37" s="100" t="s">
        <v>2037</v>
      </c>
      <c r="AL37" s="102"/>
      <c r="AM37" s="62"/>
      <c r="AN37" s="121"/>
      <c r="AO37" s="12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row>
    <row r="38" spans="1:74" ht="14.15" customHeight="1">
      <c r="A38" s="6"/>
      <c r="B38" s="68"/>
      <c r="C38" s="6"/>
      <c r="D38" s="1"/>
      <c r="F38" s="6"/>
      <c r="G38" s="6"/>
      <c r="H38" s="6"/>
      <c r="I38" s="72"/>
      <c r="J38" s="72"/>
      <c r="K38" s="1"/>
      <c r="L38" s="99"/>
      <c r="M38" s="6"/>
      <c r="N38" s="6"/>
      <c r="O38" s="6"/>
      <c r="P38" s="6"/>
      <c r="Q38" s="6"/>
      <c r="R38" s="96"/>
      <c r="S38" s="96"/>
      <c r="T38" s="97"/>
      <c r="U38" s="98"/>
      <c r="V38" s="98"/>
      <c r="W38" s="6"/>
      <c r="X38" s="499"/>
      <c r="Y38" s="65"/>
      <c r="AA38" s="177"/>
      <c r="AD38" s="557"/>
      <c r="AE38" s="557"/>
      <c r="AF38" s="557"/>
      <c r="AG38" s="557"/>
      <c r="AH38" s="557"/>
      <c r="AI38" s="557"/>
      <c r="AJ38" s="557"/>
      <c r="AK38" s="557"/>
      <c r="AL38" s="606"/>
      <c r="AM38" s="656"/>
      <c r="AN38" s="121"/>
      <c r="AO38" s="100"/>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row>
    <row r="39" spans="1:74" ht="14.15" customHeight="1">
      <c r="A39" s="6"/>
      <c r="B39" s="68"/>
      <c r="D39" s="6" t="s">
        <v>573</v>
      </c>
      <c r="F39" s="1"/>
      <c r="G39" s="81"/>
      <c r="H39" s="81"/>
      <c r="I39" s="81"/>
      <c r="J39" s="81"/>
      <c r="K39" s="81"/>
      <c r="L39" s="81"/>
      <c r="M39" s="81"/>
      <c r="N39" s="81"/>
      <c r="O39" s="81"/>
      <c r="P39" s="81"/>
      <c r="Q39" s="1"/>
      <c r="S39" s="6"/>
      <c r="T39" s="1"/>
      <c r="U39" s="1"/>
      <c r="V39" s="1"/>
      <c r="W39" s="1"/>
      <c r="X39" s="581"/>
      <c r="Y39" s="81"/>
      <c r="AB39" s="120" t="s">
        <v>15</v>
      </c>
      <c r="AC39" s="115" t="s">
        <v>2036</v>
      </c>
      <c r="AD39" s="557"/>
      <c r="AE39" s="557"/>
      <c r="AF39" s="557"/>
      <c r="AG39" s="557"/>
      <c r="AH39" s="557"/>
      <c r="AI39" s="557"/>
      <c r="AJ39" s="557"/>
      <c r="AK39" s="557"/>
      <c r="AL39" s="606"/>
      <c r="AM39" s="656"/>
      <c r="AN39" s="12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row>
    <row r="40" spans="1:74" ht="14.15" customHeight="1">
      <c r="A40" s="6"/>
      <c r="B40" s="68"/>
      <c r="C40" s="6"/>
      <c r="F40" s="82" t="s">
        <v>539</v>
      </c>
      <c r="H40" s="81"/>
      <c r="I40" s="81"/>
      <c r="J40" s="81"/>
      <c r="K40" s="81"/>
      <c r="L40" s="81"/>
      <c r="M40" s="81"/>
      <c r="N40" s="81"/>
      <c r="O40" s="81"/>
      <c r="P40" s="6"/>
      <c r="Q40" s="81"/>
      <c r="R40" s="581"/>
      <c r="T40" s="81"/>
      <c r="U40" s="81"/>
      <c r="V40" s="6"/>
      <c r="W40" s="1"/>
      <c r="X40" s="499"/>
      <c r="Y40" s="6"/>
      <c r="AB40" s="103"/>
      <c r="AC40" s="557"/>
      <c r="AD40" s="557"/>
      <c r="AE40" s="557"/>
      <c r="AF40" s="557"/>
      <c r="AG40" s="557"/>
      <c r="AH40" s="557"/>
      <c r="AI40" s="557"/>
      <c r="AJ40" s="557"/>
      <c r="AK40" s="557"/>
      <c r="AL40" s="606"/>
      <c r="AM40" s="656"/>
      <c r="AN40" s="12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row>
    <row r="41" spans="1:74" ht="14.15" customHeight="1">
      <c r="A41" s="6"/>
      <c r="B41" s="68"/>
      <c r="C41" s="6"/>
      <c r="D41" s="1"/>
      <c r="F41" s="82" t="s">
        <v>172</v>
      </c>
      <c r="H41" s="81"/>
      <c r="I41" s="81"/>
      <c r="J41" s="81"/>
      <c r="K41" s="81"/>
      <c r="L41" s="81"/>
      <c r="M41" s="81"/>
      <c r="N41" s="81"/>
      <c r="O41" s="81"/>
      <c r="P41" s="6"/>
      <c r="R41" s="499"/>
      <c r="S41" s="6"/>
      <c r="T41" s="6"/>
      <c r="U41" s="6"/>
      <c r="V41" s="6"/>
      <c r="W41" s="6"/>
      <c r="X41" s="581"/>
      <c r="AB41" s="105"/>
      <c r="AC41" s="557"/>
      <c r="AD41" s="557"/>
      <c r="AE41" s="557"/>
      <c r="AF41" s="557"/>
      <c r="AG41" s="557"/>
      <c r="AH41" s="557"/>
      <c r="AI41" s="557"/>
      <c r="AJ41" s="557"/>
      <c r="AK41" s="557"/>
      <c r="AL41" s="606"/>
      <c r="AM41" s="656"/>
      <c r="AN41" s="12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row>
    <row r="42" spans="1:74" ht="14.15" customHeight="1">
      <c r="A42" s="6"/>
      <c r="B42" s="68"/>
      <c r="C42" s="6"/>
      <c r="D42" s="1"/>
      <c r="F42" s="82" t="s">
        <v>173</v>
      </c>
      <c r="H42" s="81"/>
      <c r="I42" s="81"/>
      <c r="J42" s="81"/>
      <c r="K42" s="81"/>
      <c r="L42" s="81"/>
      <c r="M42" s="81"/>
      <c r="N42" s="1"/>
      <c r="O42" s="81"/>
      <c r="P42" s="81"/>
      <c r="Q42" s="81"/>
      <c r="R42" s="499"/>
      <c r="S42" s="6"/>
      <c r="T42" s="6"/>
      <c r="U42" s="6"/>
      <c r="V42" s="6"/>
      <c r="W42" s="6"/>
      <c r="X42" s="499"/>
      <c r="Y42" s="6"/>
      <c r="AB42" s="105"/>
      <c r="AC42" s="557"/>
      <c r="AD42" s="557"/>
      <c r="AE42" s="557"/>
      <c r="AF42" s="557"/>
      <c r="AG42" s="557"/>
      <c r="AH42" s="557"/>
      <c r="AI42" s="557"/>
      <c r="AJ42" s="557"/>
      <c r="AK42" s="557"/>
      <c r="AL42" s="606"/>
      <c r="AM42" s="656"/>
      <c r="AN42" s="12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row>
    <row r="43" spans="1:74" ht="14.15" customHeight="1">
      <c r="A43" s="6"/>
      <c r="B43" s="68"/>
      <c r="C43" s="6"/>
      <c r="D43" s="1"/>
      <c r="F43" s="82" t="s">
        <v>65</v>
      </c>
      <c r="G43" s="1"/>
      <c r="H43" s="81"/>
      <c r="I43" s="5061"/>
      <c r="J43" s="5061"/>
      <c r="K43" s="5061"/>
      <c r="L43" s="5061"/>
      <c r="M43" s="5061"/>
      <c r="N43" s="5061"/>
      <c r="O43" s="5061"/>
      <c r="P43" s="5061"/>
      <c r="Q43" s="5061"/>
      <c r="R43" s="5061"/>
      <c r="S43" s="5061"/>
      <c r="T43" s="5061"/>
      <c r="U43" s="5061"/>
      <c r="V43" s="5061"/>
      <c r="W43" s="5061"/>
      <c r="X43" s="5061"/>
      <c r="Y43" s="5061"/>
      <c r="Z43" s="5061"/>
      <c r="AB43" s="66"/>
      <c r="AC43" s="557"/>
      <c r="AD43" s="557"/>
      <c r="AE43" s="557"/>
      <c r="AF43" s="557"/>
      <c r="AG43" s="557"/>
      <c r="AH43" s="557"/>
      <c r="AI43" s="557"/>
      <c r="AJ43" s="557"/>
      <c r="AK43" s="557"/>
      <c r="AL43" s="606"/>
      <c r="AM43" s="656"/>
      <c r="AN43" s="121"/>
      <c r="AO43" s="100"/>
      <c r="AP43" s="1605"/>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21"/>
    </row>
    <row r="44" spans="1:74" ht="14.15" customHeight="1">
      <c r="A44" s="6"/>
      <c r="B44" s="68"/>
      <c r="C44" s="6"/>
      <c r="D44" s="1"/>
      <c r="F44" s="86"/>
      <c r="G44" s="87"/>
      <c r="H44" s="87"/>
      <c r="I44" s="5061"/>
      <c r="J44" s="5061"/>
      <c r="K44" s="5061"/>
      <c r="L44" s="5061"/>
      <c r="M44" s="5061"/>
      <c r="N44" s="5061"/>
      <c r="O44" s="5061"/>
      <c r="P44" s="5061"/>
      <c r="Q44" s="5061"/>
      <c r="R44" s="5061"/>
      <c r="S44" s="5061"/>
      <c r="T44" s="5061"/>
      <c r="U44" s="5061"/>
      <c r="V44" s="5061"/>
      <c r="W44" s="5061"/>
      <c r="X44" s="5061"/>
      <c r="Y44" s="5061"/>
      <c r="Z44" s="5061"/>
      <c r="AB44" s="66"/>
      <c r="AC44" s="557"/>
      <c r="AD44" s="557"/>
      <c r="AE44" s="557"/>
      <c r="AF44" s="557"/>
      <c r="AG44" s="557"/>
      <c r="AH44" s="557"/>
      <c r="AI44" s="557"/>
      <c r="AJ44" s="557"/>
      <c r="AK44" s="557"/>
      <c r="AL44" s="606"/>
      <c r="AM44" s="656"/>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row>
    <row r="45" spans="1:74" ht="14.15" customHeight="1">
      <c r="A45" s="6"/>
      <c r="B45" s="68"/>
      <c r="C45" s="6"/>
      <c r="D45" s="1"/>
      <c r="F45" s="1"/>
      <c r="G45" s="1"/>
      <c r="H45" s="1"/>
      <c r="I45" s="1"/>
      <c r="J45" s="1"/>
      <c r="K45" s="1"/>
      <c r="L45" s="1"/>
      <c r="M45" s="1"/>
      <c r="N45" s="1"/>
      <c r="O45" s="1"/>
      <c r="Q45" s="1"/>
      <c r="T45" s="1"/>
      <c r="U45" s="1"/>
      <c r="V45" s="1"/>
      <c r="Y45" s="6"/>
      <c r="AB45" s="71" t="s">
        <v>15</v>
      </c>
      <c r="AC45" s="115" t="s">
        <v>895</v>
      </c>
      <c r="AD45" s="6"/>
      <c r="AE45" s="557"/>
      <c r="AF45" s="557"/>
      <c r="AG45" s="557"/>
      <c r="AH45" s="557"/>
      <c r="AI45" s="557"/>
      <c r="AJ45" s="557"/>
      <c r="AK45" s="557"/>
      <c r="AL45" s="606"/>
      <c r="AM45" s="662"/>
      <c r="AN45" s="121"/>
      <c r="AO45" s="121"/>
      <c r="AP45" s="1434"/>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row>
    <row r="46" spans="1:74" ht="14.15" customHeight="1">
      <c r="A46" s="6"/>
      <c r="B46" s="68"/>
      <c r="C46" s="1" t="s">
        <v>574</v>
      </c>
      <c r="F46" s="1"/>
      <c r="G46" s="1"/>
      <c r="H46" s="1"/>
      <c r="I46" s="1"/>
      <c r="J46" s="1"/>
      <c r="K46" s="1"/>
      <c r="L46" s="1"/>
      <c r="M46" s="1"/>
      <c r="N46" s="1"/>
      <c r="O46" s="1"/>
      <c r="P46" s="1"/>
      <c r="Q46" s="1"/>
      <c r="S46" s="1"/>
      <c r="T46" s="1"/>
      <c r="U46" s="1"/>
      <c r="V46" s="1"/>
      <c r="W46" s="1"/>
      <c r="Y46" s="1"/>
      <c r="AB46" s="66"/>
      <c r="AC46" s="557"/>
      <c r="AD46" s="557"/>
      <c r="AE46" s="557"/>
      <c r="AF46" s="557"/>
      <c r="AG46" s="557"/>
      <c r="AH46" s="557"/>
      <c r="AI46" s="557"/>
      <c r="AJ46" s="557"/>
      <c r="AK46" s="557"/>
      <c r="AL46" s="606"/>
      <c r="AM46" s="656"/>
      <c r="AN46" s="121"/>
      <c r="AO46" s="121"/>
      <c r="AP46" s="100"/>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row>
    <row r="47" spans="1:74" ht="14.15" customHeight="1">
      <c r="A47" s="6"/>
      <c r="B47" s="68"/>
      <c r="D47" s="1"/>
      <c r="E47" s="3607"/>
      <c r="F47" s="3607"/>
      <c r="G47" s="3607"/>
      <c r="H47" s="3607"/>
      <c r="I47" s="3607"/>
      <c r="J47" s="3607"/>
      <c r="K47" s="3607"/>
      <c r="L47" s="3607"/>
      <c r="M47" s="3607"/>
      <c r="N47" s="3607"/>
      <c r="O47" s="3607"/>
      <c r="P47" s="3607"/>
      <c r="Q47" s="3607"/>
      <c r="R47" s="3607"/>
      <c r="S47" s="3607"/>
      <c r="T47" s="3607"/>
      <c r="U47" s="3607"/>
      <c r="V47" s="3607"/>
      <c r="W47" s="3607"/>
      <c r="X47" s="3607"/>
      <c r="Y47" s="3607"/>
      <c r="Z47" s="3607"/>
      <c r="AB47" s="66"/>
      <c r="AC47" s="557"/>
      <c r="AD47" s="557"/>
      <c r="AE47" s="557"/>
      <c r="AF47" s="557"/>
      <c r="AG47" s="557"/>
      <c r="AH47" s="557"/>
      <c r="AI47" s="557"/>
      <c r="AJ47" s="557"/>
      <c r="AK47" s="557"/>
      <c r="AL47" s="606"/>
      <c r="AM47" s="656"/>
      <c r="AN47" s="121"/>
      <c r="AO47" s="121"/>
      <c r="AP47" s="1251"/>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row>
    <row r="48" spans="1:74" ht="14.15" customHeight="1">
      <c r="A48" s="6"/>
      <c r="B48" s="68"/>
      <c r="C48" s="1"/>
      <c r="D48" s="1"/>
      <c r="E48" s="3607"/>
      <c r="F48" s="3607"/>
      <c r="G48" s="3607"/>
      <c r="H48" s="3607"/>
      <c r="I48" s="3607"/>
      <c r="J48" s="3607"/>
      <c r="K48" s="3607"/>
      <c r="L48" s="3607"/>
      <c r="M48" s="3607"/>
      <c r="N48" s="3607"/>
      <c r="O48" s="3607"/>
      <c r="P48" s="3607"/>
      <c r="Q48" s="3607"/>
      <c r="R48" s="3607"/>
      <c r="S48" s="3607"/>
      <c r="T48" s="3607"/>
      <c r="U48" s="3607"/>
      <c r="V48" s="3607"/>
      <c r="W48" s="3607"/>
      <c r="X48" s="3607"/>
      <c r="Y48" s="3607"/>
      <c r="Z48" s="3607"/>
      <c r="AB48" s="91"/>
      <c r="AC48" s="557"/>
      <c r="AD48" s="557"/>
      <c r="AE48" s="557"/>
      <c r="AF48" s="557"/>
      <c r="AG48" s="557"/>
      <c r="AH48" s="557"/>
      <c r="AI48" s="557"/>
      <c r="AJ48" s="557"/>
      <c r="AK48" s="557"/>
      <c r="AL48" s="606"/>
      <c r="AM48" s="656"/>
      <c r="AN48" s="121"/>
      <c r="AO48" s="121"/>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row>
    <row r="49" spans="1:74" ht="14.15" customHeight="1">
      <c r="A49" s="6"/>
      <c r="B49" s="68"/>
      <c r="C49" s="6"/>
      <c r="D49" s="1"/>
      <c r="F49" s="6"/>
      <c r="G49" s="6"/>
      <c r="H49" s="6"/>
      <c r="I49" s="6"/>
      <c r="J49" s="6"/>
      <c r="K49" s="6"/>
      <c r="L49" s="1"/>
      <c r="M49" s="1"/>
      <c r="N49" s="1"/>
      <c r="O49" s="1"/>
      <c r="P49" s="1"/>
      <c r="Q49" s="1"/>
      <c r="S49" s="1"/>
      <c r="T49" s="1"/>
      <c r="U49" s="1"/>
      <c r="V49" s="1"/>
      <c r="W49" s="1"/>
      <c r="Y49" s="1"/>
      <c r="AB49" s="66"/>
      <c r="AC49" s="557"/>
      <c r="AD49" s="557"/>
      <c r="AE49" s="557"/>
      <c r="AF49" s="557"/>
      <c r="AG49" s="557"/>
      <c r="AH49" s="557"/>
      <c r="AI49" s="557"/>
      <c r="AJ49" s="557"/>
      <c r="AK49" s="557"/>
      <c r="AL49" s="606"/>
      <c r="AM49" s="656"/>
      <c r="AN49" s="121"/>
      <c r="AO49" s="121"/>
      <c r="AP49" s="583"/>
      <c r="AQ49" s="583"/>
      <c r="AR49" s="583"/>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row>
    <row r="50" spans="1:74" ht="14.15" customHeight="1">
      <c r="B50" s="68" t="s">
        <v>541</v>
      </c>
      <c r="D50" s="1"/>
      <c r="F50" s="6"/>
      <c r="G50" s="6"/>
      <c r="H50" s="1"/>
      <c r="I50" s="1"/>
      <c r="J50" s="1"/>
      <c r="K50" s="1"/>
      <c r="L50" s="1"/>
      <c r="M50" s="1"/>
      <c r="N50" s="1"/>
      <c r="O50" s="1"/>
      <c r="P50" s="1"/>
      <c r="Q50" s="1"/>
      <c r="S50" s="1"/>
      <c r="T50" s="1"/>
      <c r="U50" s="1"/>
      <c r="V50" s="1"/>
      <c r="W50" s="1"/>
      <c r="Y50" s="1"/>
      <c r="AB50" s="71"/>
      <c r="AC50" s="557"/>
      <c r="AD50" s="557"/>
      <c r="AE50" s="557"/>
      <c r="AF50" s="557"/>
      <c r="AG50" s="557"/>
      <c r="AH50" s="557"/>
      <c r="AI50" s="557"/>
      <c r="AJ50" s="557"/>
      <c r="AK50" s="557"/>
      <c r="AL50" s="606"/>
      <c r="AM50" s="656"/>
      <c r="AN50" s="121"/>
      <c r="AO50" s="100"/>
      <c r="AP50" s="1522"/>
      <c r="AQ50" s="1508"/>
      <c r="AR50" s="1508"/>
      <c r="AS50" s="1508"/>
      <c r="AT50" s="1508"/>
      <c r="AU50" s="1508"/>
      <c r="AV50" s="1508"/>
      <c r="AW50" s="1508"/>
      <c r="AX50" s="1508"/>
      <c r="AY50" s="1508"/>
      <c r="AZ50" s="1508"/>
      <c r="BA50" s="1508"/>
      <c r="BB50" s="1508"/>
      <c r="BC50" s="1508"/>
      <c r="BD50" s="1508"/>
      <c r="BE50" s="1508"/>
      <c r="BF50" s="1508"/>
      <c r="BG50" s="1508"/>
      <c r="BH50" s="1508"/>
      <c r="BI50" s="1508"/>
      <c r="BJ50" s="1508"/>
      <c r="BK50" s="1508"/>
      <c r="BL50" s="1508"/>
      <c r="BM50" s="1508"/>
      <c r="BN50" s="1508"/>
      <c r="BO50" s="1508"/>
      <c r="BP50" s="1508"/>
      <c r="BQ50" s="1508"/>
      <c r="BR50" s="1508"/>
      <c r="BS50" s="1508"/>
      <c r="BT50" s="1508"/>
      <c r="BU50" s="1508"/>
      <c r="BV50" s="121"/>
    </row>
    <row r="51" spans="1:74" ht="14.15" customHeight="1">
      <c r="B51" s="68"/>
      <c r="C51" s="6"/>
      <c r="D51" s="1"/>
      <c r="F51" s="6"/>
      <c r="G51" s="1"/>
      <c r="H51" s="1"/>
      <c r="I51" s="1"/>
      <c r="J51" s="1"/>
      <c r="L51" s="1"/>
      <c r="M51" s="1"/>
      <c r="N51" s="121"/>
      <c r="O51" s="121"/>
      <c r="P51" s="1"/>
      <c r="Q51" s="121"/>
      <c r="S51" s="121"/>
      <c r="T51" s="121"/>
      <c r="U51" s="1"/>
      <c r="Y51" s="1"/>
      <c r="AB51" s="152"/>
      <c r="AC51" s="557"/>
      <c r="AD51" s="557"/>
      <c r="AE51" s="557"/>
      <c r="AF51" s="557"/>
      <c r="AG51" s="557"/>
      <c r="AH51" s="557"/>
      <c r="AI51" s="557"/>
      <c r="AJ51" s="557"/>
      <c r="AK51" s="557"/>
      <c r="AL51" s="606"/>
      <c r="AM51" s="656"/>
      <c r="AN51" s="121"/>
      <c r="AO51" s="1251"/>
      <c r="AP51" s="1251"/>
      <c r="AQ51" s="1251"/>
      <c r="AR51" s="1251"/>
      <c r="AS51" s="1251"/>
      <c r="AT51" s="1251"/>
      <c r="AU51" s="1251"/>
      <c r="AV51" s="1251"/>
      <c r="AW51" s="1251"/>
      <c r="AX51" s="1251"/>
      <c r="AY51" s="1251"/>
      <c r="AZ51" s="1251"/>
      <c r="BA51" s="1251"/>
      <c r="BB51" s="121"/>
      <c r="BC51" s="121"/>
      <c r="BD51" s="121"/>
      <c r="BE51" s="121"/>
      <c r="BF51" s="121"/>
      <c r="BG51" s="121"/>
      <c r="BH51" s="121"/>
      <c r="BI51" s="121"/>
      <c r="BJ51" s="121"/>
      <c r="BK51" s="121"/>
      <c r="BL51" s="121"/>
      <c r="BM51" s="121"/>
      <c r="BN51" s="121"/>
      <c r="BO51" s="121"/>
      <c r="BP51" s="121"/>
      <c r="BQ51" s="121"/>
      <c r="BR51" s="121"/>
      <c r="BS51" s="121"/>
      <c r="BT51" s="121"/>
      <c r="BU51" s="121"/>
      <c r="BV51" s="121"/>
    </row>
    <row r="52" spans="1:74" ht="14.15" customHeight="1">
      <c r="B52" s="68"/>
      <c r="C52" s="1" t="s">
        <v>1765</v>
      </c>
      <c r="F52" s="6"/>
      <c r="G52" s="1"/>
      <c r="H52" s="1"/>
      <c r="I52" s="1"/>
      <c r="J52" s="1"/>
      <c r="K52" s="1"/>
      <c r="L52" s="1"/>
      <c r="M52" s="1"/>
      <c r="N52" s="121"/>
      <c r="O52" s="121"/>
      <c r="P52" s="1"/>
      <c r="Q52" s="121"/>
      <c r="S52" s="121"/>
      <c r="T52" s="121"/>
      <c r="U52" s="1"/>
      <c r="V52" s="121"/>
      <c r="W52" s="121"/>
      <c r="Y52" s="1"/>
      <c r="AB52" s="71" t="s">
        <v>15</v>
      </c>
      <c r="AC52" s="829" t="s">
        <v>542</v>
      </c>
      <c r="AD52" s="6"/>
      <c r="AE52" s="1"/>
      <c r="AF52" s="1"/>
      <c r="AG52" s="1"/>
      <c r="AH52" s="1"/>
      <c r="AI52" s="1"/>
      <c r="AJ52" s="1"/>
      <c r="AK52" s="1"/>
      <c r="AL52" s="67"/>
      <c r="AM52" s="655"/>
      <c r="AO52" s="849"/>
      <c r="AP52" s="849"/>
      <c r="AQ52" s="849"/>
      <c r="AR52" s="849"/>
      <c r="AS52" s="849"/>
      <c r="AT52" s="849"/>
      <c r="AU52" s="849"/>
      <c r="AV52" s="849"/>
      <c r="AW52" s="849"/>
      <c r="AX52" s="849"/>
      <c r="AY52" s="849"/>
      <c r="AZ52" s="849"/>
      <c r="BA52" s="849"/>
    </row>
    <row r="53" spans="1:74" ht="14.15" customHeight="1">
      <c r="B53" s="68"/>
      <c r="C53" s="1" t="s">
        <v>543</v>
      </c>
      <c r="F53" s="6"/>
      <c r="G53" s="1"/>
      <c r="H53" s="6"/>
      <c r="I53" s="6"/>
      <c r="J53" s="6"/>
      <c r="K53" s="6"/>
      <c r="L53" s="6"/>
      <c r="M53" s="6"/>
      <c r="N53" s="6"/>
      <c r="O53" s="6"/>
      <c r="P53" s="6"/>
      <c r="Q53" s="6"/>
      <c r="R53" s="499"/>
      <c r="S53" s="6"/>
      <c r="T53" s="6"/>
      <c r="U53" s="1"/>
      <c r="V53" s="1"/>
      <c r="W53" s="1"/>
      <c r="Y53" s="1"/>
      <c r="Z53" s="4"/>
      <c r="AA53" s="1"/>
      <c r="AB53" s="1"/>
      <c r="AC53" s="1"/>
      <c r="AD53" s="1"/>
      <c r="AE53" s="6"/>
      <c r="AF53" s="6"/>
      <c r="AG53" s="6"/>
      <c r="AH53" s="6"/>
      <c r="AI53" s="6"/>
      <c r="AJ53" s="6"/>
      <c r="AK53" s="6"/>
      <c r="AL53" s="122"/>
      <c r="AM53" s="201"/>
      <c r="AO53" s="849"/>
      <c r="AP53" s="849"/>
      <c r="AQ53" s="849"/>
      <c r="AR53" s="849"/>
      <c r="AS53" s="849"/>
      <c r="AT53" s="849"/>
      <c r="AU53" s="849"/>
      <c r="AV53" s="849"/>
      <c r="AW53" s="849"/>
      <c r="AX53" s="849"/>
      <c r="AY53" s="849"/>
      <c r="AZ53" s="849"/>
      <c r="BA53" s="849"/>
    </row>
    <row r="54" spans="1:74" ht="14.15" customHeight="1">
      <c r="B54" s="68"/>
      <c r="C54" s="1"/>
      <c r="D54" s="2324" t="s">
        <v>134</v>
      </c>
      <c r="E54" s="2325"/>
      <c r="F54" s="2325"/>
      <c r="G54" s="2325"/>
      <c r="H54" s="2325"/>
      <c r="I54" s="2326"/>
      <c r="J54" s="2324" t="s">
        <v>135</v>
      </c>
      <c r="K54" s="2325"/>
      <c r="L54" s="2325"/>
      <c r="M54" s="2325"/>
      <c r="N54" s="2325"/>
      <c r="O54" s="2325"/>
      <c r="P54" s="2325"/>
      <c r="Q54" s="2325"/>
      <c r="R54" s="2326"/>
      <c r="S54" s="2324" t="s">
        <v>136</v>
      </c>
      <c r="T54" s="2325"/>
      <c r="U54" s="2325"/>
      <c r="V54" s="2325"/>
      <c r="W54" s="2325"/>
      <c r="X54" s="2325"/>
      <c r="Y54" s="2325"/>
      <c r="Z54" s="2326"/>
      <c r="AA54" s="2325" t="s">
        <v>137</v>
      </c>
      <c r="AB54" s="2325"/>
      <c r="AC54" s="2325"/>
      <c r="AD54" s="2325"/>
      <c r="AE54" s="2325"/>
      <c r="AF54" s="2325"/>
      <c r="AG54" s="2325"/>
      <c r="AH54" s="2325"/>
      <c r="AI54" s="2325"/>
      <c r="AJ54" s="2325"/>
      <c r="AK54" s="2326"/>
      <c r="AL54" s="67"/>
      <c r="AM54" s="655"/>
    </row>
    <row r="55" spans="1:74" ht="14.15" customHeight="1">
      <c r="B55" s="68"/>
      <c r="D55" s="2770"/>
      <c r="E55" s="2771"/>
      <c r="F55" s="5070"/>
      <c r="G55" s="5070"/>
      <c r="H55" s="119" t="s">
        <v>131</v>
      </c>
      <c r="I55" s="123"/>
      <c r="J55" s="5071"/>
      <c r="K55" s="5072"/>
      <c r="L55" s="5072"/>
      <c r="M55" s="5072"/>
      <c r="N55" s="5072"/>
      <c r="O55" s="5072"/>
      <c r="P55" s="5072"/>
      <c r="Q55" s="5072"/>
      <c r="R55" s="5073"/>
      <c r="S55" s="5071"/>
      <c r="T55" s="5072"/>
      <c r="U55" s="5072"/>
      <c r="V55" s="5072"/>
      <c r="W55" s="5072"/>
      <c r="X55" s="5072"/>
      <c r="Y55" s="5072"/>
      <c r="Z55" s="5073"/>
      <c r="AA55" s="5071"/>
      <c r="AB55" s="5072"/>
      <c r="AC55" s="5072"/>
      <c r="AD55" s="5072"/>
      <c r="AE55" s="5072"/>
      <c r="AF55" s="5072"/>
      <c r="AG55" s="5072"/>
      <c r="AH55" s="5072"/>
      <c r="AI55" s="5072"/>
      <c r="AJ55" s="5072"/>
      <c r="AK55" s="5073"/>
      <c r="AL55" s="67"/>
      <c r="AM55" s="655"/>
    </row>
    <row r="56" spans="1:74" ht="14.15" customHeight="1">
      <c r="B56" s="68"/>
      <c r="C56" s="1"/>
      <c r="D56" s="5077"/>
      <c r="E56" s="5078"/>
      <c r="F56" s="3" t="s">
        <v>104</v>
      </c>
      <c r="G56" s="5082"/>
      <c r="H56" s="5082"/>
      <c r="I56" s="124" t="s">
        <v>47</v>
      </c>
      <c r="J56" s="5074"/>
      <c r="K56" s="5075"/>
      <c r="L56" s="5075"/>
      <c r="M56" s="5075"/>
      <c r="N56" s="5075"/>
      <c r="O56" s="5075"/>
      <c r="P56" s="5075"/>
      <c r="Q56" s="5075"/>
      <c r="R56" s="5076"/>
      <c r="S56" s="5074"/>
      <c r="T56" s="5075"/>
      <c r="U56" s="5075"/>
      <c r="V56" s="5075"/>
      <c r="W56" s="5075"/>
      <c r="X56" s="5075"/>
      <c r="Y56" s="5075"/>
      <c r="Z56" s="5076"/>
      <c r="AA56" s="5074"/>
      <c r="AB56" s="5075"/>
      <c r="AC56" s="5075"/>
      <c r="AD56" s="5075"/>
      <c r="AE56" s="5075"/>
      <c r="AF56" s="5075"/>
      <c r="AG56" s="5075"/>
      <c r="AH56" s="5075"/>
      <c r="AI56" s="5075"/>
      <c r="AJ56" s="5075"/>
      <c r="AK56" s="5076"/>
      <c r="AL56" s="67"/>
      <c r="AM56" s="655"/>
    </row>
    <row r="57" spans="1:74" ht="14.15" customHeight="1">
      <c r="B57" s="68"/>
      <c r="C57" s="1"/>
      <c r="D57" s="224"/>
      <c r="E57" s="170"/>
      <c r="F57" s="6"/>
      <c r="G57" s="99"/>
      <c r="H57" s="99"/>
      <c r="I57" s="1"/>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67"/>
      <c r="AM57" s="655"/>
    </row>
    <row r="58" spans="1:74" ht="14">
      <c r="B58" s="68"/>
      <c r="C58" s="6" t="s">
        <v>544</v>
      </c>
      <c r="F58" s="6"/>
      <c r="G58" s="6"/>
      <c r="H58" s="1"/>
      <c r="I58" s="6"/>
      <c r="J58" s="1"/>
      <c r="K58" s="6"/>
      <c r="L58" s="1"/>
      <c r="M58" s="1"/>
      <c r="N58" s="1"/>
      <c r="O58" s="1"/>
      <c r="P58" s="1"/>
      <c r="Q58" s="1"/>
      <c r="S58" s="1"/>
      <c r="T58" s="499"/>
      <c r="U58" s="121"/>
      <c r="V58" s="6"/>
      <c r="W58" s="121"/>
      <c r="Y58" s="6"/>
      <c r="AA58" s="6"/>
      <c r="AB58" s="66"/>
      <c r="AD58" s="6"/>
      <c r="AE58" s="6"/>
      <c r="AF58" s="6"/>
      <c r="AG58" s="6"/>
      <c r="AH58" s="6"/>
      <c r="AI58" s="6"/>
      <c r="AJ58" s="6"/>
      <c r="AK58" s="6"/>
      <c r="AL58" s="67"/>
      <c r="AM58" s="655"/>
    </row>
    <row r="59" spans="1:74" ht="14">
      <c r="B59" s="68"/>
      <c r="C59" s="5" t="s">
        <v>545</v>
      </c>
      <c r="E59" s="499"/>
      <c r="F59" s="1"/>
      <c r="G59" s="6"/>
      <c r="H59" s="6"/>
      <c r="J59" s="6"/>
      <c r="K59" s="1"/>
      <c r="L59" s="1"/>
      <c r="M59" s="1"/>
      <c r="N59" s="6"/>
      <c r="O59" s="1"/>
      <c r="P59" s="1"/>
      <c r="Q59" s="1"/>
      <c r="R59" s="499"/>
      <c r="S59" s="6"/>
      <c r="T59" s="499"/>
      <c r="U59" s="499"/>
      <c r="V59" s="6"/>
      <c r="W59" s="499"/>
      <c r="X59" s="499"/>
      <c r="Y59" s="6"/>
      <c r="AA59" s="1"/>
      <c r="AB59" s="66"/>
      <c r="AC59" s="6"/>
      <c r="AD59" s="6"/>
      <c r="AE59" s="6"/>
      <c r="AF59" s="6"/>
      <c r="AG59" s="6"/>
      <c r="AH59" s="6"/>
      <c r="AI59" s="6"/>
      <c r="AJ59" s="6"/>
      <c r="AK59" s="6"/>
      <c r="AL59" s="67"/>
      <c r="AM59" s="655"/>
    </row>
    <row r="60" spans="1:74" ht="14">
      <c r="B60" s="68"/>
      <c r="C60" s="6" t="s">
        <v>546</v>
      </c>
      <c r="F60" s="6"/>
      <c r="G60" s="6"/>
      <c r="H60" s="6"/>
      <c r="I60" s="1"/>
      <c r="J60" s="6"/>
      <c r="K60" s="6"/>
      <c r="L60" s="1"/>
      <c r="M60" s="1"/>
      <c r="N60" s="1"/>
      <c r="O60" s="1"/>
      <c r="P60" s="1"/>
      <c r="Q60" s="1"/>
      <c r="R60" s="499"/>
      <c r="S60" s="6"/>
      <c r="T60" s="1"/>
      <c r="U60" s="6"/>
      <c r="V60" s="6"/>
      <c r="W60" s="6"/>
      <c r="X60" s="499"/>
      <c r="Y60" s="1"/>
      <c r="AA60" s="6"/>
      <c r="AB60" s="66"/>
      <c r="AC60" s="6"/>
      <c r="AD60" s="6"/>
      <c r="AE60" s="6"/>
      <c r="AF60" s="6"/>
      <c r="AG60" s="6"/>
      <c r="AH60" s="6"/>
      <c r="AI60" s="1"/>
      <c r="AJ60" s="81"/>
      <c r="AK60" s="81"/>
      <c r="AL60" s="67"/>
      <c r="AM60" s="655"/>
    </row>
    <row r="61" spans="1:74">
      <c r="B61" s="68"/>
      <c r="D61" s="6" t="s">
        <v>1029</v>
      </c>
      <c r="E61" s="2412"/>
      <c r="F61" s="2412"/>
      <c r="G61" s="6"/>
      <c r="H61" s="9"/>
      <c r="I61" s="6" t="s">
        <v>547</v>
      </c>
      <c r="J61" s="609"/>
      <c r="L61" s="5" t="s">
        <v>548</v>
      </c>
      <c r="M61" s="6"/>
      <c r="N61" s="2515"/>
      <c r="O61" s="2515"/>
      <c r="P61" s="6"/>
      <c r="Q61" s="2412"/>
      <c r="R61" s="2412"/>
      <c r="S61" s="6"/>
      <c r="U61" s="6"/>
      <c r="V61" s="6"/>
      <c r="X61" s="499" t="s">
        <v>20</v>
      </c>
      <c r="Y61" s="6"/>
      <c r="AA61" s="6"/>
      <c r="AB61" s="66"/>
      <c r="AC61" s="6"/>
      <c r="AD61" s="6"/>
      <c r="AE61" s="6"/>
      <c r="AF61" s="6"/>
      <c r="AG61" s="6"/>
      <c r="AH61" s="6"/>
      <c r="AI61" s="6"/>
      <c r="AJ61" s="6"/>
      <c r="AK61" s="6"/>
      <c r="AL61" s="122"/>
      <c r="AM61" s="201"/>
    </row>
    <row r="62" spans="1:74" ht="14">
      <c r="B62" s="68"/>
      <c r="C62" s="6"/>
      <c r="F62" s="6"/>
      <c r="G62" s="6"/>
      <c r="H62" s="6"/>
      <c r="I62" s="6"/>
      <c r="J62" s="6"/>
      <c r="K62" s="6"/>
      <c r="L62" s="6"/>
      <c r="M62" s="6"/>
      <c r="N62" s="6"/>
      <c r="O62" s="1"/>
      <c r="P62" s="1"/>
      <c r="Q62" s="1"/>
      <c r="R62" s="499"/>
      <c r="T62" s="6"/>
      <c r="U62" s="6"/>
      <c r="V62" s="6"/>
      <c r="W62" s="6"/>
      <c r="X62" s="499"/>
      <c r="Y62" s="1"/>
      <c r="AA62" s="6"/>
      <c r="AB62" s="66"/>
      <c r="AC62" s="6"/>
      <c r="AD62" s="6"/>
      <c r="AE62" s="6"/>
      <c r="AF62" s="6"/>
      <c r="AG62" s="6"/>
      <c r="AH62" s="6"/>
      <c r="AI62" s="6"/>
      <c r="AJ62" s="6"/>
      <c r="AK62" s="6"/>
      <c r="AL62" s="67"/>
      <c r="AM62" s="655"/>
    </row>
    <row r="63" spans="1:74">
      <c r="B63" s="62"/>
      <c r="AA63" s="6"/>
      <c r="AB63" s="66"/>
      <c r="AL63" s="102"/>
    </row>
    <row r="64" spans="1:74" ht="0.5" customHeight="1" thickBot="1">
      <c r="B64" s="157"/>
      <c r="C64" s="108"/>
      <c r="D64" s="108"/>
      <c r="E64" s="176"/>
      <c r="F64" s="108"/>
      <c r="G64" s="108"/>
      <c r="H64" s="108"/>
      <c r="I64" s="108"/>
      <c r="J64" s="108"/>
      <c r="K64" s="108"/>
      <c r="L64" s="108"/>
      <c r="M64" s="108"/>
      <c r="N64" s="108"/>
      <c r="O64" s="108"/>
      <c r="P64" s="108"/>
      <c r="Q64" s="108"/>
      <c r="R64" s="176"/>
      <c r="S64" s="108"/>
      <c r="T64" s="108"/>
      <c r="U64" s="108"/>
      <c r="V64" s="108"/>
      <c r="W64" s="108"/>
      <c r="X64" s="176"/>
      <c r="Y64" s="108"/>
      <c r="Z64" s="108"/>
      <c r="AA64" s="6"/>
      <c r="AB64" s="66"/>
      <c r="AC64" s="108"/>
      <c r="AD64" s="108"/>
      <c r="AE64" s="108"/>
      <c r="AF64" s="108"/>
      <c r="AG64" s="108"/>
      <c r="AH64" s="108"/>
      <c r="AI64" s="108"/>
      <c r="AJ64" s="108"/>
      <c r="AK64" s="108"/>
      <c r="AL64" s="160"/>
    </row>
    <row r="65" spans="27:28">
      <c r="AA65" s="112"/>
      <c r="AB65" s="112"/>
    </row>
  </sheetData>
  <mergeCells count="40">
    <mergeCell ref="S55:Z56"/>
    <mergeCell ref="I17:Z18"/>
    <mergeCell ref="AA54:AK54"/>
    <mergeCell ref="AA55:AK56"/>
    <mergeCell ref="G56:H56"/>
    <mergeCell ref="S54:Z54"/>
    <mergeCell ref="D54:I54"/>
    <mergeCell ref="J54:R54"/>
    <mergeCell ref="L8:O8"/>
    <mergeCell ref="B1:AL1"/>
    <mergeCell ref="E47:Z48"/>
    <mergeCell ref="W5:X5"/>
    <mergeCell ref="H6:K6"/>
    <mergeCell ref="L6:O6"/>
    <mergeCell ref="P6:S6"/>
    <mergeCell ref="P7:S7"/>
    <mergeCell ref="P8:S8"/>
    <mergeCell ref="C7:G7"/>
    <mergeCell ref="H7:K7"/>
    <mergeCell ref="L7:O7"/>
    <mergeCell ref="C8:G8"/>
    <mergeCell ref="H8:K8"/>
    <mergeCell ref="AN1:AR1"/>
    <mergeCell ref="B3:AA3"/>
    <mergeCell ref="AB3:AL3"/>
    <mergeCell ref="T6:Z6"/>
    <mergeCell ref="AA6:AG6"/>
    <mergeCell ref="T5:U5"/>
    <mergeCell ref="N61:O61"/>
    <mergeCell ref="Q61:R61"/>
    <mergeCell ref="D55:E55"/>
    <mergeCell ref="F55:G55"/>
    <mergeCell ref="J55:R56"/>
    <mergeCell ref="D56:E56"/>
    <mergeCell ref="E61:F61"/>
    <mergeCell ref="AP18:BT25"/>
    <mergeCell ref="C26:AA26"/>
    <mergeCell ref="I43:Z44"/>
    <mergeCell ref="E23:Z24"/>
    <mergeCell ref="AC22:AL29"/>
  </mergeCells>
  <phoneticPr fontId="2"/>
  <conditionalFormatting sqref="D55:E55">
    <cfRule type="containsBlanks" dxfId="1" priority="2">
      <formula>LEN(TRIM(D55))=0</formula>
    </cfRule>
  </conditionalFormatting>
  <conditionalFormatting sqref="E61:F61">
    <cfRule type="containsBlanks" dxfId="0" priority="1">
      <formula>LEN(TRIM(E61))=0</formula>
    </cfRule>
  </conditionalFormatting>
  <dataValidations count="1">
    <dataValidation type="list" allowBlank="1" showInputMessage="1" showErrorMessage="1" sqref="D55:E55 E61:F61" xr:uid="{925638C0-BC1B-44C3-B831-2D8A4227A901}">
      <formula1>"昭和,平成,令和"</formula1>
    </dataValidation>
  </dataValidations>
  <hyperlinks>
    <hyperlink ref="AN1:AR1" location="目次!A1" display="目次に戻る" xr:uid="{52298F9B-C2DF-4A87-A112-422B94A6D508}"/>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colBreaks count="1" manualBreakCount="1">
    <brk id="39"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12</xdr:col>
                    <xdr:colOff>107950</xdr:colOff>
                    <xdr:row>50</xdr:row>
                    <xdr:rowOff>31750</xdr:rowOff>
                  </from>
                  <to>
                    <xdr:col>17</xdr:col>
                    <xdr:colOff>38100</xdr:colOff>
                    <xdr:row>51</xdr:row>
                    <xdr:rowOff>31750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17</xdr:col>
                    <xdr:colOff>158750</xdr:colOff>
                    <xdr:row>50</xdr:row>
                    <xdr:rowOff>31750</xdr:rowOff>
                  </from>
                  <to>
                    <xdr:col>24</xdr:col>
                    <xdr:colOff>57150</xdr:colOff>
                    <xdr:row>51</xdr:row>
                    <xdr:rowOff>69850</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24</xdr:col>
                    <xdr:colOff>165100</xdr:colOff>
                    <xdr:row>50</xdr:row>
                    <xdr:rowOff>31750</xdr:rowOff>
                  </from>
                  <to>
                    <xdr:col>28</xdr:col>
                    <xdr:colOff>57150</xdr:colOff>
                    <xdr:row>51</xdr:row>
                    <xdr:rowOff>31750</xdr:rowOff>
                  </to>
                </anchor>
              </controlPr>
            </control>
          </mc:Choice>
        </mc:AlternateContent>
        <mc:AlternateContent xmlns:mc="http://schemas.openxmlformats.org/markup-compatibility/2006">
          <mc:Choice Requires="x14">
            <control shapeId="255025" r:id="rId7" name="Check Box 49">
              <controlPr defaultSize="0" autoFill="0" autoLine="0" autoPict="0">
                <anchor moveWithCells="1">
                  <from>
                    <xdr:col>16</xdr:col>
                    <xdr:colOff>152400</xdr:colOff>
                    <xdr:row>11</xdr:row>
                    <xdr:rowOff>95250</xdr:rowOff>
                  </from>
                  <to>
                    <xdr:col>22</xdr:col>
                    <xdr:colOff>25400</xdr:colOff>
                    <xdr:row>12</xdr:row>
                    <xdr:rowOff>95250</xdr:rowOff>
                  </to>
                </anchor>
              </controlPr>
            </control>
          </mc:Choice>
        </mc:AlternateContent>
        <mc:AlternateContent xmlns:mc="http://schemas.openxmlformats.org/markup-compatibility/2006">
          <mc:Choice Requires="x14">
            <control shapeId="255026" r:id="rId8" name="Check Box 50">
              <controlPr defaultSize="0" autoFill="0" autoLine="0" autoPict="0">
                <anchor moveWithCells="1">
                  <from>
                    <xdr:col>22</xdr:col>
                    <xdr:colOff>158750</xdr:colOff>
                    <xdr:row>11</xdr:row>
                    <xdr:rowOff>95250</xdr:rowOff>
                  </from>
                  <to>
                    <xdr:col>26</xdr:col>
                    <xdr:colOff>374650</xdr:colOff>
                    <xdr:row>12</xdr:row>
                    <xdr:rowOff>95250</xdr:rowOff>
                  </to>
                </anchor>
              </controlPr>
            </control>
          </mc:Choice>
        </mc:AlternateContent>
        <mc:AlternateContent xmlns:mc="http://schemas.openxmlformats.org/markup-compatibility/2006">
          <mc:Choice Requires="x14">
            <control shapeId="255027" r:id="rId9" name="Check Box 51">
              <controlPr defaultSize="0" autoFill="0" autoLine="0" autoPict="0">
                <anchor moveWithCells="1">
                  <from>
                    <xdr:col>17</xdr:col>
                    <xdr:colOff>0</xdr:colOff>
                    <xdr:row>27</xdr:row>
                    <xdr:rowOff>57150</xdr:rowOff>
                  </from>
                  <to>
                    <xdr:col>22</xdr:col>
                    <xdr:colOff>38100</xdr:colOff>
                    <xdr:row>28</xdr:row>
                    <xdr:rowOff>38100</xdr:rowOff>
                  </to>
                </anchor>
              </controlPr>
            </control>
          </mc:Choice>
        </mc:AlternateContent>
        <mc:AlternateContent xmlns:mc="http://schemas.openxmlformats.org/markup-compatibility/2006">
          <mc:Choice Requires="x14">
            <control shapeId="255028" r:id="rId10" name="Check Box 52">
              <controlPr defaultSize="0" autoFill="0" autoLine="0" autoPict="0">
                <anchor moveWithCells="1">
                  <from>
                    <xdr:col>23</xdr:col>
                    <xdr:colOff>6350</xdr:colOff>
                    <xdr:row>27</xdr:row>
                    <xdr:rowOff>57150</xdr:rowOff>
                  </from>
                  <to>
                    <xdr:col>27</xdr:col>
                    <xdr:colOff>0</xdr:colOff>
                    <xdr:row>28</xdr:row>
                    <xdr:rowOff>38100</xdr:rowOff>
                  </to>
                </anchor>
              </controlPr>
            </control>
          </mc:Choice>
        </mc:AlternateContent>
        <mc:AlternateContent xmlns:mc="http://schemas.openxmlformats.org/markup-compatibility/2006">
          <mc:Choice Requires="x14">
            <control shapeId="255029" r:id="rId11" name="Check Box 53">
              <controlPr defaultSize="0" autoFill="0" autoLine="0" autoPict="0">
                <anchor moveWithCells="1">
                  <from>
                    <xdr:col>16</xdr:col>
                    <xdr:colOff>158750</xdr:colOff>
                    <xdr:row>32</xdr:row>
                    <xdr:rowOff>38100</xdr:rowOff>
                  </from>
                  <to>
                    <xdr:col>22</xdr:col>
                    <xdr:colOff>31750</xdr:colOff>
                    <xdr:row>33</xdr:row>
                    <xdr:rowOff>57150</xdr:rowOff>
                  </to>
                </anchor>
              </controlPr>
            </control>
          </mc:Choice>
        </mc:AlternateContent>
        <mc:AlternateContent xmlns:mc="http://schemas.openxmlformats.org/markup-compatibility/2006">
          <mc:Choice Requires="x14">
            <control shapeId="255030" r:id="rId12" name="Check Box 54">
              <controlPr defaultSize="0" autoFill="0" autoLine="0" autoPict="0">
                <anchor moveWithCells="1">
                  <from>
                    <xdr:col>23</xdr:col>
                    <xdr:colOff>0</xdr:colOff>
                    <xdr:row>32</xdr:row>
                    <xdr:rowOff>38100</xdr:rowOff>
                  </from>
                  <to>
                    <xdr:col>26</xdr:col>
                    <xdr:colOff>381000</xdr:colOff>
                    <xdr:row>33</xdr:row>
                    <xdr:rowOff>57150</xdr:rowOff>
                  </to>
                </anchor>
              </controlPr>
            </control>
          </mc:Choice>
        </mc:AlternateContent>
        <mc:AlternateContent xmlns:mc="http://schemas.openxmlformats.org/markup-compatibility/2006">
          <mc:Choice Requires="x14">
            <control shapeId="255031" r:id="rId13" name="Check Box 55">
              <controlPr defaultSize="0" autoFill="0" autoLine="0" autoPict="0">
                <anchor moveWithCells="1">
                  <from>
                    <xdr:col>17</xdr:col>
                    <xdr:colOff>0</xdr:colOff>
                    <xdr:row>35</xdr:row>
                    <xdr:rowOff>19050</xdr:rowOff>
                  </from>
                  <to>
                    <xdr:col>22</xdr:col>
                    <xdr:colOff>38100</xdr:colOff>
                    <xdr:row>36</xdr:row>
                    <xdr:rowOff>0</xdr:rowOff>
                  </to>
                </anchor>
              </controlPr>
            </control>
          </mc:Choice>
        </mc:AlternateContent>
        <mc:AlternateContent xmlns:mc="http://schemas.openxmlformats.org/markup-compatibility/2006">
          <mc:Choice Requires="x14">
            <control shapeId="255032" r:id="rId14" name="Check Box 56">
              <controlPr defaultSize="0" autoFill="0" autoLine="0" autoPict="0">
                <anchor moveWithCells="1">
                  <from>
                    <xdr:col>23</xdr:col>
                    <xdr:colOff>6350</xdr:colOff>
                    <xdr:row>35</xdr:row>
                    <xdr:rowOff>19050</xdr:rowOff>
                  </from>
                  <to>
                    <xdr:col>27</xdr:col>
                    <xdr:colOff>0</xdr:colOff>
                    <xdr:row>36</xdr:row>
                    <xdr:rowOff>0</xdr:rowOff>
                  </to>
                </anchor>
              </controlPr>
            </control>
          </mc:Choice>
        </mc:AlternateContent>
        <mc:AlternateContent xmlns:mc="http://schemas.openxmlformats.org/markup-compatibility/2006">
          <mc:Choice Requires="x14">
            <control shapeId="255035" r:id="rId15" name="Check Box 59">
              <controlPr defaultSize="0" autoFill="0" autoLine="0" autoPict="0">
                <anchor moveWithCells="1">
                  <from>
                    <xdr:col>16</xdr:col>
                    <xdr:colOff>152400</xdr:colOff>
                    <xdr:row>37</xdr:row>
                    <xdr:rowOff>44450</xdr:rowOff>
                  </from>
                  <to>
                    <xdr:col>22</xdr:col>
                    <xdr:colOff>25400</xdr:colOff>
                    <xdr:row>38</xdr:row>
                    <xdr:rowOff>31750</xdr:rowOff>
                  </to>
                </anchor>
              </controlPr>
            </control>
          </mc:Choice>
        </mc:AlternateContent>
        <mc:AlternateContent xmlns:mc="http://schemas.openxmlformats.org/markup-compatibility/2006">
          <mc:Choice Requires="x14">
            <control shapeId="255036" r:id="rId16" name="Check Box 60">
              <controlPr defaultSize="0" autoFill="0" autoLine="0" autoPict="0">
                <anchor moveWithCells="1">
                  <from>
                    <xdr:col>22</xdr:col>
                    <xdr:colOff>158750</xdr:colOff>
                    <xdr:row>37</xdr:row>
                    <xdr:rowOff>44450</xdr:rowOff>
                  </from>
                  <to>
                    <xdr:col>26</xdr:col>
                    <xdr:colOff>374650</xdr:colOff>
                    <xdr:row>38</xdr:row>
                    <xdr:rowOff>31750</xdr:rowOff>
                  </to>
                </anchor>
              </controlPr>
            </control>
          </mc:Choice>
        </mc:AlternateContent>
        <mc:AlternateContent xmlns:mc="http://schemas.openxmlformats.org/markup-compatibility/2006">
          <mc:Choice Requires="x14">
            <control shapeId="255037" r:id="rId17" name="Check Box 61">
              <controlPr defaultSize="0" autoFill="0" autoLine="0" autoPict="0">
                <anchor moveWithCells="1">
                  <from>
                    <xdr:col>16</xdr:col>
                    <xdr:colOff>152400</xdr:colOff>
                    <xdr:row>58</xdr:row>
                    <xdr:rowOff>31750</xdr:rowOff>
                  </from>
                  <to>
                    <xdr:col>22</xdr:col>
                    <xdr:colOff>25400</xdr:colOff>
                    <xdr:row>59</xdr:row>
                    <xdr:rowOff>44450</xdr:rowOff>
                  </to>
                </anchor>
              </controlPr>
            </control>
          </mc:Choice>
        </mc:AlternateContent>
        <mc:AlternateContent xmlns:mc="http://schemas.openxmlformats.org/markup-compatibility/2006">
          <mc:Choice Requires="x14">
            <control shapeId="255038" r:id="rId18" name="Check Box 62">
              <controlPr defaultSize="0" autoFill="0" autoLine="0" autoPict="0">
                <anchor moveWithCells="1">
                  <from>
                    <xdr:col>22</xdr:col>
                    <xdr:colOff>158750</xdr:colOff>
                    <xdr:row>58</xdr:row>
                    <xdr:rowOff>31750</xdr:rowOff>
                  </from>
                  <to>
                    <xdr:col>26</xdr:col>
                    <xdr:colOff>374650</xdr:colOff>
                    <xdr:row>59</xdr:row>
                    <xdr:rowOff>44450</xdr:rowOff>
                  </to>
                </anchor>
              </controlPr>
            </control>
          </mc:Choice>
        </mc:AlternateContent>
        <mc:AlternateContent xmlns:mc="http://schemas.openxmlformats.org/markup-compatibility/2006">
          <mc:Choice Requires="x14">
            <control shapeId="255044" r:id="rId19" name="Check Box 68">
              <controlPr defaultSize="0" autoFill="0" autoLine="0" autoPict="0">
                <anchor moveWithCells="1">
                  <from>
                    <xdr:col>22</xdr:col>
                    <xdr:colOff>127000</xdr:colOff>
                    <xdr:row>7</xdr:row>
                    <xdr:rowOff>12700</xdr:rowOff>
                  </from>
                  <to>
                    <xdr:col>25</xdr:col>
                    <xdr:colOff>82550</xdr:colOff>
                    <xdr:row>7</xdr:row>
                    <xdr:rowOff>171450</xdr:rowOff>
                  </to>
                </anchor>
              </controlPr>
            </control>
          </mc:Choice>
        </mc:AlternateContent>
        <mc:AlternateContent xmlns:mc="http://schemas.openxmlformats.org/markup-compatibility/2006">
          <mc:Choice Requires="x14">
            <control shapeId="255045" r:id="rId20" name="Check Box 69">
              <controlPr defaultSize="0" autoFill="0" autoLine="0" autoPict="0">
                <anchor moveWithCells="1">
                  <from>
                    <xdr:col>25</xdr:col>
                    <xdr:colOff>158750</xdr:colOff>
                    <xdr:row>7</xdr:row>
                    <xdr:rowOff>19050</xdr:rowOff>
                  </from>
                  <to>
                    <xdr:col>27</xdr:col>
                    <xdr:colOff>63500</xdr:colOff>
                    <xdr:row>8</xdr:row>
                    <xdr:rowOff>0</xdr:rowOff>
                  </to>
                </anchor>
              </controlPr>
            </control>
          </mc:Choice>
        </mc:AlternateContent>
        <mc:AlternateContent xmlns:mc="http://schemas.openxmlformats.org/markup-compatibility/2006">
          <mc:Choice Requires="x14">
            <control shapeId="255048" r:id="rId21" name="Check Box 72">
              <controlPr defaultSize="0" autoFill="0" autoLine="0" autoPict="0">
                <anchor moveWithCells="1">
                  <from>
                    <xdr:col>19</xdr:col>
                    <xdr:colOff>0</xdr:colOff>
                    <xdr:row>6</xdr:row>
                    <xdr:rowOff>12700</xdr:rowOff>
                  </from>
                  <to>
                    <xdr:col>21</xdr:col>
                    <xdr:colOff>114300</xdr:colOff>
                    <xdr:row>6</xdr:row>
                    <xdr:rowOff>171450</xdr:rowOff>
                  </to>
                </anchor>
              </controlPr>
            </control>
          </mc:Choice>
        </mc:AlternateContent>
        <mc:AlternateContent xmlns:mc="http://schemas.openxmlformats.org/markup-compatibility/2006">
          <mc:Choice Requires="x14">
            <control shapeId="255050" r:id="rId22" name="Check Box 74">
              <controlPr defaultSize="0" autoFill="0" autoLine="0" autoPict="0">
                <anchor moveWithCells="1">
                  <from>
                    <xdr:col>22</xdr:col>
                    <xdr:colOff>133350</xdr:colOff>
                    <xdr:row>6</xdr:row>
                    <xdr:rowOff>6350</xdr:rowOff>
                  </from>
                  <to>
                    <xdr:col>25</xdr:col>
                    <xdr:colOff>82550</xdr:colOff>
                    <xdr:row>6</xdr:row>
                    <xdr:rowOff>165100</xdr:rowOff>
                  </to>
                </anchor>
              </controlPr>
            </control>
          </mc:Choice>
        </mc:AlternateContent>
        <mc:AlternateContent xmlns:mc="http://schemas.openxmlformats.org/markup-compatibility/2006">
          <mc:Choice Requires="x14">
            <control shapeId="255053" r:id="rId23" name="Check Box 77">
              <controlPr defaultSize="0" autoFill="0" autoLine="0" autoPict="0">
                <anchor moveWithCells="1">
                  <from>
                    <xdr:col>19</xdr:col>
                    <xdr:colOff>0</xdr:colOff>
                    <xdr:row>7</xdr:row>
                    <xdr:rowOff>25400</xdr:rowOff>
                  </from>
                  <to>
                    <xdr:col>21</xdr:col>
                    <xdr:colOff>114300</xdr:colOff>
                    <xdr:row>8</xdr:row>
                    <xdr:rowOff>6350</xdr:rowOff>
                  </to>
                </anchor>
              </controlPr>
            </control>
          </mc:Choice>
        </mc:AlternateContent>
        <mc:AlternateContent xmlns:mc="http://schemas.openxmlformats.org/markup-compatibility/2006">
          <mc:Choice Requires="x14">
            <control shapeId="255055" r:id="rId24" name="Check Box 79">
              <controlPr defaultSize="0" autoFill="0" autoLine="0" autoPict="0">
                <anchor moveWithCells="1">
                  <from>
                    <xdr:col>25</xdr:col>
                    <xdr:colOff>165100</xdr:colOff>
                    <xdr:row>6</xdr:row>
                    <xdr:rowOff>12700</xdr:rowOff>
                  </from>
                  <to>
                    <xdr:col>27</xdr:col>
                    <xdr:colOff>63500</xdr:colOff>
                    <xdr:row>6</xdr:row>
                    <xdr:rowOff>171450</xdr:rowOff>
                  </to>
                </anchor>
              </controlPr>
            </control>
          </mc:Choice>
        </mc:AlternateContent>
        <mc:AlternateContent xmlns:mc="http://schemas.openxmlformats.org/markup-compatibility/2006">
          <mc:Choice Requires="x14">
            <control shapeId="255057" r:id="rId25" name="Check Box 81">
              <controlPr defaultSize="0" autoFill="0" autoLine="0" autoPict="0">
                <anchor moveWithCells="1">
                  <from>
                    <xdr:col>28</xdr:col>
                    <xdr:colOff>38100</xdr:colOff>
                    <xdr:row>6</xdr:row>
                    <xdr:rowOff>12700</xdr:rowOff>
                  </from>
                  <to>
                    <xdr:col>30</xdr:col>
                    <xdr:colOff>152400</xdr:colOff>
                    <xdr:row>6</xdr:row>
                    <xdr:rowOff>171450</xdr:rowOff>
                  </to>
                </anchor>
              </controlPr>
            </control>
          </mc:Choice>
        </mc:AlternateContent>
        <mc:AlternateContent xmlns:mc="http://schemas.openxmlformats.org/markup-compatibility/2006">
          <mc:Choice Requires="x14">
            <control shapeId="255059" r:id="rId26" name="Check Box 83">
              <controlPr defaultSize="0" autoFill="0" autoLine="0" autoPict="0">
                <anchor moveWithCells="1">
                  <from>
                    <xdr:col>28</xdr:col>
                    <xdr:colOff>38100</xdr:colOff>
                    <xdr:row>6</xdr:row>
                    <xdr:rowOff>177800</xdr:rowOff>
                  </from>
                  <to>
                    <xdr:col>30</xdr:col>
                    <xdr:colOff>152400</xdr:colOff>
                    <xdr:row>8</xdr:row>
                    <xdr:rowOff>6350</xdr:rowOff>
                  </to>
                </anchor>
              </controlPr>
            </control>
          </mc:Choice>
        </mc:AlternateContent>
        <mc:AlternateContent xmlns:mc="http://schemas.openxmlformats.org/markup-compatibility/2006">
          <mc:Choice Requires="x14">
            <control shapeId="255061" r:id="rId27" name="Check Box 85">
              <controlPr defaultSize="0" autoFill="0" autoLine="0" autoPict="0">
                <anchor moveWithCells="1">
                  <from>
                    <xdr:col>14</xdr:col>
                    <xdr:colOff>0</xdr:colOff>
                    <xdr:row>59</xdr:row>
                    <xdr:rowOff>152400</xdr:rowOff>
                  </from>
                  <to>
                    <xdr:col>19</xdr:col>
                    <xdr:colOff>6350</xdr:colOff>
                    <xdr:row>61</xdr:row>
                    <xdr:rowOff>50800</xdr:rowOff>
                  </to>
                </anchor>
              </controlPr>
            </control>
          </mc:Choice>
        </mc:AlternateContent>
        <mc:AlternateContent xmlns:mc="http://schemas.openxmlformats.org/markup-compatibility/2006">
          <mc:Choice Requires="x14">
            <control shapeId="255062" r:id="rId28" name="Check Box 86">
              <controlPr defaultSize="0" autoFill="0" autoLine="0" autoPict="0">
                <anchor moveWithCells="1">
                  <from>
                    <xdr:col>18</xdr:col>
                    <xdr:colOff>158750</xdr:colOff>
                    <xdr:row>59</xdr:row>
                    <xdr:rowOff>152400</xdr:rowOff>
                  </from>
                  <to>
                    <xdr:col>22</xdr:col>
                    <xdr:colOff>101600</xdr:colOff>
                    <xdr:row>61</xdr:row>
                    <xdr:rowOff>12700</xdr:rowOff>
                  </to>
                </anchor>
              </controlPr>
            </control>
          </mc:Choice>
        </mc:AlternateContent>
        <mc:AlternateContent xmlns:mc="http://schemas.openxmlformats.org/markup-compatibility/2006">
          <mc:Choice Requires="x14">
            <control shapeId="255063" r:id="rId29" name="Check Box 29">
              <controlPr defaultSize="0" autoFill="0" autoLine="0" autoPict="0">
                <anchor moveWithCells="1">
                  <from>
                    <xdr:col>13</xdr:col>
                    <xdr:colOff>44450</xdr:colOff>
                    <xdr:row>50</xdr:row>
                    <xdr:rowOff>0</xdr:rowOff>
                  </from>
                  <to>
                    <xdr:col>16</xdr:col>
                    <xdr:colOff>158750</xdr:colOff>
                    <xdr:row>51</xdr:row>
                    <xdr:rowOff>0</xdr:rowOff>
                  </to>
                </anchor>
              </controlPr>
            </control>
          </mc:Choice>
        </mc:AlternateContent>
        <mc:AlternateContent xmlns:mc="http://schemas.openxmlformats.org/markup-compatibility/2006">
          <mc:Choice Requires="x14">
            <control shapeId="255064" r:id="rId30" name="Check Box 30">
              <controlPr defaultSize="0" autoFill="0" autoLine="0" autoPict="0">
                <anchor moveWithCells="1">
                  <from>
                    <xdr:col>17</xdr:col>
                    <xdr:colOff>88900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65" r:id="rId31" name="Check Box 31">
              <controlPr defaultSize="0" autoFill="0" autoLine="0" autoPict="0">
                <anchor moveWithCells="1">
                  <from>
                    <xdr:col>23</xdr:col>
                    <xdr:colOff>31750</xdr:colOff>
                    <xdr:row>50</xdr:row>
                    <xdr:rowOff>0</xdr:rowOff>
                  </from>
                  <to>
                    <xdr:col>26</xdr:col>
                    <xdr:colOff>158750</xdr:colOff>
                    <xdr:row>51</xdr:row>
                    <xdr:rowOff>0</xdr:rowOff>
                  </to>
                </anchor>
              </controlPr>
            </control>
          </mc:Choice>
        </mc:AlternateContent>
        <mc:AlternateContent xmlns:mc="http://schemas.openxmlformats.org/markup-compatibility/2006">
          <mc:Choice Requires="x14">
            <control shapeId="255066" r:id="rId32" name="Check Box 38">
              <controlPr defaultSize="0" autoFill="0" autoLine="0" autoPict="0">
                <anchor moveWithCells="1">
                  <from>
                    <xdr:col>3</xdr:col>
                    <xdr:colOff>152400</xdr:colOff>
                    <xdr:row>13</xdr:row>
                    <xdr:rowOff>12700</xdr:rowOff>
                  </from>
                  <to>
                    <xdr:col>5</xdr:col>
                    <xdr:colOff>101600</xdr:colOff>
                    <xdr:row>14</xdr:row>
                    <xdr:rowOff>19050</xdr:rowOff>
                  </to>
                </anchor>
              </controlPr>
            </control>
          </mc:Choice>
        </mc:AlternateContent>
        <mc:AlternateContent xmlns:mc="http://schemas.openxmlformats.org/markup-compatibility/2006">
          <mc:Choice Requires="x14">
            <control shapeId="255067" r:id="rId33" name="Check Box 40">
              <controlPr defaultSize="0" autoFill="0" autoLine="0" autoPict="0">
                <anchor moveWithCells="1">
                  <from>
                    <xdr:col>3</xdr:col>
                    <xdr:colOff>152400</xdr:colOff>
                    <xdr:row>14</xdr:row>
                    <xdr:rowOff>6350</xdr:rowOff>
                  </from>
                  <to>
                    <xdr:col>5</xdr:col>
                    <xdr:colOff>101600</xdr:colOff>
                    <xdr:row>15</xdr:row>
                    <xdr:rowOff>12700</xdr:rowOff>
                  </to>
                </anchor>
              </controlPr>
            </control>
          </mc:Choice>
        </mc:AlternateContent>
        <mc:AlternateContent xmlns:mc="http://schemas.openxmlformats.org/markup-compatibility/2006">
          <mc:Choice Requires="x14">
            <control shapeId="255068" r:id="rId34" name="Check Box 41">
              <controlPr defaultSize="0" autoFill="0" autoLine="0" autoPict="0">
                <anchor moveWithCells="1">
                  <from>
                    <xdr:col>3</xdr:col>
                    <xdr:colOff>152400</xdr:colOff>
                    <xdr:row>15</xdr:row>
                    <xdr:rowOff>6350</xdr:rowOff>
                  </from>
                  <to>
                    <xdr:col>5</xdr:col>
                    <xdr:colOff>101600</xdr:colOff>
                    <xdr:row>16</xdr:row>
                    <xdr:rowOff>12700</xdr:rowOff>
                  </to>
                </anchor>
              </controlPr>
            </control>
          </mc:Choice>
        </mc:AlternateContent>
        <mc:AlternateContent xmlns:mc="http://schemas.openxmlformats.org/markup-compatibility/2006">
          <mc:Choice Requires="x14">
            <control shapeId="255069" r:id="rId35" name="Check Box 42">
              <controlPr defaultSize="0" autoFill="0" autoLine="0" autoPict="0">
                <anchor moveWithCells="1">
                  <from>
                    <xdr:col>3</xdr:col>
                    <xdr:colOff>152400</xdr:colOff>
                    <xdr:row>16</xdr:row>
                    <xdr:rowOff>6350</xdr:rowOff>
                  </from>
                  <to>
                    <xdr:col>5</xdr:col>
                    <xdr:colOff>101600</xdr:colOff>
                    <xdr:row>17</xdr:row>
                    <xdr:rowOff>12700</xdr:rowOff>
                  </to>
                </anchor>
              </controlPr>
            </control>
          </mc:Choice>
        </mc:AlternateContent>
        <mc:AlternateContent xmlns:mc="http://schemas.openxmlformats.org/markup-compatibility/2006">
          <mc:Choice Requires="x14">
            <control shapeId="255070" r:id="rId36" name="Check Box 43">
              <controlPr defaultSize="0" autoFill="0" autoLine="0" autoPict="0">
                <anchor moveWithCells="1">
                  <from>
                    <xdr:col>3</xdr:col>
                    <xdr:colOff>158750</xdr:colOff>
                    <xdr:row>38</xdr:row>
                    <xdr:rowOff>152400</xdr:rowOff>
                  </from>
                  <to>
                    <xdr:col>5</xdr:col>
                    <xdr:colOff>107950</xdr:colOff>
                    <xdr:row>39</xdr:row>
                    <xdr:rowOff>165100</xdr:rowOff>
                  </to>
                </anchor>
              </controlPr>
            </control>
          </mc:Choice>
        </mc:AlternateContent>
        <mc:AlternateContent xmlns:mc="http://schemas.openxmlformats.org/markup-compatibility/2006">
          <mc:Choice Requires="x14">
            <control shapeId="255071" r:id="rId37" name="Check Box 44">
              <controlPr defaultSize="0" autoFill="0" autoLine="0" autoPict="0">
                <anchor moveWithCells="1">
                  <from>
                    <xdr:col>3</xdr:col>
                    <xdr:colOff>158750</xdr:colOff>
                    <xdr:row>39</xdr:row>
                    <xdr:rowOff>152400</xdr:rowOff>
                  </from>
                  <to>
                    <xdr:col>5</xdr:col>
                    <xdr:colOff>107950</xdr:colOff>
                    <xdr:row>40</xdr:row>
                    <xdr:rowOff>165100</xdr:rowOff>
                  </to>
                </anchor>
              </controlPr>
            </control>
          </mc:Choice>
        </mc:AlternateContent>
        <mc:AlternateContent xmlns:mc="http://schemas.openxmlformats.org/markup-compatibility/2006">
          <mc:Choice Requires="x14">
            <control shapeId="255072" r:id="rId38" name="Check Box 45">
              <controlPr defaultSize="0" autoFill="0" autoLine="0" autoPict="0">
                <anchor moveWithCells="1">
                  <from>
                    <xdr:col>3</xdr:col>
                    <xdr:colOff>158750</xdr:colOff>
                    <xdr:row>40</xdr:row>
                    <xdr:rowOff>152400</xdr:rowOff>
                  </from>
                  <to>
                    <xdr:col>5</xdr:col>
                    <xdr:colOff>107950</xdr:colOff>
                    <xdr:row>41</xdr:row>
                    <xdr:rowOff>165100</xdr:rowOff>
                  </to>
                </anchor>
              </controlPr>
            </control>
          </mc:Choice>
        </mc:AlternateContent>
        <mc:AlternateContent xmlns:mc="http://schemas.openxmlformats.org/markup-compatibility/2006">
          <mc:Choice Requires="x14">
            <control shapeId="255073" r:id="rId39" name="Check Box 46">
              <controlPr defaultSize="0" autoFill="0" autoLine="0" autoPict="0">
                <anchor moveWithCells="1">
                  <from>
                    <xdr:col>3</xdr:col>
                    <xdr:colOff>158750</xdr:colOff>
                    <xdr:row>41</xdr:row>
                    <xdr:rowOff>152400</xdr:rowOff>
                  </from>
                  <to>
                    <xdr:col>5</xdr:col>
                    <xdr:colOff>107950</xdr:colOff>
                    <xdr:row>42</xdr:row>
                    <xdr:rowOff>165100</xdr:rowOff>
                  </to>
                </anchor>
              </controlPr>
            </control>
          </mc:Choice>
        </mc:AlternateContent>
        <mc:AlternateContent xmlns:mc="http://schemas.openxmlformats.org/markup-compatibility/2006">
          <mc:Choice Requires="x14">
            <control shapeId="255074" r:id="rId40" name="Check Box 49">
              <controlPr defaultSize="0" autoFill="0" autoLine="0" autoPict="0">
                <anchor moveWithCells="1">
                  <from>
                    <xdr:col>19</xdr:col>
                    <xdr:colOff>0</xdr:colOff>
                    <xdr:row>13</xdr:row>
                    <xdr:rowOff>0</xdr:rowOff>
                  </from>
                  <to>
                    <xdr:col>23</xdr:col>
                    <xdr:colOff>44450</xdr:colOff>
                    <xdr:row>14</xdr:row>
                    <xdr:rowOff>0</xdr:rowOff>
                  </to>
                </anchor>
              </controlPr>
            </control>
          </mc:Choice>
        </mc:AlternateContent>
        <mc:AlternateContent xmlns:mc="http://schemas.openxmlformats.org/markup-compatibility/2006">
          <mc:Choice Requires="x14">
            <control shapeId="255075" r:id="rId41" name="Check Box 50">
              <controlPr defaultSize="0" autoFill="0" autoLine="0" autoPict="0">
                <anchor moveWithCells="1">
                  <from>
                    <xdr:col>23</xdr:col>
                    <xdr:colOff>158750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5076" r:id="rId42" name="Check Box 51">
              <controlPr defaultSize="0" autoFill="0" autoLine="0" autoPict="0">
                <anchor moveWithCells="1">
                  <from>
                    <xdr:col>19</xdr:col>
                    <xdr:colOff>0</xdr:colOff>
                    <xdr:row>27</xdr:row>
                    <xdr:rowOff>0</xdr:rowOff>
                  </from>
                  <to>
                    <xdr:col>23</xdr:col>
                    <xdr:colOff>44450</xdr:colOff>
                    <xdr:row>28</xdr:row>
                    <xdr:rowOff>0</xdr:rowOff>
                  </to>
                </anchor>
              </controlPr>
            </control>
          </mc:Choice>
        </mc:AlternateContent>
        <mc:AlternateContent xmlns:mc="http://schemas.openxmlformats.org/markup-compatibility/2006">
          <mc:Choice Requires="x14">
            <control shapeId="255077" r:id="rId43" name="Check Box 52">
              <controlPr defaultSize="0" autoFill="0" autoLine="0" autoPict="0">
                <anchor moveWithCells="1">
                  <from>
                    <xdr:col>23</xdr:col>
                    <xdr:colOff>158750</xdr:colOff>
                    <xdr:row>27</xdr:row>
                    <xdr:rowOff>0</xdr:rowOff>
                  </from>
                  <to>
                    <xdr:col>27</xdr:col>
                    <xdr:colOff>0</xdr:colOff>
                    <xdr:row>28</xdr:row>
                    <xdr:rowOff>0</xdr:rowOff>
                  </to>
                </anchor>
              </controlPr>
            </control>
          </mc:Choice>
        </mc:AlternateContent>
        <mc:AlternateContent xmlns:mc="http://schemas.openxmlformats.org/markup-compatibility/2006">
          <mc:Choice Requires="x14">
            <control shapeId="255078" r:id="rId44" name="Check Box 53">
              <controlPr defaultSize="0" autoFill="0" autoLine="0" autoPict="0">
                <anchor moveWithCells="1">
                  <from>
                    <xdr:col>19</xdr:col>
                    <xdr:colOff>0</xdr:colOff>
                    <xdr:row>32</xdr:row>
                    <xdr:rowOff>0</xdr:rowOff>
                  </from>
                  <to>
                    <xdr:col>23</xdr:col>
                    <xdr:colOff>44450</xdr:colOff>
                    <xdr:row>33</xdr:row>
                    <xdr:rowOff>0</xdr:rowOff>
                  </to>
                </anchor>
              </controlPr>
            </control>
          </mc:Choice>
        </mc:AlternateContent>
        <mc:AlternateContent xmlns:mc="http://schemas.openxmlformats.org/markup-compatibility/2006">
          <mc:Choice Requires="x14">
            <control shapeId="255079" r:id="rId45" name="Check Box 54">
              <controlPr defaultSize="0" autoFill="0" autoLine="0" autoPict="0">
                <anchor moveWithCells="1">
                  <from>
                    <xdr:col>23</xdr:col>
                    <xdr:colOff>158750</xdr:colOff>
                    <xdr:row>32</xdr:row>
                    <xdr:rowOff>0</xdr:rowOff>
                  </from>
                  <to>
                    <xdr:col>27</xdr:col>
                    <xdr:colOff>0</xdr:colOff>
                    <xdr:row>33</xdr:row>
                    <xdr:rowOff>0</xdr:rowOff>
                  </to>
                </anchor>
              </controlPr>
            </control>
          </mc:Choice>
        </mc:AlternateContent>
        <mc:AlternateContent xmlns:mc="http://schemas.openxmlformats.org/markup-compatibility/2006">
          <mc:Choice Requires="x14">
            <control shapeId="255080" r:id="rId46" name="Check Box 55">
              <controlPr defaultSize="0" autoFill="0" autoLine="0" autoPict="0">
                <anchor moveWithCells="1">
                  <from>
                    <xdr:col>19</xdr:col>
                    <xdr:colOff>0</xdr:colOff>
                    <xdr:row>35</xdr:row>
                    <xdr:rowOff>0</xdr:rowOff>
                  </from>
                  <to>
                    <xdr:col>23</xdr:col>
                    <xdr:colOff>44450</xdr:colOff>
                    <xdr:row>36</xdr:row>
                    <xdr:rowOff>0</xdr:rowOff>
                  </to>
                </anchor>
              </controlPr>
            </control>
          </mc:Choice>
        </mc:AlternateContent>
        <mc:AlternateContent xmlns:mc="http://schemas.openxmlformats.org/markup-compatibility/2006">
          <mc:Choice Requires="x14">
            <control shapeId="255081" r:id="rId47" name="Check Box 56">
              <controlPr defaultSize="0" autoFill="0" autoLine="0" autoPict="0">
                <anchor moveWithCells="1">
                  <from>
                    <xdr:col>23</xdr:col>
                    <xdr:colOff>158750</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82" r:id="rId48" name="Check Box 59">
              <controlPr defaultSize="0" autoFill="0" autoLine="0" autoPict="0">
                <anchor moveWithCells="1">
                  <from>
                    <xdr:col>19</xdr:col>
                    <xdr:colOff>0</xdr:colOff>
                    <xdr:row>37</xdr:row>
                    <xdr:rowOff>0</xdr:rowOff>
                  </from>
                  <to>
                    <xdr:col>23</xdr:col>
                    <xdr:colOff>44450</xdr:colOff>
                    <xdr:row>38</xdr:row>
                    <xdr:rowOff>0</xdr:rowOff>
                  </to>
                </anchor>
              </controlPr>
            </control>
          </mc:Choice>
        </mc:AlternateContent>
        <mc:AlternateContent xmlns:mc="http://schemas.openxmlformats.org/markup-compatibility/2006">
          <mc:Choice Requires="x14">
            <control shapeId="255083" r:id="rId49" name="Check Box 60">
              <controlPr defaultSize="0" autoFill="0" autoLine="0" autoPict="0">
                <anchor moveWithCells="1">
                  <from>
                    <xdr:col>23</xdr:col>
                    <xdr:colOff>158750</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84" r:id="rId50" name="Check Box 61">
              <controlPr defaultSize="0" autoFill="0" autoLine="0" autoPict="0">
                <anchor moveWithCells="1">
                  <from>
                    <xdr:col>19</xdr:col>
                    <xdr:colOff>0</xdr:colOff>
                    <xdr:row>58</xdr:row>
                    <xdr:rowOff>0</xdr:rowOff>
                  </from>
                  <to>
                    <xdr:col>23</xdr:col>
                    <xdr:colOff>44450</xdr:colOff>
                    <xdr:row>59</xdr:row>
                    <xdr:rowOff>0</xdr:rowOff>
                  </to>
                </anchor>
              </controlPr>
            </control>
          </mc:Choice>
        </mc:AlternateContent>
        <mc:AlternateContent xmlns:mc="http://schemas.openxmlformats.org/markup-compatibility/2006">
          <mc:Choice Requires="x14">
            <control shapeId="255085" r:id="rId51" name="Check Box 62">
              <controlPr defaultSize="0" autoFill="0" autoLine="0" autoPict="0">
                <anchor moveWithCells="1">
                  <from>
                    <xdr:col>23</xdr:col>
                    <xdr:colOff>158750</xdr:colOff>
                    <xdr:row>58</xdr:row>
                    <xdr:rowOff>0</xdr:rowOff>
                  </from>
                  <to>
                    <xdr:col>27</xdr:col>
                    <xdr:colOff>0</xdr:colOff>
                    <xdr:row>59</xdr:row>
                    <xdr:rowOff>0</xdr:rowOff>
                  </to>
                </anchor>
              </controlPr>
            </control>
          </mc:Choice>
        </mc:AlternateContent>
        <mc:AlternateContent xmlns:mc="http://schemas.openxmlformats.org/markup-compatibility/2006">
          <mc:Choice Requires="x14">
            <control shapeId="255086" r:id="rId52" name="Check Box 68">
              <controlPr defaultSize="0" autoFill="0" autoLine="0" autoPict="0">
                <anchor moveWithCells="1">
                  <from>
                    <xdr:col>23</xdr:col>
                    <xdr:colOff>76200</xdr:colOff>
                    <xdr:row>6</xdr:row>
                    <xdr:rowOff>171450</xdr:rowOff>
                  </from>
                  <to>
                    <xdr:col>25</xdr:col>
                    <xdr:colOff>127000</xdr:colOff>
                    <xdr:row>7</xdr:row>
                    <xdr:rowOff>171450</xdr:rowOff>
                  </to>
                </anchor>
              </controlPr>
            </control>
          </mc:Choice>
        </mc:AlternateContent>
        <mc:AlternateContent xmlns:mc="http://schemas.openxmlformats.org/markup-compatibility/2006">
          <mc:Choice Requires="x14">
            <control shapeId="255087" r:id="rId53" name="Check Box 69">
              <controlPr defaultSize="0" autoFill="0" autoLine="0" autoPict="0">
                <anchor moveWithCells="1">
                  <from>
                    <xdr:col>26</xdr:col>
                    <xdr:colOff>298450</xdr:colOff>
                    <xdr:row>6</xdr:row>
                    <xdr:rowOff>171450</xdr:rowOff>
                  </from>
                  <to>
                    <xdr:col>28</xdr:col>
                    <xdr:colOff>139700</xdr:colOff>
                    <xdr:row>7</xdr:row>
                    <xdr:rowOff>171450</xdr:rowOff>
                  </to>
                </anchor>
              </controlPr>
            </control>
          </mc:Choice>
        </mc:AlternateContent>
        <mc:AlternateContent xmlns:mc="http://schemas.openxmlformats.org/markup-compatibility/2006">
          <mc:Choice Requires="x14">
            <control shapeId="255088" r:id="rId54" name="Check Box 72">
              <controlPr defaultSize="0" autoFill="0" autoLine="0" autoPict="0">
                <anchor moveWithCells="1">
                  <from>
                    <xdr:col>20</xdr:col>
                    <xdr:colOff>38100</xdr:colOff>
                    <xdr:row>6</xdr:row>
                    <xdr:rowOff>0</xdr:rowOff>
                  </from>
                  <to>
                    <xdr:col>22</xdr:col>
                    <xdr:colOff>88900</xdr:colOff>
                    <xdr:row>7</xdr:row>
                    <xdr:rowOff>0</xdr:rowOff>
                  </to>
                </anchor>
              </controlPr>
            </control>
          </mc:Choice>
        </mc:AlternateContent>
        <mc:AlternateContent xmlns:mc="http://schemas.openxmlformats.org/markup-compatibility/2006">
          <mc:Choice Requires="x14">
            <control shapeId="255089" r:id="rId55" name="Check Box 74">
              <controlPr defaultSize="0" autoFill="0" autoLine="0" autoPict="0">
                <anchor moveWithCells="1">
                  <from>
                    <xdr:col>23</xdr:col>
                    <xdr:colOff>88900</xdr:colOff>
                    <xdr:row>6</xdr:row>
                    <xdr:rowOff>0</xdr:rowOff>
                  </from>
                  <to>
                    <xdr:col>25</xdr:col>
                    <xdr:colOff>133350</xdr:colOff>
                    <xdr:row>7</xdr:row>
                    <xdr:rowOff>0</xdr:rowOff>
                  </to>
                </anchor>
              </controlPr>
            </control>
          </mc:Choice>
        </mc:AlternateContent>
        <mc:AlternateContent xmlns:mc="http://schemas.openxmlformats.org/markup-compatibility/2006">
          <mc:Choice Requires="x14">
            <control shapeId="255090" r:id="rId56" name="Check Box 77">
              <controlPr defaultSize="0" autoFill="0" autoLine="0" autoPict="0">
                <anchor moveWithCells="1">
                  <from>
                    <xdr:col>20</xdr:col>
                    <xdr:colOff>38100</xdr:colOff>
                    <xdr:row>7</xdr:row>
                    <xdr:rowOff>0</xdr:rowOff>
                  </from>
                  <to>
                    <xdr:col>22</xdr:col>
                    <xdr:colOff>88900</xdr:colOff>
                    <xdr:row>8</xdr:row>
                    <xdr:rowOff>0</xdr:rowOff>
                  </to>
                </anchor>
              </controlPr>
            </control>
          </mc:Choice>
        </mc:AlternateContent>
        <mc:AlternateContent xmlns:mc="http://schemas.openxmlformats.org/markup-compatibility/2006">
          <mc:Choice Requires="x14">
            <control shapeId="255091" r:id="rId57" name="Check Box 79">
              <controlPr defaultSize="0" autoFill="0" autoLine="0" autoPict="0">
                <anchor moveWithCells="1">
                  <from>
                    <xdr:col>26</xdr:col>
                    <xdr:colOff>311150</xdr:colOff>
                    <xdr:row>6</xdr:row>
                    <xdr:rowOff>0</xdr:rowOff>
                  </from>
                  <to>
                    <xdr:col>28</xdr:col>
                    <xdr:colOff>146050</xdr:colOff>
                    <xdr:row>6</xdr:row>
                    <xdr:rowOff>177800</xdr:rowOff>
                  </to>
                </anchor>
              </controlPr>
            </control>
          </mc:Choice>
        </mc:AlternateContent>
        <mc:AlternateContent xmlns:mc="http://schemas.openxmlformats.org/markup-compatibility/2006">
          <mc:Choice Requires="x14">
            <control shapeId="255092" r:id="rId58" name="Check Box 81">
              <controlPr defaultSize="0" autoFill="0" autoLine="0" autoPict="0">
                <anchor moveWithCells="1">
                  <from>
                    <xdr:col>29</xdr:col>
                    <xdr:colOff>63500</xdr:colOff>
                    <xdr:row>6</xdr:row>
                    <xdr:rowOff>0</xdr:rowOff>
                  </from>
                  <to>
                    <xdr:col>31</xdr:col>
                    <xdr:colOff>114300</xdr:colOff>
                    <xdr:row>6</xdr:row>
                    <xdr:rowOff>177800</xdr:rowOff>
                  </to>
                </anchor>
              </controlPr>
            </control>
          </mc:Choice>
        </mc:AlternateContent>
        <mc:AlternateContent xmlns:mc="http://schemas.openxmlformats.org/markup-compatibility/2006">
          <mc:Choice Requires="x14">
            <control shapeId="255093" r:id="rId59" name="Check Box 83">
              <controlPr defaultSize="0" autoFill="0" autoLine="0" autoPict="0">
                <anchor moveWithCells="1">
                  <from>
                    <xdr:col>29</xdr:col>
                    <xdr:colOff>57150</xdr:colOff>
                    <xdr:row>6</xdr:row>
                    <xdr:rowOff>165100</xdr:rowOff>
                  </from>
                  <to>
                    <xdr:col>31</xdr:col>
                    <xdr:colOff>101600</xdr:colOff>
                    <xdr:row>7</xdr:row>
                    <xdr:rowOff>177800</xdr:rowOff>
                  </to>
                </anchor>
              </controlPr>
            </control>
          </mc:Choice>
        </mc:AlternateContent>
        <mc:AlternateContent xmlns:mc="http://schemas.openxmlformats.org/markup-compatibility/2006">
          <mc:Choice Requires="x14">
            <control shapeId="255094" r:id="rId60" name="Check Box 85">
              <controlPr defaultSize="0" autoFill="0" autoLine="0" autoPict="0">
                <anchor moveWithCells="1">
                  <from>
                    <xdr:col>13</xdr:col>
                    <xdr:colOff>0</xdr:colOff>
                    <xdr:row>60</xdr:row>
                    <xdr:rowOff>0</xdr:rowOff>
                  </from>
                  <to>
                    <xdr:col>18</xdr:col>
                    <xdr:colOff>12700</xdr:colOff>
                    <xdr:row>61</xdr:row>
                    <xdr:rowOff>44450</xdr:rowOff>
                  </to>
                </anchor>
              </controlPr>
            </control>
          </mc:Choice>
        </mc:AlternateContent>
        <mc:AlternateContent xmlns:mc="http://schemas.openxmlformats.org/markup-compatibility/2006">
          <mc:Choice Requires="x14">
            <control shapeId="255095" r:id="rId61" name="Check Box 86">
              <controlPr defaultSize="0" autoFill="0" autoLine="0" autoPict="0">
                <anchor moveWithCells="1">
                  <from>
                    <xdr:col>18</xdr:col>
                    <xdr:colOff>101600</xdr:colOff>
                    <xdr:row>60</xdr:row>
                    <xdr:rowOff>0</xdr:rowOff>
                  </from>
                  <to>
                    <xdr:col>22</xdr:col>
                    <xdr:colOff>57150</xdr:colOff>
                    <xdr:row>61</xdr:row>
                    <xdr:rowOff>12700</xdr:rowOff>
                  </to>
                </anchor>
              </controlPr>
            </control>
          </mc:Choice>
        </mc:AlternateContent>
        <mc:AlternateContent xmlns:mc="http://schemas.openxmlformats.org/markup-compatibility/2006">
          <mc:Choice Requires="x14">
            <control shapeId="255096" r:id="rId62" name="Check Box 120">
              <controlPr defaultSize="0" autoFill="0" autoLine="0" autoPict="0">
                <anchor moveWithCells="1">
                  <from>
                    <xdr:col>3</xdr:col>
                    <xdr:colOff>114300</xdr:colOff>
                    <xdr:row>38</xdr:row>
                    <xdr:rowOff>177800</xdr:rowOff>
                  </from>
                  <to>
                    <xdr:col>5</xdr:col>
                    <xdr:colOff>88900</xdr:colOff>
                    <xdr:row>39</xdr:row>
                    <xdr:rowOff>184150</xdr:rowOff>
                  </to>
                </anchor>
              </controlPr>
            </control>
          </mc:Choice>
        </mc:AlternateContent>
        <mc:AlternateContent xmlns:mc="http://schemas.openxmlformats.org/markup-compatibility/2006">
          <mc:Choice Requires="x14">
            <control shapeId="255097" r:id="rId63" name="Check Box 121">
              <controlPr defaultSize="0" autoFill="0" autoLine="0" autoPict="0">
                <anchor moveWithCells="1">
                  <from>
                    <xdr:col>3</xdr:col>
                    <xdr:colOff>114300</xdr:colOff>
                    <xdr:row>41</xdr:row>
                    <xdr:rowOff>6350</xdr:rowOff>
                  </from>
                  <to>
                    <xdr:col>5</xdr:col>
                    <xdr:colOff>82550</xdr:colOff>
                    <xdr:row>42</xdr:row>
                    <xdr:rowOff>12700</xdr:rowOff>
                  </to>
                </anchor>
              </controlPr>
            </control>
          </mc:Choice>
        </mc:AlternateContent>
        <mc:AlternateContent xmlns:mc="http://schemas.openxmlformats.org/markup-compatibility/2006">
          <mc:Choice Requires="x14">
            <control shapeId="255098" r:id="rId64" name="Check Box 122">
              <controlPr defaultSize="0" autoFill="0" autoLine="0" autoPict="0">
                <anchor moveWithCells="1">
                  <from>
                    <xdr:col>3</xdr:col>
                    <xdr:colOff>114300</xdr:colOff>
                    <xdr:row>41</xdr:row>
                    <xdr:rowOff>177800</xdr:rowOff>
                  </from>
                  <to>
                    <xdr:col>5</xdr:col>
                    <xdr:colOff>82550</xdr:colOff>
                    <xdr:row>43</xdr:row>
                    <xdr:rowOff>6350</xdr:rowOff>
                  </to>
                </anchor>
              </controlPr>
            </control>
          </mc:Choice>
        </mc:AlternateContent>
        <mc:AlternateContent xmlns:mc="http://schemas.openxmlformats.org/markup-compatibility/2006">
          <mc:Choice Requires="x14">
            <control shapeId="255099" r:id="rId65" name="Check Box 123">
              <controlPr defaultSize="0" autoFill="0" autoLine="0" autoPict="0">
                <anchor moveWithCells="1">
                  <from>
                    <xdr:col>3</xdr:col>
                    <xdr:colOff>114300</xdr:colOff>
                    <xdr:row>40</xdr:row>
                    <xdr:rowOff>12700</xdr:rowOff>
                  </from>
                  <to>
                    <xdr:col>5</xdr:col>
                    <xdr:colOff>101600</xdr:colOff>
                    <xdr:row>41</xdr:row>
                    <xdr:rowOff>12700</xdr:rowOff>
                  </to>
                </anchor>
              </controlPr>
            </control>
          </mc:Choice>
        </mc:AlternateContent>
        <mc:AlternateContent xmlns:mc="http://schemas.openxmlformats.org/markup-compatibility/2006">
          <mc:Choice Requires="x14">
            <control shapeId="255100" r:id="rId66" name="Check Box 124">
              <controlPr defaultSize="0" autoFill="0" autoLine="0" autoPict="0">
                <anchor moveWithCells="1">
                  <from>
                    <xdr:col>3</xdr:col>
                    <xdr:colOff>146050</xdr:colOff>
                    <xdr:row>16</xdr:row>
                    <xdr:rowOff>69850</xdr:rowOff>
                  </from>
                  <to>
                    <xdr:col>5</xdr:col>
                    <xdr:colOff>69850</xdr:colOff>
                    <xdr:row>17</xdr:row>
                    <xdr:rowOff>82550</xdr:rowOff>
                  </to>
                </anchor>
              </controlPr>
            </control>
          </mc:Choice>
        </mc:AlternateContent>
        <mc:AlternateContent xmlns:mc="http://schemas.openxmlformats.org/markup-compatibility/2006">
          <mc:Choice Requires="x14">
            <control shapeId="255101" r:id="rId67" name="Check Box 125">
              <controlPr defaultSize="0" autoFill="0" autoLine="0" autoPict="0">
                <anchor moveWithCells="1">
                  <from>
                    <xdr:col>3</xdr:col>
                    <xdr:colOff>152400</xdr:colOff>
                    <xdr:row>14</xdr:row>
                    <xdr:rowOff>57150</xdr:rowOff>
                  </from>
                  <to>
                    <xdr:col>5</xdr:col>
                    <xdr:colOff>50800</xdr:colOff>
                    <xdr:row>15</xdr:row>
                    <xdr:rowOff>88900</xdr:rowOff>
                  </to>
                </anchor>
              </controlPr>
            </control>
          </mc:Choice>
        </mc:AlternateContent>
        <mc:AlternateContent xmlns:mc="http://schemas.openxmlformats.org/markup-compatibility/2006">
          <mc:Choice Requires="x14">
            <control shapeId="255102" r:id="rId68" name="Check Box 126">
              <controlPr defaultSize="0" autoFill="0" autoLine="0" autoPict="0">
                <anchor moveWithCells="1">
                  <from>
                    <xdr:col>3</xdr:col>
                    <xdr:colOff>146050</xdr:colOff>
                    <xdr:row>15</xdr:row>
                    <xdr:rowOff>88900</xdr:rowOff>
                  </from>
                  <to>
                    <xdr:col>4</xdr:col>
                    <xdr:colOff>158750</xdr:colOff>
                    <xdr:row>16</xdr:row>
                    <xdr:rowOff>88900</xdr:rowOff>
                  </to>
                </anchor>
              </controlPr>
            </control>
          </mc:Choice>
        </mc:AlternateContent>
        <mc:AlternateContent xmlns:mc="http://schemas.openxmlformats.org/markup-compatibility/2006">
          <mc:Choice Requires="x14">
            <control shapeId="255104" r:id="rId69" name="Check Box 128">
              <controlPr defaultSize="0" autoFill="0" autoLine="0" autoPict="0">
                <anchor moveWithCells="1">
                  <from>
                    <xdr:col>3</xdr:col>
                    <xdr:colOff>146050</xdr:colOff>
                    <xdr:row>13</xdr:row>
                    <xdr:rowOff>69850</xdr:rowOff>
                  </from>
                  <to>
                    <xdr:col>5</xdr:col>
                    <xdr:colOff>88900</xdr:colOff>
                    <xdr:row>14</xdr:row>
                    <xdr:rowOff>114300</xdr:rowOff>
                  </to>
                </anchor>
              </controlPr>
            </control>
          </mc:Choice>
        </mc:AlternateContent>
        <mc:AlternateContent xmlns:mc="http://schemas.openxmlformats.org/markup-compatibility/2006">
          <mc:Choice Requires="x14">
            <control shapeId="255105" r:id="rId70" name="Check Box 129">
              <controlPr defaultSize="0" autoFill="0" autoLine="0" autoPict="0">
                <anchor moveWithCells="1">
                  <from>
                    <xdr:col>16</xdr:col>
                    <xdr:colOff>120650</xdr:colOff>
                    <xdr:row>20</xdr:row>
                    <xdr:rowOff>31750</xdr:rowOff>
                  </from>
                  <to>
                    <xdr:col>21</xdr:col>
                    <xdr:colOff>158750</xdr:colOff>
                    <xdr:row>21</xdr:row>
                    <xdr:rowOff>31750</xdr:rowOff>
                  </to>
                </anchor>
              </controlPr>
            </control>
          </mc:Choice>
        </mc:AlternateContent>
        <mc:AlternateContent xmlns:mc="http://schemas.openxmlformats.org/markup-compatibility/2006">
          <mc:Choice Requires="x14">
            <control shapeId="255106" r:id="rId71" name="Check Box 130">
              <controlPr defaultSize="0" autoFill="0" autoLine="0" autoPict="0">
                <anchor moveWithCells="1">
                  <from>
                    <xdr:col>22</xdr:col>
                    <xdr:colOff>127000</xdr:colOff>
                    <xdr:row>20</xdr:row>
                    <xdr:rowOff>31750</xdr:rowOff>
                  </from>
                  <to>
                    <xdr:col>26</xdr:col>
                    <xdr:colOff>342900</xdr:colOff>
                    <xdr:row>21</xdr:row>
                    <xdr:rowOff>31750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B050"/>
  </sheetPr>
  <dimension ref="A1:BN52"/>
  <sheetViews>
    <sheetView showGridLines="0" view="pageBreakPreview"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27" width="2.36328125" style="5" customWidth="1"/>
    <col min="28" max="28" width="5.453125" style="5" customWidth="1"/>
    <col min="29" max="36" width="2.36328125" style="5" customWidth="1"/>
    <col min="37" max="37" width="1.1796875" style="5" customWidth="1"/>
    <col min="38" max="38" width="2.36328125" style="5" customWidth="1"/>
    <col min="39" max="39" width="5.36328125" style="5" customWidth="1"/>
    <col min="40" max="62" width="2.36328125" style="5" customWidth="1"/>
    <col min="63" max="16384" width="8" style="5"/>
  </cols>
  <sheetData>
    <row r="1" spans="1:66" ht="14.15" customHeight="1">
      <c r="B1" s="2394" t="s">
        <v>2225</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071" t="s">
        <v>1428</v>
      </c>
      <c r="AO1" s="2071"/>
      <c r="AP1" s="2071"/>
      <c r="AQ1" s="2071"/>
      <c r="AR1" s="2071"/>
    </row>
    <row r="2" spans="1:66" ht="5.15" customHeight="1" thickBot="1"/>
    <row r="3" spans="1:66" ht="14.15" customHeight="1">
      <c r="B3" s="2395" t="s">
        <v>887</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795"/>
      <c r="AC3" s="2796" t="s">
        <v>155</v>
      </c>
      <c r="AD3" s="2396"/>
      <c r="AE3" s="2396"/>
      <c r="AF3" s="2396"/>
      <c r="AG3" s="2396"/>
      <c r="AH3" s="2396"/>
      <c r="AI3" s="2396"/>
      <c r="AJ3" s="2396"/>
      <c r="AK3" s="2396"/>
      <c r="AL3" s="2396"/>
      <c r="AM3" s="2797"/>
      <c r="AN3" s="62"/>
      <c r="AP3" s="5" t="s">
        <v>1756</v>
      </c>
    </row>
    <row r="4" spans="1:66" ht="14.15" customHeight="1">
      <c r="A4" s="6"/>
      <c r="B4" s="63" t="s">
        <v>906</v>
      </c>
      <c r="C4" s="6"/>
      <c r="D4" s="1"/>
      <c r="F4" s="6"/>
      <c r="G4" s="6"/>
      <c r="H4" s="6"/>
      <c r="I4" s="6"/>
      <c r="J4" s="6"/>
      <c r="K4" s="6"/>
      <c r="L4" s="6"/>
      <c r="M4" s="6"/>
      <c r="N4" s="6"/>
      <c r="O4" s="6"/>
      <c r="P4" s="6"/>
      <c r="Q4" s="6"/>
      <c r="R4" s="6"/>
      <c r="S4" s="64"/>
      <c r="T4" s="64"/>
      <c r="U4" s="64"/>
      <c r="V4" s="64"/>
      <c r="W4" s="64"/>
      <c r="X4" s="64"/>
      <c r="Y4" s="65"/>
      <c r="AB4" s="6"/>
      <c r="AC4" s="66"/>
      <c r="AD4" s="6"/>
      <c r="AE4" s="6"/>
      <c r="AF4" s="6"/>
      <c r="AG4" s="6"/>
      <c r="AH4" s="6"/>
      <c r="AI4" s="6"/>
      <c r="AJ4" s="6"/>
      <c r="AK4" s="6"/>
      <c r="AL4" s="6"/>
      <c r="AM4" s="67"/>
    </row>
    <row r="5" spans="1:66" ht="14.15" customHeight="1">
      <c r="A5" s="6"/>
      <c r="B5" s="63"/>
      <c r="C5" s="6"/>
      <c r="D5" s="1"/>
      <c r="F5" s="6"/>
      <c r="G5" s="6"/>
      <c r="H5" s="6"/>
      <c r="I5" s="6"/>
      <c r="J5" s="6"/>
      <c r="K5" s="6"/>
      <c r="L5" s="6"/>
      <c r="M5" s="6"/>
      <c r="N5" s="6"/>
      <c r="O5" s="6"/>
      <c r="P5" s="6"/>
      <c r="Q5" s="6"/>
      <c r="R5" s="6"/>
      <c r="S5" s="64"/>
      <c r="T5" s="64"/>
      <c r="U5" s="64"/>
      <c r="V5" s="64"/>
      <c r="W5" s="64"/>
      <c r="X5" s="64"/>
      <c r="Y5" s="65"/>
      <c r="AB5" s="6"/>
      <c r="AC5" s="105" t="s">
        <v>1289</v>
      </c>
      <c r="AD5" s="6"/>
      <c r="AE5" s="6"/>
      <c r="AF5" s="6"/>
      <c r="AG5" s="6"/>
      <c r="AH5" s="6"/>
      <c r="AI5" s="6"/>
      <c r="AJ5" s="6"/>
      <c r="AK5" s="6"/>
      <c r="AL5" s="6"/>
      <c r="AM5" s="67"/>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row>
    <row r="6" spans="1:66" ht="14.15" customHeight="1">
      <c r="A6" s="6"/>
      <c r="B6" s="68"/>
      <c r="C6" s="1" t="s">
        <v>1824</v>
      </c>
      <c r="F6" s="69"/>
      <c r="G6" s="69"/>
      <c r="H6" s="6"/>
      <c r="I6" s="6"/>
      <c r="J6" s="6"/>
      <c r="K6" s="6"/>
      <c r="L6" s="6"/>
      <c r="M6" s="6"/>
      <c r="N6" s="6"/>
      <c r="O6" s="6"/>
      <c r="P6" s="6"/>
      <c r="Q6" s="6"/>
      <c r="R6" s="6"/>
      <c r="S6" s="6"/>
      <c r="T6" s="64"/>
      <c r="U6" s="64"/>
      <c r="V6" s="8"/>
      <c r="W6" s="64"/>
      <c r="X6" s="64"/>
      <c r="Y6" s="6"/>
      <c r="Z6" s="6"/>
      <c r="AA6" s="6"/>
      <c r="AB6" s="70"/>
      <c r="AC6" s="163" t="s">
        <v>849</v>
      </c>
      <c r="AD6" s="1850" t="s">
        <v>2039</v>
      </c>
      <c r="AE6" s="1850"/>
      <c r="AF6" s="1850"/>
      <c r="AG6" s="1850"/>
      <c r="AH6" s="1850"/>
      <c r="AI6" s="1850"/>
      <c r="AJ6" s="1850"/>
      <c r="AK6" s="1850"/>
      <c r="AL6" s="1850"/>
      <c r="AM6" s="3346"/>
      <c r="AO6" s="121"/>
      <c r="AP6" s="1434"/>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row>
    <row r="7" spans="1:66" ht="14.15" customHeight="1">
      <c r="A7" s="6"/>
      <c r="B7" s="68"/>
      <c r="C7" s="6"/>
      <c r="D7" s="6" t="s">
        <v>1825</v>
      </c>
      <c r="E7" s="6"/>
      <c r="F7" s="6"/>
      <c r="G7" s="6"/>
      <c r="H7" s="72"/>
      <c r="I7" s="72"/>
      <c r="J7" s="72"/>
      <c r="K7" s="72"/>
      <c r="L7" s="72"/>
      <c r="M7" s="72"/>
      <c r="N7" s="72"/>
      <c r="O7" s="72"/>
      <c r="P7" s="72"/>
      <c r="Q7" s="72"/>
      <c r="R7" s="72"/>
      <c r="S7" s="72"/>
      <c r="T7" s="64"/>
      <c r="U7" s="64"/>
      <c r="V7" s="64"/>
      <c r="W7" s="64"/>
      <c r="X7" s="64"/>
      <c r="Y7" s="64"/>
      <c r="Z7" s="64"/>
      <c r="AA7" s="64"/>
      <c r="AB7" s="73"/>
      <c r="AC7" s="1450"/>
      <c r="AD7" s="1850"/>
      <c r="AE7" s="1850"/>
      <c r="AF7" s="1850"/>
      <c r="AG7" s="1850"/>
      <c r="AH7" s="1850"/>
      <c r="AI7" s="1850"/>
      <c r="AJ7" s="1850"/>
      <c r="AK7" s="1850"/>
      <c r="AL7" s="1850"/>
      <c r="AM7" s="3346"/>
      <c r="AO7" s="121"/>
      <c r="AP7" s="1432"/>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row>
    <row r="8" spans="1:66" ht="14.15" customHeight="1">
      <c r="A8" s="6"/>
      <c r="B8" s="68"/>
      <c r="C8" s="6"/>
      <c r="D8" s="6"/>
      <c r="E8" s="6"/>
      <c r="F8" s="6"/>
      <c r="G8" s="6"/>
      <c r="H8" s="72"/>
      <c r="I8" s="72"/>
      <c r="J8" s="72"/>
      <c r="K8" s="72"/>
      <c r="L8" s="72"/>
      <c r="M8" s="72"/>
      <c r="N8" s="72"/>
      <c r="O8" s="72"/>
      <c r="P8" s="72"/>
      <c r="Q8" s="72"/>
      <c r="R8" s="72"/>
      <c r="S8" s="72"/>
      <c r="T8" s="64"/>
      <c r="U8" s="64"/>
      <c r="V8" s="64"/>
      <c r="W8" s="64"/>
      <c r="X8" s="64"/>
      <c r="Y8" s="64"/>
      <c r="Z8" s="64"/>
      <c r="AA8" s="64"/>
      <c r="AB8" s="73"/>
      <c r="AC8" s="5085" t="s">
        <v>1290</v>
      </c>
      <c r="AD8" s="5086"/>
      <c r="AE8" s="5086"/>
      <c r="AF8" s="5086"/>
      <c r="AG8" s="5086"/>
      <c r="AH8" s="5086"/>
      <c r="AI8" s="5086"/>
      <c r="AJ8" s="5086"/>
      <c r="AK8" s="5086"/>
      <c r="AL8" s="5086"/>
      <c r="AM8" s="5087"/>
      <c r="AO8" s="121"/>
      <c r="AP8" s="739"/>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row>
    <row r="9" spans="1:66" ht="14.15" customHeight="1">
      <c r="A9" s="6"/>
      <c r="B9" s="68"/>
      <c r="C9" s="72"/>
      <c r="D9" s="72"/>
      <c r="E9" s="72"/>
      <c r="F9" s="72"/>
      <c r="G9" s="72"/>
      <c r="H9" s="75"/>
      <c r="I9" s="75"/>
      <c r="J9" s="75"/>
      <c r="K9" s="75"/>
      <c r="L9" s="75"/>
      <c r="M9" s="75"/>
      <c r="N9" s="75"/>
      <c r="O9" s="75"/>
      <c r="P9" s="75"/>
      <c r="Q9" s="75"/>
      <c r="R9" s="75"/>
      <c r="S9" s="75"/>
      <c r="T9" s="72"/>
      <c r="U9" s="72"/>
      <c r="V9" s="72"/>
      <c r="W9" s="72"/>
      <c r="X9" s="72"/>
      <c r="Y9" s="72"/>
      <c r="Z9" s="72"/>
      <c r="AA9" s="72"/>
      <c r="AB9" s="76"/>
      <c r="AC9" s="5085"/>
      <c r="AD9" s="5086"/>
      <c r="AE9" s="5086"/>
      <c r="AF9" s="5086"/>
      <c r="AG9" s="5086"/>
      <c r="AH9" s="5086"/>
      <c r="AI9" s="5086"/>
      <c r="AJ9" s="5086"/>
      <c r="AK9" s="5086"/>
      <c r="AL9" s="5086"/>
      <c r="AM9" s="5087"/>
      <c r="AO9" s="121"/>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row>
    <row r="10" spans="1:66" ht="14.15" customHeight="1">
      <c r="A10" s="6"/>
      <c r="B10" s="68"/>
      <c r="C10" s="1" t="s">
        <v>1826</v>
      </c>
      <c r="D10" s="72"/>
      <c r="E10" s="72"/>
      <c r="F10" s="72"/>
      <c r="G10" s="72"/>
      <c r="H10" s="75"/>
      <c r="I10" s="75"/>
      <c r="J10" s="75"/>
      <c r="K10" s="75"/>
      <c r="L10" s="75"/>
      <c r="M10" s="75"/>
      <c r="N10" s="75"/>
      <c r="O10" s="75"/>
      <c r="P10" s="75"/>
      <c r="Q10" s="75"/>
      <c r="R10" s="75"/>
      <c r="S10" s="75"/>
      <c r="T10" s="72"/>
      <c r="U10" s="72"/>
      <c r="V10" s="72"/>
      <c r="W10" s="72"/>
      <c r="X10" s="72"/>
      <c r="Y10" s="72"/>
      <c r="Z10" s="72"/>
      <c r="AA10" s="72"/>
      <c r="AB10" s="76"/>
      <c r="AC10" s="163" t="s">
        <v>849</v>
      </c>
      <c r="AD10" s="1850" t="s">
        <v>2040</v>
      </c>
      <c r="AE10" s="1850"/>
      <c r="AF10" s="1850"/>
      <c r="AG10" s="1850"/>
      <c r="AH10" s="1850"/>
      <c r="AI10" s="1850"/>
      <c r="AJ10" s="1850"/>
      <c r="AK10" s="1850"/>
      <c r="AL10" s="1850"/>
      <c r="AM10" s="3346"/>
      <c r="AO10" s="121"/>
      <c r="AP10" s="739"/>
      <c r="AQ10" s="739"/>
      <c r="AR10" s="739"/>
      <c r="AS10" s="739"/>
      <c r="AT10" s="739"/>
      <c r="AU10" s="739"/>
      <c r="AV10" s="739"/>
      <c r="AW10" s="739"/>
      <c r="AX10" s="739"/>
      <c r="AY10" s="739"/>
      <c r="AZ10" s="739"/>
      <c r="BA10" s="739"/>
      <c r="BB10" s="739"/>
      <c r="BC10" s="739"/>
      <c r="BD10" s="739"/>
      <c r="BE10" s="739"/>
      <c r="BF10" s="739"/>
      <c r="BG10" s="739"/>
      <c r="BH10" s="739"/>
      <c r="BI10" s="739"/>
      <c r="BJ10" s="739"/>
      <c r="BK10" s="739"/>
      <c r="BL10" s="739"/>
      <c r="BM10" s="739"/>
      <c r="BN10" s="739"/>
    </row>
    <row r="11" spans="1:66" ht="14.15" customHeight="1">
      <c r="A11" s="6"/>
      <c r="B11" s="68"/>
      <c r="D11" s="6" t="s">
        <v>1827</v>
      </c>
      <c r="E11" s="1"/>
      <c r="F11" s="1"/>
      <c r="G11" s="1"/>
      <c r="H11" s="1"/>
      <c r="I11" s="1"/>
      <c r="J11" s="1"/>
      <c r="K11" s="1"/>
      <c r="L11" s="1"/>
      <c r="M11" s="72"/>
      <c r="N11" s="72"/>
      <c r="O11" s="72"/>
      <c r="P11" s="72"/>
      <c r="Q11" s="1"/>
      <c r="R11" s="1"/>
      <c r="S11" s="1"/>
      <c r="T11" s="1"/>
      <c r="U11" s="1"/>
      <c r="V11" s="1"/>
      <c r="W11" s="1"/>
      <c r="X11" s="1"/>
      <c r="Y11" s="6"/>
      <c r="Z11" s="6"/>
      <c r="AA11" s="6"/>
      <c r="AB11" s="78"/>
      <c r="AC11" s="1450"/>
      <c r="AD11" s="1850"/>
      <c r="AE11" s="1850"/>
      <c r="AF11" s="1850"/>
      <c r="AG11" s="1850"/>
      <c r="AH11" s="1850"/>
      <c r="AI11" s="1850"/>
      <c r="AJ11" s="1850"/>
      <c r="AK11" s="1850"/>
      <c r="AL11" s="1850"/>
      <c r="AM11" s="3346"/>
      <c r="AO11" s="121"/>
      <c r="AP11" s="1432"/>
      <c r="AQ11" s="121"/>
      <c r="AR11" s="121"/>
      <c r="AS11" s="121"/>
      <c r="AT11" s="739"/>
      <c r="AU11" s="739"/>
      <c r="AV11" s="739"/>
      <c r="AW11" s="739"/>
      <c r="AX11" s="739"/>
      <c r="AY11" s="739"/>
      <c r="AZ11" s="739"/>
      <c r="BA11" s="739"/>
      <c r="BB11" s="739"/>
      <c r="BC11" s="739"/>
      <c r="BD11" s="739"/>
      <c r="BE11" s="739"/>
      <c r="BF11" s="739"/>
      <c r="BG11" s="739"/>
      <c r="BH11" s="739"/>
      <c r="BI11" s="739"/>
      <c r="BJ11" s="739"/>
      <c r="BK11" s="739"/>
      <c r="BL11" s="739"/>
      <c r="BM11" s="739"/>
      <c r="BN11" s="739"/>
    </row>
    <row r="12" spans="1:66" ht="14.15" customHeight="1">
      <c r="A12" s="6"/>
      <c r="B12" s="68"/>
      <c r="C12" s="6"/>
      <c r="D12" s="79"/>
      <c r="E12" s="79"/>
      <c r="F12" s="79"/>
      <c r="G12" s="79"/>
      <c r="H12" s="79"/>
      <c r="I12" s="79"/>
      <c r="J12" s="79"/>
      <c r="K12" s="79"/>
      <c r="L12" s="79"/>
      <c r="M12" s="79"/>
      <c r="N12" s="79"/>
      <c r="O12" s="79"/>
      <c r="P12" s="79"/>
      <c r="Q12" s="79"/>
      <c r="R12" s="79"/>
      <c r="S12" s="79"/>
      <c r="T12" s="79"/>
      <c r="U12" s="79"/>
      <c r="V12" s="79"/>
      <c r="W12" s="79"/>
      <c r="X12" s="79"/>
      <c r="Y12" s="79"/>
      <c r="Z12" s="79"/>
      <c r="AA12" s="79"/>
      <c r="AB12" s="80"/>
      <c r="AC12" s="143"/>
      <c r="AD12" s="1850"/>
      <c r="AE12" s="1850"/>
      <c r="AF12" s="1850"/>
      <c r="AG12" s="1850"/>
      <c r="AH12" s="1850"/>
      <c r="AI12" s="1850"/>
      <c r="AJ12" s="1850"/>
      <c r="AK12" s="1850"/>
      <c r="AL12" s="1850"/>
      <c r="AM12" s="3346"/>
      <c r="AO12" s="121"/>
      <c r="AP12" s="739"/>
      <c r="AQ12" s="739"/>
      <c r="AR12" s="739"/>
      <c r="AS12" s="739"/>
      <c r="AT12" s="739"/>
      <c r="AU12" s="739"/>
      <c r="AV12" s="739"/>
      <c r="AW12" s="739"/>
      <c r="AX12" s="739"/>
      <c r="AY12" s="739"/>
      <c r="AZ12" s="739"/>
      <c r="BA12" s="739"/>
      <c r="BB12" s="739"/>
      <c r="BC12" s="739"/>
      <c r="BD12" s="739"/>
      <c r="BE12" s="739"/>
      <c r="BF12" s="739"/>
      <c r="BG12" s="739"/>
      <c r="BH12" s="739"/>
      <c r="BI12" s="739"/>
      <c r="BJ12" s="739"/>
      <c r="BK12" s="739"/>
      <c r="BL12" s="739"/>
      <c r="BM12" s="739"/>
      <c r="BN12" s="739"/>
    </row>
    <row r="13" spans="1:66" ht="14.15" customHeight="1">
      <c r="A13" s="6"/>
      <c r="B13" s="68"/>
      <c r="C13" s="6" t="s">
        <v>1822</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143"/>
      <c r="AD13" s="1850"/>
      <c r="AE13" s="1850"/>
      <c r="AF13" s="1850"/>
      <c r="AG13" s="1850"/>
      <c r="AH13" s="1850"/>
      <c r="AI13" s="1850"/>
      <c r="AJ13" s="1850"/>
      <c r="AK13" s="1850"/>
      <c r="AL13" s="1850"/>
      <c r="AM13" s="3346"/>
      <c r="AO13" s="121"/>
      <c r="AP13" s="739"/>
      <c r="AQ13" s="739"/>
      <c r="AR13" s="739"/>
      <c r="AS13" s="739"/>
      <c r="AT13" s="739"/>
      <c r="AU13" s="739"/>
      <c r="AV13" s="739"/>
      <c r="AW13" s="739"/>
      <c r="AX13" s="739"/>
      <c r="AY13" s="739"/>
      <c r="AZ13" s="739"/>
      <c r="BA13" s="739"/>
      <c r="BB13" s="739"/>
      <c r="BC13" s="739"/>
      <c r="BD13" s="739"/>
      <c r="BE13" s="739"/>
      <c r="BF13" s="739"/>
      <c r="BG13" s="739"/>
      <c r="BH13" s="739"/>
      <c r="BI13" s="739"/>
      <c r="BJ13" s="739"/>
      <c r="BK13" s="739"/>
      <c r="BL13" s="739"/>
      <c r="BM13" s="739"/>
      <c r="BN13" s="739"/>
    </row>
    <row r="14" spans="1:66" ht="14.15" customHeight="1">
      <c r="A14" s="6"/>
      <c r="B14" s="68"/>
      <c r="C14" s="6"/>
      <c r="D14" s="6"/>
      <c r="E14" s="6" t="s">
        <v>1823</v>
      </c>
      <c r="F14" s="1"/>
      <c r="G14" s="81"/>
      <c r="H14" s="81"/>
      <c r="I14" s="81"/>
      <c r="J14" s="81"/>
      <c r="K14" s="81"/>
      <c r="L14" s="81"/>
      <c r="M14" s="81"/>
      <c r="N14" s="81"/>
      <c r="O14" s="81"/>
      <c r="P14" s="81"/>
      <c r="Q14" s="1"/>
      <c r="R14" s="1"/>
      <c r="S14" s="6"/>
      <c r="T14" s="1"/>
      <c r="U14" s="1"/>
      <c r="V14" s="1"/>
      <c r="W14" s="1"/>
      <c r="X14" s="81"/>
      <c r="Y14" s="81"/>
      <c r="AB14" s="1"/>
      <c r="AC14" s="142"/>
      <c r="AD14" s="1850"/>
      <c r="AE14" s="1850"/>
      <c r="AF14" s="1850"/>
      <c r="AG14" s="1850"/>
      <c r="AH14" s="1850"/>
      <c r="AI14" s="1850"/>
      <c r="AJ14" s="1850"/>
      <c r="AK14" s="1850"/>
      <c r="AL14" s="1850"/>
      <c r="AM14" s="3346"/>
      <c r="AO14" s="121"/>
      <c r="AP14" s="1432"/>
      <c r="AQ14" s="121"/>
      <c r="AR14" s="121"/>
      <c r="AS14" s="121"/>
      <c r="AT14" s="121"/>
      <c r="AU14" s="121"/>
      <c r="AV14" s="121"/>
      <c r="AW14" s="121"/>
      <c r="AX14" s="121"/>
      <c r="AY14" s="739"/>
      <c r="AZ14" s="739"/>
      <c r="BA14" s="739"/>
      <c r="BB14" s="739"/>
      <c r="BC14" s="739"/>
      <c r="BD14" s="739"/>
      <c r="BE14" s="739"/>
      <c r="BF14" s="739"/>
      <c r="BG14" s="739"/>
      <c r="BH14" s="739"/>
      <c r="BI14" s="739"/>
      <c r="BJ14" s="739"/>
      <c r="BK14" s="739"/>
      <c r="BL14" s="739"/>
      <c r="BM14" s="739"/>
      <c r="BN14" s="739"/>
    </row>
    <row r="15" spans="1:66" ht="14.15" customHeight="1">
      <c r="A15" s="6"/>
      <c r="B15" s="68"/>
      <c r="C15" s="6"/>
      <c r="E15" s="5083"/>
      <c r="F15" s="5083"/>
      <c r="G15" s="5083"/>
      <c r="H15" s="5083"/>
      <c r="I15" s="5083"/>
      <c r="J15" s="5083"/>
      <c r="K15" s="5083"/>
      <c r="L15" s="5083"/>
      <c r="M15" s="5083"/>
      <c r="N15" s="5083"/>
      <c r="O15" s="5083"/>
      <c r="P15" s="5083"/>
      <c r="Q15" s="5083"/>
      <c r="R15" s="5083"/>
      <c r="S15" s="5083"/>
      <c r="T15" s="5083"/>
      <c r="U15" s="5083"/>
      <c r="V15" s="5083"/>
      <c r="W15" s="5083"/>
      <c r="X15" s="5083"/>
      <c r="Y15" s="5083"/>
      <c r="Z15" s="5083"/>
      <c r="AA15" s="617"/>
      <c r="AB15" s="1"/>
      <c r="AC15" s="142"/>
      <c r="AD15" s="1850"/>
      <c r="AE15" s="1850"/>
      <c r="AF15" s="1850"/>
      <c r="AG15" s="1850"/>
      <c r="AH15" s="1850"/>
      <c r="AI15" s="1850"/>
      <c r="AJ15" s="1850"/>
      <c r="AK15" s="1850"/>
      <c r="AL15" s="1850"/>
      <c r="AM15" s="3346"/>
      <c r="AO15" s="121"/>
      <c r="AP15" s="100"/>
      <c r="AQ15" s="739"/>
      <c r="AR15" s="739"/>
      <c r="AS15" s="739"/>
      <c r="AT15" s="739"/>
      <c r="AU15" s="739"/>
      <c r="AV15" s="739"/>
      <c r="AW15" s="739"/>
      <c r="AX15" s="739"/>
      <c r="AY15" s="739"/>
      <c r="AZ15" s="739"/>
      <c r="BA15" s="739"/>
      <c r="BB15" s="739"/>
      <c r="BC15" s="739"/>
      <c r="BD15" s="739"/>
      <c r="BE15" s="739"/>
      <c r="BF15" s="739"/>
      <c r="BG15" s="739"/>
      <c r="BH15" s="739"/>
      <c r="BI15" s="739"/>
      <c r="BJ15" s="739"/>
      <c r="BK15" s="739"/>
      <c r="BL15" s="739"/>
      <c r="BM15" s="739"/>
      <c r="BN15" s="739"/>
    </row>
    <row r="16" spans="1:66" ht="14.15" customHeight="1">
      <c r="A16" s="6"/>
      <c r="B16" s="68"/>
      <c r="C16" s="6"/>
      <c r="D16" s="1"/>
      <c r="E16" s="5083"/>
      <c r="F16" s="5083"/>
      <c r="G16" s="5083"/>
      <c r="H16" s="5083"/>
      <c r="I16" s="5083"/>
      <c r="J16" s="5083"/>
      <c r="K16" s="5083"/>
      <c r="L16" s="5083"/>
      <c r="M16" s="5083"/>
      <c r="N16" s="5083"/>
      <c r="O16" s="5083"/>
      <c r="P16" s="5083"/>
      <c r="Q16" s="5083"/>
      <c r="R16" s="5083"/>
      <c r="S16" s="5083"/>
      <c r="T16" s="5083"/>
      <c r="U16" s="5083"/>
      <c r="V16" s="5083"/>
      <c r="W16" s="5083"/>
      <c r="X16" s="5083"/>
      <c r="Y16" s="5083"/>
      <c r="Z16" s="5083"/>
      <c r="AA16" s="617"/>
      <c r="AB16" s="6"/>
      <c r="AC16" s="142"/>
      <c r="AD16" s="1850"/>
      <c r="AE16" s="1850"/>
      <c r="AF16" s="1850"/>
      <c r="AG16" s="1850"/>
      <c r="AH16" s="1850"/>
      <c r="AI16" s="1850"/>
      <c r="AJ16" s="1850"/>
      <c r="AK16" s="1850"/>
      <c r="AL16" s="1850"/>
      <c r="AM16" s="3346"/>
      <c r="AO16" s="121"/>
      <c r="AP16" s="1640"/>
      <c r="AQ16" s="739"/>
      <c r="AR16" s="739"/>
      <c r="AS16" s="739"/>
      <c r="AT16" s="739"/>
      <c r="AU16" s="739"/>
      <c r="AV16" s="739"/>
      <c r="AW16" s="739"/>
      <c r="AX16" s="739"/>
      <c r="AY16" s="739"/>
      <c r="AZ16" s="739"/>
      <c r="BA16" s="739"/>
      <c r="BB16" s="739"/>
      <c r="BC16" s="739"/>
      <c r="BD16" s="739"/>
      <c r="BE16" s="739"/>
      <c r="BF16" s="739"/>
      <c r="BG16" s="739"/>
      <c r="BH16" s="739"/>
      <c r="BI16" s="739"/>
      <c r="BJ16" s="739"/>
      <c r="BK16" s="739"/>
      <c r="BL16" s="739"/>
      <c r="BM16" s="739"/>
      <c r="BN16" s="739"/>
    </row>
    <row r="17" spans="1:66" ht="14.15" customHeight="1">
      <c r="A17" s="6"/>
      <c r="B17" s="68"/>
      <c r="C17" s="6"/>
      <c r="D17" s="1"/>
      <c r="E17" s="5083"/>
      <c r="F17" s="5083"/>
      <c r="G17" s="5083"/>
      <c r="H17" s="5083"/>
      <c r="I17" s="5083"/>
      <c r="J17" s="5083"/>
      <c r="K17" s="5083"/>
      <c r="L17" s="5083"/>
      <c r="M17" s="5083"/>
      <c r="N17" s="5084"/>
      <c r="O17" s="5084"/>
      <c r="P17" s="5084"/>
      <c r="Q17" s="5084"/>
      <c r="R17" s="5084"/>
      <c r="S17" s="5084"/>
      <c r="T17" s="5084"/>
      <c r="U17" s="5084"/>
      <c r="V17" s="5084"/>
      <c r="W17" s="5083"/>
      <c r="X17" s="5083"/>
      <c r="Y17" s="5083"/>
      <c r="Z17" s="5083"/>
      <c r="AA17" s="617"/>
      <c r="AB17" s="6"/>
      <c r="AC17" s="142"/>
      <c r="AD17" s="499"/>
      <c r="AE17" s="499"/>
      <c r="AF17" s="499"/>
      <c r="AG17" s="499"/>
      <c r="AH17" s="499"/>
      <c r="AI17" s="499"/>
      <c r="AJ17" s="499"/>
      <c r="AK17" s="499"/>
      <c r="AL17" s="499"/>
      <c r="AM17" s="168"/>
      <c r="AO17" s="121"/>
      <c r="AP17" s="739"/>
      <c r="AQ17" s="739"/>
      <c r="AR17" s="739"/>
      <c r="AS17" s="739"/>
      <c r="AT17" s="739"/>
      <c r="AU17" s="739"/>
      <c r="AV17" s="739"/>
      <c r="AW17" s="739"/>
      <c r="AX17" s="739"/>
      <c r="AY17" s="739"/>
      <c r="AZ17" s="739"/>
      <c r="BA17" s="739"/>
      <c r="BB17" s="739"/>
      <c r="BC17" s="739"/>
      <c r="BD17" s="739"/>
      <c r="BE17" s="739"/>
      <c r="BF17" s="739"/>
      <c r="BG17" s="739"/>
      <c r="BH17" s="739"/>
      <c r="BI17" s="739"/>
      <c r="BJ17" s="739"/>
      <c r="BK17" s="739"/>
      <c r="BL17" s="739"/>
      <c r="BM17" s="739"/>
      <c r="BN17" s="739"/>
    </row>
    <row r="18" spans="1:66" ht="14.15" customHeight="1">
      <c r="A18" s="6"/>
      <c r="B18" s="68"/>
      <c r="C18" s="6"/>
      <c r="D18" s="1"/>
      <c r="F18" s="82"/>
      <c r="G18" s="1"/>
      <c r="H18" s="81"/>
      <c r="I18" s="83"/>
      <c r="J18" s="83"/>
      <c r="K18" s="83"/>
      <c r="L18" s="83"/>
      <c r="M18" s="83"/>
      <c r="N18" s="83"/>
      <c r="O18" s="83"/>
      <c r="P18" s="83"/>
      <c r="Q18" s="83"/>
      <c r="R18" s="83"/>
      <c r="S18" s="83"/>
      <c r="T18" s="83"/>
      <c r="U18" s="83"/>
      <c r="V18" s="83"/>
      <c r="W18" s="83"/>
      <c r="X18" s="83"/>
      <c r="Y18" s="83"/>
      <c r="Z18" s="83"/>
      <c r="AA18" s="83"/>
      <c r="AB18" s="6"/>
      <c r="AC18" s="163"/>
      <c r="AD18" s="503"/>
      <c r="AE18" s="503"/>
      <c r="AF18" s="503"/>
      <c r="AG18" s="503"/>
      <c r="AH18" s="503"/>
      <c r="AI18" s="503"/>
      <c r="AJ18" s="503"/>
      <c r="AK18" s="503"/>
      <c r="AL18" s="503"/>
      <c r="AM18" s="1255"/>
      <c r="AO18" s="121"/>
      <c r="AP18" s="739"/>
      <c r="AQ18" s="739"/>
      <c r="AR18" s="739"/>
      <c r="AS18" s="739"/>
      <c r="AT18" s="739"/>
      <c r="AU18" s="739"/>
      <c r="AV18" s="739"/>
      <c r="AW18" s="739"/>
      <c r="AX18" s="739"/>
      <c r="AY18" s="739"/>
      <c r="AZ18" s="739"/>
      <c r="BA18" s="739"/>
      <c r="BB18" s="739"/>
      <c r="BC18" s="739"/>
      <c r="BD18" s="739"/>
      <c r="BE18" s="739"/>
      <c r="BF18" s="739"/>
      <c r="BG18" s="739"/>
      <c r="BH18" s="739"/>
      <c r="BI18" s="739"/>
      <c r="BJ18" s="739"/>
      <c r="BK18" s="739"/>
      <c r="BL18" s="739"/>
      <c r="BM18" s="739"/>
      <c r="BN18" s="739"/>
    </row>
    <row r="19" spans="1:66" ht="14.15" customHeight="1">
      <c r="A19" s="6"/>
      <c r="B19" s="68"/>
      <c r="C19" s="6" t="s">
        <v>1828</v>
      </c>
      <c r="D19" s="6"/>
      <c r="E19" s="1"/>
      <c r="F19" s="86"/>
      <c r="G19" s="87"/>
      <c r="H19" s="87"/>
      <c r="I19" s="83"/>
      <c r="J19" s="83"/>
      <c r="K19" s="83"/>
      <c r="L19" s="83"/>
      <c r="M19" s="83"/>
      <c r="N19" s="83"/>
      <c r="O19" s="83"/>
      <c r="P19" s="83"/>
      <c r="Q19" s="83"/>
      <c r="R19" s="83"/>
      <c r="S19" s="83"/>
      <c r="T19" s="83"/>
      <c r="U19" s="83"/>
      <c r="V19" s="83"/>
      <c r="W19" s="83"/>
      <c r="X19" s="83"/>
      <c r="Y19" s="83"/>
      <c r="Z19" s="83"/>
      <c r="AA19" s="83"/>
      <c r="AB19" s="6"/>
      <c r="AC19" s="163" t="s">
        <v>165</v>
      </c>
      <c r="AD19" s="1850" t="s">
        <v>2041</v>
      </c>
      <c r="AE19" s="1850"/>
      <c r="AF19" s="1850"/>
      <c r="AG19" s="1850"/>
      <c r="AH19" s="1850"/>
      <c r="AI19" s="1850"/>
      <c r="AJ19" s="1850"/>
      <c r="AK19" s="1850"/>
      <c r="AL19" s="1850"/>
      <c r="AM19" s="3346"/>
      <c r="AO19" s="121"/>
      <c r="AP19" s="1434"/>
      <c r="AQ19" s="739"/>
      <c r="AR19" s="739"/>
      <c r="AS19" s="739"/>
      <c r="AT19" s="739"/>
      <c r="AU19" s="739"/>
      <c r="AV19" s="739"/>
      <c r="AW19" s="739"/>
      <c r="AX19" s="739"/>
      <c r="AY19" s="739"/>
      <c r="AZ19" s="739"/>
      <c r="BA19" s="739"/>
      <c r="BB19" s="739"/>
      <c r="BC19" s="739"/>
      <c r="BD19" s="739"/>
      <c r="BE19" s="739"/>
      <c r="BF19" s="739"/>
      <c r="BG19" s="739"/>
      <c r="BH19" s="739"/>
      <c r="BI19" s="739"/>
      <c r="BJ19" s="739"/>
      <c r="BK19" s="739"/>
      <c r="BL19" s="739"/>
      <c r="BM19" s="739"/>
      <c r="BN19" s="739"/>
    </row>
    <row r="20" spans="1:66" ht="14.15" customHeight="1">
      <c r="A20" s="6"/>
      <c r="B20" s="68"/>
      <c r="C20" s="6"/>
      <c r="D20" s="1" t="s">
        <v>1829</v>
      </c>
      <c r="E20" s="1"/>
      <c r="F20" s="1"/>
      <c r="G20" s="1"/>
      <c r="H20" s="1"/>
      <c r="I20" s="1"/>
      <c r="J20" s="1"/>
      <c r="K20" s="1"/>
      <c r="L20" s="1"/>
      <c r="M20" s="1"/>
      <c r="N20" s="1"/>
      <c r="O20" s="1"/>
      <c r="Q20" s="1"/>
      <c r="R20" s="1"/>
      <c r="T20" s="1"/>
      <c r="U20" s="1"/>
      <c r="V20" s="1"/>
      <c r="X20" s="1"/>
      <c r="Y20" s="6"/>
      <c r="AB20" s="6"/>
      <c r="AC20" s="163"/>
      <c r="AD20" s="1850"/>
      <c r="AE20" s="1850"/>
      <c r="AF20" s="1850"/>
      <c r="AG20" s="1850"/>
      <c r="AH20" s="1850"/>
      <c r="AI20" s="1850"/>
      <c r="AJ20" s="1850"/>
      <c r="AK20" s="1850"/>
      <c r="AL20" s="1850"/>
      <c r="AM20" s="3346"/>
      <c r="AO20" s="121"/>
      <c r="AP20" s="1432"/>
      <c r="AQ20" s="121"/>
      <c r="AR20" s="121"/>
      <c r="AS20" s="121"/>
      <c r="AT20" s="739"/>
      <c r="AU20" s="739"/>
      <c r="AV20" s="739"/>
      <c r="AW20" s="739"/>
      <c r="AX20" s="739"/>
      <c r="AY20" s="739"/>
      <c r="AZ20" s="739"/>
      <c r="BA20" s="739"/>
      <c r="BB20" s="739"/>
      <c r="BC20" s="739"/>
      <c r="BD20" s="739"/>
      <c r="BE20" s="739"/>
      <c r="BF20" s="739"/>
      <c r="BG20" s="739"/>
      <c r="BH20" s="739"/>
      <c r="BI20" s="739"/>
      <c r="BJ20" s="739"/>
      <c r="BK20" s="739"/>
      <c r="BL20" s="739"/>
      <c r="BM20" s="739"/>
      <c r="BN20" s="739"/>
    </row>
    <row r="21" spans="1:66" ht="14.15" customHeight="1">
      <c r="A21" s="6"/>
      <c r="B21" s="68"/>
      <c r="C21" s="6"/>
      <c r="D21" s="1"/>
      <c r="E21" s="1"/>
      <c r="F21" s="1"/>
      <c r="G21" s="1"/>
      <c r="H21" s="1"/>
      <c r="I21" s="1"/>
      <c r="J21" s="1"/>
      <c r="K21" s="1"/>
      <c r="L21" s="1"/>
      <c r="M21" s="1"/>
      <c r="N21" s="1"/>
      <c r="O21" s="1"/>
      <c r="P21" s="1"/>
      <c r="Q21" s="1"/>
      <c r="R21" s="1"/>
      <c r="S21" s="1"/>
      <c r="T21" s="1"/>
      <c r="U21" s="1"/>
      <c r="V21" s="1"/>
      <c r="W21" s="1"/>
      <c r="X21" s="1"/>
      <c r="Y21" s="1"/>
      <c r="AB21" s="89"/>
      <c r="AC21" s="163" t="s">
        <v>165</v>
      </c>
      <c r="AD21" s="4942" t="s">
        <v>2042</v>
      </c>
      <c r="AE21" s="4942"/>
      <c r="AF21" s="4942"/>
      <c r="AG21" s="4942"/>
      <c r="AH21" s="4942"/>
      <c r="AI21" s="4942"/>
      <c r="AJ21" s="4942"/>
      <c r="AK21" s="4942"/>
      <c r="AL21" s="4942"/>
      <c r="AM21" s="4943"/>
      <c r="AO21" s="12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row>
    <row r="22" spans="1:66" ht="14.15" customHeight="1">
      <c r="A22" s="6"/>
      <c r="B22" s="68"/>
      <c r="C22" s="6"/>
      <c r="D22" s="1"/>
      <c r="E22" s="1"/>
      <c r="F22" s="1"/>
      <c r="G22" s="1"/>
      <c r="H22" s="1"/>
      <c r="I22" s="1"/>
      <c r="J22" s="1"/>
      <c r="K22" s="1"/>
      <c r="L22" s="1"/>
      <c r="M22" s="1"/>
      <c r="N22" s="1"/>
      <c r="O22" s="1"/>
      <c r="P22" s="1"/>
      <c r="Q22" s="1"/>
      <c r="R22" s="1"/>
      <c r="S22" s="1"/>
      <c r="T22" s="1"/>
      <c r="U22" s="1"/>
      <c r="V22" s="1"/>
      <c r="W22" s="1"/>
      <c r="X22" s="1"/>
      <c r="Y22" s="1"/>
      <c r="AB22" s="89"/>
      <c r="AC22" s="142"/>
      <c r="AD22" s="4942"/>
      <c r="AE22" s="4942"/>
      <c r="AF22" s="4942"/>
      <c r="AG22" s="4942"/>
      <c r="AH22" s="4942"/>
      <c r="AI22" s="4942"/>
      <c r="AJ22" s="4942"/>
      <c r="AK22" s="4942"/>
      <c r="AL22" s="4942"/>
      <c r="AM22" s="4943"/>
      <c r="AO22" s="12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row>
    <row r="23" spans="1:66" ht="14.15" customHeight="1">
      <c r="A23" s="6"/>
      <c r="B23" s="68"/>
      <c r="C23" s="6" t="s">
        <v>1830</v>
      </c>
      <c r="D23" s="1"/>
      <c r="E23" s="1"/>
      <c r="F23" s="1"/>
      <c r="G23" s="1"/>
      <c r="H23" s="1"/>
      <c r="I23" s="1"/>
      <c r="J23" s="1"/>
      <c r="K23" s="1"/>
      <c r="L23" s="1"/>
      <c r="M23" s="1"/>
      <c r="N23" s="1"/>
      <c r="O23" s="1"/>
      <c r="P23" s="1"/>
      <c r="Q23" s="1"/>
      <c r="R23" s="1"/>
      <c r="S23" s="1"/>
      <c r="T23" s="1"/>
      <c r="U23" s="1"/>
      <c r="V23" s="1"/>
      <c r="W23" s="1"/>
      <c r="X23" s="1"/>
      <c r="Y23" s="1"/>
      <c r="AB23" s="89"/>
      <c r="AC23" s="163" t="s">
        <v>852</v>
      </c>
      <c r="AD23" s="503" t="s">
        <v>2044</v>
      </c>
      <c r="AE23" s="503"/>
      <c r="AF23" s="503"/>
      <c r="AG23" s="503"/>
      <c r="AH23" s="503"/>
      <c r="AI23" s="86"/>
      <c r="AJ23" s="86"/>
      <c r="AK23" s="86"/>
      <c r="AL23" s="86"/>
      <c r="AM23" s="1451"/>
      <c r="AO23" s="12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row>
    <row r="24" spans="1:66" ht="14.15" customHeight="1">
      <c r="A24" s="6"/>
      <c r="B24" s="68"/>
      <c r="C24" s="6"/>
      <c r="D24" s="2288" t="s">
        <v>1831</v>
      </c>
      <c r="E24" s="2288"/>
      <c r="F24" s="2288"/>
      <c r="G24" s="2288"/>
      <c r="H24" s="2288"/>
      <c r="I24" s="2288"/>
      <c r="J24" s="2288"/>
      <c r="K24" s="2288"/>
      <c r="L24" s="2288"/>
      <c r="M24" s="2288"/>
      <c r="N24" s="2288"/>
      <c r="O24" s="2288"/>
      <c r="P24" s="2288"/>
      <c r="Q24" s="2288"/>
      <c r="R24" s="2288"/>
      <c r="S24" s="2288"/>
      <c r="T24" s="2288"/>
      <c r="U24" s="2288"/>
      <c r="V24" s="2288"/>
      <c r="W24" s="2288"/>
      <c r="X24" s="2288"/>
      <c r="Y24" s="2288"/>
      <c r="Z24" s="2288"/>
      <c r="AA24" s="2288"/>
      <c r="AB24" s="2289"/>
      <c r="AC24" s="142"/>
      <c r="AD24" s="503" t="s">
        <v>2045</v>
      </c>
      <c r="AE24" s="503"/>
      <c r="AF24" s="503"/>
      <c r="AG24" s="503"/>
      <c r="AH24" s="503"/>
      <c r="AI24" s="86"/>
      <c r="AJ24" s="86"/>
      <c r="AK24" s="86"/>
      <c r="AL24" s="86"/>
      <c r="AM24" s="1451"/>
      <c r="AO24" s="12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row>
    <row r="25" spans="1:66" ht="14.15" customHeight="1">
      <c r="A25" s="6"/>
      <c r="B25" s="68"/>
      <c r="C25" s="6"/>
      <c r="D25" s="2288" t="s">
        <v>1832</v>
      </c>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8"/>
      <c r="AB25" s="2289"/>
      <c r="AC25" s="66"/>
      <c r="AD25" s="83"/>
      <c r="AE25" s="83"/>
      <c r="AF25" s="83"/>
      <c r="AG25" s="83"/>
      <c r="AH25" s="83"/>
      <c r="AI25" s="83"/>
      <c r="AJ25" s="83"/>
      <c r="AK25" s="83"/>
      <c r="AL25" s="83"/>
      <c r="AM25" s="11"/>
      <c r="AO25" s="12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row>
    <row r="26" spans="1:66" ht="14.15" customHeight="1">
      <c r="A26" s="6"/>
      <c r="B26" s="68"/>
      <c r="C26" s="6"/>
      <c r="D26" s="1" t="s">
        <v>1833</v>
      </c>
      <c r="E26" s="1"/>
      <c r="F26" s="1"/>
      <c r="G26" s="1"/>
      <c r="H26" s="1"/>
      <c r="I26" s="1"/>
      <c r="J26" s="1"/>
      <c r="K26" s="1"/>
      <c r="L26" s="1"/>
      <c r="M26" s="1"/>
      <c r="N26" s="1"/>
      <c r="O26" s="1"/>
      <c r="P26" s="1"/>
      <c r="Q26" s="1"/>
      <c r="R26" s="1"/>
      <c r="S26" s="1"/>
      <c r="T26" s="1"/>
      <c r="U26" s="1"/>
      <c r="V26" s="1"/>
      <c r="W26" s="1"/>
      <c r="X26" s="1"/>
      <c r="Y26" s="1"/>
      <c r="AB26" s="89"/>
      <c r="AC26" s="5088" t="s">
        <v>1291</v>
      </c>
      <c r="AD26" s="5089"/>
      <c r="AE26" s="5089"/>
      <c r="AF26" s="5089"/>
      <c r="AG26" s="5089"/>
      <c r="AH26" s="5089"/>
      <c r="AI26" s="5089"/>
      <c r="AJ26" s="5089"/>
      <c r="AK26" s="5089"/>
      <c r="AL26" s="5089"/>
      <c r="AM26" s="5090"/>
      <c r="AO26" s="12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row>
    <row r="27" spans="1:66" ht="14.15" customHeight="1">
      <c r="A27" s="6"/>
      <c r="B27" s="68"/>
      <c r="C27" s="6"/>
      <c r="D27" s="1"/>
      <c r="E27" s="1"/>
      <c r="F27" s="1"/>
      <c r="G27" s="1"/>
      <c r="H27" s="1"/>
      <c r="I27" s="1"/>
      <c r="J27" s="1"/>
      <c r="K27" s="1"/>
      <c r="L27" s="1"/>
      <c r="M27" s="1"/>
      <c r="N27" s="1"/>
      <c r="O27" s="1"/>
      <c r="P27" s="1"/>
      <c r="Q27" s="1"/>
      <c r="R27" s="1"/>
      <c r="S27" s="1"/>
      <c r="T27" s="1"/>
      <c r="U27" s="1"/>
      <c r="V27" s="1"/>
      <c r="W27" s="1"/>
      <c r="X27" s="1"/>
      <c r="Y27" s="1"/>
      <c r="AB27" s="89"/>
      <c r="AC27" s="5088"/>
      <c r="AD27" s="5089"/>
      <c r="AE27" s="5089"/>
      <c r="AF27" s="5089"/>
      <c r="AG27" s="5089"/>
      <c r="AH27" s="5089"/>
      <c r="AI27" s="5089"/>
      <c r="AJ27" s="5089"/>
      <c r="AK27" s="5089"/>
      <c r="AL27" s="5089"/>
      <c r="AM27" s="5090"/>
      <c r="AO27" s="121"/>
      <c r="AP27" s="1628"/>
      <c r="AQ27" s="583"/>
      <c r="AR27" s="583"/>
      <c r="AS27" s="583"/>
      <c r="AT27" s="583"/>
      <c r="AU27" s="583"/>
      <c r="AV27" s="583"/>
      <c r="AW27" s="583"/>
      <c r="AX27" s="583"/>
      <c r="AY27" s="583"/>
      <c r="AZ27" s="583"/>
      <c r="BA27" s="583"/>
      <c r="BB27" s="583"/>
      <c r="BC27" s="583"/>
      <c r="BD27" s="583"/>
      <c r="BE27" s="583"/>
      <c r="BF27" s="583"/>
      <c r="BG27" s="583"/>
      <c r="BH27" s="583"/>
      <c r="BI27" s="583"/>
      <c r="BJ27" s="583"/>
      <c r="BK27" s="583"/>
      <c r="BL27" s="583"/>
      <c r="BM27" s="583"/>
      <c r="BN27" s="583"/>
    </row>
    <row r="28" spans="1:66" ht="14.15" customHeight="1">
      <c r="A28" s="6"/>
      <c r="B28" s="68"/>
      <c r="C28" s="6" t="s">
        <v>1835</v>
      </c>
      <c r="D28" s="1"/>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89"/>
      <c r="AC28" s="71" t="s">
        <v>850</v>
      </c>
      <c r="AD28" s="2287" t="s">
        <v>2226</v>
      </c>
      <c r="AE28" s="2287"/>
      <c r="AF28" s="2287"/>
      <c r="AG28" s="2287"/>
      <c r="AH28" s="2287"/>
      <c r="AI28" s="2287"/>
      <c r="AJ28" s="2287"/>
      <c r="AK28" s="2287"/>
      <c r="AL28" s="2287"/>
      <c r="AM28" s="2403"/>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row>
    <row r="29" spans="1:66" ht="14.15" customHeight="1">
      <c r="A29" s="6"/>
      <c r="B29" s="68"/>
      <c r="D29" s="1" t="s">
        <v>1834</v>
      </c>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89"/>
      <c r="AC29" s="91"/>
      <c r="AD29" s="2287"/>
      <c r="AE29" s="2287"/>
      <c r="AF29" s="2287"/>
      <c r="AG29" s="2287"/>
      <c r="AH29" s="2287"/>
      <c r="AI29" s="2287"/>
      <c r="AJ29" s="2287"/>
      <c r="AK29" s="2287"/>
      <c r="AL29" s="2287"/>
      <c r="AM29" s="2403"/>
      <c r="AO29" s="121"/>
      <c r="AP29" s="1434"/>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row>
    <row r="30" spans="1:66" ht="14.15" customHeight="1">
      <c r="A30" s="6"/>
      <c r="B30" s="68"/>
      <c r="D30" s="1"/>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89"/>
      <c r="AC30" s="91"/>
      <c r="AD30" s="2287"/>
      <c r="AE30" s="2287"/>
      <c r="AF30" s="2287"/>
      <c r="AG30" s="2287"/>
      <c r="AH30" s="2287"/>
      <c r="AI30" s="2287"/>
      <c r="AJ30" s="2287"/>
      <c r="AK30" s="2287"/>
      <c r="AL30" s="2287"/>
      <c r="AM30" s="2403"/>
      <c r="AO30" s="121"/>
      <c r="AP30" s="100"/>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row>
    <row r="31" spans="1:66" ht="14.15" customHeight="1">
      <c r="A31" s="6"/>
      <c r="B31" s="68"/>
      <c r="C31" s="1" t="s">
        <v>1836</v>
      </c>
      <c r="D31" s="1"/>
      <c r="E31" s="1"/>
      <c r="F31" s="1"/>
      <c r="G31" s="1"/>
      <c r="H31" s="1"/>
      <c r="I31" s="1"/>
      <c r="J31" s="1"/>
      <c r="K31" s="1"/>
      <c r="L31" s="1"/>
      <c r="M31" s="1"/>
      <c r="N31" s="1"/>
      <c r="O31" s="1"/>
      <c r="P31" s="1"/>
      <c r="Q31" s="1"/>
      <c r="R31" s="1"/>
      <c r="S31" s="1"/>
      <c r="T31" s="1"/>
      <c r="U31" s="1"/>
      <c r="V31" s="1"/>
      <c r="W31" s="1"/>
      <c r="X31" s="1"/>
      <c r="Y31" s="1"/>
      <c r="Z31" s="1"/>
      <c r="AA31" s="1"/>
      <c r="AB31" s="1167"/>
      <c r="AC31" s="92"/>
      <c r="AD31" s="2287"/>
      <c r="AE31" s="2287"/>
      <c r="AF31" s="2287"/>
      <c r="AG31" s="2287"/>
      <c r="AH31" s="2287"/>
      <c r="AI31" s="2287"/>
      <c r="AJ31" s="2287"/>
      <c r="AK31" s="2287"/>
      <c r="AL31" s="2287"/>
      <c r="AM31" s="2403"/>
      <c r="AO31" s="12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row>
    <row r="32" spans="1:66" ht="14.15" customHeight="1">
      <c r="A32" s="6"/>
      <c r="B32" s="68"/>
      <c r="C32" s="1"/>
      <c r="D32" s="1" t="s">
        <v>1837</v>
      </c>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1"/>
      <c r="AC32" s="91"/>
      <c r="AD32" s="1"/>
      <c r="AE32" s="1"/>
      <c r="AF32" s="1"/>
      <c r="AG32" s="1"/>
      <c r="AH32" s="1"/>
      <c r="AI32" s="1"/>
      <c r="AJ32" s="1"/>
      <c r="AK32" s="1"/>
      <c r="AL32" s="1"/>
      <c r="AM32" s="67"/>
      <c r="AO32" s="12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row>
    <row r="33" spans="1:66" ht="14.15" customHeight="1">
      <c r="A33" s="6"/>
      <c r="B33" s="68"/>
      <c r="F33" s="6"/>
      <c r="G33" s="6"/>
      <c r="H33" s="6"/>
      <c r="I33" s="6"/>
      <c r="J33" s="6"/>
      <c r="K33" s="6"/>
      <c r="L33" s="1"/>
      <c r="M33" s="1"/>
      <c r="N33" s="1"/>
      <c r="O33" s="1"/>
      <c r="P33" s="1"/>
      <c r="Q33" s="1"/>
      <c r="R33" s="1"/>
      <c r="S33" s="1"/>
      <c r="T33" s="1"/>
      <c r="U33" s="1"/>
      <c r="V33" s="8"/>
      <c r="W33" s="1"/>
      <c r="X33" s="1"/>
      <c r="Y33" s="93"/>
      <c r="AB33" s="93"/>
      <c r="AC33" s="181" t="s">
        <v>1292</v>
      </c>
      <c r="AD33" s="93"/>
      <c r="AE33" s="93"/>
      <c r="AF33" s="93"/>
      <c r="AG33" s="93"/>
      <c r="AH33" s="6"/>
      <c r="AI33" s="6"/>
      <c r="AJ33" s="6"/>
      <c r="AK33" s="6"/>
      <c r="AL33" s="6"/>
      <c r="AM33" s="67"/>
      <c r="AO33" s="12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row>
    <row r="34" spans="1:66" ht="14.15" customHeight="1">
      <c r="A34" s="6"/>
      <c r="B34" s="68"/>
      <c r="C34" s="6" t="s">
        <v>1838</v>
      </c>
      <c r="D34" s="1"/>
      <c r="E34" s="6"/>
      <c r="F34" s="1"/>
      <c r="G34" s="1"/>
      <c r="H34" s="1"/>
      <c r="I34" s="1"/>
      <c r="J34" s="1"/>
      <c r="K34" s="1"/>
      <c r="L34" s="1"/>
      <c r="N34" s="1"/>
      <c r="O34" s="1"/>
      <c r="P34" s="1"/>
      <c r="Q34" s="1"/>
      <c r="R34" s="1"/>
      <c r="S34" s="1"/>
      <c r="T34" s="1"/>
      <c r="U34" s="1"/>
      <c r="V34" s="1"/>
      <c r="W34" s="1"/>
      <c r="X34" s="1"/>
      <c r="Y34" s="1"/>
      <c r="AB34" s="1"/>
      <c r="AC34" s="95" t="s">
        <v>850</v>
      </c>
      <c r="AD34" s="2290" t="s">
        <v>2043</v>
      </c>
      <c r="AE34" s="2290"/>
      <c r="AF34" s="2290"/>
      <c r="AG34" s="2290"/>
      <c r="AH34" s="2290"/>
      <c r="AI34" s="2290"/>
      <c r="AJ34" s="2290"/>
      <c r="AK34" s="2290"/>
      <c r="AL34" s="2290"/>
      <c r="AM34" s="2291"/>
      <c r="AO34" s="12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row>
    <row r="35" spans="1:66" ht="14.15" customHeight="1">
      <c r="A35" s="6"/>
      <c r="B35" s="68"/>
      <c r="C35" s="6"/>
      <c r="D35" s="5" t="s">
        <v>1839</v>
      </c>
      <c r="E35" s="1"/>
      <c r="F35" s="1"/>
      <c r="G35" s="1"/>
      <c r="H35" s="1"/>
      <c r="I35" s="1"/>
      <c r="J35" s="1"/>
      <c r="K35" s="1"/>
      <c r="L35" s="1"/>
      <c r="M35" s="1"/>
      <c r="N35" s="1"/>
      <c r="O35" s="1"/>
      <c r="P35" s="1"/>
      <c r="Q35" s="6"/>
      <c r="R35" s="96"/>
      <c r="S35" s="96"/>
      <c r="T35" s="97"/>
      <c r="U35" s="98"/>
      <c r="V35" s="98"/>
      <c r="W35" s="6"/>
      <c r="X35" s="6"/>
      <c r="Y35" s="65"/>
      <c r="AB35" s="1"/>
      <c r="AC35" s="91"/>
      <c r="AD35" s="2290"/>
      <c r="AE35" s="2290"/>
      <c r="AF35" s="2290"/>
      <c r="AG35" s="2290"/>
      <c r="AH35" s="2290"/>
      <c r="AI35" s="2290"/>
      <c r="AJ35" s="2290"/>
      <c r="AK35" s="2290"/>
      <c r="AL35" s="2290"/>
      <c r="AM35" s="2291"/>
      <c r="AO35" s="121"/>
      <c r="AP35" s="1593"/>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row>
    <row r="36" spans="1:66" ht="14.15" customHeight="1">
      <c r="A36" s="6"/>
      <c r="B36" s="68"/>
      <c r="C36" s="6"/>
      <c r="E36" s="1"/>
      <c r="F36" s="1"/>
      <c r="G36" s="1"/>
      <c r="H36" s="1"/>
      <c r="I36" s="1"/>
      <c r="J36" s="1"/>
      <c r="K36" s="1"/>
      <c r="L36" s="1"/>
      <c r="M36" s="1"/>
      <c r="N36" s="1"/>
      <c r="O36" s="1"/>
      <c r="P36" s="1"/>
      <c r="Q36" s="6"/>
      <c r="R36" s="96"/>
      <c r="S36" s="96"/>
      <c r="T36" s="97"/>
      <c r="U36" s="98"/>
      <c r="V36" s="98"/>
      <c r="W36" s="6"/>
      <c r="X36" s="6"/>
      <c r="Y36" s="65"/>
      <c r="AB36" s="1"/>
      <c r="AC36" s="91"/>
      <c r="AD36" s="2290"/>
      <c r="AE36" s="2290"/>
      <c r="AF36" s="2290"/>
      <c r="AG36" s="2290"/>
      <c r="AH36" s="2290"/>
      <c r="AI36" s="2290"/>
      <c r="AJ36" s="2290"/>
      <c r="AK36" s="2290"/>
      <c r="AL36" s="2290"/>
      <c r="AM36" s="229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row>
    <row r="37" spans="1:66" ht="14.15" customHeight="1">
      <c r="A37" s="6"/>
      <c r="B37" s="68"/>
      <c r="C37" s="6"/>
      <c r="D37" s="1021" t="s">
        <v>896</v>
      </c>
      <c r="F37" s="6"/>
      <c r="G37" s="6"/>
      <c r="H37" s="6"/>
      <c r="I37" s="6"/>
      <c r="J37" s="6"/>
      <c r="K37" s="6"/>
      <c r="L37" s="6"/>
      <c r="M37" s="6"/>
      <c r="N37" s="6"/>
      <c r="O37" s="6"/>
      <c r="P37" s="6"/>
      <c r="Q37" s="6"/>
      <c r="R37" s="6"/>
      <c r="S37" s="64"/>
      <c r="T37" s="64"/>
      <c r="U37" s="64"/>
      <c r="V37" s="64"/>
      <c r="W37" s="64"/>
      <c r="X37" s="64"/>
      <c r="Y37" s="65"/>
      <c r="AB37" s="6"/>
      <c r="AC37" s="66"/>
      <c r="AD37" s="2290"/>
      <c r="AE37" s="2290"/>
      <c r="AF37" s="2290"/>
      <c r="AG37" s="2290"/>
      <c r="AH37" s="2290"/>
      <c r="AI37" s="2290"/>
      <c r="AJ37" s="2290"/>
      <c r="AK37" s="2290"/>
      <c r="AL37" s="2290"/>
      <c r="AM37" s="2291"/>
      <c r="AO37" s="121"/>
      <c r="AP37" s="1434"/>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row>
    <row r="38" spans="1:66" ht="14.15" customHeight="1">
      <c r="A38" s="6"/>
      <c r="B38" s="68"/>
      <c r="C38" s="6"/>
      <c r="D38" s="1021"/>
      <c r="F38" s="6"/>
      <c r="G38" s="6"/>
      <c r="H38" s="6"/>
      <c r="I38" s="6"/>
      <c r="J38" s="6"/>
      <c r="K38" s="6"/>
      <c r="L38" s="6"/>
      <c r="M38" s="6"/>
      <c r="N38" s="6"/>
      <c r="O38" s="6"/>
      <c r="P38" s="6"/>
      <c r="Q38" s="6"/>
      <c r="R38" s="6"/>
      <c r="S38" s="64"/>
      <c r="T38" s="64"/>
      <c r="U38" s="64"/>
      <c r="V38" s="64"/>
      <c r="W38" s="64"/>
      <c r="X38" s="64"/>
      <c r="Y38" s="65"/>
      <c r="AB38" s="6"/>
      <c r="AC38" s="66"/>
      <c r="AD38" s="843"/>
      <c r="AE38" s="843"/>
      <c r="AF38" s="843"/>
      <c r="AG38" s="843"/>
      <c r="AH38" s="843"/>
      <c r="AI38" s="843"/>
      <c r="AJ38" s="843"/>
      <c r="AK38" s="843"/>
      <c r="AL38" s="843"/>
      <c r="AM38" s="844"/>
      <c r="AO38" s="121"/>
      <c r="AP38" s="1434"/>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row>
    <row r="39" spans="1:66" ht="14.15" customHeight="1">
      <c r="A39" s="6"/>
      <c r="B39" s="68"/>
      <c r="D39" s="6"/>
      <c r="E39" s="1"/>
      <c r="G39" s="6"/>
      <c r="H39" s="6"/>
      <c r="I39" s="6"/>
      <c r="J39" s="6"/>
      <c r="K39" s="6"/>
      <c r="L39" s="6"/>
      <c r="M39" s="6"/>
      <c r="N39" s="6"/>
      <c r="O39" s="6"/>
      <c r="P39" s="6"/>
      <c r="Q39" s="6"/>
      <c r="R39" s="6"/>
      <c r="S39" s="64"/>
      <c r="T39" s="64"/>
      <c r="U39" s="64"/>
      <c r="V39" s="64"/>
      <c r="W39" s="64"/>
      <c r="X39" s="64"/>
      <c r="Y39" s="65"/>
      <c r="AB39" s="6"/>
      <c r="AC39" s="66"/>
      <c r="AD39" s="6"/>
      <c r="AE39" s="6"/>
      <c r="AF39" s="6"/>
      <c r="AG39" s="6"/>
      <c r="AH39" s="6"/>
      <c r="AI39" s="6"/>
      <c r="AJ39" s="6"/>
      <c r="AK39" s="6"/>
      <c r="AL39" s="6"/>
      <c r="AM39" s="67"/>
      <c r="AO39" s="121"/>
      <c r="AP39" s="1432"/>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row>
    <row r="40" spans="1:66" ht="14.15" customHeight="1">
      <c r="A40" s="6"/>
      <c r="B40" s="68"/>
      <c r="D40" s="6"/>
      <c r="E40" s="1"/>
      <c r="G40" s="6"/>
      <c r="H40" s="6"/>
      <c r="I40" s="6"/>
      <c r="J40" s="6"/>
      <c r="K40" s="6"/>
      <c r="L40" s="6"/>
      <c r="M40" s="6"/>
      <c r="N40" s="6"/>
      <c r="O40" s="6"/>
      <c r="P40" s="6"/>
      <c r="Q40" s="6"/>
      <c r="R40" s="6"/>
      <c r="S40" s="64"/>
      <c r="T40" s="64"/>
      <c r="U40" s="64"/>
      <c r="V40" s="64"/>
      <c r="W40" s="64"/>
      <c r="X40" s="64"/>
      <c r="Y40" s="65"/>
      <c r="AB40" s="6"/>
      <c r="AC40" s="66"/>
      <c r="AD40" s="6"/>
      <c r="AE40" s="6"/>
      <c r="AF40" s="6"/>
      <c r="AG40" s="6"/>
      <c r="AH40" s="6"/>
      <c r="AI40" s="6"/>
      <c r="AJ40" s="6"/>
      <c r="AK40" s="6"/>
      <c r="AL40" s="6"/>
      <c r="AM40" s="67"/>
      <c r="AO40" s="12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row>
    <row r="41" spans="1:66" ht="14.15" customHeight="1">
      <c r="A41" s="6"/>
      <c r="B41" s="68"/>
      <c r="C41" s="6"/>
      <c r="F41" s="6"/>
      <c r="G41" s="6"/>
      <c r="H41" s="6"/>
      <c r="I41" s="6"/>
      <c r="J41" s="6"/>
      <c r="K41" s="6"/>
      <c r="L41" s="6"/>
      <c r="M41" s="6"/>
      <c r="N41" s="6"/>
      <c r="O41" s="6"/>
      <c r="P41" s="6"/>
      <c r="Q41" s="6"/>
      <c r="R41" s="6"/>
      <c r="S41" s="64"/>
      <c r="T41" s="64"/>
      <c r="U41" s="64"/>
      <c r="V41" s="64"/>
      <c r="W41" s="64"/>
      <c r="X41" s="64"/>
      <c r="Y41" s="65"/>
      <c r="AB41" s="6"/>
      <c r="AC41" s="66"/>
      <c r="AD41" s="6"/>
      <c r="AE41" s="6"/>
      <c r="AF41" s="6"/>
      <c r="AG41" s="6"/>
      <c r="AH41" s="6"/>
      <c r="AI41" s="6"/>
      <c r="AJ41" s="6"/>
      <c r="AK41" s="6"/>
      <c r="AL41" s="6"/>
      <c r="AM41" s="67"/>
      <c r="AO41" s="12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row>
    <row r="42" spans="1:66" ht="14.15" customHeight="1">
      <c r="A42" s="6"/>
      <c r="B42" s="68"/>
      <c r="C42" s="6"/>
      <c r="F42" s="6"/>
      <c r="G42" s="6"/>
      <c r="H42" s="6"/>
      <c r="I42" s="6"/>
      <c r="J42" s="6"/>
      <c r="K42" s="6"/>
      <c r="L42" s="6"/>
      <c r="M42" s="6"/>
      <c r="N42" s="6"/>
      <c r="O42" s="6"/>
      <c r="P42" s="6"/>
      <c r="Q42" s="6"/>
      <c r="R42" s="6"/>
      <c r="S42" s="64"/>
      <c r="T42" s="64"/>
      <c r="U42" s="64"/>
      <c r="V42" s="64"/>
      <c r="W42" s="64"/>
      <c r="X42" s="64"/>
      <c r="Y42" s="65"/>
      <c r="AB42" s="6"/>
      <c r="AC42" s="66"/>
      <c r="AD42" s="6"/>
      <c r="AE42" s="6"/>
      <c r="AF42" s="6"/>
      <c r="AG42" s="6"/>
      <c r="AH42" s="6"/>
      <c r="AI42" s="6"/>
      <c r="AJ42" s="6"/>
      <c r="AK42" s="6"/>
      <c r="AL42" s="6"/>
      <c r="AM42" s="67"/>
      <c r="AO42" s="121"/>
      <c r="AP42" s="1432"/>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row>
    <row r="43" spans="1:66" ht="14.15" customHeight="1">
      <c r="A43" s="6"/>
      <c r="B43" s="68"/>
      <c r="C43" s="6"/>
      <c r="D43" s="1"/>
      <c r="E43" s="1"/>
      <c r="F43" s="1"/>
      <c r="G43" s="1"/>
      <c r="H43" s="1"/>
      <c r="I43" s="1"/>
      <c r="J43" s="1"/>
      <c r="K43" s="1"/>
      <c r="L43" s="1"/>
      <c r="M43" s="1"/>
      <c r="N43" s="1"/>
      <c r="O43" s="1"/>
      <c r="P43" s="1"/>
      <c r="Q43" s="1"/>
      <c r="R43" s="1"/>
      <c r="S43" s="1"/>
      <c r="V43" s="8"/>
      <c r="Y43" s="1"/>
      <c r="AC43" s="71"/>
      <c r="AD43" s="84"/>
      <c r="AE43" s="84"/>
      <c r="AF43" s="84"/>
      <c r="AG43" s="84"/>
      <c r="AH43" s="84"/>
      <c r="AI43" s="84"/>
      <c r="AJ43" s="84"/>
      <c r="AK43" s="84"/>
      <c r="AL43" s="84"/>
      <c r="AM43" s="85"/>
      <c r="AO43" s="121"/>
      <c r="AP43" s="739"/>
      <c r="AQ43" s="739"/>
      <c r="AR43" s="739"/>
      <c r="AS43" s="739"/>
      <c r="AT43" s="739"/>
      <c r="AU43" s="739"/>
      <c r="AV43" s="739"/>
      <c r="AW43" s="739"/>
      <c r="AX43" s="739"/>
      <c r="AY43" s="739"/>
      <c r="AZ43" s="739"/>
      <c r="BA43" s="739"/>
      <c r="BB43" s="739"/>
      <c r="BC43" s="739"/>
      <c r="BD43" s="739"/>
      <c r="BE43" s="739"/>
      <c r="BF43" s="739"/>
      <c r="BG43" s="739"/>
      <c r="BH43" s="739"/>
      <c r="BI43" s="739"/>
      <c r="BJ43" s="739"/>
      <c r="BK43" s="739"/>
      <c r="BL43" s="739"/>
      <c r="BM43" s="739"/>
      <c r="BN43" s="739"/>
    </row>
    <row r="44" spans="1:66" ht="14.15" customHeight="1">
      <c r="A44" s="6"/>
      <c r="B44" s="68"/>
      <c r="C44" s="6"/>
      <c r="F44" s="82"/>
      <c r="H44" s="1"/>
      <c r="I44" s="1"/>
      <c r="J44" s="1"/>
      <c r="K44" s="1"/>
      <c r="L44" s="1"/>
      <c r="M44" s="1"/>
      <c r="N44" s="1"/>
      <c r="O44" s="1"/>
      <c r="P44" s="6"/>
      <c r="Q44" s="1"/>
      <c r="R44" s="1"/>
      <c r="T44" s="1"/>
      <c r="U44" s="1"/>
      <c r="V44" s="6"/>
      <c r="W44" s="1"/>
      <c r="X44" s="6"/>
      <c r="Y44" s="6"/>
      <c r="AC44" s="105"/>
      <c r="AD44" s="84"/>
      <c r="AE44" s="84"/>
      <c r="AF44" s="84"/>
      <c r="AG44" s="84"/>
      <c r="AH44" s="84"/>
      <c r="AI44" s="84"/>
      <c r="AJ44" s="84"/>
      <c r="AK44" s="84"/>
      <c r="AL44" s="84"/>
      <c r="AM44" s="85"/>
      <c r="AO44" s="104"/>
      <c r="AP44" s="104"/>
      <c r="AQ44" s="104"/>
      <c r="AR44" s="104"/>
      <c r="AS44" s="104"/>
      <c r="AT44" s="104"/>
      <c r="AU44" s="104"/>
      <c r="AV44" s="104"/>
      <c r="AW44" s="104"/>
      <c r="AX44" s="104"/>
      <c r="AY44" s="104"/>
      <c r="AZ44" s="104"/>
      <c r="BA44" s="104"/>
    </row>
    <row r="45" spans="1:66" ht="14.15" customHeight="1">
      <c r="A45" s="6"/>
      <c r="B45" s="68"/>
      <c r="C45" s="6"/>
      <c r="F45" s="82"/>
      <c r="H45" s="1"/>
      <c r="I45" s="1"/>
      <c r="J45" s="1"/>
      <c r="K45" s="1"/>
      <c r="L45" s="1"/>
      <c r="M45" s="1"/>
      <c r="N45" s="1"/>
      <c r="O45" s="1"/>
      <c r="P45" s="6"/>
      <c r="Q45" s="1"/>
      <c r="R45" s="1"/>
      <c r="T45" s="1"/>
      <c r="U45" s="1"/>
      <c r="V45" s="6"/>
      <c r="W45" s="1"/>
      <c r="X45" s="6"/>
      <c r="Y45" s="6"/>
      <c r="AC45" s="105"/>
      <c r="AD45" s="84"/>
      <c r="AE45" s="84"/>
      <c r="AF45" s="84"/>
      <c r="AG45" s="84"/>
      <c r="AH45" s="84"/>
      <c r="AI45" s="84"/>
      <c r="AJ45" s="84"/>
      <c r="AK45" s="84"/>
      <c r="AL45" s="84"/>
      <c r="AM45" s="85"/>
      <c r="AO45" s="104"/>
      <c r="AP45" s="104"/>
      <c r="AQ45" s="104"/>
      <c r="AR45" s="104"/>
      <c r="AS45" s="104"/>
      <c r="AT45" s="104"/>
      <c r="AU45" s="104"/>
      <c r="AV45" s="104"/>
      <c r="AW45" s="104"/>
      <c r="AX45" s="104"/>
      <c r="AY45" s="104"/>
      <c r="AZ45" s="104"/>
      <c r="BA45" s="104"/>
    </row>
    <row r="46" spans="1:66" ht="14.15" customHeight="1">
      <c r="A46" s="6"/>
      <c r="B46" s="68"/>
      <c r="C46" s="6"/>
      <c r="F46" s="82"/>
      <c r="H46" s="1"/>
      <c r="I46" s="1"/>
      <c r="J46" s="1"/>
      <c r="K46" s="1"/>
      <c r="L46" s="1"/>
      <c r="M46" s="1"/>
      <c r="N46" s="1"/>
      <c r="O46" s="1"/>
      <c r="P46" s="6"/>
      <c r="Q46" s="1"/>
      <c r="R46" s="1"/>
      <c r="T46" s="1"/>
      <c r="U46" s="1"/>
      <c r="V46" s="6"/>
      <c r="W46" s="1"/>
      <c r="X46" s="6"/>
      <c r="Y46" s="6"/>
      <c r="AC46" s="105"/>
      <c r="AD46" s="84"/>
      <c r="AE46" s="84"/>
      <c r="AF46" s="84"/>
      <c r="AG46" s="84"/>
      <c r="AH46" s="84"/>
      <c r="AI46" s="84"/>
      <c r="AJ46" s="84"/>
      <c r="AK46" s="84"/>
      <c r="AL46" s="84"/>
      <c r="AM46" s="85"/>
      <c r="AO46" s="104"/>
      <c r="AP46" s="104"/>
      <c r="AQ46" s="104"/>
      <c r="AR46" s="104"/>
      <c r="AS46" s="104"/>
      <c r="AT46" s="104"/>
      <c r="AU46" s="104"/>
      <c r="AV46" s="104"/>
      <c r="AW46" s="104"/>
      <c r="AX46" s="104"/>
      <c r="AY46" s="104"/>
      <c r="AZ46" s="104"/>
      <c r="BA46" s="104"/>
    </row>
    <row r="47" spans="1:66" ht="14.15" customHeight="1">
      <c r="A47" s="6"/>
      <c r="B47" s="68"/>
      <c r="C47" s="6"/>
      <c r="F47" s="82"/>
      <c r="H47" s="1"/>
      <c r="I47" s="1"/>
      <c r="J47" s="1"/>
      <c r="K47" s="1"/>
      <c r="L47" s="1"/>
      <c r="M47" s="1"/>
      <c r="N47" s="1"/>
      <c r="O47" s="1"/>
      <c r="P47" s="6"/>
      <c r="Q47" s="1"/>
      <c r="R47" s="1"/>
      <c r="T47" s="1"/>
      <c r="U47" s="1"/>
      <c r="V47" s="6"/>
      <c r="W47" s="1"/>
      <c r="X47" s="6"/>
      <c r="Y47" s="6"/>
      <c r="AC47" s="105"/>
      <c r="AD47" s="84"/>
      <c r="AE47" s="84"/>
      <c r="AF47" s="84"/>
      <c r="AG47" s="84"/>
      <c r="AH47" s="84"/>
      <c r="AI47" s="84"/>
      <c r="AJ47" s="84"/>
      <c r="AK47" s="84"/>
      <c r="AL47" s="84"/>
      <c r="AM47" s="85"/>
      <c r="AO47" s="104"/>
      <c r="AP47" s="104"/>
      <c r="AQ47" s="104"/>
      <c r="AR47" s="104"/>
      <c r="AS47" s="104"/>
      <c r="AT47" s="104"/>
      <c r="AU47" s="104"/>
      <c r="AV47" s="104"/>
      <c r="AW47" s="104"/>
      <c r="AX47" s="104"/>
      <c r="AY47" s="104"/>
      <c r="AZ47" s="104"/>
      <c r="BA47" s="104"/>
    </row>
    <row r="48" spans="1:66" ht="14.15" customHeight="1">
      <c r="A48" s="6"/>
      <c r="B48" s="68"/>
      <c r="C48" s="6"/>
      <c r="D48" s="1"/>
      <c r="F48" s="82"/>
      <c r="H48" s="1"/>
      <c r="I48" s="1"/>
      <c r="J48" s="1"/>
      <c r="K48" s="1"/>
      <c r="L48" s="1"/>
      <c r="M48" s="1"/>
      <c r="N48" s="1"/>
      <c r="O48" s="1"/>
      <c r="P48" s="6"/>
      <c r="R48" s="6"/>
      <c r="S48" s="6"/>
      <c r="T48" s="6"/>
      <c r="U48" s="6"/>
      <c r="V48" s="6"/>
      <c r="W48" s="6"/>
      <c r="X48" s="1"/>
      <c r="AC48" s="105"/>
      <c r="AD48" s="84"/>
      <c r="AE48" s="84"/>
      <c r="AF48" s="84"/>
      <c r="AG48" s="84"/>
      <c r="AH48" s="84"/>
      <c r="AI48" s="84"/>
      <c r="AJ48" s="84"/>
      <c r="AK48" s="84"/>
      <c r="AL48" s="84"/>
      <c r="AM48" s="85"/>
      <c r="AO48" s="104"/>
      <c r="AP48" s="104"/>
      <c r="AQ48" s="104"/>
      <c r="AR48" s="104"/>
      <c r="AS48" s="104"/>
      <c r="AT48" s="104"/>
      <c r="AU48" s="104"/>
      <c r="AV48" s="104"/>
      <c r="AW48" s="104"/>
      <c r="AX48" s="104"/>
      <c r="AY48" s="104"/>
      <c r="AZ48" s="104"/>
      <c r="BA48" s="104"/>
    </row>
    <row r="49" spans="1:53" ht="14.15" customHeight="1">
      <c r="A49" s="6"/>
      <c r="B49" s="68"/>
      <c r="C49" s="6"/>
      <c r="D49" s="1"/>
      <c r="F49" s="82"/>
      <c r="H49" s="1"/>
      <c r="I49" s="1"/>
      <c r="J49" s="1"/>
      <c r="K49" s="1"/>
      <c r="L49" s="1"/>
      <c r="M49" s="1"/>
      <c r="N49" s="1"/>
      <c r="O49" s="1"/>
      <c r="P49" s="1"/>
      <c r="Q49" s="1"/>
      <c r="R49" s="6"/>
      <c r="S49" s="6"/>
      <c r="T49" s="6"/>
      <c r="U49" s="6"/>
      <c r="V49" s="6"/>
      <c r="W49" s="6"/>
      <c r="X49" s="6"/>
      <c r="Y49" s="6"/>
      <c r="AC49" s="66"/>
      <c r="AD49" s="84"/>
      <c r="AE49" s="84"/>
      <c r="AF49" s="84"/>
      <c r="AG49" s="84"/>
      <c r="AH49" s="84"/>
      <c r="AI49" s="84"/>
      <c r="AJ49" s="84"/>
      <c r="AK49" s="84"/>
      <c r="AL49" s="84"/>
      <c r="AM49" s="85"/>
      <c r="AO49" s="104"/>
      <c r="AP49" s="104"/>
      <c r="AQ49" s="104"/>
      <c r="AR49" s="104"/>
      <c r="AS49" s="104"/>
      <c r="AT49" s="104"/>
      <c r="AU49" s="104"/>
      <c r="AV49" s="104"/>
      <c r="AW49" s="104"/>
      <c r="AX49" s="104"/>
      <c r="AY49" s="104"/>
      <c r="AZ49" s="104"/>
      <c r="BA49" s="104"/>
    </row>
    <row r="50" spans="1:53" ht="14.15" customHeight="1">
      <c r="A50" s="6"/>
      <c r="B50" s="68"/>
      <c r="C50" s="6"/>
      <c r="D50" s="1"/>
      <c r="F50" s="82"/>
      <c r="G50" s="1"/>
      <c r="H50" s="1"/>
      <c r="I50" s="83"/>
      <c r="J50" s="83"/>
      <c r="K50" s="83"/>
      <c r="L50" s="83"/>
      <c r="M50" s="83"/>
      <c r="N50" s="83"/>
      <c r="O50" s="83"/>
      <c r="P50" s="83"/>
      <c r="Q50" s="83"/>
      <c r="R50" s="83"/>
      <c r="S50" s="83"/>
      <c r="T50" s="83"/>
      <c r="U50" s="83"/>
      <c r="V50" s="83"/>
      <c r="W50" s="83"/>
      <c r="X50" s="83"/>
      <c r="Y50" s="83"/>
      <c r="Z50" s="83"/>
      <c r="AA50" s="83"/>
      <c r="AC50" s="66"/>
      <c r="AD50" s="84"/>
      <c r="AE50" s="84"/>
      <c r="AF50" s="84"/>
      <c r="AG50" s="84"/>
      <c r="AH50" s="84"/>
      <c r="AI50" s="84"/>
      <c r="AJ50" s="84"/>
      <c r="AK50" s="84"/>
      <c r="AL50" s="84"/>
      <c r="AM50" s="85"/>
    </row>
    <row r="51" spans="1:53" ht="14.5" thickBot="1">
      <c r="B51" s="106"/>
      <c r="C51" s="107"/>
      <c r="D51" s="108"/>
      <c r="E51" s="109"/>
      <c r="F51" s="107"/>
      <c r="G51" s="107"/>
      <c r="H51" s="107"/>
      <c r="I51" s="107"/>
      <c r="J51" s="107"/>
      <c r="K51" s="107"/>
      <c r="L51" s="107"/>
      <c r="M51" s="107"/>
      <c r="N51" s="107"/>
      <c r="O51" s="109"/>
      <c r="P51" s="109"/>
      <c r="Q51" s="109"/>
      <c r="R51" s="107"/>
      <c r="S51" s="108"/>
      <c r="T51" s="107"/>
      <c r="U51" s="107"/>
      <c r="V51" s="107"/>
      <c r="W51" s="107"/>
      <c r="X51" s="107"/>
      <c r="Y51" s="109"/>
      <c r="Z51" s="108"/>
      <c r="AA51" s="108"/>
      <c r="AB51" s="107"/>
      <c r="AC51" s="110"/>
      <c r="AD51" s="107"/>
      <c r="AE51" s="107"/>
      <c r="AF51" s="107"/>
      <c r="AG51" s="107"/>
      <c r="AH51" s="107"/>
      <c r="AI51" s="107"/>
      <c r="AJ51" s="107"/>
      <c r="AK51" s="107"/>
      <c r="AL51" s="107"/>
      <c r="AM51" s="111"/>
    </row>
    <row r="52" spans="1:53">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row>
  </sheetData>
  <mergeCells count="16">
    <mergeCell ref="AN1:AR1"/>
    <mergeCell ref="B1:AM1"/>
    <mergeCell ref="B3:AB3"/>
    <mergeCell ref="AC3:AM3"/>
    <mergeCell ref="AD34:AM37"/>
    <mergeCell ref="AD19:AM20"/>
    <mergeCell ref="AD6:AM7"/>
    <mergeCell ref="E15:Z17"/>
    <mergeCell ref="AD10:AM11"/>
    <mergeCell ref="AD12:AM16"/>
    <mergeCell ref="D24:AB24"/>
    <mergeCell ref="D25:AB25"/>
    <mergeCell ref="AC8:AM9"/>
    <mergeCell ref="AC26:AM27"/>
    <mergeCell ref="AD21:AM22"/>
    <mergeCell ref="AD28:AM31"/>
  </mergeCells>
  <phoneticPr fontId="2"/>
  <hyperlinks>
    <hyperlink ref="AN1" location="目次!A1" display="目次に戻る" xr:uid="{00000000-0004-0000-2900-000000000000}"/>
  </hyperlink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18</xdr:col>
                    <xdr:colOff>0</xdr:colOff>
                    <xdr:row>11</xdr:row>
                    <xdr:rowOff>57150</xdr:rowOff>
                  </from>
                  <to>
                    <xdr:col>21</xdr:col>
                    <xdr:colOff>114300</xdr:colOff>
                    <xdr:row>12</xdr:row>
                    <xdr:rowOff>57150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22</xdr:col>
                    <xdr:colOff>44450</xdr:colOff>
                    <xdr:row>11</xdr:row>
                    <xdr:rowOff>57150</xdr:rowOff>
                  </from>
                  <to>
                    <xdr:col>26</xdr:col>
                    <xdr:colOff>0</xdr:colOff>
                    <xdr:row>12</xdr:row>
                    <xdr:rowOff>57150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18</xdr:col>
                    <xdr:colOff>0</xdr:colOff>
                    <xdr:row>20</xdr:row>
                    <xdr:rowOff>31750</xdr:rowOff>
                  </from>
                  <to>
                    <xdr:col>21</xdr:col>
                    <xdr:colOff>114300</xdr:colOff>
                    <xdr:row>21</xdr:row>
                    <xdr:rowOff>31750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22</xdr:col>
                    <xdr:colOff>44450</xdr:colOff>
                    <xdr:row>20</xdr:row>
                    <xdr:rowOff>31750</xdr:rowOff>
                  </from>
                  <to>
                    <xdr:col>26</xdr:col>
                    <xdr:colOff>0</xdr:colOff>
                    <xdr:row>21</xdr:row>
                    <xdr:rowOff>31750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18</xdr:col>
                    <xdr:colOff>0</xdr:colOff>
                    <xdr:row>7</xdr:row>
                    <xdr:rowOff>63500</xdr:rowOff>
                  </from>
                  <to>
                    <xdr:col>21</xdr:col>
                    <xdr:colOff>114300</xdr:colOff>
                    <xdr:row>8</xdr:row>
                    <xdr:rowOff>63500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22</xdr:col>
                    <xdr:colOff>44450</xdr:colOff>
                    <xdr:row>7</xdr:row>
                    <xdr:rowOff>63500</xdr:rowOff>
                  </from>
                  <to>
                    <xdr:col>26</xdr:col>
                    <xdr:colOff>0</xdr:colOff>
                    <xdr:row>8</xdr:row>
                    <xdr:rowOff>63500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18</xdr:col>
                    <xdr:colOff>0</xdr:colOff>
                    <xdr:row>31</xdr:row>
                    <xdr:rowOff>76200</xdr:rowOff>
                  </from>
                  <to>
                    <xdr:col>21</xdr:col>
                    <xdr:colOff>114300</xdr:colOff>
                    <xdr:row>32</xdr:row>
                    <xdr:rowOff>76200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22</xdr:col>
                    <xdr:colOff>44450</xdr:colOff>
                    <xdr:row>31</xdr:row>
                    <xdr:rowOff>76200</xdr:rowOff>
                  </from>
                  <to>
                    <xdr:col>26</xdr:col>
                    <xdr:colOff>0</xdr:colOff>
                    <xdr:row>32</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18</xdr:col>
                    <xdr:colOff>0</xdr:colOff>
                    <xdr:row>28</xdr:row>
                    <xdr:rowOff>31750</xdr:rowOff>
                  </from>
                  <to>
                    <xdr:col>21</xdr:col>
                    <xdr:colOff>114300</xdr:colOff>
                    <xdr:row>29</xdr:row>
                    <xdr:rowOff>31750</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22</xdr:col>
                    <xdr:colOff>44450</xdr:colOff>
                    <xdr:row>28</xdr:row>
                    <xdr:rowOff>31750</xdr:rowOff>
                  </from>
                  <to>
                    <xdr:col>26</xdr:col>
                    <xdr:colOff>0</xdr:colOff>
                    <xdr:row>29</xdr:row>
                    <xdr:rowOff>31750</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18</xdr:col>
                    <xdr:colOff>0</xdr:colOff>
                    <xdr:row>34</xdr:row>
                    <xdr:rowOff>146050</xdr:rowOff>
                  </from>
                  <to>
                    <xdr:col>21</xdr:col>
                    <xdr:colOff>114300</xdr:colOff>
                    <xdr:row>35</xdr:row>
                    <xdr:rowOff>146050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22</xdr:col>
                    <xdr:colOff>44450</xdr:colOff>
                    <xdr:row>34</xdr:row>
                    <xdr:rowOff>146050</xdr:rowOff>
                  </from>
                  <to>
                    <xdr:col>26</xdr:col>
                    <xdr:colOff>0</xdr:colOff>
                    <xdr:row>35</xdr:row>
                    <xdr:rowOff>146050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18</xdr:col>
                    <xdr:colOff>0</xdr:colOff>
                    <xdr:row>25</xdr:row>
                    <xdr:rowOff>31750</xdr:rowOff>
                  </from>
                  <to>
                    <xdr:col>21</xdr:col>
                    <xdr:colOff>114300</xdr:colOff>
                    <xdr:row>26</xdr:row>
                    <xdr:rowOff>31750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22</xdr:col>
                    <xdr:colOff>44450</xdr:colOff>
                    <xdr:row>25</xdr:row>
                    <xdr:rowOff>31750</xdr:rowOff>
                  </from>
                  <to>
                    <xdr:col>26</xdr:col>
                    <xdr:colOff>0</xdr:colOff>
                    <xdr:row>26</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BZ69"/>
  <sheetViews>
    <sheetView showGridLines="0" view="pageBreakPreview" topLeftCell="A15" zoomScaleNormal="100" zoomScaleSheetLayoutView="100" workbookViewId="0">
      <selection activeCell="L12" sqref="L12"/>
    </sheetView>
  </sheetViews>
  <sheetFormatPr defaultColWidth="8" defaultRowHeight="12"/>
  <cols>
    <col min="1" max="1" width="1.453125" style="5" customWidth="1"/>
    <col min="2" max="21" width="2.08984375" style="5" customWidth="1"/>
    <col min="22" max="22" width="5.08984375" style="5" customWidth="1"/>
    <col min="23" max="23" width="2.08984375" style="121" customWidth="1"/>
    <col min="24" max="25" width="2.08984375" style="5" customWidth="1"/>
    <col min="26" max="26" width="2.08984375" style="121" customWidth="1"/>
    <col min="27" max="29" width="2.08984375" style="5" customWidth="1"/>
    <col min="30" max="30" width="1.08984375" style="5" customWidth="1"/>
    <col min="31" max="31" width="5.6328125" style="5" customWidth="1"/>
    <col min="32" max="44" width="2.08984375" style="5" customWidth="1"/>
    <col min="45" max="46" width="1.453125" style="5" customWidth="1"/>
    <col min="47" max="47" width="2.36328125" style="5" customWidth="1"/>
    <col min="48" max="49" width="2.54296875" style="5" customWidth="1"/>
    <col min="50" max="73" width="2.36328125" style="5" customWidth="1"/>
    <col min="74" max="16384" width="8" style="5"/>
  </cols>
  <sheetData>
    <row r="1" spans="1:78" ht="14.15" customHeight="1">
      <c r="B1" s="2394" t="s">
        <v>705</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S1" s="2394"/>
      <c r="AT1" s="650"/>
      <c r="AU1" s="2071" t="s">
        <v>1428</v>
      </c>
      <c r="AV1" s="2071"/>
      <c r="AW1" s="2071"/>
      <c r="AX1" s="2071"/>
      <c r="AY1" s="2071"/>
    </row>
    <row r="2" spans="1:78" ht="5.15" customHeight="1" thickBot="1"/>
    <row r="3" spans="1:78" ht="14.15" customHeight="1">
      <c r="B3" s="2395" t="s">
        <v>38</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541"/>
      <c r="AF3" s="2298" t="s">
        <v>6</v>
      </c>
      <c r="AG3" s="2084"/>
      <c r="AH3" s="2084"/>
      <c r="AI3" s="2084"/>
      <c r="AJ3" s="2084"/>
      <c r="AK3" s="2084"/>
      <c r="AL3" s="2084"/>
      <c r="AM3" s="2084"/>
      <c r="AN3" s="2084"/>
      <c r="AO3" s="2084"/>
      <c r="AP3" s="2084"/>
      <c r="AQ3" s="2084"/>
      <c r="AR3" s="2084"/>
      <c r="AS3" s="2299"/>
      <c r="AT3" s="651"/>
      <c r="BG3" s="196" t="s">
        <v>1755</v>
      </c>
    </row>
    <row r="4" spans="1:78" ht="5.25" customHeight="1">
      <c r="B4" s="145"/>
      <c r="C4" s="146"/>
      <c r="D4" s="146"/>
      <c r="E4" s="146"/>
      <c r="F4" s="146"/>
      <c r="G4" s="146"/>
      <c r="H4" s="146"/>
      <c r="I4" s="146"/>
      <c r="J4" s="146"/>
      <c r="K4" s="146"/>
      <c r="L4" s="146"/>
      <c r="M4" s="146"/>
      <c r="N4" s="146"/>
      <c r="O4" s="146"/>
      <c r="P4" s="146"/>
      <c r="Q4" s="146"/>
      <c r="R4" s="146"/>
      <c r="S4" s="146"/>
      <c r="T4" s="146"/>
      <c r="U4" s="146"/>
      <c r="V4" s="146"/>
      <c r="W4" s="809"/>
      <c r="X4" s="146"/>
      <c r="Y4" s="146"/>
      <c r="Z4" s="809"/>
      <c r="AA4" s="146"/>
      <c r="AB4" s="146"/>
      <c r="AC4" s="146"/>
      <c r="AD4" s="146"/>
      <c r="AF4" s="811"/>
      <c r="AG4" s="809"/>
      <c r="AH4" s="809"/>
      <c r="AI4" s="809"/>
      <c r="AJ4" s="809"/>
      <c r="AK4" s="809"/>
      <c r="AL4" s="809"/>
      <c r="AM4" s="809"/>
      <c r="AN4" s="809"/>
      <c r="AO4" s="809"/>
      <c r="AP4" s="809"/>
      <c r="AQ4" s="809"/>
      <c r="AR4" s="809"/>
      <c r="AS4" s="810"/>
      <c r="AT4" s="651"/>
    </row>
    <row r="5" spans="1:78" s="121" customFormat="1" ht="14.15" customHeight="1">
      <c r="B5" s="162"/>
      <c r="C5" s="121" t="s">
        <v>1606</v>
      </c>
      <c r="D5" s="499"/>
      <c r="E5" s="581"/>
      <c r="F5" s="581"/>
      <c r="G5" s="581"/>
      <c r="H5" s="581"/>
      <c r="I5" s="581"/>
      <c r="J5" s="581"/>
      <c r="K5" s="581"/>
      <c r="L5" s="581"/>
      <c r="M5" s="234"/>
      <c r="N5" s="234"/>
      <c r="O5" s="234"/>
      <c r="P5" s="234"/>
      <c r="Q5" s="234"/>
      <c r="R5" s="234"/>
      <c r="S5" s="234"/>
      <c r="T5" s="234"/>
      <c r="U5" s="234"/>
      <c r="V5" s="234"/>
      <c r="W5" s="234"/>
      <c r="X5" s="234"/>
      <c r="Y5" s="234"/>
      <c r="Z5" s="234"/>
      <c r="AA5" s="234"/>
      <c r="AB5" s="234"/>
      <c r="AC5" s="234"/>
      <c r="AD5" s="234"/>
      <c r="AE5" s="234"/>
      <c r="AF5" s="234"/>
      <c r="AG5" s="809"/>
      <c r="AH5" s="809"/>
      <c r="AI5" s="809"/>
      <c r="AJ5" s="809"/>
      <c r="AK5" s="809"/>
      <c r="AL5" s="809"/>
      <c r="AM5" s="809"/>
      <c r="AN5" s="809"/>
      <c r="AO5" s="809"/>
      <c r="AP5" s="809"/>
      <c r="AQ5" s="809"/>
      <c r="AR5" s="809"/>
      <c r="AS5" s="810"/>
      <c r="AT5" s="651"/>
      <c r="AU5" s="653"/>
    </row>
    <row r="6" spans="1:78" s="121" customFormat="1" ht="14.15" customHeight="1">
      <c r="B6" s="162"/>
      <c r="C6" s="1909" t="s">
        <v>378</v>
      </c>
      <c r="D6" s="1913"/>
      <c r="E6" s="1913"/>
      <c r="F6" s="1913"/>
      <c r="G6" s="1910"/>
      <c r="H6" s="2086" t="s">
        <v>654</v>
      </c>
      <c r="I6" s="2059"/>
      <c r="J6" s="2059"/>
      <c r="K6" s="2087"/>
      <c r="L6" s="2115" t="s">
        <v>671</v>
      </c>
      <c r="M6" s="2116"/>
      <c r="N6" s="2116"/>
      <c r="O6" s="2300"/>
      <c r="P6" s="2239" t="s">
        <v>670</v>
      </c>
      <c r="Q6" s="2240"/>
      <c r="R6" s="2240"/>
      <c r="S6" s="2240"/>
      <c r="T6" s="2240"/>
      <c r="U6" s="2240"/>
      <c r="V6" s="2240"/>
      <c r="W6" s="2240"/>
      <c r="X6" s="2240"/>
      <c r="Y6" s="2240"/>
      <c r="Z6" s="2240"/>
      <c r="AA6" s="2240"/>
      <c r="AB6" s="2240"/>
      <c r="AC6" s="2240"/>
      <c r="AD6" s="2240"/>
      <c r="AE6" s="2240"/>
      <c r="AF6" s="2240"/>
      <c r="AG6" s="2240"/>
      <c r="AH6" s="2240"/>
      <c r="AI6" s="2240"/>
      <c r="AJ6" s="2240"/>
      <c r="AK6" s="2240"/>
      <c r="AL6" s="2240"/>
      <c r="AM6" s="2240"/>
      <c r="AN6" s="2241"/>
      <c r="AS6" s="172"/>
      <c r="AT6" s="652"/>
      <c r="AU6" s="259"/>
    </row>
    <row r="7" spans="1:78" s="121" customFormat="1" ht="14.15" customHeight="1">
      <c r="B7" s="162"/>
      <c r="C7" s="1911"/>
      <c r="D7" s="1914"/>
      <c r="E7" s="1914"/>
      <c r="F7" s="1914"/>
      <c r="G7" s="1912"/>
      <c r="H7" s="2088"/>
      <c r="I7" s="2089"/>
      <c r="J7" s="2089"/>
      <c r="K7" s="2090"/>
      <c r="L7" s="2117"/>
      <c r="M7" s="2118"/>
      <c r="N7" s="2118"/>
      <c r="O7" s="2301"/>
      <c r="P7" s="2239">
        <v>1</v>
      </c>
      <c r="Q7" s="2240"/>
      <c r="R7" s="2240"/>
      <c r="S7" s="2240"/>
      <c r="T7" s="2240"/>
      <c r="U7" s="2240"/>
      <c r="V7" s="2240"/>
      <c r="W7" s="2240"/>
      <c r="X7" s="2302"/>
      <c r="Y7" s="2303">
        <v>2</v>
      </c>
      <c r="Z7" s="2240"/>
      <c r="AA7" s="2240"/>
      <c r="AB7" s="2240"/>
      <c r="AC7" s="2240"/>
      <c r="AD7" s="2240"/>
      <c r="AE7" s="2240"/>
      <c r="AF7" s="2302"/>
      <c r="AG7" s="2303">
        <v>3</v>
      </c>
      <c r="AH7" s="2240"/>
      <c r="AI7" s="2240"/>
      <c r="AJ7" s="2240"/>
      <c r="AK7" s="2240"/>
      <c r="AL7" s="2240"/>
      <c r="AM7" s="2240"/>
      <c r="AN7" s="2241"/>
      <c r="AS7" s="172"/>
      <c r="AT7" s="652"/>
      <c r="AU7" s="259"/>
    </row>
    <row r="8" spans="1:78" s="121" customFormat="1" ht="14.15" customHeight="1">
      <c r="B8" s="162"/>
      <c r="C8" s="2228" t="s">
        <v>653</v>
      </c>
      <c r="D8" s="2229"/>
      <c r="E8" s="2229"/>
      <c r="F8" s="2229"/>
      <c r="G8" s="2230"/>
      <c r="H8" s="2231"/>
      <c r="I8" s="2232"/>
      <c r="J8" s="2232"/>
      <c r="K8" s="2233"/>
      <c r="L8" s="2234">
        <f>V8+AD8+AL8</f>
        <v>0</v>
      </c>
      <c r="M8" s="2235"/>
      <c r="N8" s="2235"/>
      <c r="O8" s="2236"/>
      <c r="P8" s="2228"/>
      <c r="Q8" s="2229"/>
      <c r="R8" s="2229"/>
      <c r="S8" s="2229"/>
      <c r="T8" s="2229"/>
      <c r="U8" s="950" t="s">
        <v>153</v>
      </c>
      <c r="V8" s="2237"/>
      <c r="W8" s="2237"/>
      <c r="X8" s="505" t="s">
        <v>188</v>
      </c>
      <c r="Y8" s="2238"/>
      <c r="Z8" s="2229"/>
      <c r="AA8" s="2229"/>
      <c r="AB8" s="2229"/>
      <c r="AC8" s="950" t="s">
        <v>153</v>
      </c>
      <c r="AD8" s="2237"/>
      <c r="AE8" s="2237"/>
      <c r="AF8" s="505" t="s">
        <v>188</v>
      </c>
      <c r="AG8" s="2238"/>
      <c r="AH8" s="2229"/>
      <c r="AI8" s="2229"/>
      <c r="AJ8" s="2229"/>
      <c r="AK8" s="950" t="s">
        <v>153</v>
      </c>
      <c r="AL8" s="2237"/>
      <c r="AM8" s="2237"/>
      <c r="AN8" s="951" t="s">
        <v>188</v>
      </c>
      <c r="AS8" s="172"/>
      <c r="AT8" s="652"/>
      <c r="AU8" s="259"/>
      <c r="AW8" s="2218" t="b">
        <f>IF(L8-'No1'!V17=0,TRUE,FALSE)</f>
        <v>1</v>
      </c>
      <c r="AX8" s="2218"/>
      <c r="BF8" s="1273"/>
      <c r="BG8" s="1273"/>
      <c r="BH8" s="1273"/>
      <c r="BI8" s="1273"/>
      <c r="BJ8" s="1273"/>
      <c r="BK8" s="1273"/>
      <c r="BL8" s="1273"/>
      <c r="BM8" s="1273"/>
      <c r="BN8" s="1273"/>
      <c r="BO8" s="1273"/>
      <c r="BP8" s="1273"/>
      <c r="BQ8" s="1273"/>
      <c r="BR8" s="1273"/>
      <c r="BS8" s="1273"/>
      <c r="BT8" s="1273"/>
      <c r="BU8" s="1273"/>
      <c r="BV8" s="1273"/>
      <c r="BW8" s="1273"/>
      <c r="BX8" s="1273"/>
      <c r="BY8" s="1273"/>
      <c r="BZ8" s="1273"/>
    </row>
    <row r="9" spans="1:78" s="121" customFormat="1" ht="14.15" customHeight="1">
      <c r="B9" s="162"/>
      <c r="C9" s="2219" t="s">
        <v>666</v>
      </c>
      <c r="D9" s="2000"/>
      <c r="E9" s="2000"/>
      <c r="F9" s="2000"/>
      <c r="G9" s="2001"/>
      <c r="H9" s="2220"/>
      <c r="I9" s="2221"/>
      <c r="J9" s="2221"/>
      <c r="K9" s="2222"/>
      <c r="L9" s="2223">
        <f t="shared" ref="L9:L10" si="0">V9+AD9+AL9</f>
        <v>0</v>
      </c>
      <c r="M9" s="2224"/>
      <c r="N9" s="2224"/>
      <c r="O9" s="2225"/>
      <c r="P9" s="2219"/>
      <c r="Q9" s="2000"/>
      <c r="R9" s="2000"/>
      <c r="S9" s="2000"/>
      <c r="T9" s="2000"/>
      <c r="U9" s="944" t="s">
        <v>153</v>
      </c>
      <c r="V9" s="2226"/>
      <c r="W9" s="2226"/>
      <c r="X9" s="506" t="s">
        <v>188</v>
      </c>
      <c r="Y9" s="2227"/>
      <c r="Z9" s="2000"/>
      <c r="AA9" s="2000"/>
      <c r="AB9" s="2000"/>
      <c r="AC9" s="944" t="s">
        <v>153</v>
      </c>
      <c r="AD9" s="2226"/>
      <c r="AE9" s="2226"/>
      <c r="AF9" s="506" t="s">
        <v>188</v>
      </c>
      <c r="AG9" s="2227"/>
      <c r="AH9" s="2000"/>
      <c r="AI9" s="2000"/>
      <c r="AJ9" s="2000"/>
      <c r="AK9" s="944" t="s">
        <v>153</v>
      </c>
      <c r="AL9" s="2226"/>
      <c r="AM9" s="2226"/>
      <c r="AN9" s="945" t="s">
        <v>188</v>
      </c>
      <c r="AS9" s="172"/>
      <c r="AT9" s="652"/>
      <c r="AU9" s="259"/>
      <c r="AW9" s="2218" t="b">
        <f>IF(L9-'No1'!AA17=0,TRUE,FALSE)</f>
        <v>1</v>
      </c>
      <c r="AX9" s="2218"/>
      <c r="BG9" s="1510"/>
    </row>
    <row r="10" spans="1:78" s="121" customFormat="1" ht="14">
      <c r="B10" s="162"/>
      <c r="C10" s="1949" t="s">
        <v>667</v>
      </c>
      <c r="D10" s="1950"/>
      <c r="E10" s="1950"/>
      <c r="F10" s="1950"/>
      <c r="G10" s="2304"/>
      <c r="H10" s="2305"/>
      <c r="I10" s="2306"/>
      <c r="J10" s="2306"/>
      <c r="K10" s="2307"/>
      <c r="L10" s="2308">
        <f t="shared" si="0"/>
        <v>0</v>
      </c>
      <c r="M10" s="2309"/>
      <c r="N10" s="2309"/>
      <c r="O10" s="2310"/>
      <c r="P10" s="1949"/>
      <c r="Q10" s="1950"/>
      <c r="R10" s="1950"/>
      <c r="S10" s="1950"/>
      <c r="T10" s="1950"/>
      <c r="U10" s="946" t="s">
        <v>153</v>
      </c>
      <c r="V10" s="2311"/>
      <c r="W10" s="2311"/>
      <c r="X10" s="507" t="s">
        <v>188</v>
      </c>
      <c r="Y10" s="2312"/>
      <c r="Z10" s="1950"/>
      <c r="AA10" s="1950"/>
      <c r="AB10" s="1950"/>
      <c r="AC10" s="946" t="s">
        <v>153</v>
      </c>
      <c r="AD10" s="2311"/>
      <c r="AE10" s="2311"/>
      <c r="AF10" s="507" t="s">
        <v>188</v>
      </c>
      <c r="AG10" s="2312"/>
      <c r="AH10" s="1950"/>
      <c r="AI10" s="1950"/>
      <c r="AJ10" s="1950"/>
      <c r="AK10" s="946" t="s">
        <v>153</v>
      </c>
      <c r="AL10" s="2311"/>
      <c r="AM10" s="2311"/>
      <c r="AN10" s="949" t="s">
        <v>188</v>
      </c>
      <c r="AS10" s="172"/>
      <c r="AT10" s="652"/>
      <c r="AU10" s="259"/>
      <c r="AW10" s="2218" t="b">
        <f>IF(L10-'No1'!AE17=0,TRUE,FALSE)</f>
        <v>1</v>
      </c>
      <c r="AX10" s="2218"/>
      <c r="BG10" s="1511"/>
      <c r="BH10" s="1512"/>
      <c r="BI10" s="1512"/>
      <c r="BJ10" s="1512"/>
      <c r="BK10" s="1512"/>
      <c r="BL10" s="1512"/>
      <c r="BM10" s="1512"/>
      <c r="BN10" s="1512"/>
      <c r="BO10" s="1512"/>
      <c r="BP10" s="1512"/>
      <c r="BQ10" s="1512"/>
      <c r="BR10" s="1512"/>
      <c r="BS10" s="1512"/>
      <c r="BT10" s="1512"/>
      <c r="BU10" s="1512"/>
      <c r="BV10" s="1512"/>
      <c r="BW10" s="1512"/>
      <c r="BX10" s="1512"/>
      <c r="BY10" s="1512"/>
      <c r="BZ10" s="1512"/>
    </row>
    <row r="11" spans="1:78" s="121" customFormat="1" ht="14.15" customHeight="1">
      <c r="B11" s="162"/>
      <c r="C11" s="2239" t="s">
        <v>154</v>
      </c>
      <c r="D11" s="2240"/>
      <c r="E11" s="2240"/>
      <c r="F11" s="2240"/>
      <c r="G11" s="2241"/>
      <c r="H11" s="2247">
        <f>SUM(H8:K10)</f>
        <v>0</v>
      </c>
      <c r="I11" s="2248"/>
      <c r="J11" s="2248"/>
      <c r="K11" s="2249"/>
      <c r="L11" s="2250">
        <f>SUM(L8:O10)</f>
        <v>0</v>
      </c>
      <c r="M11" s="2251"/>
      <c r="N11" s="2251"/>
      <c r="O11" s="2252"/>
      <c r="P11" s="2239"/>
      <c r="Q11" s="2240"/>
      <c r="R11" s="2240"/>
      <c r="S11" s="2240"/>
      <c r="T11" s="2240"/>
      <c r="U11" s="947"/>
      <c r="V11" s="947"/>
      <c r="W11" s="947"/>
      <c r="X11" s="947"/>
      <c r="Y11" s="947"/>
      <c r="Z11" s="947"/>
      <c r="AA11" s="947"/>
      <c r="AB11" s="947"/>
      <c r="AC11" s="947"/>
      <c r="AD11" s="947"/>
      <c r="AE11" s="947"/>
      <c r="AF11" s="947"/>
      <c r="AG11" s="947"/>
      <c r="AH11" s="947"/>
      <c r="AI11" s="947"/>
      <c r="AJ11" s="947"/>
      <c r="AK11" s="947"/>
      <c r="AL11" s="947"/>
      <c r="AM11" s="947"/>
      <c r="AN11" s="948"/>
      <c r="AS11" s="172"/>
      <c r="AT11" s="652"/>
      <c r="AU11" s="259"/>
      <c r="AV11" s="5" t="s">
        <v>898</v>
      </c>
      <c r="BG11" s="1512"/>
      <c r="BH11" s="1512"/>
      <c r="BI11" s="1512"/>
      <c r="BJ11" s="1512"/>
      <c r="BK11" s="1512"/>
      <c r="BL11" s="1512"/>
      <c r="BM11" s="1512"/>
      <c r="BN11" s="1512"/>
      <c r="BO11" s="1512"/>
      <c r="BP11" s="1512"/>
      <c r="BQ11" s="1512"/>
      <c r="BR11" s="1512"/>
      <c r="BS11" s="1512"/>
      <c r="BT11" s="1512"/>
      <c r="BU11" s="1512"/>
      <c r="BV11" s="1512"/>
      <c r="BW11" s="1512"/>
      <c r="BX11" s="1512"/>
      <c r="BY11" s="1512"/>
      <c r="BZ11" s="1512"/>
    </row>
    <row r="12" spans="1:78" ht="5.25" customHeight="1">
      <c r="B12" s="145"/>
      <c r="C12" s="146"/>
      <c r="D12" s="146"/>
      <c r="E12" s="146"/>
      <c r="F12" s="146"/>
      <c r="G12" s="146"/>
      <c r="H12" s="146"/>
      <c r="I12" s="146"/>
      <c r="J12" s="146"/>
      <c r="K12" s="146"/>
      <c r="L12" s="146"/>
      <c r="M12" s="146"/>
      <c r="N12" s="146"/>
      <c r="O12" s="146"/>
      <c r="P12" s="146"/>
      <c r="Q12" s="146"/>
      <c r="R12" s="146"/>
      <c r="S12" s="146"/>
      <c r="T12" s="146"/>
      <c r="U12" s="146"/>
      <c r="V12" s="146"/>
      <c r="W12" s="809"/>
      <c r="X12" s="146"/>
      <c r="Y12" s="146"/>
      <c r="Z12" s="809"/>
      <c r="AA12" s="146"/>
      <c r="AB12" s="146"/>
      <c r="AC12" s="146"/>
      <c r="AD12" s="146"/>
      <c r="AF12" s="811"/>
      <c r="AG12" s="809"/>
      <c r="AH12" s="809"/>
      <c r="AI12" s="809"/>
      <c r="AJ12" s="809"/>
      <c r="AK12" s="809"/>
      <c r="AL12" s="809"/>
      <c r="AM12" s="809"/>
      <c r="AN12" s="809"/>
      <c r="AO12" s="809"/>
      <c r="AP12" s="809"/>
      <c r="AQ12" s="809"/>
      <c r="AR12" s="809"/>
      <c r="AS12" s="810"/>
      <c r="AT12" s="651"/>
      <c r="BE12" s="121"/>
      <c r="BF12" s="121"/>
      <c r="BG12" s="1513"/>
      <c r="BH12" s="100"/>
      <c r="BI12" s="100"/>
      <c r="BJ12" s="100"/>
      <c r="BK12" s="100"/>
      <c r="BL12" s="100"/>
      <c r="BM12" s="100"/>
      <c r="BN12" s="100"/>
      <c r="BO12" s="100"/>
      <c r="BP12" s="100"/>
      <c r="BQ12" s="100"/>
      <c r="BR12" s="100"/>
      <c r="BS12" s="100"/>
      <c r="BT12" s="100"/>
      <c r="BU12" s="100"/>
      <c r="BV12" s="100"/>
      <c r="BW12" s="100"/>
      <c r="BX12" s="100"/>
      <c r="BY12" s="100"/>
      <c r="BZ12" s="100"/>
    </row>
    <row r="13" spans="1:78" ht="14.15" customHeight="1">
      <c r="A13" s="6"/>
      <c r="B13" s="68"/>
      <c r="C13" s="121" t="s">
        <v>862</v>
      </c>
      <c r="D13" s="6"/>
      <c r="E13" s="6"/>
      <c r="F13" s="6"/>
      <c r="G13" s="6"/>
      <c r="H13" s="6"/>
      <c r="I13" s="6"/>
      <c r="J13" s="6"/>
      <c r="K13" s="6"/>
      <c r="L13" s="6"/>
      <c r="M13" s="6"/>
      <c r="N13" s="6"/>
      <c r="O13" s="6"/>
      <c r="P13" s="6"/>
      <c r="Q13" s="6"/>
      <c r="R13" s="6"/>
      <c r="S13" s="6"/>
      <c r="T13" s="6"/>
      <c r="U13" s="6"/>
      <c r="V13" s="6"/>
      <c r="W13" s="499"/>
      <c r="X13" s="6"/>
      <c r="Y13" s="6"/>
      <c r="Z13" s="499"/>
      <c r="AA13" s="6"/>
      <c r="AB13" s="6"/>
      <c r="AC13" s="6"/>
      <c r="AD13" s="6"/>
      <c r="AE13" s="6"/>
      <c r="AF13" s="117"/>
      <c r="AG13" s="6"/>
      <c r="AH13" s="6"/>
      <c r="AI13" s="6"/>
      <c r="AJ13" s="6"/>
      <c r="AK13" s="265"/>
      <c r="AS13" s="102"/>
      <c r="AT13" s="62"/>
      <c r="AV13" s="2218" t="b">
        <f>IF(AG17="○",TRUE,FALSE)</f>
        <v>0</v>
      </c>
      <c r="AW13" s="2218"/>
      <c r="AX13" s="65"/>
      <c r="AY13" s="2218" t="b">
        <f>IF(AG18="○",TRUE,FALSE)</f>
        <v>0</v>
      </c>
      <c r="AZ13" s="2218"/>
      <c r="BE13" s="121"/>
      <c r="BF13" s="121"/>
      <c r="BG13" s="1241"/>
      <c r="BH13" s="1241"/>
      <c r="BI13" s="1241"/>
      <c r="BJ13" s="1241"/>
      <c r="BK13" s="1241"/>
      <c r="BL13" s="1241"/>
      <c r="BM13" s="1241"/>
      <c r="BN13" s="1241"/>
      <c r="BO13" s="1241"/>
      <c r="BP13" s="1241"/>
      <c r="BQ13" s="1241"/>
      <c r="BR13" s="1241"/>
      <c r="BS13" s="1241"/>
      <c r="BT13" s="1241"/>
      <c r="BU13" s="1241"/>
      <c r="BV13" s="1241"/>
      <c r="BW13" s="1241"/>
      <c r="BX13" s="1241"/>
      <c r="BY13" s="1241"/>
      <c r="BZ13" s="100"/>
    </row>
    <row r="14" spans="1:78" ht="14.15" customHeight="1">
      <c r="A14" s="6"/>
      <c r="B14" s="68"/>
      <c r="C14" s="2239" t="s">
        <v>378</v>
      </c>
      <c r="D14" s="2240"/>
      <c r="E14" s="2240"/>
      <c r="F14" s="2240"/>
      <c r="G14" s="2240"/>
      <c r="H14" s="2240"/>
      <c r="I14" s="2240"/>
      <c r="J14" s="2241"/>
      <c r="K14" s="2324" t="s">
        <v>254</v>
      </c>
      <c r="L14" s="2325"/>
      <c r="M14" s="2325"/>
      <c r="N14" s="2326"/>
      <c r="O14" s="2321" t="s">
        <v>1102</v>
      </c>
      <c r="P14" s="2322"/>
      <c r="Q14" s="2322"/>
      <c r="R14" s="2322"/>
      <c r="S14" s="2322"/>
      <c r="T14" s="2322"/>
      <c r="U14" s="2322"/>
      <c r="V14" s="2322"/>
      <c r="W14" s="2322"/>
      <c r="X14" s="2322"/>
      <c r="Y14" s="2322"/>
      <c r="Z14" s="2322"/>
      <c r="AA14" s="2322"/>
      <c r="AB14" s="2322"/>
      <c r="AC14" s="2322"/>
      <c r="AD14" s="2322"/>
      <c r="AE14" s="2322"/>
      <c r="AF14" s="2323"/>
      <c r="AG14" s="2324" t="s">
        <v>697</v>
      </c>
      <c r="AH14" s="2325"/>
      <c r="AI14" s="2326"/>
      <c r="AJ14" s="2324" t="s">
        <v>699</v>
      </c>
      <c r="AK14" s="2325"/>
      <c r="AL14" s="2325"/>
      <c r="AM14" s="2355"/>
      <c r="AN14" s="2355"/>
      <c r="AO14" s="2355"/>
      <c r="AP14" s="2356"/>
      <c r="AS14" s="102"/>
      <c r="AT14" s="62"/>
      <c r="AV14" s="2265" t="b">
        <v>0</v>
      </c>
      <c r="AW14" s="2265"/>
      <c r="AY14" s="2397" t="s">
        <v>859</v>
      </c>
      <c r="AZ14" s="2397"/>
      <c r="BA14" s="2397"/>
      <c r="BB14" s="2397"/>
      <c r="BC14" s="2397"/>
      <c r="BD14" s="96"/>
      <c r="BE14" s="96"/>
      <c r="BF14" s="96"/>
      <c r="BG14" s="1241"/>
      <c r="BH14" s="1241"/>
      <c r="BI14" s="1241"/>
      <c r="BJ14" s="1241"/>
      <c r="BK14" s="1241"/>
      <c r="BL14" s="1241"/>
      <c r="BM14" s="1241"/>
      <c r="BN14" s="1241"/>
      <c r="BO14" s="1241"/>
      <c r="BP14" s="1241"/>
      <c r="BQ14" s="1241"/>
      <c r="BR14" s="1241"/>
      <c r="BS14" s="1241"/>
      <c r="BT14" s="1241"/>
      <c r="BU14" s="1241"/>
      <c r="BV14" s="1241"/>
      <c r="BW14" s="1241"/>
      <c r="BX14" s="1241"/>
      <c r="BY14" s="1241"/>
      <c r="BZ14" s="100"/>
    </row>
    <row r="15" spans="1:78" s="285" customFormat="1" ht="14.15" customHeight="1">
      <c r="A15" s="121"/>
      <c r="B15" s="162"/>
      <c r="C15" s="831"/>
      <c r="D15" s="2333" t="s">
        <v>857</v>
      </c>
      <c r="E15" s="2333"/>
      <c r="F15" s="2256" t="s">
        <v>698</v>
      </c>
      <c r="G15" s="2256"/>
      <c r="H15" s="2256"/>
      <c r="I15" s="2256"/>
      <c r="J15" s="2257"/>
      <c r="K15" s="2335" t="s">
        <v>680</v>
      </c>
      <c r="L15" s="2336"/>
      <c r="M15" s="2336"/>
      <c r="N15" s="2337"/>
      <c r="O15" s="2338"/>
      <c r="P15" s="2339"/>
      <c r="Q15" s="2339"/>
      <c r="R15" s="2339"/>
      <c r="S15" s="2327"/>
      <c r="T15" s="2327"/>
      <c r="U15" s="469"/>
      <c r="V15" s="1973">
        <f>H11</f>
        <v>0</v>
      </c>
      <c r="W15" s="1973"/>
      <c r="X15" s="2353" t="s">
        <v>672</v>
      </c>
      <c r="Y15" s="2353"/>
      <c r="Z15" s="2353"/>
      <c r="AA15" s="2353"/>
      <c r="AB15" s="2353"/>
      <c r="AC15" s="2151" t="str">
        <f>IF(V15=0,"",VLOOKUP(V15,'No2'!AV18:BC28,3,FALSE))</f>
        <v/>
      </c>
      <c r="AD15" s="2151"/>
      <c r="AE15" s="2151"/>
      <c r="AF15" s="1979" t="s">
        <v>198</v>
      </c>
      <c r="AG15" s="1981" t="str">
        <f>IF(K16="","",IF(K16&gt;0,IF(AC15:AC15&lt;=K16,"○","×"),""))</f>
        <v/>
      </c>
      <c r="AH15" s="1982"/>
      <c r="AI15" s="2100"/>
      <c r="AJ15" s="2267" t="s">
        <v>692</v>
      </c>
      <c r="AK15" s="2267"/>
      <c r="AL15" s="2267"/>
      <c r="AM15" s="2268"/>
      <c r="AN15" s="2258" t="str">
        <f>IF(AG15="","",IF(AG15="○","－",IF(COUNTIF('No1'!AO42:AQ58,"×")=0,"○","×")))</f>
        <v/>
      </c>
      <c r="AO15" s="2259"/>
      <c r="AP15" s="2260"/>
      <c r="AS15" s="168"/>
      <c r="AT15" s="652"/>
      <c r="AV15" s="2265" t="b">
        <v>0</v>
      </c>
      <c r="AW15" s="2265"/>
      <c r="AX15" s="354"/>
      <c r="AY15" s="2397"/>
      <c r="AZ15" s="2397"/>
      <c r="BA15" s="2397"/>
      <c r="BB15" s="2397"/>
      <c r="BC15" s="2397"/>
      <c r="BD15" s="471"/>
      <c r="BE15" s="471"/>
      <c r="BF15" s="471"/>
      <c r="BG15" s="1224"/>
      <c r="BH15" s="1224"/>
      <c r="BI15" s="1224"/>
      <c r="BJ15" s="1224"/>
      <c r="BK15" s="1224"/>
      <c r="BL15" s="1224"/>
      <c r="BM15" s="1224"/>
      <c r="BN15" s="1224"/>
      <c r="BO15" s="1224"/>
      <c r="BP15" s="1224"/>
      <c r="BQ15" s="1224"/>
      <c r="BR15" s="1224"/>
      <c r="BS15" s="1224"/>
      <c r="BT15" s="1224"/>
      <c r="BU15" s="1224"/>
      <c r="BV15" s="1224"/>
      <c r="BW15" s="1224"/>
      <c r="BX15" s="1224"/>
      <c r="BY15" s="1224"/>
      <c r="BZ15" s="344"/>
    </row>
    <row r="16" spans="1:78" s="285" customFormat="1" ht="14.15" customHeight="1" thickBot="1">
      <c r="A16" s="121"/>
      <c r="B16" s="162"/>
      <c r="C16" s="472"/>
      <c r="D16" s="2334"/>
      <c r="E16" s="2334"/>
      <c r="F16" s="473"/>
      <c r="G16" s="2266"/>
      <c r="H16" s="2266"/>
      <c r="I16" s="2266"/>
      <c r="J16" s="2357"/>
      <c r="K16" s="2253" t="str">
        <f>IF(G16="","",IFERROR(G16-'No1'!AT50,""))</f>
        <v/>
      </c>
      <c r="L16" s="2254"/>
      <c r="M16" s="2254"/>
      <c r="N16" s="2255"/>
      <c r="O16" s="2340"/>
      <c r="P16" s="2341"/>
      <c r="Q16" s="2341"/>
      <c r="R16" s="2341"/>
      <c r="S16" s="2328"/>
      <c r="T16" s="2328"/>
      <c r="U16" s="474"/>
      <c r="V16" s="2329"/>
      <c r="W16" s="2329"/>
      <c r="X16" s="2354"/>
      <c r="Y16" s="2354"/>
      <c r="Z16" s="2354"/>
      <c r="AA16" s="2354"/>
      <c r="AB16" s="2354"/>
      <c r="AC16" s="2330"/>
      <c r="AD16" s="2330"/>
      <c r="AE16" s="2330"/>
      <c r="AF16" s="2266"/>
      <c r="AG16" s="2343"/>
      <c r="AH16" s="2344"/>
      <c r="AI16" s="2345"/>
      <c r="AJ16" s="2269"/>
      <c r="AK16" s="2269"/>
      <c r="AL16" s="2269"/>
      <c r="AM16" s="2270"/>
      <c r="AN16" s="2261"/>
      <c r="AO16" s="2262"/>
      <c r="AP16" s="2263"/>
      <c r="AS16" s="168"/>
      <c r="AT16" s="652"/>
      <c r="AV16" s="2265" t="b">
        <v>0</v>
      </c>
      <c r="AW16" s="2265"/>
      <c r="AX16" s="354"/>
      <c r="AY16" s="2397"/>
      <c r="AZ16" s="2397"/>
      <c r="BA16" s="2397"/>
      <c r="BB16" s="2397"/>
      <c r="BC16" s="2397"/>
      <c r="BD16" s="471"/>
      <c r="BE16" s="471"/>
      <c r="BF16" s="471"/>
      <c r="BG16" s="1224"/>
      <c r="BH16" s="1224"/>
      <c r="BI16" s="1224"/>
      <c r="BJ16" s="1224"/>
      <c r="BK16" s="1224"/>
      <c r="BL16" s="1224"/>
      <c r="BM16" s="1224"/>
      <c r="BN16" s="1224"/>
      <c r="BO16" s="1224"/>
      <c r="BP16" s="1224"/>
      <c r="BQ16" s="1224"/>
      <c r="BR16" s="1224"/>
      <c r="BS16" s="1224"/>
      <c r="BT16" s="1224"/>
      <c r="BU16" s="1224"/>
      <c r="BV16" s="1224"/>
      <c r="BW16" s="1224"/>
      <c r="BX16" s="1224"/>
      <c r="BY16" s="1224"/>
      <c r="BZ16" s="344"/>
    </row>
    <row r="17" spans="1:78" s="285" customFormat="1" ht="14.15" customHeight="1" thickTop="1">
      <c r="A17" s="121"/>
      <c r="B17" s="162"/>
      <c r="C17" s="870"/>
      <c r="D17" s="871"/>
      <c r="E17" s="871"/>
      <c r="F17" s="871"/>
      <c r="G17" s="871"/>
      <c r="H17" s="871"/>
      <c r="I17" s="871"/>
      <c r="J17" s="872"/>
      <c r="K17" s="2347"/>
      <c r="L17" s="2348"/>
      <c r="M17" s="2348"/>
      <c r="N17" s="2349"/>
      <c r="O17" s="2331" t="s">
        <v>686</v>
      </c>
      <c r="P17" s="2331"/>
      <c r="Q17" s="2264" t="s">
        <v>929</v>
      </c>
      <c r="R17" s="2264"/>
      <c r="S17" s="2264"/>
      <c r="T17" s="2264"/>
      <c r="U17" s="2264"/>
      <c r="V17" s="2332">
        <f>'No1'!AA60</f>
        <v>0</v>
      </c>
      <c r="W17" s="2332"/>
      <c r="X17" s="2346">
        <v>3.3</v>
      </c>
      <c r="Y17" s="2346"/>
      <c r="Z17" s="2346"/>
      <c r="AA17" s="2346"/>
      <c r="AB17" s="2346"/>
      <c r="AC17" s="2370" t="str">
        <f>IF(V17=0,"",V17*X17)</f>
        <v/>
      </c>
      <c r="AD17" s="2370"/>
      <c r="AE17" s="2370"/>
      <c r="AF17" s="475" t="s">
        <v>197</v>
      </c>
      <c r="AG17" s="2371" t="str">
        <f>IF(K17="","",IF(K17&gt;=0,IF(AC17&lt;=K17,"○","×"),""))</f>
        <v/>
      </c>
      <c r="AH17" s="2372"/>
      <c r="AI17" s="2373"/>
      <c r="AJ17" s="2374" t="s">
        <v>691</v>
      </c>
      <c r="AK17" s="2375"/>
      <c r="AL17" s="2375"/>
      <c r="AM17" s="2376"/>
      <c r="AN17" s="2281" t="str">
        <f>IF(K17&gt;0,IF(COUNTIF(AV13:AZ13,TRUE)=2,"－",IF(AC17:AC17&lt;=K17,"○","×")),"")</f>
        <v/>
      </c>
      <c r="AO17" s="2282"/>
      <c r="AP17" s="2283"/>
      <c r="AS17" s="168"/>
      <c r="AT17" s="652"/>
      <c r="AV17" s="2265" t="b">
        <v>0</v>
      </c>
      <c r="AW17" s="2265"/>
      <c r="AX17" s="354"/>
      <c r="AY17" s="2398"/>
      <c r="AZ17" s="2398"/>
      <c r="BA17" s="2398"/>
      <c r="BB17" s="2398"/>
      <c r="BC17" s="2398"/>
      <c r="BD17" s="471"/>
      <c r="BE17" s="471"/>
      <c r="BF17" s="471"/>
      <c r="BG17" s="1224"/>
      <c r="BH17" s="1224"/>
      <c r="BI17" s="1224"/>
      <c r="BJ17" s="1224"/>
      <c r="BK17" s="1224"/>
      <c r="BL17" s="1224"/>
      <c r="BM17" s="1224"/>
      <c r="BN17" s="1224"/>
      <c r="BO17" s="1224"/>
      <c r="BP17" s="1224"/>
      <c r="BQ17" s="1224"/>
      <c r="BR17" s="1224"/>
      <c r="BS17" s="1224"/>
      <c r="BT17" s="1224"/>
      <c r="BU17" s="1224"/>
      <c r="BV17" s="1224"/>
      <c r="BW17" s="1224"/>
      <c r="BX17" s="1224"/>
      <c r="BY17" s="1224"/>
      <c r="BZ17" s="344"/>
    </row>
    <row r="18" spans="1:78" s="285" customFormat="1" ht="14.15" customHeight="1">
      <c r="A18" s="121"/>
      <c r="B18" s="162"/>
      <c r="C18" s="835"/>
      <c r="D18" s="2342" t="s">
        <v>858</v>
      </c>
      <c r="E18" s="2342"/>
      <c r="F18" s="2342"/>
      <c r="G18" s="2342"/>
      <c r="H18" s="2342"/>
      <c r="I18" s="2342"/>
      <c r="J18" s="822"/>
      <c r="K18" s="2350"/>
      <c r="L18" s="2351"/>
      <c r="M18" s="2351"/>
      <c r="N18" s="2352"/>
      <c r="O18" s="2380" t="s">
        <v>687</v>
      </c>
      <c r="P18" s="2380"/>
      <c r="Q18" s="476"/>
      <c r="R18" s="2390" t="str">
        <f>IFERROR(VLOOKUP(V15,'No2'!AV18:BC28,6,FALSE),"")</f>
        <v/>
      </c>
      <c r="S18" s="2390"/>
      <c r="T18" s="2391" t="s">
        <v>684</v>
      </c>
      <c r="U18" s="2391"/>
      <c r="V18" s="2392">
        <f>'No1'!BA57</f>
        <v>0</v>
      </c>
      <c r="W18" s="2392"/>
      <c r="X18" s="2393">
        <v>3.3</v>
      </c>
      <c r="Y18" s="2393"/>
      <c r="Z18" s="2393"/>
      <c r="AA18" s="2393"/>
      <c r="AB18" s="2393"/>
      <c r="AC18" s="2013" t="str">
        <f>IFERROR(R18+V18*X18,"")</f>
        <v/>
      </c>
      <c r="AD18" s="2013"/>
      <c r="AE18" s="2013"/>
      <c r="AF18" s="832" t="s">
        <v>197</v>
      </c>
      <c r="AG18" s="2381" t="str">
        <f>IF(K17="","",IF(K17&gt;=0,IF(AC18&lt;=K17,"○","×"),""))</f>
        <v/>
      </c>
      <c r="AH18" s="2382"/>
      <c r="AI18" s="2383"/>
      <c r="AJ18" s="2377"/>
      <c r="AK18" s="2378"/>
      <c r="AL18" s="2378"/>
      <c r="AM18" s="2379"/>
      <c r="AN18" s="2284"/>
      <c r="AO18" s="2285"/>
      <c r="AP18" s="2286"/>
      <c r="AS18" s="168"/>
      <c r="AT18" s="652"/>
      <c r="AV18" s="2242" t="s">
        <v>654</v>
      </c>
      <c r="AW18" s="2243"/>
      <c r="AX18" s="2239" t="s">
        <v>655</v>
      </c>
      <c r="AY18" s="2240"/>
      <c r="AZ18" s="2241"/>
      <c r="BA18" s="2242" t="s">
        <v>664</v>
      </c>
      <c r="BB18" s="2399"/>
      <c r="BC18" s="2243"/>
      <c r="BD18" s="471"/>
      <c r="BE18" s="471"/>
      <c r="BF18" s="471"/>
      <c r="BG18" s="1224"/>
      <c r="BH18" s="1224"/>
      <c r="BI18" s="1224"/>
      <c r="BJ18" s="1224"/>
      <c r="BK18" s="1224"/>
      <c r="BL18" s="1224"/>
      <c r="BM18" s="1224"/>
      <c r="BN18" s="1224"/>
      <c r="BO18" s="1224"/>
      <c r="BP18" s="1224"/>
      <c r="BQ18" s="1224"/>
      <c r="BR18" s="1224"/>
      <c r="BS18" s="1224"/>
      <c r="BT18" s="1224"/>
      <c r="BU18" s="1224"/>
      <c r="BV18" s="1224"/>
      <c r="BW18" s="1224"/>
      <c r="BX18" s="1224"/>
      <c r="BY18" s="1224"/>
      <c r="BZ18" s="344"/>
    </row>
    <row r="19" spans="1:78" s="285" customFormat="1" ht="14.15" customHeight="1">
      <c r="A19" s="121"/>
      <c r="B19" s="162"/>
      <c r="C19" s="835"/>
      <c r="D19" s="96"/>
      <c r="E19" s="96"/>
      <c r="F19" s="96"/>
      <c r="G19" s="1909" t="s">
        <v>685</v>
      </c>
      <c r="H19" s="1913"/>
      <c r="I19" s="1913"/>
      <c r="J19" s="1910"/>
      <c r="K19" s="2361"/>
      <c r="L19" s="2362"/>
      <c r="M19" s="2362"/>
      <c r="N19" s="2363"/>
      <c r="O19" s="852"/>
      <c r="P19" s="477" t="s">
        <v>688</v>
      </c>
      <c r="Q19" s="478"/>
      <c r="S19" s="479"/>
      <c r="T19" s="479"/>
      <c r="U19" s="818"/>
      <c r="V19" s="818"/>
      <c r="W19" s="480"/>
      <c r="X19" s="480"/>
      <c r="Y19" s="480"/>
      <c r="Z19" s="480"/>
      <c r="AA19" s="481"/>
      <c r="AB19" s="482"/>
      <c r="AC19" s="482"/>
      <c r="AD19" s="483"/>
      <c r="AE19" s="483"/>
      <c r="AF19" s="825"/>
      <c r="AG19" s="823"/>
      <c r="AH19" s="823"/>
      <c r="AI19" s="820"/>
      <c r="AJ19" s="2384" t="s">
        <v>690</v>
      </c>
      <c r="AK19" s="2267"/>
      <c r="AL19" s="2267"/>
      <c r="AM19" s="2385"/>
      <c r="AN19" s="2271" t="str">
        <f>IF(K17=0,"",IF(AN17="○","－",IF(COUNTIF(AV14:AV17,TRUE)=4,"○","×")))</f>
        <v/>
      </c>
      <c r="AO19" s="2272"/>
      <c r="AP19" s="2273"/>
      <c r="AS19" s="168"/>
      <c r="AT19" s="652"/>
      <c r="AV19" s="2242">
        <v>1</v>
      </c>
      <c r="AW19" s="2243"/>
      <c r="AX19" s="2244">
        <v>180</v>
      </c>
      <c r="AY19" s="2245"/>
      <c r="AZ19" s="2246"/>
      <c r="BA19" s="2244">
        <v>330</v>
      </c>
      <c r="BB19" s="2245"/>
      <c r="BC19" s="2246"/>
      <c r="BD19" s="471"/>
      <c r="BE19" s="471"/>
      <c r="BF19" s="471"/>
      <c r="BG19" s="1224"/>
      <c r="BH19" s="1224"/>
      <c r="BI19" s="1224"/>
      <c r="BJ19" s="1224"/>
      <c r="BK19" s="1224"/>
      <c r="BL19" s="1224"/>
      <c r="BM19" s="1224"/>
      <c r="BN19" s="1224"/>
      <c r="BO19" s="1224"/>
      <c r="BP19" s="1224"/>
      <c r="BQ19" s="1224"/>
      <c r="BR19" s="1224"/>
      <c r="BS19" s="1224"/>
      <c r="BT19" s="1224"/>
      <c r="BU19" s="1224"/>
      <c r="BV19" s="1224"/>
      <c r="BW19" s="1224"/>
      <c r="BX19" s="1224"/>
      <c r="BY19" s="1224"/>
      <c r="BZ19" s="344"/>
    </row>
    <row r="20" spans="1:78" s="285" customFormat="1" ht="14.15" customHeight="1">
      <c r="A20" s="121"/>
      <c r="B20" s="162"/>
      <c r="C20" s="835"/>
      <c r="D20" s="96"/>
      <c r="E20" s="96"/>
      <c r="F20" s="96"/>
      <c r="G20" s="2077"/>
      <c r="H20" s="1891"/>
      <c r="I20" s="1891"/>
      <c r="J20" s="2078"/>
      <c r="K20" s="2364"/>
      <c r="L20" s="2365"/>
      <c r="M20" s="2365"/>
      <c r="N20" s="2366"/>
      <c r="O20" s="857"/>
      <c r="P20" s="829" t="s">
        <v>700</v>
      </c>
      <c r="Q20" s="484"/>
      <c r="S20" s="485"/>
      <c r="T20" s="485"/>
      <c r="U20" s="486"/>
      <c r="V20" s="486"/>
      <c r="W20" s="487"/>
      <c r="X20" s="487"/>
      <c r="Y20" s="487"/>
      <c r="Z20" s="487"/>
      <c r="AA20" s="98"/>
      <c r="AB20" s="829"/>
      <c r="AD20" s="404"/>
      <c r="AE20" s="404"/>
      <c r="AF20" s="837"/>
      <c r="AG20" s="96"/>
      <c r="AH20" s="96"/>
      <c r="AI20" s="836"/>
      <c r="AJ20" s="2374"/>
      <c r="AK20" s="2375"/>
      <c r="AL20" s="2375"/>
      <c r="AM20" s="2386"/>
      <c r="AN20" s="2274"/>
      <c r="AO20" s="2275"/>
      <c r="AP20" s="2276"/>
      <c r="AS20" s="168"/>
      <c r="AT20" s="652"/>
      <c r="AV20" s="2242">
        <v>2</v>
      </c>
      <c r="AW20" s="2243"/>
      <c r="AX20" s="2244">
        <v>320</v>
      </c>
      <c r="AY20" s="2245"/>
      <c r="AZ20" s="2246"/>
      <c r="BA20" s="2244">
        <v>360</v>
      </c>
      <c r="BB20" s="2245"/>
      <c r="BC20" s="2246"/>
      <c r="BD20" s="471"/>
      <c r="BE20" s="471"/>
      <c r="BF20" s="471"/>
      <c r="BG20" s="1224"/>
      <c r="BH20" s="1224"/>
      <c r="BI20" s="1224"/>
      <c r="BJ20" s="1224"/>
      <c r="BK20" s="1224"/>
      <c r="BL20" s="1224"/>
      <c r="BM20" s="1224"/>
      <c r="BN20" s="1224"/>
      <c r="BO20" s="1224"/>
      <c r="BP20" s="1224"/>
      <c r="BQ20" s="1224"/>
      <c r="BR20" s="1224"/>
      <c r="BS20" s="1224"/>
      <c r="BT20" s="1224"/>
      <c r="BU20" s="1224"/>
      <c r="BV20" s="1224"/>
      <c r="BW20" s="1224"/>
      <c r="BX20" s="1224"/>
      <c r="BY20" s="1224"/>
      <c r="BZ20" s="344"/>
    </row>
    <row r="21" spans="1:78" s="285" customFormat="1" ht="14.15" customHeight="1">
      <c r="A21" s="121"/>
      <c r="B21" s="162"/>
      <c r="C21" s="835"/>
      <c r="D21" s="96"/>
      <c r="E21" s="96"/>
      <c r="F21" s="836"/>
      <c r="G21" s="2077"/>
      <c r="H21" s="1891"/>
      <c r="I21" s="1891"/>
      <c r="J21" s="2078"/>
      <c r="K21" s="2364"/>
      <c r="L21" s="2365"/>
      <c r="M21" s="2365"/>
      <c r="N21" s="2366"/>
      <c r="O21" s="857"/>
      <c r="P21" s="829" t="s">
        <v>701</v>
      </c>
      <c r="Q21" s="484"/>
      <c r="S21" s="485"/>
      <c r="T21" s="485"/>
      <c r="U21" s="486"/>
      <c r="V21" s="486"/>
      <c r="W21" s="487"/>
      <c r="X21" s="487"/>
      <c r="Y21" s="487"/>
      <c r="Z21" s="487"/>
      <c r="AA21" s="98"/>
      <c r="AB21" s="829"/>
      <c r="AD21" s="404"/>
      <c r="AE21" s="404"/>
      <c r="AF21" s="837"/>
      <c r="AG21" s="96"/>
      <c r="AH21" s="96"/>
      <c r="AI21" s="836"/>
      <c r="AJ21" s="2374"/>
      <c r="AK21" s="2375"/>
      <c r="AL21" s="2375"/>
      <c r="AM21" s="2386"/>
      <c r="AN21" s="2274"/>
      <c r="AO21" s="2275"/>
      <c r="AP21" s="2277"/>
      <c r="AS21" s="168"/>
      <c r="AT21" s="652"/>
      <c r="AV21" s="2242">
        <v>3</v>
      </c>
      <c r="AW21" s="2243"/>
      <c r="AX21" s="2244">
        <v>420</v>
      </c>
      <c r="AY21" s="2245"/>
      <c r="AZ21" s="2246"/>
      <c r="BA21" s="2244">
        <v>400</v>
      </c>
      <c r="BB21" s="2245"/>
      <c r="BC21" s="2246"/>
      <c r="BD21" s="471"/>
      <c r="BE21" s="471"/>
      <c r="BF21" s="471"/>
      <c r="BG21" s="1224"/>
      <c r="BH21" s="1224"/>
      <c r="BI21" s="1224"/>
      <c r="BJ21" s="1224"/>
      <c r="BK21" s="1224"/>
      <c r="BL21" s="1224"/>
      <c r="BM21" s="1224"/>
      <c r="BN21" s="1224"/>
      <c r="BO21" s="1224"/>
      <c r="BP21" s="1224"/>
      <c r="BQ21" s="1224"/>
      <c r="BR21" s="1224"/>
      <c r="BS21" s="1224"/>
      <c r="BT21" s="1224"/>
      <c r="BU21" s="1224"/>
      <c r="BV21" s="1224"/>
      <c r="BW21" s="1224"/>
      <c r="BX21" s="1224"/>
      <c r="BY21" s="1224"/>
      <c r="BZ21" s="344"/>
    </row>
    <row r="22" spans="1:78" s="285" customFormat="1" ht="14.15" customHeight="1">
      <c r="A22" s="121"/>
      <c r="B22" s="162"/>
      <c r="C22" s="821"/>
      <c r="D22" s="824"/>
      <c r="E22" s="824"/>
      <c r="F22" s="822"/>
      <c r="G22" s="1911"/>
      <c r="H22" s="1914"/>
      <c r="I22" s="1914"/>
      <c r="J22" s="1912"/>
      <c r="K22" s="2367"/>
      <c r="L22" s="2368"/>
      <c r="M22" s="2368"/>
      <c r="N22" s="2369"/>
      <c r="O22" s="858"/>
      <c r="P22" s="488" t="s">
        <v>702</v>
      </c>
      <c r="Q22" s="489"/>
      <c r="S22" s="490"/>
      <c r="T22" s="490"/>
      <c r="U22" s="819"/>
      <c r="V22" s="819"/>
      <c r="W22" s="491"/>
      <c r="X22" s="491"/>
      <c r="Y22" s="491"/>
      <c r="Z22" s="491"/>
      <c r="AA22" s="491"/>
      <c r="AB22" s="492"/>
      <c r="AC22" s="493"/>
      <c r="AD22" s="492"/>
      <c r="AE22" s="492"/>
      <c r="AF22" s="826"/>
      <c r="AG22" s="824"/>
      <c r="AH22" s="824"/>
      <c r="AI22" s="822"/>
      <c r="AJ22" s="2387"/>
      <c r="AK22" s="2388"/>
      <c r="AL22" s="2388"/>
      <c r="AM22" s="2389"/>
      <c r="AN22" s="2278"/>
      <c r="AO22" s="2279"/>
      <c r="AP22" s="2280"/>
      <c r="AS22" s="168"/>
      <c r="AT22" s="652"/>
      <c r="AV22" s="2242">
        <v>4</v>
      </c>
      <c r="AW22" s="2243"/>
      <c r="AX22" s="2244">
        <v>520</v>
      </c>
      <c r="AY22" s="2245"/>
      <c r="AZ22" s="2246"/>
      <c r="BA22" s="2244">
        <v>480</v>
      </c>
      <c r="BB22" s="2245"/>
      <c r="BC22" s="2246"/>
      <c r="BD22" s="471"/>
      <c r="BE22" s="471"/>
      <c r="BF22" s="471"/>
      <c r="BG22" s="1224"/>
      <c r="BH22" s="1224"/>
      <c r="BI22" s="1224"/>
      <c r="BJ22" s="1224"/>
      <c r="BK22" s="1224"/>
      <c r="BL22" s="1224"/>
      <c r="BM22" s="1224"/>
      <c r="BN22" s="1224"/>
      <c r="BO22" s="1224"/>
      <c r="BP22" s="1224"/>
      <c r="BQ22" s="1224"/>
      <c r="BR22" s="1224"/>
      <c r="BS22" s="1224"/>
      <c r="BT22" s="1224"/>
      <c r="BU22" s="1224"/>
      <c r="BV22" s="1224"/>
      <c r="BW22" s="1224"/>
      <c r="BX22" s="1224"/>
      <c r="BY22" s="1224"/>
      <c r="BZ22" s="344"/>
    </row>
    <row r="23" spans="1:78" s="285" customFormat="1" ht="14.15" customHeight="1">
      <c r="A23" s="121"/>
      <c r="B23" s="470"/>
      <c r="C23" s="494" t="s">
        <v>689</v>
      </c>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S23" s="496"/>
      <c r="AT23" s="470"/>
      <c r="AV23" s="2242">
        <v>5</v>
      </c>
      <c r="AW23" s="2243"/>
      <c r="AX23" s="2244">
        <v>620</v>
      </c>
      <c r="AY23" s="2245"/>
      <c r="AZ23" s="2246"/>
      <c r="BA23" s="2244">
        <v>560</v>
      </c>
      <c r="BB23" s="2245"/>
      <c r="BC23" s="2246"/>
      <c r="BD23" s="471"/>
      <c r="BE23" s="471"/>
      <c r="BF23" s="471"/>
      <c r="BG23" s="1224"/>
      <c r="BH23" s="1224"/>
      <c r="BI23" s="1224"/>
      <c r="BJ23" s="1224"/>
      <c r="BK23" s="1224"/>
      <c r="BL23" s="1224"/>
      <c r="BM23" s="1224"/>
      <c r="BN23" s="1224"/>
      <c r="BO23" s="1224"/>
      <c r="BP23" s="1224"/>
      <c r="BQ23" s="1224"/>
      <c r="BR23" s="1224"/>
      <c r="BS23" s="1224"/>
      <c r="BT23" s="1224"/>
      <c r="BU23" s="1224"/>
      <c r="BV23" s="1224"/>
      <c r="BW23" s="1224"/>
      <c r="BX23" s="1224"/>
      <c r="BY23" s="1224"/>
      <c r="BZ23" s="344"/>
    </row>
    <row r="24" spans="1:78" s="121" customFormat="1" ht="14.15" customHeight="1">
      <c r="A24" s="497"/>
      <c r="B24" s="164"/>
      <c r="C24" s="499" t="s">
        <v>1731</v>
      </c>
      <c r="D24" s="285"/>
      <c r="E24" s="499"/>
      <c r="F24" s="499"/>
      <c r="G24" s="499"/>
      <c r="H24" s="499"/>
      <c r="I24" s="499"/>
      <c r="J24" s="499"/>
      <c r="K24" s="499"/>
      <c r="L24" s="499"/>
      <c r="M24" s="499"/>
      <c r="N24" s="499"/>
      <c r="O24" s="499"/>
      <c r="P24" s="499"/>
      <c r="Q24" s="499"/>
      <c r="R24" s="499"/>
      <c r="S24" s="499"/>
      <c r="T24" s="499"/>
      <c r="U24" s="499"/>
      <c r="V24" s="499"/>
      <c r="AS24" s="172"/>
      <c r="AT24" s="164"/>
      <c r="AV24" s="2242">
        <v>6</v>
      </c>
      <c r="AW24" s="2243"/>
      <c r="AX24" s="2244">
        <v>720</v>
      </c>
      <c r="AY24" s="2245"/>
      <c r="AZ24" s="2246"/>
      <c r="BA24" s="2244">
        <v>640</v>
      </c>
      <c r="BB24" s="2245"/>
      <c r="BC24" s="2246"/>
      <c r="BD24" s="471"/>
      <c r="BE24" s="471"/>
      <c r="BF24" s="471"/>
      <c r="BG24" s="1241"/>
      <c r="BH24" s="1241"/>
      <c r="BI24" s="1241"/>
      <c r="BJ24" s="1241"/>
      <c r="BK24" s="1241"/>
      <c r="BL24" s="1241"/>
      <c r="BM24" s="1241"/>
      <c r="BN24" s="1241"/>
      <c r="BO24" s="1241"/>
      <c r="BP24" s="1241"/>
      <c r="BQ24" s="1241"/>
      <c r="BR24" s="1241"/>
      <c r="BS24" s="1241"/>
      <c r="BT24" s="1241"/>
      <c r="BU24" s="1241"/>
      <c r="BV24" s="1241"/>
      <c r="BW24" s="1241"/>
      <c r="BX24" s="1241"/>
      <c r="BY24" s="1241"/>
      <c r="BZ24" s="100"/>
    </row>
    <row r="25" spans="1:78" s="121" customFormat="1" ht="14.15" customHeight="1">
      <c r="A25" s="497"/>
      <c r="B25" s="164"/>
      <c r="C25" s="498"/>
      <c r="D25" s="499"/>
      <c r="E25" s="499" t="s">
        <v>662</v>
      </c>
      <c r="F25" s="499"/>
      <c r="G25" s="499"/>
      <c r="H25" s="96"/>
      <c r="I25" s="96"/>
      <c r="J25" s="170"/>
      <c r="N25" s="234"/>
      <c r="O25" s="234"/>
      <c r="P25" s="847" t="s">
        <v>188</v>
      </c>
      <c r="Q25" s="121" t="s">
        <v>704</v>
      </c>
      <c r="V25" s="234"/>
      <c r="AB25" s="829" t="s">
        <v>188</v>
      </c>
      <c r="AC25" s="499" t="s">
        <v>860</v>
      </c>
      <c r="AD25" s="499"/>
      <c r="AE25" s="96"/>
      <c r="AF25" s="96"/>
      <c r="AG25" s="170"/>
      <c r="AN25" s="829" t="s">
        <v>188</v>
      </c>
      <c r="AS25" s="172"/>
      <c r="AT25" s="164"/>
      <c r="AV25" s="2242">
        <v>7</v>
      </c>
      <c r="AW25" s="2243"/>
      <c r="AX25" s="2244">
        <v>820</v>
      </c>
      <c r="AY25" s="2245"/>
      <c r="AZ25" s="2246"/>
      <c r="BA25" s="2244">
        <v>720</v>
      </c>
      <c r="BB25" s="2245"/>
      <c r="BC25" s="2246"/>
      <c r="BG25" s="1241"/>
      <c r="BH25" s="1241"/>
      <c r="BI25" s="1241"/>
      <c r="BJ25" s="1241"/>
      <c r="BK25" s="1241"/>
      <c r="BL25" s="1241"/>
      <c r="BM25" s="1241"/>
      <c r="BN25" s="1241"/>
      <c r="BO25" s="1241"/>
      <c r="BP25" s="1241"/>
      <c r="BQ25" s="1241"/>
      <c r="BR25" s="1241"/>
      <c r="BS25" s="1241"/>
      <c r="BT25" s="1241"/>
      <c r="BU25" s="1241"/>
      <c r="BV25" s="1241"/>
      <c r="BW25" s="1241"/>
      <c r="BX25" s="1241"/>
      <c r="BY25" s="1241"/>
      <c r="BZ25" s="100"/>
    </row>
    <row r="26" spans="1:78" s="121" customFormat="1" ht="14.15" customHeight="1">
      <c r="B26" s="164"/>
      <c r="C26" s="498"/>
      <c r="E26" s="499" t="s">
        <v>663</v>
      </c>
      <c r="F26" s="499"/>
      <c r="G26" s="499"/>
      <c r="H26" s="96"/>
      <c r="I26" s="96"/>
      <c r="J26" s="170"/>
      <c r="P26" s="829" t="s">
        <v>188</v>
      </c>
      <c r="Q26" s="499" t="s">
        <v>1596</v>
      </c>
      <c r="R26" s="499"/>
      <c r="S26" s="96"/>
      <c r="T26" s="96"/>
      <c r="U26" s="170"/>
      <c r="AB26" s="829" t="s">
        <v>188</v>
      </c>
      <c r="AD26" s="285"/>
      <c r="AE26" s="285"/>
      <c r="AF26" s="234"/>
      <c r="AI26" s="499"/>
      <c r="AJ26" s="499"/>
      <c r="AK26" s="96"/>
      <c r="AL26" s="96"/>
      <c r="AS26" s="614"/>
      <c r="AT26" s="654"/>
      <c r="AV26" s="2242">
        <v>8</v>
      </c>
      <c r="AW26" s="2243"/>
      <c r="AX26" s="2244">
        <v>920</v>
      </c>
      <c r="AY26" s="2245"/>
      <c r="AZ26" s="2246"/>
      <c r="BA26" s="2244">
        <v>800</v>
      </c>
      <c r="BB26" s="2245"/>
      <c r="BC26" s="2246"/>
      <c r="BG26" s="1241"/>
      <c r="BH26" s="1241"/>
      <c r="BI26" s="1241"/>
      <c r="BJ26" s="1241"/>
      <c r="BK26" s="1241"/>
      <c r="BL26" s="1241"/>
      <c r="BM26" s="1241"/>
      <c r="BN26" s="1241"/>
      <c r="BO26" s="1241"/>
      <c r="BP26" s="1427"/>
      <c r="BQ26" s="1427"/>
      <c r="BR26" s="1427"/>
      <c r="BS26" s="1427"/>
      <c r="BT26" s="1427"/>
      <c r="BU26" s="1427"/>
      <c r="BV26" s="1427"/>
      <c r="BW26" s="1427"/>
      <c r="BX26" s="1241"/>
      <c r="BY26" s="1241"/>
      <c r="BZ26" s="100"/>
    </row>
    <row r="27" spans="1:78" s="121" customFormat="1" ht="14.15" customHeight="1">
      <c r="B27" s="164"/>
      <c r="C27" s="499"/>
      <c r="D27" s="499"/>
      <c r="E27" s="499"/>
      <c r="F27" s="499"/>
      <c r="G27" s="499"/>
      <c r="H27" s="499"/>
      <c r="I27" s="499"/>
      <c r="J27" s="499"/>
      <c r="Q27" s="1891"/>
      <c r="R27" s="1891"/>
      <c r="S27" s="499"/>
      <c r="T27" s="1891"/>
      <c r="U27" s="1891"/>
      <c r="V27" s="499"/>
      <c r="AF27" s="535" t="s">
        <v>861</v>
      </c>
      <c r="AG27" s="2055" t="s">
        <v>1013</v>
      </c>
      <c r="AH27" s="2055"/>
      <c r="AI27" s="2055"/>
      <c r="AJ27" s="2055"/>
      <c r="AK27" s="2055"/>
      <c r="AL27" s="2055"/>
      <c r="AM27" s="2055"/>
      <c r="AN27" s="2055"/>
      <c r="AO27" s="2055"/>
      <c r="AP27" s="2055"/>
      <c r="AQ27" s="2055"/>
      <c r="AR27" s="2055"/>
      <c r="AS27" s="2056"/>
      <c r="AT27" s="653"/>
      <c r="AV27" s="2242">
        <v>9</v>
      </c>
      <c r="AW27" s="2243"/>
      <c r="AX27" s="2244">
        <v>1020</v>
      </c>
      <c r="AY27" s="2245"/>
      <c r="AZ27" s="2246"/>
      <c r="BA27" s="2244">
        <v>880</v>
      </c>
      <c r="BB27" s="2245"/>
      <c r="BC27" s="2246"/>
      <c r="BG27" s="1241"/>
      <c r="BH27" s="1241"/>
      <c r="BI27" s="1241"/>
      <c r="BJ27" s="1241"/>
      <c r="BK27" s="1241"/>
      <c r="BL27" s="1241"/>
      <c r="BM27" s="1241"/>
      <c r="BN27" s="1241"/>
      <c r="BO27" s="1241"/>
      <c r="BP27" s="1241"/>
      <c r="BQ27" s="1241"/>
      <c r="BR27" s="1241"/>
      <c r="BS27" s="1241"/>
      <c r="BT27" s="1241"/>
      <c r="BU27" s="1241"/>
      <c r="BV27" s="1241"/>
      <c r="BW27" s="1241"/>
      <c r="BX27" s="1241"/>
      <c r="BY27" s="1241"/>
      <c r="BZ27" s="100"/>
    </row>
    <row r="28" spans="1:78" s="121" customFormat="1" ht="13.5" customHeight="1">
      <c r="B28" s="164"/>
      <c r="C28" s="121" t="s">
        <v>864</v>
      </c>
      <c r="P28" s="96"/>
      <c r="Q28" s="96"/>
      <c r="R28" s="97"/>
      <c r="S28" s="98"/>
      <c r="T28" s="98"/>
      <c r="U28" s="499"/>
      <c r="V28" s="499"/>
      <c r="AF28" s="536"/>
      <c r="AG28" s="2055"/>
      <c r="AH28" s="2055"/>
      <c r="AI28" s="2055"/>
      <c r="AJ28" s="2055"/>
      <c r="AK28" s="2055"/>
      <c r="AL28" s="2055"/>
      <c r="AM28" s="2055"/>
      <c r="AN28" s="2055"/>
      <c r="AO28" s="2055"/>
      <c r="AP28" s="2055"/>
      <c r="AQ28" s="2055"/>
      <c r="AR28" s="2055"/>
      <c r="AS28" s="2056"/>
      <c r="AT28" s="653"/>
      <c r="AV28" s="2242">
        <v>10</v>
      </c>
      <c r="AW28" s="2243"/>
      <c r="AX28" s="2244">
        <v>1120</v>
      </c>
      <c r="AY28" s="2245"/>
      <c r="AZ28" s="2246"/>
      <c r="BA28" s="2244">
        <v>960</v>
      </c>
      <c r="BB28" s="2245"/>
      <c r="BC28" s="2246"/>
      <c r="BG28" s="1241"/>
      <c r="BH28" s="1241"/>
      <c r="BI28" s="1241"/>
      <c r="BJ28" s="1241"/>
      <c r="BK28" s="1241"/>
      <c r="BL28" s="1241"/>
      <c r="BM28" s="1241"/>
      <c r="BN28" s="1241"/>
      <c r="BO28" s="1241"/>
      <c r="BP28" s="1241"/>
      <c r="BQ28" s="1241"/>
      <c r="BR28" s="1241"/>
      <c r="BS28" s="1241"/>
      <c r="BT28" s="1241"/>
      <c r="BU28" s="1241"/>
      <c r="BV28" s="1241"/>
      <c r="BW28" s="1241"/>
      <c r="BX28" s="1241"/>
      <c r="BY28" s="1241"/>
      <c r="BZ28" s="100"/>
    </row>
    <row r="29" spans="1:78" s="121" customFormat="1" ht="13.5" customHeight="1">
      <c r="B29" s="164"/>
      <c r="C29" s="121" t="s">
        <v>568</v>
      </c>
      <c r="P29" s="96"/>
      <c r="Q29" s="96"/>
      <c r="R29" s="97"/>
      <c r="S29" s="98"/>
      <c r="T29" s="98"/>
      <c r="U29" s="499"/>
      <c r="V29" s="499"/>
      <c r="AF29" s="537"/>
      <c r="AG29" s="2055"/>
      <c r="AH29" s="2055"/>
      <c r="AI29" s="2055"/>
      <c r="AJ29" s="2055"/>
      <c r="AK29" s="2055"/>
      <c r="AL29" s="2055"/>
      <c r="AM29" s="2055"/>
      <c r="AN29" s="2055"/>
      <c r="AO29" s="2055"/>
      <c r="AP29" s="2055"/>
      <c r="AQ29" s="2055"/>
      <c r="AR29" s="2055"/>
      <c r="AS29" s="2056"/>
      <c r="AT29" s="653"/>
      <c r="BG29" s="1228"/>
      <c r="BH29" s="1228"/>
      <c r="BI29" s="1228"/>
      <c r="BJ29" s="1228"/>
      <c r="BK29" s="1228"/>
      <c r="BL29" s="1241"/>
      <c r="BM29" s="1228"/>
      <c r="BN29" s="1228"/>
      <c r="BO29" s="1228"/>
      <c r="BP29" s="1228"/>
      <c r="BQ29" s="1228"/>
      <c r="BR29" s="1228"/>
      <c r="BS29" s="1228"/>
      <c r="BT29" s="1228"/>
      <c r="BU29" s="1228"/>
      <c r="BV29" s="1228"/>
      <c r="BW29" s="1228"/>
      <c r="BX29" s="1228"/>
      <c r="BY29" s="1228"/>
    </row>
    <row r="30" spans="1:78" s="121" customFormat="1" ht="13.5" customHeight="1">
      <c r="B30" s="164"/>
      <c r="C30" s="121" t="s">
        <v>863</v>
      </c>
      <c r="AF30" s="537"/>
      <c r="AG30" s="2055"/>
      <c r="AH30" s="2055"/>
      <c r="AI30" s="2055"/>
      <c r="AJ30" s="2055"/>
      <c r="AK30" s="2055"/>
      <c r="AL30" s="2055"/>
      <c r="AM30" s="2055"/>
      <c r="AN30" s="2055"/>
      <c r="AO30" s="2055"/>
      <c r="AP30" s="2055"/>
      <c r="AQ30" s="2055"/>
      <c r="AR30" s="2055"/>
      <c r="AS30" s="2056"/>
      <c r="AT30" s="653"/>
      <c r="AU30" s="499"/>
      <c r="AV30" s="499"/>
      <c r="AW30" s="499"/>
      <c r="AX30" s="499"/>
      <c r="AY30" s="362"/>
      <c r="AZ30" s="499"/>
      <c r="BA30" s="499"/>
      <c r="BB30" s="499"/>
      <c r="BG30" s="1228"/>
      <c r="BH30" s="1228"/>
      <c r="BI30" s="1241"/>
      <c r="BJ30" s="1228"/>
      <c r="BK30" s="1228"/>
      <c r="BL30" s="1241"/>
      <c r="BM30" s="1228"/>
      <c r="BN30" s="1228"/>
      <c r="BO30" s="1228"/>
      <c r="BP30" s="1228"/>
      <c r="BQ30" s="1228"/>
      <c r="BR30" s="1228"/>
      <c r="BS30" s="1228"/>
      <c r="BT30" s="1228"/>
      <c r="BU30" s="1228"/>
      <c r="BV30" s="1228"/>
      <c r="BW30" s="1228"/>
      <c r="BX30" s="1228"/>
      <c r="BY30" s="1228"/>
    </row>
    <row r="31" spans="1:78" s="121" customFormat="1" ht="13.5" customHeight="1">
      <c r="A31" s="6"/>
      <c r="B31" s="164"/>
      <c r="D31" s="1268"/>
      <c r="AF31" s="537"/>
      <c r="AG31" s="2055"/>
      <c r="AH31" s="2055"/>
      <c r="AI31" s="2055"/>
      <c r="AJ31" s="2055"/>
      <c r="AK31" s="2055"/>
      <c r="AL31" s="2055"/>
      <c r="AM31" s="2055"/>
      <c r="AN31" s="2055"/>
      <c r="AO31" s="2055"/>
      <c r="AP31" s="2055"/>
      <c r="AQ31" s="2055"/>
      <c r="AR31" s="2055"/>
      <c r="AS31" s="2056"/>
      <c r="AT31" s="653"/>
      <c r="BG31" s="1228"/>
      <c r="BH31" s="1228"/>
      <c r="BI31" s="1228"/>
      <c r="BJ31" s="1228"/>
      <c r="BK31" s="1228"/>
      <c r="BL31" s="1241"/>
      <c r="BM31" s="1241"/>
      <c r="BN31" s="1241"/>
      <c r="BO31" s="1241"/>
      <c r="BP31" s="1241"/>
      <c r="BQ31" s="1241"/>
      <c r="BR31" s="1241"/>
      <c r="BS31" s="1241"/>
      <c r="BT31" s="1241"/>
      <c r="BU31" s="1241"/>
      <c r="BV31" s="1241"/>
      <c r="BW31" s="1241"/>
      <c r="BX31" s="1241"/>
      <c r="BY31" s="1241"/>
    </row>
    <row r="32" spans="1:78" ht="13.5" customHeight="1">
      <c r="A32" s="6"/>
      <c r="B32" s="68"/>
      <c r="C32" s="6" t="s">
        <v>606</v>
      </c>
      <c r="D32" s="6"/>
      <c r="E32" s="6"/>
      <c r="F32" s="6"/>
      <c r="G32" s="6"/>
      <c r="H32" s="6"/>
      <c r="I32" s="6"/>
      <c r="J32" s="6"/>
      <c r="K32" s="6"/>
      <c r="L32" s="6"/>
      <c r="M32" s="6"/>
      <c r="N32" s="6"/>
      <c r="O32" s="6"/>
      <c r="Q32" s="6"/>
      <c r="R32" s="96"/>
      <c r="S32" s="96"/>
      <c r="T32" s="97"/>
      <c r="U32" s="98"/>
      <c r="V32" s="98"/>
      <c r="W32" s="499"/>
      <c r="X32" s="6"/>
      <c r="Y32" s="6"/>
      <c r="AE32" s="177"/>
      <c r="AF32" s="538"/>
      <c r="AG32" s="2055"/>
      <c r="AH32" s="2055"/>
      <c r="AI32" s="2055"/>
      <c r="AJ32" s="2055"/>
      <c r="AK32" s="2055"/>
      <c r="AL32" s="2055"/>
      <c r="AM32" s="2055"/>
      <c r="AN32" s="2055"/>
      <c r="AO32" s="2055"/>
      <c r="AP32" s="2055"/>
      <c r="AQ32" s="2055"/>
      <c r="AR32" s="2055"/>
      <c r="AS32" s="2056"/>
      <c r="AT32" s="653"/>
      <c r="AU32" s="96"/>
      <c r="AV32" s="96"/>
      <c r="AY32" s="115"/>
      <c r="AZ32" s="115"/>
      <c r="BA32" s="115"/>
      <c r="BB32" s="115"/>
      <c r="BC32" s="115"/>
      <c r="BD32" s="115"/>
      <c r="BE32" s="829"/>
      <c r="BF32" s="829"/>
      <c r="BG32" s="1252"/>
      <c r="BH32" s="1252"/>
      <c r="BI32" s="1252"/>
      <c r="BJ32" s="1252"/>
      <c r="BK32" s="1228"/>
      <c r="BL32" s="1241"/>
      <c r="BM32" s="1241"/>
      <c r="BN32" s="1241"/>
      <c r="BO32" s="1241"/>
      <c r="BP32" s="1241"/>
      <c r="BQ32" s="1241"/>
      <c r="BR32" s="1241"/>
      <c r="BS32" s="1241"/>
      <c r="BT32" s="1241"/>
      <c r="BU32" s="1241"/>
      <c r="BV32" s="1241"/>
      <c r="BW32" s="1241"/>
      <c r="BX32" s="1241"/>
      <c r="BY32" s="1241"/>
      <c r="BZ32" s="121"/>
    </row>
    <row r="33" spans="1:78" ht="13.5" customHeight="1">
      <c r="A33" s="6"/>
      <c r="B33" s="68"/>
      <c r="C33" s="6"/>
      <c r="E33" s="6"/>
      <c r="F33" s="6"/>
      <c r="G33" s="6"/>
      <c r="H33" s="6"/>
      <c r="I33" s="6"/>
      <c r="J33" s="6"/>
      <c r="K33" s="6"/>
      <c r="L33" s="6"/>
      <c r="M33" s="6"/>
      <c r="N33" s="6"/>
      <c r="O33" s="6"/>
      <c r="R33" s="6"/>
      <c r="S33" s="6"/>
      <c r="T33" s="6"/>
      <c r="Y33" s="6"/>
      <c r="AF33" s="536"/>
      <c r="AG33" s="2055"/>
      <c r="AH33" s="2055"/>
      <c r="AI33" s="2055"/>
      <c r="AJ33" s="2055"/>
      <c r="AK33" s="2055"/>
      <c r="AL33" s="2320"/>
      <c r="AM33" s="2055"/>
      <c r="AN33" s="2055"/>
      <c r="AO33" s="2055"/>
      <c r="AP33" s="2055"/>
      <c r="AQ33" s="2055"/>
      <c r="AR33" s="2055"/>
      <c r="AS33" s="2056"/>
      <c r="AT33" s="653"/>
      <c r="AU33" s="97"/>
      <c r="AV33" s="97"/>
      <c r="AY33" s="115"/>
      <c r="AZ33" s="115"/>
      <c r="BA33" s="115"/>
      <c r="BB33" s="115"/>
      <c r="BC33" s="115"/>
      <c r="BD33" s="115"/>
      <c r="BE33" s="829"/>
      <c r="BF33" s="829"/>
      <c r="BG33" s="1252"/>
      <c r="BH33" s="1252"/>
      <c r="BI33" s="1252"/>
      <c r="BJ33" s="1252"/>
      <c r="BK33" s="1228"/>
      <c r="BL33" s="1252"/>
      <c r="BM33" s="1252"/>
      <c r="BN33" s="1241"/>
      <c r="BO33" s="1241"/>
      <c r="BP33" s="1241"/>
      <c r="BQ33" s="1241"/>
      <c r="BR33" s="1241"/>
      <c r="BS33" s="1241"/>
      <c r="BT33" s="1241"/>
      <c r="BU33" s="1241"/>
      <c r="BV33" s="1241"/>
      <c r="BW33" s="1241"/>
      <c r="BX33" s="1241"/>
      <c r="BY33" s="1241"/>
      <c r="BZ33" s="121"/>
    </row>
    <row r="34" spans="1:78" ht="13.5" customHeight="1">
      <c r="A34" s="6"/>
      <c r="B34" s="68"/>
      <c r="C34" s="6" t="s">
        <v>1730</v>
      </c>
      <c r="D34" s="6"/>
      <c r="E34" s="6"/>
      <c r="F34" s="6"/>
      <c r="G34" s="6"/>
      <c r="H34" s="6"/>
      <c r="I34" s="6"/>
      <c r="J34" s="6"/>
      <c r="K34" s="6"/>
      <c r="L34" s="6"/>
      <c r="M34" s="6"/>
      <c r="N34" s="6"/>
      <c r="O34" s="6"/>
      <c r="R34" s="6"/>
      <c r="S34" s="6"/>
      <c r="T34" s="6"/>
      <c r="Y34" s="6"/>
      <c r="AF34" s="536"/>
      <c r="AG34" s="115"/>
      <c r="AS34" s="102"/>
      <c r="AT34" s="62"/>
      <c r="AU34" s="97"/>
      <c r="AV34" s="97"/>
      <c r="BE34" s="121"/>
      <c r="BF34" s="121"/>
      <c r="BG34" s="1228"/>
      <c r="BH34" s="1228"/>
      <c r="BI34" s="1228"/>
      <c r="BJ34" s="1228"/>
      <c r="BK34" s="1228"/>
      <c r="BL34" s="1241"/>
      <c r="BM34" s="1241"/>
      <c r="BN34" s="1241"/>
      <c r="BO34" s="1241"/>
      <c r="BP34" s="1241"/>
      <c r="BQ34" s="1241"/>
      <c r="BR34" s="1241"/>
      <c r="BS34" s="1241"/>
      <c r="BT34" s="1241"/>
      <c r="BU34" s="1241"/>
      <c r="BV34" s="1241"/>
      <c r="BW34" s="1241"/>
      <c r="BX34" s="1241"/>
      <c r="BY34" s="1241"/>
      <c r="BZ34" s="121"/>
    </row>
    <row r="35" spans="1:78" ht="13.5" customHeight="1">
      <c r="A35" s="6"/>
      <c r="B35" s="68"/>
      <c r="C35" s="6"/>
      <c r="D35" s="6" t="s">
        <v>1607</v>
      </c>
      <c r="E35" s="6"/>
      <c r="F35" s="6"/>
      <c r="G35" s="6"/>
      <c r="H35" s="6"/>
      <c r="I35" s="6"/>
      <c r="J35" s="6"/>
      <c r="K35" s="6"/>
      <c r="L35" s="6"/>
      <c r="M35" s="6"/>
      <c r="N35" s="6"/>
      <c r="O35" s="6"/>
      <c r="R35" s="96"/>
      <c r="S35" s="96"/>
      <c r="T35" s="97"/>
      <c r="U35" s="98"/>
      <c r="V35" s="98"/>
      <c r="W35" s="499"/>
      <c r="X35" s="6"/>
      <c r="Y35" s="6"/>
      <c r="AF35" s="972" t="s">
        <v>1547</v>
      </c>
      <c r="AG35" s="2292" t="s">
        <v>1548</v>
      </c>
      <c r="AH35" s="2293"/>
      <c r="AI35" s="2293"/>
      <c r="AJ35" s="2293"/>
      <c r="AK35" s="2293"/>
      <c r="AL35" s="2293"/>
      <c r="AM35" s="2293"/>
      <c r="AN35" s="2293"/>
      <c r="AO35" s="2293"/>
      <c r="AP35" s="2293"/>
      <c r="AQ35" s="2293"/>
      <c r="AR35" s="2293"/>
      <c r="AS35" s="2294"/>
      <c r="AT35" s="655"/>
      <c r="AU35" s="98"/>
      <c r="AV35" s="98"/>
      <c r="AX35" s="98"/>
      <c r="AY35" s="503"/>
      <c r="AZ35" s="503"/>
      <c r="BA35" s="503"/>
      <c r="BB35" s="503"/>
      <c r="BC35" s="503"/>
      <c r="BD35" s="503"/>
      <c r="BE35" s="503"/>
      <c r="BF35" s="503"/>
      <c r="BG35" s="1235"/>
      <c r="BH35" s="1235"/>
      <c r="BI35" s="1235"/>
      <c r="BJ35" s="1235"/>
      <c r="BK35" s="1228"/>
      <c r="BL35" s="1241"/>
      <c r="BM35" s="1241"/>
      <c r="BN35" s="1241"/>
      <c r="BO35" s="1241"/>
      <c r="BP35" s="1241"/>
      <c r="BQ35" s="1241"/>
      <c r="BR35" s="1241"/>
      <c r="BS35" s="1241"/>
      <c r="BT35" s="1241"/>
      <c r="BU35" s="1241"/>
      <c r="BV35" s="1241"/>
      <c r="BW35" s="1241"/>
      <c r="BX35" s="1241"/>
      <c r="BY35" s="1241"/>
      <c r="BZ35" s="121"/>
    </row>
    <row r="36" spans="1:78" ht="13.5" customHeight="1">
      <c r="A36" s="6"/>
      <c r="B36" s="68"/>
      <c r="C36" s="6"/>
      <c r="D36" s="6"/>
      <c r="E36" s="6"/>
      <c r="F36" s="6"/>
      <c r="G36" s="6"/>
      <c r="H36" s="6"/>
      <c r="I36" s="6"/>
      <c r="J36" s="6"/>
      <c r="K36" s="6"/>
      <c r="L36" s="6"/>
      <c r="M36" s="6"/>
      <c r="N36" s="6"/>
      <c r="O36" s="6"/>
      <c r="R36" s="96"/>
      <c r="S36" s="96"/>
      <c r="T36" s="97"/>
      <c r="U36" s="98"/>
      <c r="V36" s="98"/>
      <c r="W36" s="499"/>
      <c r="X36" s="6"/>
      <c r="Y36" s="6"/>
      <c r="AF36" s="152"/>
      <c r="AG36" s="2295" t="s">
        <v>1557</v>
      </c>
      <c r="AH36" s="2296"/>
      <c r="AI36" s="2296"/>
      <c r="AJ36" s="2296"/>
      <c r="AK36" s="2296"/>
      <c r="AL36" s="2296"/>
      <c r="AM36" s="2296"/>
      <c r="AN36" s="2296"/>
      <c r="AO36" s="2296"/>
      <c r="AP36" s="2296"/>
      <c r="AQ36" s="2296"/>
      <c r="AR36" s="2296"/>
      <c r="AS36" s="2297"/>
      <c r="AT36" s="973"/>
      <c r="AU36" s="974"/>
      <c r="AV36" s="974"/>
      <c r="AX36" s="98"/>
      <c r="AY36" s="503"/>
      <c r="AZ36" s="503"/>
      <c r="BA36" s="503"/>
      <c r="BB36" s="503"/>
      <c r="BC36" s="503"/>
      <c r="BD36" s="503"/>
      <c r="BE36" s="503"/>
      <c r="BF36" s="503"/>
      <c r="BG36" s="1235"/>
      <c r="BH36" s="1235"/>
      <c r="BI36" s="1235"/>
      <c r="BJ36" s="1235"/>
      <c r="BK36" s="1228"/>
      <c r="BL36" s="1241"/>
      <c r="BM36" s="1241"/>
      <c r="BN36" s="1241"/>
      <c r="BO36" s="1241"/>
      <c r="BP36" s="1241"/>
      <c r="BQ36" s="1241"/>
      <c r="BR36" s="1241"/>
      <c r="BS36" s="1241"/>
      <c r="BT36" s="1241"/>
      <c r="BU36" s="1241"/>
      <c r="BV36" s="1241"/>
      <c r="BW36" s="1241"/>
      <c r="BX36" s="1241"/>
      <c r="BY36" s="1241"/>
      <c r="BZ36" s="121"/>
    </row>
    <row r="37" spans="1:78" ht="13.5" customHeight="1">
      <c r="A37" s="6"/>
      <c r="B37" s="68"/>
      <c r="C37" s="6"/>
      <c r="D37" s="6" t="s">
        <v>148</v>
      </c>
      <c r="E37" s="6"/>
      <c r="F37" s="6"/>
      <c r="G37" s="6"/>
      <c r="H37" s="6"/>
      <c r="I37" s="6"/>
      <c r="J37" s="6"/>
      <c r="K37" s="6"/>
      <c r="L37" s="6"/>
      <c r="M37" s="6"/>
      <c r="N37" s="6"/>
      <c r="O37" s="6"/>
      <c r="P37" s="6"/>
      <c r="Q37" s="6"/>
      <c r="R37" s="96"/>
      <c r="S37" s="96"/>
      <c r="T37" s="97"/>
      <c r="U37" s="98"/>
      <c r="V37" s="98"/>
      <c r="W37" s="499"/>
      <c r="X37" s="6"/>
      <c r="Y37" s="6"/>
      <c r="AF37" s="539" t="s">
        <v>1538</v>
      </c>
      <c r="AG37" s="6" t="s">
        <v>1549</v>
      </c>
      <c r="AS37" s="102"/>
      <c r="AT37" s="62"/>
      <c r="AU37" s="96"/>
      <c r="AV37" s="96"/>
      <c r="AX37" s="98"/>
      <c r="AY37" s="503"/>
      <c r="AZ37" s="503"/>
      <c r="BA37" s="503"/>
      <c r="BB37" s="503"/>
      <c r="BC37" s="503"/>
      <c r="BD37" s="503"/>
      <c r="BE37" s="503"/>
      <c r="BF37" s="503"/>
      <c r="BG37" s="1235"/>
      <c r="BH37" s="1235"/>
      <c r="BI37" s="1235"/>
      <c r="BJ37" s="1235"/>
      <c r="BK37" s="1228"/>
      <c r="BL37" s="1241"/>
      <c r="BM37" s="1241"/>
      <c r="BN37" s="1241"/>
      <c r="BO37" s="1241"/>
      <c r="BP37" s="1241"/>
      <c r="BQ37" s="1241"/>
      <c r="BR37" s="1241"/>
      <c r="BS37" s="1241"/>
      <c r="BT37" s="1241"/>
      <c r="BU37" s="1241"/>
      <c r="BV37" s="1241"/>
      <c r="BW37" s="1241"/>
      <c r="BX37" s="1241"/>
      <c r="BY37" s="1241"/>
      <c r="BZ37" s="121"/>
    </row>
    <row r="38" spans="1:78" ht="13.5" customHeight="1">
      <c r="A38" s="6"/>
      <c r="B38" s="68"/>
      <c r="C38" s="6"/>
      <c r="D38" s="1266"/>
      <c r="E38" s="6"/>
      <c r="F38" s="6"/>
      <c r="G38" s="6"/>
      <c r="H38" s="6"/>
      <c r="I38" s="6"/>
      <c r="J38" s="6"/>
      <c r="K38" s="6"/>
      <c r="L38" s="6"/>
      <c r="M38" s="6"/>
      <c r="N38" s="6"/>
      <c r="O38" s="6"/>
      <c r="P38" s="6"/>
      <c r="Q38" s="6"/>
      <c r="R38" s="6"/>
      <c r="S38" s="6"/>
      <c r="T38" s="6"/>
      <c r="Y38" s="6"/>
      <c r="AE38" s="177"/>
      <c r="AF38" s="539" t="s">
        <v>1538</v>
      </c>
      <c r="AG38" s="6" t="s">
        <v>1550</v>
      </c>
      <c r="AI38" s="6"/>
      <c r="AJ38" s="6"/>
      <c r="AK38" s="6"/>
      <c r="AL38" s="6"/>
      <c r="AM38" s="6"/>
      <c r="AN38" s="6"/>
      <c r="AO38" s="6"/>
      <c r="AP38" s="6"/>
      <c r="AQ38" s="6"/>
      <c r="AR38" s="6"/>
      <c r="AS38" s="67"/>
      <c r="AT38" s="655"/>
      <c r="AX38" s="98"/>
      <c r="AY38" s="503"/>
      <c r="AZ38" s="503"/>
      <c r="BA38" s="503"/>
      <c r="BB38" s="503"/>
      <c r="BC38" s="503"/>
      <c r="BD38" s="503"/>
      <c r="BE38" s="503"/>
      <c r="BF38" s="503"/>
      <c r="BG38" s="1235"/>
      <c r="BH38" s="1235"/>
      <c r="BI38" s="1235"/>
      <c r="BJ38" s="1235"/>
      <c r="BK38" s="1228"/>
      <c r="BL38" s="1241"/>
      <c r="BM38" s="1241"/>
      <c r="BN38" s="1241"/>
      <c r="BO38" s="1241"/>
      <c r="BP38" s="1241"/>
      <c r="BQ38" s="1241"/>
      <c r="BR38" s="1241"/>
      <c r="BS38" s="1241"/>
      <c r="BT38" s="1241"/>
      <c r="BU38" s="1241"/>
      <c r="BV38" s="1241"/>
      <c r="BW38" s="1241"/>
      <c r="BX38" s="1241"/>
      <c r="BY38" s="1241"/>
      <c r="BZ38" s="121"/>
    </row>
    <row r="39" spans="1:78" ht="13.5" customHeight="1">
      <c r="A39" s="6"/>
      <c r="B39" s="68"/>
      <c r="C39" s="6" t="s">
        <v>2086</v>
      </c>
      <c r="D39" s="6"/>
      <c r="E39" s="6"/>
      <c r="F39" s="6"/>
      <c r="G39" s="6"/>
      <c r="H39" s="6"/>
      <c r="I39" s="6"/>
      <c r="J39" s="6"/>
      <c r="K39" s="6"/>
      <c r="L39" s="6"/>
      <c r="M39" s="6"/>
      <c r="N39" s="6"/>
      <c r="O39" s="6"/>
      <c r="P39" s="6"/>
      <c r="Q39" s="6"/>
      <c r="Y39" s="6"/>
      <c r="AE39" s="177"/>
      <c r="AF39" s="539" t="s">
        <v>961</v>
      </c>
      <c r="AG39" s="2290" t="s">
        <v>1101</v>
      </c>
      <c r="AH39" s="2290"/>
      <c r="AI39" s="2290"/>
      <c r="AJ39" s="2290"/>
      <c r="AK39" s="2290"/>
      <c r="AL39" s="2290"/>
      <c r="AM39" s="2290"/>
      <c r="AN39" s="2290"/>
      <c r="AO39" s="2290"/>
      <c r="AP39" s="2290"/>
      <c r="AQ39" s="2290"/>
      <c r="AR39" s="2290"/>
      <c r="AS39" s="2291"/>
      <c r="AT39" s="656"/>
      <c r="AX39" s="829"/>
      <c r="AY39" s="503"/>
      <c r="AZ39" s="503"/>
      <c r="BA39" s="503"/>
      <c r="BB39" s="503"/>
      <c r="BC39" s="503"/>
      <c r="BD39" s="503"/>
      <c r="BE39" s="503"/>
      <c r="BF39" s="503"/>
      <c r="BG39" s="1235"/>
      <c r="BH39" s="1235"/>
      <c r="BI39" s="1235"/>
      <c r="BJ39" s="1235"/>
      <c r="BK39" s="1228"/>
      <c r="BL39" s="1241"/>
      <c r="BM39" s="1241"/>
      <c r="BN39" s="1241"/>
      <c r="BO39" s="1241"/>
      <c r="BP39" s="1241"/>
      <c r="BQ39" s="1241"/>
      <c r="BR39" s="1241"/>
      <c r="BS39" s="1241"/>
      <c r="BT39" s="1241"/>
      <c r="BU39" s="1241"/>
      <c r="BV39" s="1241"/>
      <c r="BW39" s="1241"/>
      <c r="BX39" s="1241"/>
      <c r="BY39" s="1241"/>
      <c r="BZ39" s="121"/>
    </row>
    <row r="40" spans="1:78" ht="13.5" customHeight="1">
      <c r="A40" s="6"/>
      <c r="B40" s="68"/>
      <c r="C40" s="6"/>
      <c r="D40" s="6" t="s">
        <v>204</v>
      </c>
      <c r="E40" s="6"/>
      <c r="F40" s="6"/>
      <c r="G40" s="6"/>
      <c r="H40" s="6"/>
      <c r="I40" s="6"/>
      <c r="J40" s="6"/>
      <c r="K40" s="6"/>
      <c r="L40" s="6"/>
      <c r="M40" s="6"/>
      <c r="N40" s="6"/>
      <c r="O40" s="6"/>
      <c r="P40" s="6"/>
      <c r="Q40" s="6"/>
      <c r="R40" s="6"/>
      <c r="S40" s="7"/>
      <c r="T40" s="8"/>
      <c r="U40" s="8"/>
      <c r="V40" s="6"/>
      <c r="W40" s="97"/>
      <c r="X40" s="8"/>
      <c r="Y40" s="6"/>
      <c r="AE40" s="177"/>
      <c r="AG40" s="2290"/>
      <c r="AH40" s="2290"/>
      <c r="AI40" s="2290"/>
      <c r="AJ40" s="2290"/>
      <c r="AK40" s="2290"/>
      <c r="AL40" s="2290"/>
      <c r="AM40" s="2290"/>
      <c r="AN40" s="2290"/>
      <c r="AO40" s="2290"/>
      <c r="AP40" s="2290"/>
      <c r="AQ40" s="2290"/>
      <c r="AR40" s="2290"/>
      <c r="AS40" s="2291"/>
      <c r="AT40" s="656"/>
      <c r="AX40" s="829"/>
      <c r="AY40" s="503"/>
      <c r="AZ40" s="503"/>
      <c r="BA40" s="503"/>
      <c r="BB40" s="503"/>
      <c r="BC40" s="503"/>
      <c r="BD40" s="503"/>
      <c r="BE40" s="503"/>
      <c r="BF40" s="503"/>
      <c r="BG40" s="1235"/>
      <c r="BH40" s="1235"/>
      <c r="BI40" s="1235"/>
      <c r="BJ40" s="1235"/>
      <c r="BK40" s="1228"/>
      <c r="BL40" s="1241"/>
      <c r="BM40" s="1228"/>
      <c r="BN40" s="1228"/>
      <c r="BO40" s="1228"/>
      <c r="BP40" s="1228"/>
      <c r="BQ40" s="1228"/>
      <c r="BR40" s="1228"/>
      <c r="BS40" s="1228"/>
      <c r="BT40" s="1228"/>
      <c r="BU40" s="1228"/>
      <c r="BV40" s="1228"/>
      <c r="BW40" s="1228"/>
      <c r="BX40" s="1228"/>
      <c r="BY40" s="1228"/>
      <c r="BZ40" s="121"/>
    </row>
    <row r="41" spans="1:78" ht="13.5" customHeight="1">
      <c r="A41" s="6"/>
      <c r="B41" s="68"/>
      <c r="C41" s="6"/>
      <c r="D41" s="6"/>
      <c r="E41" s="6"/>
      <c r="F41" s="6"/>
      <c r="G41" s="6"/>
      <c r="H41" s="6"/>
      <c r="I41" s="6"/>
      <c r="J41" s="6"/>
      <c r="K41" s="6"/>
      <c r="L41" s="6"/>
      <c r="M41" s="6"/>
      <c r="N41" s="6"/>
      <c r="O41" s="6"/>
      <c r="P41" s="6"/>
      <c r="Q41" s="6"/>
      <c r="R41" s="6"/>
      <c r="S41" s="7"/>
      <c r="T41" s="8"/>
      <c r="U41" s="8"/>
      <c r="V41" s="6"/>
      <c r="W41" s="97"/>
      <c r="X41" s="8"/>
      <c r="Y41" s="6"/>
      <c r="AE41" s="177"/>
      <c r="AF41" s="539"/>
      <c r="AG41" s="2290"/>
      <c r="AH41" s="2290"/>
      <c r="AI41" s="2290"/>
      <c r="AJ41" s="2290"/>
      <c r="AK41" s="2290"/>
      <c r="AL41" s="2290"/>
      <c r="AM41" s="2290"/>
      <c r="AN41" s="2290"/>
      <c r="AO41" s="2290"/>
      <c r="AP41" s="2290"/>
      <c r="AQ41" s="2290"/>
      <c r="AR41" s="2290"/>
      <c r="AS41" s="2291"/>
      <c r="AT41" s="656"/>
      <c r="AX41" s="170"/>
      <c r="AY41" s="503"/>
      <c r="AZ41" s="503"/>
      <c r="BA41" s="503"/>
      <c r="BB41" s="503"/>
      <c r="BC41" s="503"/>
      <c r="BD41" s="503"/>
      <c r="BE41" s="503"/>
      <c r="BF41" s="503"/>
      <c r="BG41" s="1235"/>
      <c r="BH41" s="1235"/>
      <c r="BI41" s="1235"/>
      <c r="BJ41" s="1235"/>
      <c r="BK41" s="1228"/>
      <c r="BL41" s="1241"/>
      <c r="BM41" s="1228"/>
      <c r="BN41" s="1228"/>
      <c r="BO41" s="1228"/>
      <c r="BP41" s="1228"/>
      <c r="BQ41" s="1228"/>
      <c r="BR41" s="1228"/>
      <c r="BS41" s="1228"/>
      <c r="BT41" s="1228"/>
      <c r="BU41" s="1228"/>
      <c r="BV41" s="1228"/>
      <c r="BW41" s="1228"/>
      <c r="BX41" s="1228"/>
      <c r="BY41" s="1228"/>
      <c r="BZ41" s="121"/>
    </row>
    <row r="42" spans="1:78" ht="13.5" customHeight="1">
      <c r="A42" s="6"/>
      <c r="B42" s="68"/>
      <c r="C42" s="6"/>
      <c r="D42" s="5" t="s">
        <v>1608</v>
      </c>
      <c r="R42" s="6"/>
      <c r="S42" s="6"/>
      <c r="T42" s="6"/>
      <c r="Y42" s="6"/>
      <c r="AE42" s="177"/>
      <c r="AF42" s="885" t="s">
        <v>1546</v>
      </c>
      <c r="AG42" s="2287" t="s">
        <v>1576</v>
      </c>
      <c r="AH42" s="2287"/>
      <c r="AI42" s="2287"/>
      <c r="AJ42" s="2287"/>
      <c r="AK42" s="2287"/>
      <c r="AL42" s="2287"/>
      <c r="AM42" s="2287"/>
      <c r="AN42" s="2287"/>
      <c r="AO42" s="2287"/>
      <c r="AP42" s="2287"/>
      <c r="AQ42" s="2287"/>
      <c r="AR42" s="2287"/>
      <c r="AS42" s="606"/>
      <c r="AT42" s="656"/>
      <c r="BE42" s="121"/>
      <c r="BF42" s="121"/>
      <c r="BG42" s="1228"/>
      <c r="BH42" s="1228"/>
      <c r="BI42" s="1228"/>
      <c r="BJ42" s="1228"/>
      <c r="BK42" s="1228"/>
      <c r="BL42" s="1241"/>
      <c r="BM42" s="1228"/>
      <c r="BN42" s="1228"/>
      <c r="BO42" s="1228"/>
      <c r="BP42" s="1228"/>
      <c r="BQ42" s="1228"/>
      <c r="BR42" s="1228"/>
      <c r="BS42" s="1228"/>
      <c r="BT42" s="1228"/>
      <c r="BU42" s="1228"/>
      <c r="BV42" s="1228"/>
      <c r="BW42" s="1228"/>
      <c r="BX42" s="1228"/>
      <c r="BY42" s="1228"/>
      <c r="BZ42" s="121"/>
    </row>
    <row r="43" spans="1:78" ht="13.5" customHeight="1">
      <c r="A43" s="6"/>
      <c r="B43" s="68"/>
      <c r="C43" s="6"/>
      <c r="D43" s="6"/>
      <c r="E43" s="6" t="s">
        <v>1609</v>
      </c>
      <c r="F43" s="6"/>
      <c r="G43" s="6"/>
      <c r="H43" s="6"/>
      <c r="I43" s="6"/>
      <c r="J43" s="6"/>
      <c r="K43" s="6"/>
      <c r="L43" s="6"/>
      <c r="M43" s="6"/>
      <c r="N43" s="6"/>
      <c r="O43" s="6"/>
      <c r="P43" s="6"/>
      <c r="Q43" s="6"/>
      <c r="R43" s="6"/>
      <c r="S43" s="6"/>
      <c r="T43" s="121"/>
      <c r="U43" s="121"/>
      <c r="V43" s="6"/>
      <c r="W43" s="96"/>
      <c r="X43" s="96"/>
      <c r="Y43" s="6"/>
      <c r="AE43" s="177"/>
      <c r="AF43" s="120"/>
      <c r="AG43" s="2287"/>
      <c r="AH43" s="2287"/>
      <c r="AI43" s="2287"/>
      <c r="AJ43" s="2287"/>
      <c r="AK43" s="2287"/>
      <c r="AL43" s="2287"/>
      <c r="AM43" s="2287"/>
      <c r="AN43" s="2287"/>
      <c r="AO43" s="2287"/>
      <c r="AP43" s="2287"/>
      <c r="AQ43" s="2287"/>
      <c r="AR43" s="2287"/>
      <c r="AS43" s="606"/>
      <c r="AT43" s="656"/>
      <c r="BE43" s="121"/>
      <c r="BF43" s="121"/>
      <c r="BG43" s="1228"/>
      <c r="BH43" s="1228"/>
      <c r="BI43" s="1228"/>
      <c r="BJ43" s="1228"/>
      <c r="BK43" s="1228"/>
      <c r="BL43" s="1241"/>
      <c r="BM43" s="1228"/>
      <c r="BN43" s="1228"/>
      <c r="BO43" s="1228"/>
      <c r="BP43" s="1228"/>
      <c r="BQ43" s="1228"/>
      <c r="BR43" s="1228"/>
      <c r="BS43" s="1228"/>
      <c r="BT43" s="1228"/>
      <c r="BU43" s="1228"/>
      <c r="BV43" s="1228"/>
      <c r="BW43" s="1228"/>
      <c r="BX43" s="1228"/>
      <c r="BY43" s="1228"/>
      <c r="BZ43" s="121"/>
    </row>
    <row r="44" spans="1:78" ht="13.5" customHeight="1">
      <c r="A44" s="6"/>
      <c r="B44" s="68"/>
      <c r="C44" s="6"/>
      <c r="D44" s="6"/>
      <c r="E44" s="6" t="s">
        <v>695</v>
      </c>
      <c r="F44" s="6"/>
      <c r="G44" s="6"/>
      <c r="H44" s="6"/>
      <c r="I44" s="6"/>
      <c r="J44" s="6"/>
      <c r="K44" s="6"/>
      <c r="L44" s="6"/>
      <c r="M44" s="6"/>
      <c r="N44" s="6"/>
      <c r="O44" s="6"/>
      <c r="P44" s="6"/>
      <c r="Q44" s="6"/>
      <c r="R44" s="96"/>
      <c r="S44" s="96"/>
      <c r="T44" s="97"/>
      <c r="U44" s="98"/>
      <c r="V44" s="98"/>
      <c r="W44" s="499"/>
      <c r="X44" s="6"/>
      <c r="Y44" s="6"/>
      <c r="AE44" s="177"/>
      <c r="AF44" s="798" t="s">
        <v>1545</v>
      </c>
      <c r="AG44" s="2287" t="s">
        <v>1610</v>
      </c>
      <c r="AH44" s="2287"/>
      <c r="AI44" s="2287"/>
      <c r="AJ44" s="2287"/>
      <c r="AK44" s="2287"/>
      <c r="AL44" s="2287"/>
      <c r="AM44" s="2287"/>
      <c r="AN44" s="2287"/>
      <c r="AO44" s="2287"/>
      <c r="AP44" s="2287"/>
      <c r="AQ44" s="2287"/>
      <c r="AR44" s="2287"/>
      <c r="AS44" s="606"/>
      <c r="AT44" s="656"/>
      <c r="BE44" s="121"/>
      <c r="BF44" s="121"/>
      <c r="BG44" s="1228"/>
      <c r="BH44" s="1228"/>
      <c r="BI44" s="1228"/>
      <c r="BJ44" s="1228"/>
      <c r="BK44" s="1228"/>
      <c r="BL44" s="1241"/>
      <c r="BM44" s="1241"/>
      <c r="BN44" s="1241"/>
      <c r="BO44" s="1241"/>
      <c r="BP44" s="1241"/>
      <c r="BQ44" s="1228"/>
      <c r="BR44" s="1228"/>
      <c r="BS44" s="1228"/>
      <c r="BT44" s="1228"/>
      <c r="BU44" s="1228"/>
      <c r="BV44" s="1228"/>
      <c r="BW44" s="1228"/>
      <c r="BX44" s="1228"/>
      <c r="BY44" s="1228"/>
      <c r="BZ44" s="121"/>
    </row>
    <row r="45" spans="1:78" ht="13.5" customHeight="1">
      <c r="A45" s="6"/>
      <c r="B45" s="68"/>
      <c r="C45" s="6"/>
      <c r="D45" s="6"/>
      <c r="E45" s="6"/>
      <c r="F45" s="6"/>
      <c r="G45" s="6"/>
      <c r="H45" s="6"/>
      <c r="I45" s="6"/>
      <c r="J45" s="6"/>
      <c r="K45" s="6"/>
      <c r="L45" s="6"/>
      <c r="M45" s="6"/>
      <c r="N45" s="6"/>
      <c r="O45" s="6"/>
      <c r="P45" s="6"/>
      <c r="Q45" s="6"/>
      <c r="R45" s="6"/>
      <c r="S45" s="6"/>
      <c r="T45" s="6"/>
      <c r="Y45" s="6"/>
      <c r="AE45" s="177"/>
      <c r="AF45" s="539"/>
      <c r="AG45" s="2287"/>
      <c r="AH45" s="2287"/>
      <c r="AI45" s="2287"/>
      <c r="AJ45" s="2287"/>
      <c r="AK45" s="2287"/>
      <c r="AL45" s="2287"/>
      <c r="AM45" s="2287"/>
      <c r="AN45" s="2287"/>
      <c r="AO45" s="2287"/>
      <c r="AP45" s="2287"/>
      <c r="AQ45" s="2287"/>
      <c r="AR45" s="2287"/>
      <c r="AS45" s="606"/>
      <c r="AT45" s="656"/>
      <c r="BE45" s="121"/>
      <c r="BF45" s="121"/>
      <c r="BG45" s="1228"/>
      <c r="BH45" s="1228"/>
      <c r="BI45" s="1228"/>
      <c r="BJ45" s="1228"/>
      <c r="BK45" s="1228"/>
      <c r="BL45" s="1241"/>
      <c r="BM45" s="1241"/>
      <c r="BN45" s="1241"/>
      <c r="BO45" s="1241"/>
      <c r="BP45" s="1241"/>
      <c r="BQ45" s="1228"/>
      <c r="BR45" s="1228"/>
      <c r="BS45" s="1228"/>
      <c r="BT45" s="1228"/>
      <c r="BU45" s="1228"/>
      <c r="BV45" s="1228"/>
      <c r="BW45" s="1228"/>
      <c r="BX45" s="1228"/>
      <c r="BY45" s="1228"/>
      <c r="BZ45" s="121"/>
    </row>
    <row r="46" spans="1:78" ht="13.5" customHeight="1">
      <c r="A46" s="6"/>
      <c r="B46" s="68"/>
      <c r="C46" s="6" t="s">
        <v>2087</v>
      </c>
      <c r="D46" s="6"/>
      <c r="E46" s="6"/>
      <c r="F46" s="6"/>
      <c r="G46" s="6"/>
      <c r="H46" s="6"/>
      <c r="I46" s="6"/>
      <c r="J46" s="6"/>
      <c r="K46" s="6"/>
      <c r="L46" s="6"/>
      <c r="M46" s="6"/>
      <c r="N46" s="6"/>
      <c r="O46" s="6"/>
      <c r="P46" s="6"/>
      <c r="Q46" s="6"/>
      <c r="R46" s="6"/>
      <c r="S46" s="7"/>
      <c r="T46" s="6"/>
      <c r="U46" s="6"/>
      <c r="V46" s="6"/>
      <c r="W46" s="499"/>
      <c r="X46" s="6"/>
      <c r="Y46" s="6"/>
      <c r="AE46" s="177"/>
      <c r="AF46" s="536"/>
      <c r="AG46" s="115"/>
      <c r="AH46" s="6"/>
      <c r="AI46" s="6"/>
      <c r="AJ46" s="6"/>
      <c r="AK46" s="6"/>
      <c r="AL46" s="6"/>
      <c r="AM46" s="6"/>
      <c r="AN46" s="6"/>
      <c r="AO46" s="6"/>
      <c r="AP46" s="6"/>
      <c r="AQ46" s="6"/>
      <c r="AR46" s="6"/>
      <c r="AS46" s="67"/>
      <c r="AT46" s="655"/>
      <c r="BE46" s="121"/>
      <c r="BF46" s="121"/>
      <c r="BG46" s="1228"/>
      <c r="BH46" s="1228"/>
      <c r="BI46" s="1228"/>
      <c r="BJ46" s="1228"/>
      <c r="BK46" s="1228"/>
      <c r="BL46" s="1241"/>
      <c r="BM46" s="1241"/>
      <c r="BN46" s="1241"/>
      <c r="BO46" s="1241"/>
      <c r="BP46" s="1241"/>
      <c r="BQ46" s="1228"/>
      <c r="BR46" s="1228"/>
      <c r="BS46" s="1228"/>
      <c r="BT46" s="1228"/>
      <c r="BU46" s="1228"/>
      <c r="BV46" s="1228"/>
      <c r="BW46" s="1228"/>
      <c r="BX46" s="1228"/>
      <c r="BY46" s="1228"/>
      <c r="BZ46" s="121"/>
    </row>
    <row r="47" spans="1:78" ht="13.5" customHeight="1">
      <c r="A47" s="6"/>
      <c r="B47" s="68"/>
      <c r="C47" s="6"/>
      <c r="D47" s="6" t="s">
        <v>1530</v>
      </c>
      <c r="F47" s="6"/>
      <c r="G47" s="6"/>
      <c r="H47" s="6"/>
      <c r="I47" s="6"/>
      <c r="J47" s="6"/>
      <c r="K47" s="6"/>
      <c r="L47" s="6"/>
      <c r="M47" s="6"/>
      <c r="N47" s="6"/>
      <c r="O47" s="6"/>
      <c r="P47" s="6"/>
      <c r="Q47" s="6"/>
      <c r="R47" s="6"/>
      <c r="S47" s="6"/>
      <c r="T47" s="96"/>
      <c r="U47" s="96"/>
      <c r="V47" s="6"/>
      <c r="W47" s="96"/>
      <c r="X47" s="96"/>
      <c r="Y47" s="6"/>
      <c r="AE47" s="177"/>
      <c r="AF47" s="536"/>
      <c r="AG47" s="115"/>
      <c r="AH47" s="6"/>
      <c r="AI47" s="6"/>
      <c r="AJ47" s="6"/>
      <c r="AK47" s="6"/>
      <c r="AL47" s="6"/>
      <c r="AM47" s="6"/>
      <c r="AN47" s="6"/>
      <c r="AO47" s="6"/>
      <c r="AP47" s="6"/>
      <c r="AQ47" s="6"/>
      <c r="AR47" s="6"/>
      <c r="AS47" s="67"/>
      <c r="AT47" s="655"/>
      <c r="BE47" s="121"/>
      <c r="BF47" s="121"/>
      <c r="BG47" s="1228"/>
      <c r="BH47" s="1228"/>
      <c r="BI47" s="1228"/>
      <c r="BJ47" s="1228"/>
      <c r="BK47" s="1228"/>
      <c r="BL47" s="1241"/>
      <c r="BM47" s="1241"/>
      <c r="BN47" s="1241"/>
      <c r="BO47" s="1241"/>
      <c r="BP47" s="1241"/>
      <c r="BQ47" s="1228"/>
      <c r="BR47" s="1228"/>
      <c r="BS47" s="1228"/>
      <c r="BT47" s="1228"/>
      <c r="BU47" s="1228"/>
      <c r="BV47" s="1228"/>
      <c r="BW47" s="1228"/>
      <c r="BX47" s="1228"/>
      <c r="BY47" s="1228"/>
      <c r="BZ47" s="121"/>
    </row>
    <row r="48" spans="1:78" ht="13.5" customHeight="1">
      <c r="A48" s="6"/>
      <c r="B48" s="68"/>
      <c r="C48" s="6"/>
      <c r="D48" s="6"/>
      <c r="E48" s="6"/>
      <c r="F48" s="6"/>
      <c r="G48" s="6"/>
      <c r="H48" s="6"/>
      <c r="I48" s="6"/>
      <c r="J48" s="6"/>
      <c r="K48" s="6"/>
      <c r="L48" s="6"/>
      <c r="M48" s="6"/>
      <c r="N48" s="6"/>
      <c r="O48" s="6"/>
      <c r="P48" s="6"/>
      <c r="Q48" s="6"/>
      <c r="R48" s="96"/>
      <c r="S48" s="96"/>
      <c r="T48" s="97"/>
      <c r="U48" s="98"/>
      <c r="V48" s="98"/>
      <c r="W48" s="499"/>
      <c r="X48" s="6"/>
      <c r="Y48" s="6"/>
      <c r="AE48" s="177"/>
      <c r="AF48" s="539"/>
      <c r="AG48" s="83"/>
      <c r="AH48" s="83"/>
      <c r="AI48" s="83"/>
      <c r="AJ48" s="83"/>
      <c r="AK48" s="83"/>
      <c r="AL48" s="83"/>
      <c r="AM48" s="83"/>
      <c r="AN48" s="83"/>
      <c r="AO48" s="83"/>
      <c r="AP48" s="83"/>
      <c r="AQ48" s="83"/>
      <c r="AR48" s="83"/>
      <c r="AS48" s="90"/>
      <c r="AT48" s="337"/>
      <c r="BE48" s="121"/>
      <c r="BF48" s="121"/>
      <c r="BG48" s="1228"/>
      <c r="BH48" s="1228"/>
      <c r="BI48" s="1228"/>
      <c r="BJ48" s="1228"/>
      <c r="BK48" s="1228"/>
      <c r="BL48" s="1241"/>
      <c r="BM48" s="1241"/>
      <c r="BN48" s="1241"/>
      <c r="BO48" s="1241"/>
      <c r="BP48" s="1241"/>
      <c r="BQ48" s="1228"/>
      <c r="BR48" s="1228"/>
      <c r="BS48" s="1228"/>
      <c r="BT48" s="1228"/>
      <c r="BU48" s="1228"/>
      <c r="BV48" s="1228"/>
      <c r="BW48" s="1228"/>
      <c r="BX48" s="1228"/>
      <c r="BY48" s="1228"/>
      <c r="BZ48" s="121"/>
    </row>
    <row r="49" spans="1:78" ht="13.5" customHeight="1">
      <c r="A49" s="6"/>
      <c r="B49" s="68"/>
      <c r="C49" s="6"/>
      <c r="D49" s="2288" t="s">
        <v>2088</v>
      </c>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8"/>
      <c r="AB49" s="2288"/>
      <c r="AC49" s="2288"/>
      <c r="AD49" s="2288"/>
      <c r="AE49" s="2289"/>
      <c r="AF49" s="120"/>
      <c r="AG49" s="2290" t="s">
        <v>1600</v>
      </c>
      <c r="AH49" s="2318"/>
      <c r="AI49" s="2318"/>
      <c r="AJ49" s="2318"/>
      <c r="AK49" s="2318"/>
      <c r="AL49" s="2318"/>
      <c r="AM49" s="2318"/>
      <c r="AN49" s="2318"/>
      <c r="AO49" s="2318"/>
      <c r="AP49" s="2318"/>
      <c r="AQ49" s="2318"/>
      <c r="AR49" s="2318"/>
      <c r="AS49" s="2319"/>
      <c r="AT49" s="359"/>
      <c r="AX49" s="503"/>
      <c r="AY49" s="503"/>
      <c r="AZ49" s="503"/>
      <c r="BA49" s="503"/>
      <c r="BB49" s="503"/>
      <c r="BC49" s="503"/>
      <c r="BD49" s="503"/>
      <c r="BE49" s="503"/>
      <c r="BF49" s="503"/>
      <c r="BG49" s="1235"/>
      <c r="BH49" s="1235"/>
      <c r="BI49" s="1235"/>
      <c r="BJ49" s="1228"/>
      <c r="BK49" s="1228"/>
      <c r="BL49" s="1241"/>
      <c r="BM49" s="1241"/>
      <c r="BN49" s="1241"/>
      <c r="BO49" s="1241"/>
      <c r="BP49" s="1241"/>
      <c r="BQ49" s="1228"/>
      <c r="BR49" s="1228"/>
      <c r="BS49" s="1228"/>
      <c r="BT49" s="1228"/>
      <c r="BU49" s="1228"/>
      <c r="BV49" s="1228"/>
      <c r="BW49" s="1228"/>
      <c r="BX49" s="1228"/>
      <c r="BY49" s="1228"/>
      <c r="BZ49" s="121"/>
    </row>
    <row r="50" spans="1:78" ht="13.5" customHeight="1">
      <c r="A50" s="6"/>
      <c r="B50" s="68"/>
      <c r="C50" s="6"/>
      <c r="D50" s="2288" t="s">
        <v>1611</v>
      </c>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2288"/>
      <c r="AB50" s="2288"/>
      <c r="AC50" s="2288"/>
      <c r="AD50" s="2288"/>
      <c r="AE50" s="2289"/>
      <c r="AF50" s="2358" t="s">
        <v>1601</v>
      </c>
      <c r="AG50" s="2359"/>
      <c r="AH50" s="2359"/>
      <c r="AI50" s="2359"/>
      <c r="AJ50" s="2359"/>
      <c r="AK50" s="2359"/>
      <c r="AL50" s="2359"/>
      <c r="AM50" s="2359"/>
      <c r="AN50" s="2359"/>
      <c r="AO50" s="2359"/>
      <c r="AP50" s="2359"/>
      <c r="AQ50" s="2359"/>
      <c r="AR50" s="2359"/>
      <c r="AS50" s="2360"/>
      <c r="AT50" s="359"/>
      <c r="AX50" s="503"/>
      <c r="AY50" s="503"/>
      <c r="AZ50" s="503"/>
      <c r="BA50" s="503"/>
      <c r="BB50" s="503"/>
      <c r="BC50" s="503"/>
      <c r="BD50" s="503"/>
      <c r="BE50" s="503"/>
      <c r="BF50" s="503"/>
      <c r="BG50" s="503"/>
      <c r="BH50" s="503"/>
      <c r="BI50" s="503"/>
      <c r="BJ50" s="121"/>
      <c r="BK50" s="121"/>
      <c r="BL50" s="121"/>
      <c r="BM50" s="121"/>
      <c r="BN50" s="121"/>
      <c r="BO50" s="121"/>
      <c r="BP50" s="121"/>
      <c r="BQ50" s="121"/>
      <c r="BR50" s="121"/>
      <c r="BS50" s="121"/>
      <c r="BT50" s="121"/>
      <c r="BU50" s="121"/>
      <c r="BV50" s="121"/>
      <c r="BW50" s="121"/>
      <c r="BX50" s="121"/>
      <c r="BY50" s="121"/>
      <c r="BZ50" s="121"/>
    </row>
    <row r="51" spans="1:78" ht="13.5" customHeight="1">
      <c r="A51" s="6"/>
      <c r="B51" s="68"/>
      <c r="C51" s="6"/>
      <c r="D51" s="1"/>
      <c r="F51" s="1"/>
      <c r="G51" s="1"/>
      <c r="H51" s="1"/>
      <c r="I51" s="1"/>
      <c r="J51" s="1"/>
      <c r="K51" s="1"/>
      <c r="L51" s="1"/>
      <c r="M51" s="1"/>
      <c r="N51" s="1"/>
      <c r="O51" s="1"/>
      <c r="P51" s="1"/>
      <c r="Q51" s="1"/>
      <c r="R51" s="1"/>
      <c r="S51" s="1"/>
      <c r="T51" s="1"/>
      <c r="U51" s="1"/>
      <c r="V51" s="1"/>
      <c r="X51" s="1"/>
      <c r="Y51" s="6"/>
      <c r="AE51" s="177"/>
      <c r="AF51" s="141"/>
      <c r="AG51" s="84"/>
      <c r="AH51" s="84"/>
      <c r="AI51" s="84"/>
      <c r="AJ51" s="84"/>
      <c r="AK51" s="84"/>
      <c r="AL51" s="84"/>
      <c r="AM51" s="84"/>
      <c r="AN51" s="84"/>
      <c r="AO51" s="84"/>
      <c r="AP51" s="84"/>
      <c r="AQ51" s="84"/>
      <c r="AR51" s="84"/>
      <c r="AS51" s="85"/>
      <c r="AT51" s="359"/>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row>
    <row r="52" spans="1:78" ht="13.5" customHeight="1">
      <c r="A52" s="6"/>
      <c r="B52" s="68"/>
      <c r="C52" s="6" t="s">
        <v>2089</v>
      </c>
      <c r="D52" s="6"/>
      <c r="E52" s="81"/>
      <c r="F52" s="81"/>
      <c r="G52" s="81"/>
      <c r="H52" s="81"/>
      <c r="I52" s="81"/>
      <c r="J52" s="81"/>
      <c r="K52" s="81"/>
      <c r="L52" s="81"/>
      <c r="M52" s="81"/>
      <c r="N52" s="81"/>
      <c r="O52" s="81"/>
      <c r="P52" s="81"/>
      <c r="Q52" s="6"/>
      <c r="R52" s="6"/>
      <c r="S52" s="6"/>
      <c r="T52" s="6"/>
      <c r="Y52" s="6"/>
      <c r="AE52" s="177"/>
      <c r="AF52" s="539"/>
      <c r="AG52" s="630"/>
      <c r="AH52" s="630"/>
      <c r="AI52" s="630"/>
      <c r="AJ52" s="630"/>
      <c r="AK52" s="630"/>
      <c r="AL52" s="630"/>
      <c r="AM52" s="630"/>
      <c r="AN52" s="630"/>
      <c r="AO52" s="630"/>
      <c r="AP52" s="630"/>
      <c r="AQ52" s="630"/>
      <c r="AR52" s="630"/>
      <c r="AS52" s="867"/>
      <c r="AT52" s="657"/>
    </row>
    <row r="53" spans="1:78" ht="13.5" customHeight="1">
      <c r="A53" s="6"/>
      <c r="B53" s="68"/>
      <c r="C53" s="6"/>
      <c r="D53" s="2288" t="s">
        <v>1671</v>
      </c>
      <c r="E53" s="2288"/>
      <c r="F53" s="2288"/>
      <c r="G53" s="2288"/>
      <c r="H53" s="2288"/>
      <c r="I53" s="2288"/>
      <c r="J53" s="2288"/>
      <c r="K53" s="2288"/>
      <c r="L53" s="2288"/>
      <c r="M53" s="2288"/>
      <c r="N53" s="2288"/>
      <c r="O53" s="2288"/>
      <c r="P53" s="2288"/>
      <c r="Q53" s="2288"/>
      <c r="R53" s="2288"/>
      <c r="S53" s="2288"/>
      <c r="T53" s="2288"/>
      <c r="U53" s="2288"/>
      <c r="V53" s="2288"/>
      <c r="W53" s="2288"/>
      <c r="X53" s="2288"/>
      <c r="Y53" s="2288"/>
      <c r="Z53" s="2288"/>
      <c r="AA53" s="2288"/>
      <c r="AB53" s="2288"/>
      <c r="AC53" s="2288"/>
      <c r="AD53" s="2288"/>
      <c r="AE53" s="2289"/>
      <c r="AF53" s="2313" t="s">
        <v>1599</v>
      </c>
      <c r="AG53" s="2314"/>
      <c r="AH53" s="2314"/>
      <c r="AI53" s="2314"/>
      <c r="AJ53" s="2314"/>
      <c r="AK53" s="2314"/>
      <c r="AL53" s="2314"/>
      <c r="AM53" s="2314"/>
      <c r="AN53" s="2314"/>
      <c r="AO53" s="2314"/>
      <c r="AP53" s="2314"/>
      <c r="AQ53" s="2314"/>
      <c r="AR53" s="2314"/>
      <c r="AS53" s="2315"/>
      <c r="AT53" s="657"/>
    </row>
    <row r="54" spans="1:78" ht="13.5" customHeight="1">
      <c r="A54" s="6"/>
      <c r="B54" s="68"/>
      <c r="C54" s="6"/>
      <c r="D54" s="2288" t="s">
        <v>1672</v>
      </c>
      <c r="E54" s="2288"/>
      <c r="F54" s="2288"/>
      <c r="G54" s="2288"/>
      <c r="H54" s="2288"/>
      <c r="I54" s="2288"/>
      <c r="J54" s="2288"/>
      <c r="K54" s="2288"/>
      <c r="L54" s="2288"/>
      <c r="M54" s="2288"/>
      <c r="N54" s="2288"/>
      <c r="O54" s="2288"/>
      <c r="P54" s="2288"/>
      <c r="Q54" s="2288"/>
      <c r="R54" s="2288"/>
      <c r="S54" s="2288"/>
      <c r="T54" s="2288"/>
      <c r="U54" s="2288"/>
      <c r="V54" s="2288"/>
      <c r="W54" s="2288"/>
      <c r="X54" s="2288"/>
      <c r="Y54" s="2288"/>
      <c r="Z54" s="2288"/>
      <c r="AA54" s="2288"/>
      <c r="AB54" s="2288"/>
      <c r="AC54" s="2288"/>
      <c r="AD54" s="2288"/>
      <c r="AE54" s="2289"/>
      <c r="AF54" s="2316"/>
      <c r="AG54" s="2314"/>
      <c r="AH54" s="2314"/>
      <c r="AI54" s="2314"/>
      <c r="AJ54" s="2314"/>
      <c r="AK54" s="2314"/>
      <c r="AL54" s="2314"/>
      <c r="AM54" s="2314"/>
      <c r="AN54" s="2314"/>
      <c r="AO54" s="2314"/>
      <c r="AP54" s="2314"/>
      <c r="AQ54" s="2314"/>
      <c r="AR54" s="2314"/>
      <c r="AS54" s="2315"/>
      <c r="AT54" s="657"/>
    </row>
    <row r="55" spans="1:78" ht="13.5" customHeight="1">
      <c r="A55" s="6"/>
      <c r="B55" s="68"/>
      <c r="C55" s="6"/>
      <c r="D55" s="1"/>
      <c r="F55" s="1"/>
      <c r="G55" s="1"/>
      <c r="H55" s="1"/>
      <c r="I55" s="1"/>
      <c r="J55" s="1"/>
      <c r="K55" s="1"/>
      <c r="L55" s="1"/>
      <c r="M55" s="1"/>
      <c r="N55" s="1"/>
      <c r="O55" s="1"/>
      <c r="P55" s="1"/>
      <c r="Q55" s="1"/>
      <c r="R55" s="1"/>
      <c r="S55" s="1"/>
      <c r="T55" s="1"/>
      <c r="U55" s="1"/>
      <c r="V55" s="1"/>
      <c r="X55" s="1"/>
      <c r="Y55" s="6"/>
      <c r="AE55" s="177"/>
      <c r="AF55" s="539"/>
      <c r="AG55" s="630"/>
      <c r="AH55" s="630"/>
      <c r="AI55" s="630"/>
      <c r="AJ55" s="630"/>
      <c r="AK55" s="630"/>
      <c r="AL55" s="630"/>
      <c r="AM55" s="630"/>
      <c r="AN55" s="630"/>
      <c r="AO55" s="630"/>
      <c r="AP55" s="630"/>
      <c r="AQ55" s="630"/>
      <c r="AR55" s="630"/>
      <c r="AS55" s="867"/>
      <c r="AT55" s="657"/>
    </row>
    <row r="56" spans="1:78" ht="13.5" customHeight="1">
      <c r="A56" s="6"/>
      <c r="B56" s="68"/>
      <c r="C56" s="6"/>
      <c r="D56" s="2288" t="s">
        <v>1531</v>
      </c>
      <c r="E56" s="2288"/>
      <c r="F56" s="2288"/>
      <c r="G56" s="2288"/>
      <c r="H56" s="2288"/>
      <c r="I56" s="2288"/>
      <c r="J56" s="2288"/>
      <c r="K56" s="2288"/>
      <c r="L56" s="2288"/>
      <c r="M56" s="2288"/>
      <c r="N56" s="2288"/>
      <c r="O56" s="2288"/>
      <c r="P56" s="2288"/>
      <c r="Q56" s="2288"/>
      <c r="R56" s="2288"/>
      <c r="S56" s="2288"/>
      <c r="T56" s="2288"/>
      <c r="U56" s="2288"/>
      <c r="V56" s="2288"/>
      <c r="W56" s="2288"/>
      <c r="X56" s="2288"/>
      <c r="Y56" s="2288"/>
      <c r="Z56" s="2288"/>
      <c r="AA56" s="2288"/>
      <c r="AB56" s="2288"/>
      <c r="AC56" s="2288"/>
      <c r="AD56" s="2288"/>
      <c r="AE56" s="2289"/>
      <c r="AF56" s="71"/>
      <c r="AG56" s="2317"/>
      <c r="AH56" s="2318"/>
      <c r="AI56" s="2318"/>
      <c r="AJ56" s="2318"/>
      <c r="AK56" s="2318"/>
      <c r="AL56" s="2318"/>
      <c r="AM56" s="2318"/>
      <c r="AN56" s="2318"/>
      <c r="AO56" s="2318"/>
      <c r="AP56" s="2318"/>
      <c r="AQ56" s="2318"/>
      <c r="AR56" s="2318"/>
      <c r="AS56" s="2319"/>
      <c r="AT56" s="657"/>
    </row>
    <row r="57" spans="1:78" ht="13.5" customHeight="1">
      <c r="A57" s="6"/>
      <c r="B57" s="68"/>
      <c r="C57" s="6"/>
      <c r="D57" s="2288" t="s">
        <v>1532</v>
      </c>
      <c r="E57" s="2288"/>
      <c r="F57" s="2288"/>
      <c r="G57" s="2288"/>
      <c r="H57" s="2288"/>
      <c r="I57" s="2288"/>
      <c r="J57" s="2288"/>
      <c r="K57" s="2288"/>
      <c r="L57" s="2288"/>
      <c r="M57" s="2288"/>
      <c r="N57" s="2288"/>
      <c r="O57" s="2288"/>
      <c r="P57" s="2288"/>
      <c r="Q57" s="2288"/>
      <c r="R57" s="2288"/>
      <c r="S57" s="2288"/>
      <c r="T57" s="2288"/>
      <c r="U57" s="2288"/>
      <c r="V57" s="2288"/>
      <c r="W57" s="2288"/>
      <c r="X57" s="2288"/>
      <c r="Y57" s="2288"/>
      <c r="Z57" s="2288"/>
      <c r="AA57" s="2288"/>
      <c r="AB57" s="2288"/>
      <c r="AC57" s="2288"/>
      <c r="AD57" s="2288"/>
      <c r="AE57" s="2289"/>
      <c r="AF57" s="975"/>
      <c r="AG57" s="843"/>
      <c r="AH57" s="843"/>
      <c r="AI57" s="843"/>
      <c r="AJ57" s="843"/>
      <c r="AK57" s="843"/>
      <c r="AL57" s="843"/>
      <c r="AM57" s="843"/>
      <c r="AN57" s="843"/>
      <c r="AO57" s="843"/>
      <c r="AP57" s="843"/>
      <c r="AQ57" s="843"/>
      <c r="AR57" s="843"/>
      <c r="AS57" s="844"/>
      <c r="AT57" s="657"/>
    </row>
    <row r="58" spans="1:78" ht="13.5" customHeight="1">
      <c r="A58" s="6"/>
      <c r="B58" s="68"/>
      <c r="C58" s="6"/>
      <c r="D58" s="1"/>
      <c r="F58" s="1"/>
      <c r="G58" s="1"/>
      <c r="H58" s="1"/>
      <c r="I58" s="1"/>
      <c r="J58" s="1"/>
      <c r="K58" s="1"/>
      <c r="L58" s="1"/>
      <c r="M58" s="1"/>
      <c r="N58" s="1"/>
      <c r="O58" s="1"/>
      <c r="P58" s="1"/>
      <c r="Q58" s="1"/>
      <c r="R58" s="1"/>
      <c r="S58" s="1"/>
      <c r="T58" s="1"/>
      <c r="U58" s="1"/>
      <c r="V58" s="1"/>
      <c r="X58" s="1"/>
      <c r="Y58" s="6"/>
      <c r="AE58" s="177"/>
      <c r="AF58" s="976"/>
      <c r="AG58" s="843"/>
      <c r="AH58" s="843"/>
      <c r="AI58" s="843"/>
      <c r="AJ58" s="843"/>
      <c r="AK58" s="843"/>
      <c r="AL58" s="843"/>
      <c r="AM58" s="843"/>
      <c r="AN58" s="843"/>
      <c r="AO58" s="843"/>
      <c r="AP58" s="843"/>
      <c r="AQ58" s="843"/>
      <c r="AR58" s="843"/>
      <c r="AS58" s="844"/>
      <c r="AT58" s="657"/>
    </row>
    <row r="59" spans="1:78" ht="13.5" customHeight="1">
      <c r="A59" s="6"/>
      <c r="B59" s="68"/>
      <c r="C59" s="6" t="s">
        <v>2090</v>
      </c>
      <c r="D59" s="1"/>
      <c r="F59" s="1"/>
      <c r="G59" s="1"/>
      <c r="H59" s="1"/>
      <c r="I59" s="1"/>
      <c r="J59" s="1"/>
      <c r="K59" s="1"/>
      <c r="L59" s="1"/>
      <c r="M59" s="1"/>
      <c r="N59" s="1"/>
      <c r="O59" s="1"/>
      <c r="P59" s="1"/>
      <c r="Q59" s="1"/>
      <c r="R59" s="1"/>
      <c r="S59" s="1"/>
      <c r="T59" s="1"/>
      <c r="U59" s="1"/>
      <c r="V59" s="1"/>
      <c r="X59" s="1"/>
      <c r="Y59" s="6"/>
      <c r="AE59" s="177"/>
      <c r="AF59" s="977"/>
      <c r="AG59" s="843"/>
      <c r="AH59" s="843"/>
      <c r="AI59" s="843"/>
      <c r="AJ59" s="843"/>
      <c r="AK59" s="843"/>
      <c r="AL59" s="843"/>
      <c r="AM59" s="843"/>
      <c r="AN59" s="843"/>
      <c r="AO59" s="843"/>
      <c r="AP59" s="843"/>
      <c r="AQ59" s="843"/>
      <c r="AR59" s="843"/>
      <c r="AS59" s="844"/>
      <c r="AT59" s="657"/>
    </row>
    <row r="60" spans="1:78" ht="13.5" customHeight="1">
      <c r="A60" s="6"/>
      <c r="B60" s="68"/>
      <c r="C60" s="6"/>
      <c r="D60" s="1" t="s">
        <v>1612</v>
      </c>
      <c r="F60" s="81"/>
      <c r="G60" s="81"/>
      <c r="H60" s="81"/>
      <c r="I60" s="81"/>
      <c r="J60" s="81"/>
      <c r="K60" s="81"/>
      <c r="L60" s="81"/>
      <c r="M60" s="81"/>
      <c r="N60" s="81"/>
      <c r="O60" s="81"/>
      <c r="P60" s="81"/>
      <c r="Q60" s="81"/>
      <c r="R60" s="81"/>
      <c r="S60" s="81"/>
      <c r="T60" s="81"/>
      <c r="U60" s="81"/>
      <c r="V60" s="81"/>
      <c r="W60" s="581"/>
      <c r="X60" s="81"/>
      <c r="Y60" s="81"/>
      <c r="AE60" s="177"/>
      <c r="AF60" s="539"/>
      <c r="AG60" s="83"/>
      <c r="AH60" s="83"/>
      <c r="AI60" s="83"/>
      <c r="AJ60" s="83"/>
      <c r="AK60" s="83"/>
      <c r="AL60" s="83"/>
      <c r="AM60" s="83"/>
      <c r="AN60" s="83"/>
      <c r="AO60" s="83"/>
      <c r="AP60" s="83"/>
      <c r="AQ60" s="83"/>
      <c r="AR60" s="83"/>
      <c r="AS60" s="90"/>
      <c r="AT60" s="337"/>
    </row>
    <row r="61" spans="1:78" ht="13.5" customHeight="1">
      <c r="A61" s="6"/>
      <c r="B61" s="68"/>
      <c r="C61" s="6"/>
      <c r="D61" s="6"/>
      <c r="E61" s="6" t="s">
        <v>1109</v>
      </c>
      <c r="F61" s="81"/>
      <c r="G61" s="6"/>
      <c r="H61" s="6"/>
      <c r="I61" s="6"/>
      <c r="J61" s="6"/>
      <c r="K61" s="6"/>
      <c r="L61" s="6"/>
      <c r="M61" s="6"/>
      <c r="N61" s="81"/>
      <c r="O61" s="81"/>
      <c r="P61" s="81"/>
      <c r="Q61" s="6"/>
      <c r="R61" s="96"/>
      <c r="S61" s="96"/>
      <c r="T61" s="97"/>
      <c r="U61" s="98"/>
      <c r="V61" s="98"/>
      <c r="W61" s="499"/>
      <c r="X61" s="6"/>
      <c r="Y61" s="6"/>
      <c r="AE61" s="177"/>
      <c r="AF61" s="539" t="s">
        <v>1538</v>
      </c>
      <c r="AG61" s="6" t="s">
        <v>1544</v>
      </c>
      <c r="AH61" s="6"/>
      <c r="AI61" s="6"/>
      <c r="AJ61" s="6"/>
      <c r="AK61" s="6"/>
      <c r="AL61" s="6"/>
      <c r="AM61" s="6"/>
      <c r="AN61" s="83"/>
      <c r="AO61" s="83"/>
      <c r="AP61" s="83"/>
      <c r="AQ61" s="83"/>
      <c r="AR61" s="83"/>
      <c r="AS61" s="90"/>
      <c r="AT61" s="337"/>
    </row>
    <row r="62" spans="1:78" ht="13.5" customHeight="1">
      <c r="A62" s="6"/>
      <c r="B62" s="68"/>
      <c r="C62" s="6"/>
      <c r="D62" s="6"/>
      <c r="E62" s="6"/>
      <c r="F62" s="81"/>
      <c r="G62" s="6"/>
      <c r="H62" s="6"/>
      <c r="I62" s="6"/>
      <c r="J62" s="6"/>
      <c r="K62" s="6"/>
      <c r="L62" s="6"/>
      <c r="M62" s="6"/>
      <c r="N62" s="81"/>
      <c r="O62" s="81"/>
      <c r="P62" s="81"/>
      <c r="Q62" s="6"/>
      <c r="R62" s="96"/>
      <c r="S62" s="96"/>
      <c r="T62" s="97"/>
      <c r="U62" s="98"/>
      <c r="V62" s="98"/>
      <c r="W62" s="499"/>
      <c r="X62" s="6"/>
      <c r="Y62" s="6"/>
      <c r="AE62" s="177"/>
      <c r="AF62" s="539"/>
      <c r="AG62" s="83"/>
      <c r="AH62" s="83"/>
      <c r="AI62" s="83"/>
      <c r="AJ62" s="83"/>
      <c r="AK62" s="83"/>
      <c r="AL62" s="83"/>
      <c r="AM62" s="83"/>
      <c r="AN62" s="83"/>
      <c r="AO62" s="83"/>
      <c r="AP62" s="83"/>
      <c r="AQ62" s="83"/>
      <c r="AR62" s="83"/>
      <c r="AS62" s="90"/>
      <c r="AT62" s="337"/>
    </row>
    <row r="63" spans="1:78" ht="13.5" customHeight="1">
      <c r="A63" s="6"/>
      <c r="B63" s="68"/>
      <c r="C63" s="6"/>
      <c r="D63" s="1" t="s">
        <v>1533</v>
      </c>
      <c r="F63" s="1"/>
      <c r="G63" s="1"/>
      <c r="H63" s="1"/>
      <c r="I63" s="1"/>
      <c r="J63" s="1"/>
      <c r="K63" s="1"/>
      <c r="L63" s="1"/>
      <c r="M63" s="1"/>
      <c r="N63" s="1"/>
      <c r="O63" s="1"/>
      <c r="P63" s="1"/>
      <c r="Q63" s="1"/>
      <c r="R63" s="1"/>
      <c r="S63" s="1"/>
      <c r="T63" s="8"/>
      <c r="U63" s="8"/>
      <c r="V63" s="6"/>
      <c r="W63" s="97"/>
      <c r="X63" s="8"/>
      <c r="Y63" s="6"/>
      <c r="AE63" s="177"/>
      <c r="AF63" s="539" t="s">
        <v>1538</v>
      </c>
      <c r="AG63" s="6" t="s">
        <v>1543</v>
      </c>
      <c r="AH63" s="6"/>
      <c r="AI63" s="6"/>
      <c r="AJ63" s="6"/>
      <c r="AK63" s="6"/>
      <c r="AL63" s="6"/>
      <c r="AM63" s="6"/>
      <c r="AN63" s="6"/>
      <c r="AO63" s="6"/>
      <c r="AP63" s="6"/>
      <c r="AQ63" s="6"/>
      <c r="AR63" s="6"/>
      <c r="AS63" s="67"/>
      <c r="AT63" s="655"/>
    </row>
    <row r="64" spans="1:78" ht="13.5" customHeight="1">
      <c r="A64" s="6"/>
      <c r="B64" s="68"/>
      <c r="C64" s="6"/>
      <c r="D64" s="1"/>
      <c r="E64" s="1" t="s">
        <v>703</v>
      </c>
      <c r="G64" s="1"/>
      <c r="H64" s="1"/>
      <c r="I64" s="1"/>
      <c r="J64" s="1"/>
      <c r="K64" s="1"/>
      <c r="L64" s="1"/>
      <c r="M64" s="1"/>
      <c r="N64" s="1"/>
      <c r="O64" s="1"/>
      <c r="P64" s="1"/>
      <c r="Q64" s="1"/>
      <c r="R64" s="96"/>
      <c r="S64" s="96"/>
      <c r="T64" s="97"/>
      <c r="U64" s="98"/>
      <c r="V64" s="98"/>
      <c r="W64" s="499"/>
      <c r="X64" s="6"/>
      <c r="Y64" s="6"/>
      <c r="AE64" s="177"/>
      <c r="AF64" s="539"/>
      <c r="AG64" s="6"/>
      <c r="AH64" s="6"/>
      <c r="AI64" s="6"/>
      <c r="AJ64" s="6"/>
      <c r="AK64" s="6"/>
      <c r="AL64" s="6"/>
      <c r="AM64" s="6"/>
      <c r="AN64" s="6"/>
      <c r="AO64" s="6"/>
      <c r="AP64" s="6"/>
      <c r="AQ64" s="6"/>
      <c r="AR64" s="6"/>
      <c r="AS64" s="67"/>
      <c r="AT64" s="655"/>
    </row>
    <row r="65" spans="1:46" ht="13.5" customHeight="1">
      <c r="A65" s="6"/>
      <c r="B65" s="68"/>
      <c r="C65" s="6"/>
      <c r="D65" s="1"/>
      <c r="E65" s="1"/>
      <c r="F65" s="1"/>
      <c r="G65" s="1"/>
      <c r="H65" s="1"/>
      <c r="I65" s="1"/>
      <c r="J65" s="1"/>
      <c r="K65" s="1"/>
      <c r="L65" s="1"/>
      <c r="M65" s="1"/>
      <c r="N65" s="1"/>
      <c r="O65" s="1"/>
      <c r="P65" s="1"/>
      <c r="Q65" s="1"/>
      <c r="R65" s="6"/>
      <c r="S65" s="6"/>
      <c r="T65" s="6"/>
      <c r="Y65" s="6"/>
      <c r="AE65" s="177"/>
      <c r="AF65" s="539"/>
      <c r="AG65" s="6"/>
      <c r="AH65" s="6"/>
      <c r="AI65" s="6"/>
      <c r="AJ65" s="6"/>
      <c r="AK65" s="6"/>
      <c r="AL65" s="6"/>
      <c r="AM65" s="6"/>
      <c r="AN65" s="6"/>
      <c r="AO65" s="6"/>
      <c r="AP65" s="6"/>
      <c r="AQ65" s="6"/>
      <c r="AR65" s="6"/>
      <c r="AS65" s="67"/>
      <c r="AT65" s="655"/>
    </row>
    <row r="66" spans="1:46" ht="13.5" customHeight="1">
      <c r="A66" s="6"/>
      <c r="B66" s="68"/>
      <c r="C66" s="6"/>
      <c r="D66" s="1" t="s">
        <v>1537</v>
      </c>
      <c r="G66" s="1"/>
      <c r="H66" s="1"/>
      <c r="I66" s="1"/>
      <c r="J66" s="1"/>
      <c r="K66" s="1"/>
      <c r="L66" s="1"/>
      <c r="M66" s="1"/>
      <c r="N66" s="1"/>
      <c r="O66" s="1"/>
      <c r="P66" s="1"/>
      <c r="Q66" s="1"/>
      <c r="R66" s="1"/>
      <c r="S66" s="1"/>
      <c r="T66" s="1"/>
      <c r="U66" s="1"/>
      <c r="V66" s="1"/>
      <c r="X66" s="1"/>
      <c r="Y66" s="6"/>
      <c r="AE66" s="177"/>
      <c r="AF66" s="2313" t="s">
        <v>1542</v>
      </c>
      <c r="AG66" s="2314"/>
      <c r="AH66" s="2314"/>
      <c r="AI66" s="2314"/>
      <c r="AJ66" s="2314"/>
      <c r="AK66" s="2314"/>
      <c r="AL66" s="2314"/>
      <c r="AM66" s="2314"/>
      <c r="AN66" s="2314"/>
      <c r="AO66" s="2314"/>
      <c r="AP66" s="2314"/>
      <c r="AQ66" s="2314"/>
      <c r="AR66" s="2314"/>
      <c r="AS66" s="2315"/>
      <c r="AT66" s="655"/>
    </row>
    <row r="67" spans="1:46" ht="13.5" customHeight="1">
      <c r="A67" s="6"/>
      <c r="B67" s="68"/>
      <c r="C67" s="6"/>
      <c r="D67" s="1"/>
      <c r="E67" s="1" t="s">
        <v>1536</v>
      </c>
      <c r="F67" s="1"/>
      <c r="G67" s="1"/>
      <c r="H67" s="1"/>
      <c r="I67" s="1"/>
      <c r="J67" s="1"/>
      <c r="K67" s="1"/>
      <c r="L67" s="1"/>
      <c r="M67" s="1"/>
      <c r="N67" s="6"/>
      <c r="O67" s="6"/>
      <c r="P67" s="6"/>
      <c r="Q67" s="1"/>
      <c r="R67" s="96"/>
      <c r="S67" s="96"/>
      <c r="T67" s="97"/>
      <c r="U67" s="98"/>
      <c r="V67" s="98"/>
      <c r="W67" s="499"/>
      <c r="X67" s="6"/>
      <c r="Y67" s="6"/>
      <c r="AE67" s="177"/>
      <c r="AF67" s="2316"/>
      <c r="AG67" s="2314"/>
      <c r="AH67" s="2314"/>
      <c r="AI67" s="2314"/>
      <c r="AJ67" s="2314"/>
      <c r="AK67" s="2314"/>
      <c r="AL67" s="2314"/>
      <c r="AM67" s="2314"/>
      <c r="AN67" s="2314"/>
      <c r="AO67" s="2314"/>
      <c r="AP67" s="2314"/>
      <c r="AQ67" s="2314"/>
      <c r="AR67" s="2314"/>
      <c r="AS67" s="2315"/>
      <c r="AT67" s="655"/>
    </row>
    <row r="68" spans="1:46" ht="7" customHeight="1" thickBot="1">
      <c r="B68" s="106"/>
      <c r="C68" s="107"/>
      <c r="D68" s="107"/>
      <c r="E68" s="107"/>
      <c r="F68" s="107"/>
      <c r="G68" s="107"/>
      <c r="H68" s="107"/>
      <c r="I68" s="107"/>
      <c r="J68" s="107"/>
      <c r="K68" s="107"/>
      <c r="L68" s="107"/>
      <c r="M68" s="107"/>
      <c r="N68" s="107"/>
      <c r="O68" s="107"/>
      <c r="P68" s="107"/>
      <c r="Q68" s="107"/>
      <c r="R68" s="107"/>
      <c r="S68" s="107"/>
      <c r="T68" s="107"/>
      <c r="U68" s="107"/>
      <c r="V68" s="107"/>
      <c r="W68" s="175"/>
      <c r="X68" s="107"/>
      <c r="Y68" s="107"/>
      <c r="Z68" s="175"/>
      <c r="AA68" s="107"/>
      <c r="AB68" s="107"/>
      <c r="AC68" s="107"/>
      <c r="AD68" s="107"/>
      <c r="AE68" s="213"/>
      <c r="AF68" s="540"/>
      <c r="AG68" s="107"/>
      <c r="AH68" s="107"/>
      <c r="AI68" s="107"/>
      <c r="AJ68" s="107"/>
      <c r="AK68" s="107"/>
      <c r="AL68" s="107"/>
      <c r="AM68" s="107"/>
      <c r="AN68" s="107"/>
      <c r="AO68" s="107"/>
      <c r="AP68" s="107"/>
      <c r="AQ68" s="107"/>
      <c r="AR68" s="107"/>
      <c r="AS68" s="111"/>
      <c r="AT68" s="655"/>
    </row>
    <row r="69" spans="1:46" ht="14.15" customHeight="1">
      <c r="AF69" s="295"/>
    </row>
  </sheetData>
  <mergeCells count="144">
    <mergeCell ref="AU1:AY1"/>
    <mergeCell ref="G19:J22"/>
    <mergeCell ref="K19:N22"/>
    <mergeCell ref="AC17:AE17"/>
    <mergeCell ref="AG17:AI17"/>
    <mergeCell ref="AJ17:AM18"/>
    <mergeCell ref="O18:P18"/>
    <mergeCell ref="AG18:AI18"/>
    <mergeCell ref="AJ19:AM22"/>
    <mergeCell ref="R18:S18"/>
    <mergeCell ref="T18:U18"/>
    <mergeCell ref="V18:W18"/>
    <mergeCell ref="X18:AB18"/>
    <mergeCell ref="AC18:AE18"/>
    <mergeCell ref="B1:AS1"/>
    <mergeCell ref="B3:AD3"/>
    <mergeCell ref="C14:J14"/>
    <mergeCell ref="K14:N14"/>
    <mergeCell ref="AV13:AW13"/>
    <mergeCell ref="AY13:AZ13"/>
    <mergeCell ref="AY14:BC17"/>
    <mergeCell ref="AX19:AZ19"/>
    <mergeCell ref="BA19:BC19"/>
    <mergeCell ref="BA18:BC18"/>
    <mergeCell ref="BA25:BC25"/>
    <mergeCell ref="AV25:AW25"/>
    <mergeCell ref="AX25:AZ25"/>
    <mergeCell ref="BA20:BC20"/>
    <mergeCell ref="AV21:AW21"/>
    <mergeCell ref="AX21:AZ21"/>
    <mergeCell ref="BA21:BC21"/>
    <mergeCell ref="AV22:AW22"/>
    <mergeCell ref="AX22:AZ22"/>
    <mergeCell ref="BA22:BC22"/>
    <mergeCell ref="AV20:AW20"/>
    <mergeCell ref="AX20:AZ20"/>
    <mergeCell ref="AV23:AW23"/>
    <mergeCell ref="AX23:AZ23"/>
    <mergeCell ref="BA23:BC23"/>
    <mergeCell ref="BA24:BC24"/>
    <mergeCell ref="AV24:AW24"/>
    <mergeCell ref="AF66:AS67"/>
    <mergeCell ref="AF53:AS54"/>
    <mergeCell ref="AG56:AS56"/>
    <mergeCell ref="AG49:AS49"/>
    <mergeCell ref="AG27:AS33"/>
    <mergeCell ref="O14:AF14"/>
    <mergeCell ref="AG14:AI14"/>
    <mergeCell ref="D50:AE50"/>
    <mergeCell ref="S15:T16"/>
    <mergeCell ref="V15:W16"/>
    <mergeCell ref="AC15:AE16"/>
    <mergeCell ref="O17:P17"/>
    <mergeCell ref="V17:W17"/>
    <mergeCell ref="D15:E16"/>
    <mergeCell ref="K15:N15"/>
    <mergeCell ref="O15:R16"/>
    <mergeCell ref="D18:I18"/>
    <mergeCell ref="AG15:AI16"/>
    <mergeCell ref="X17:AB17"/>
    <mergeCell ref="K17:N18"/>
    <mergeCell ref="X15:AB16"/>
    <mergeCell ref="AJ14:AP14"/>
    <mergeCell ref="G16:J16"/>
    <mergeCell ref="AF50:AS50"/>
    <mergeCell ref="AF3:AS3"/>
    <mergeCell ref="C6:G7"/>
    <mergeCell ref="H6:K7"/>
    <mergeCell ref="L6:O7"/>
    <mergeCell ref="P6:AN6"/>
    <mergeCell ref="P7:X7"/>
    <mergeCell ref="Y7:AF7"/>
    <mergeCell ref="AG7:AN7"/>
    <mergeCell ref="C10:G10"/>
    <mergeCell ref="H10:K10"/>
    <mergeCell ref="L10:O10"/>
    <mergeCell ref="P10:T10"/>
    <mergeCell ref="V10:W10"/>
    <mergeCell ref="Y10:AB10"/>
    <mergeCell ref="AD10:AE10"/>
    <mergeCell ref="AG10:AJ10"/>
    <mergeCell ref="AL10:AM10"/>
    <mergeCell ref="AL8:AM8"/>
    <mergeCell ref="AG8:AJ8"/>
    <mergeCell ref="AD8:AE8"/>
    <mergeCell ref="AG44:AR45"/>
    <mergeCell ref="AG42:AR43"/>
    <mergeCell ref="D56:AE56"/>
    <mergeCell ref="D57:AE57"/>
    <mergeCell ref="BA28:BC28"/>
    <mergeCell ref="BA26:BC26"/>
    <mergeCell ref="AV27:AW27"/>
    <mergeCell ref="AX27:AZ27"/>
    <mergeCell ref="BA27:BC27"/>
    <mergeCell ref="D49:AE49"/>
    <mergeCell ref="Q27:R27"/>
    <mergeCell ref="T27:U27"/>
    <mergeCell ref="AG39:AS41"/>
    <mergeCell ref="D53:AE53"/>
    <mergeCell ref="D54:AE54"/>
    <mergeCell ref="AG35:AS35"/>
    <mergeCell ref="AG36:AS36"/>
    <mergeCell ref="AV28:AW28"/>
    <mergeCell ref="AX28:AZ28"/>
    <mergeCell ref="AV26:AW26"/>
    <mergeCell ref="AX18:AZ18"/>
    <mergeCell ref="AV18:AW18"/>
    <mergeCell ref="AV19:AW19"/>
    <mergeCell ref="AW10:AX10"/>
    <mergeCell ref="AW9:AX9"/>
    <mergeCell ref="AX26:AZ26"/>
    <mergeCell ref="C11:G11"/>
    <mergeCell ref="H11:K11"/>
    <mergeCell ref="L11:O11"/>
    <mergeCell ref="P11:T11"/>
    <mergeCell ref="K16:N16"/>
    <mergeCell ref="F15:J15"/>
    <mergeCell ref="AX24:AZ24"/>
    <mergeCell ref="AN15:AP16"/>
    <mergeCell ref="Q17:U17"/>
    <mergeCell ref="AV14:AW14"/>
    <mergeCell ref="AF15:AF16"/>
    <mergeCell ref="AJ15:AM16"/>
    <mergeCell ref="AN19:AP22"/>
    <mergeCell ref="AN17:AP18"/>
    <mergeCell ref="AV15:AW15"/>
    <mergeCell ref="AV16:AW16"/>
    <mergeCell ref="AV17:AW17"/>
    <mergeCell ref="AW8:AX8"/>
    <mergeCell ref="C9:G9"/>
    <mergeCell ref="H9:K9"/>
    <mergeCell ref="L9:O9"/>
    <mergeCell ref="P9:T9"/>
    <mergeCell ref="V9:W9"/>
    <mergeCell ref="Y9:AB9"/>
    <mergeCell ref="AD9:AE9"/>
    <mergeCell ref="AG9:AJ9"/>
    <mergeCell ref="AL9:AM9"/>
    <mergeCell ref="C8:G8"/>
    <mergeCell ref="H8:K8"/>
    <mergeCell ref="L8:O8"/>
    <mergeCell ref="P8:T8"/>
    <mergeCell ref="V8:W8"/>
    <mergeCell ref="Y8:AB8"/>
  </mergeCells>
  <phoneticPr fontId="2"/>
  <conditionalFormatting sqref="L8:O10">
    <cfRule type="containsBlanks" dxfId="11" priority="1">
      <formula>LEN(TRIM(L8))=0</formula>
    </cfRule>
  </conditionalFormatting>
  <hyperlinks>
    <hyperlink ref="AU1" location="目次!A1" display="目次に戻る" xr:uid="{00000000-0004-0000-0300-000000000000}"/>
  </hyperlinks>
  <printOptions horizontalCentered="1"/>
  <pageMargins left="0.19685039370078741" right="0.23622047244094491" top="0.74803149606299213" bottom="0.74803149606299213" header="0.31496062992125984" footer="0.31496062992125984"/>
  <pageSetup paperSize="9" scale="86" orientation="portrait" cellComments="asDisplayed" r:id="rId1"/>
  <headerFooter alignWithMargins="0"/>
  <colBreaks count="1" manualBreakCount="1">
    <brk id="46"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Check Box 1">
              <controlPr defaultSize="0" autoFill="0" autoLine="0" autoPict="0">
                <anchor moveWithCells="1">
                  <from>
                    <xdr:col>14</xdr:col>
                    <xdr:colOff>25400</xdr:colOff>
                    <xdr:row>19</xdr:row>
                    <xdr:rowOff>0</xdr:rowOff>
                  </from>
                  <to>
                    <xdr:col>17</xdr:col>
                    <xdr:colOff>69850</xdr:colOff>
                    <xdr:row>20</xdr:row>
                    <xdr:rowOff>31750</xdr:rowOff>
                  </to>
                </anchor>
              </controlPr>
            </control>
          </mc:Choice>
        </mc:AlternateContent>
        <mc:AlternateContent xmlns:mc="http://schemas.openxmlformats.org/markup-compatibility/2006">
          <mc:Choice Requires="x14">
            <control shapeId="646146" r:id="rId5" name="Check Box 2">
              <controlPr defaultSize="0" autoFill="0" autoLine="0" autoPict="0">
                <anchor moveWithCells="1">
                  <from>
                    <xdr:col>14</xdr:col>
                    <xdr:colOff>25400</xdr:colOff>
                    <xdr:row>18</xdr:row>
                    <xdr:rowOff>0</xdr:rowOff>
                  </from>
                  <to>
                    <xdr:col>17</xdr:col>
                    <xdr:colOff>69850</xdr:colOff>
                    <xdr:row>19</xdr:row>
                    <xdr:rowOff>31750</xdr:rowOff>
                  </to>
                </anchor>
              </controlPr>
            </control>
          </mc:Choice>
        </mc:AlternateContent>
        <mc:AlternateContent xmlns:mc="http://schemas.openxmlformats.org/markup-compatibility/2006">
          <mc:Choice Requires="x14">
            <control shapeId="646147" r:id="rId6" name="Check Box 3">
              <controlPr defaultSize="0" autoFill="0" autoLine="0" autoPict="0">
                <anchor moveWithCells="1">
                  <from>
                    <xdr:col>14</xdr:col>
                    <xdr:colOff>25400</xdr:colOff>
                    <xdr:row>20</xdr:row>
                    <xdr:rowOff>152400</xdr:rowOff>
                  </from>
                  <to>
                    <xdr:col>17</xdr:col>
                    <xdr:colOff>69850</xdr:colOff>
                    <xdr:row>22</xdr:row>
                    <xdr:rowOff>25400</xdr:rowOff>
                  </to>
                </anchor>
              </controlPr>
            </control>
          </mc:Choice>
        </mc:AlternateContent>
        <mc:AlternateContent xmlns:mc="http://schemas.openxmlformats.org/markup-compatibility/2006">
          <mc:Choice Requires="x14">
            <control shapeId="646148" r:id="rId7" name="Check Box 4">
              <controlPr defaultSize="0" autoFill="0" autoLine="0" autoPict="0">
                <anchor moveWithCells="1">
                  <from>
                    <xdr:col>14</xdr:col>
                    <xdr:colOff>25400</xdr:colOff>
                    <xdr:row>19</xdr:row>
                    <xdr:rowOff>165100</xdr:rowOff>
                  </from>
                  <to>
                    <xdr:col>17</xdr:col>
                    <xdr:colOff>69850</xdr:colOff>
                    <xdr:row>21</xdr:row>
                    <xdr:rowOff>31750</xdr:rowOff>
                  </to>
                </anchor>
              </controlPr>
            </control>
          </mc:Choice>
        </mc:AlternateContent>
        <mc:AlternateContent xmlns:mc="http://schemas.openxmlformats.org/markup-compatibility/2006">
          <mc:Choice Requires="x14">
            <control shapeId="646149" r:id="rId8" name="Check Box 5">
              <controlPr defaultSize="0" autoFill="0" autoLine="0" autoPict="0">
                <anchor moveWithCells="1">
                  <from>
                    <xdr:col>24</xdr:col>
                    <xdr:colOff>31750</xdr:colOff>
                    <xdr:row>27</xdr:row>
                    <xdr:rowOff>0</xdr:rowOff>
                  </from>
                  <to>
                    <xdr:col>28</xdr:col>
                    <xdr:colOff>38100</xdr:colOff>
                    <xdr:row>28</xdr:row>
                    <xdr:rowOff>31750</xdr:rowOff>
                  </to>
                </anchor>
              </controlPr>
            </control>
          </mc:Choice>
        </mc:AlternateContent>
        <mc:AlternateContent xmlns:mc="http://schemas.openxmlformats.org/markup-compatibility/2006">
          <mc:Choice Requires="x14">
            <control shapeId="646150" r:id="rId9" name="Check Box 6">
              <controlPr defaultSize="0" autoFill="0" autoLine="0" autoPict="0">
                <anchor moveWithCells="1">
                  <from>
                    <xdr:col>28</xdr:col>
                    <xdr:colOff>57150</xdr:colOff>
                    <xdr:row>27</xdr:row>
                    <xdr:rowOff>0</xdr:rowOff>
                  </from>
                  <to>
                    <xdr:col>31</xdr:col>
                    <xdr:colOff>0</xdr:colOff>
                    <xdr:row>28</xdr:row>
                    <xdr:rowOff>19050</xdr:rowOff>
                  </to>
                </anchor>
              </controlPr>
            </control>
          </mc:Choice>
        </mc:AlternateContent>
        <mc:AlternateContent xmlns:mc="http://schemas.openxmlformats.org/markup-compatibility/2006">
          <mc:Choice Requires="x14">
            <control shapeId="646151" r:id="rId10" name="Check Box 7">
              <controlPr defaultSize="0" autoFill="0" autoLine="0" autoPict="0">
                <anchor moveWithCells="1">
                  <from>
                    <xdr:col>24</xdr:col>
                    <xdr:colOff>31750</xdr:colOff>
                    <xdr:row>29</xdr:row>
                    <xdr:rowOff>0</xdr:rowOff>
                  </from>
                  <to>
                    <xdr:col>28</xdr:col>
                    <xdr:colOff>38100</xdr:colOff>
                    <xdr:row>30</xdr:row>
                    <xdr:rowOff>31750</xdr:rowOff>
                  </to>
                </anchor>
              </controlPr>
            </control>
          </mc:Choice>
        </mc:AlternateContent>
        <mc:AlternateContent xmlns:mc="http://schemas.openxmlformats.org/markup-compatibility/2006">
          <mc:Choice Requires="x14">
            <control shapeId="646152" r:id="rId11" name="Check Box 8">
              <controlPr defaultSize="0" autoFill="0" autoLine="0" autoPict="0">
                <anchor moveWithCells="1">
                  <from>
                    <xdr:col>28</xdr:col>
                    <xdr:colOff>57150</xdr:colOff>
                    <xdr:row>29</xdr:row>
                    <xdr:rowOff>0</xdr:rowOff>
                  </from>
                  <to>
                    <xdr:col>31</xdr:col>
                    <xdr:colOff>0</xdr:colOff>
                    <xdr:row>30</xdr:row>
                    <xdr:rowOff>19050</xdr:rowOff>
                  </to>
                </anchor>
              </controlPr>
            </control>
          </mc:Choice>
        </mc:AlternateContent>
        <mc:AlternateContent xmlns:mc="http://schemas.openxmlformats.org/markup-compatibility/2006">
          <mc:Choice Requires="x14">
            <control shapeId="646153" r:id="rId12" name="Check Box 9">
              <controlPr defaultSize="0" autoFill="0" autoLine="0" autoPict="0">
                <anchor moveWithCells="1">
                  <from>
                    <xdr:col>24</xdr:col>
                    <xdr:colOff>31750</xdr:colOff>
                    <xdr:row>31</xdr:row>
                    <xdr:rowOff>0</xdr:rowOff>
                  </from>
                  <to>
                    <xdr:col>28</xdr:col>
                    <xdr:colOff>38100</xdr:colOff>
                    <xdr:row>32</xdr:row>
                    <xdr:rowOff>31750</xdr:rowOff>
                  </to>
                </anchor>
              </controlPr>
            </control>
          </mc:Choice>
        </mc:AlternateContent>
        <mc:AlternateContent xmlns:mc="http://schemas.openxmlformats.org/markup-compatibility/2006">
          <mc:Choice Requires="x14">
            <control shapeId="646154" r:id="rId13" name="Check Box 10">
              <controlPr defaultSize="0" autoFill="0" autoLine="0" autoPict="0">
                <anchor moveWithCells="1">
                  <from>
                    <xdr:col>28</xdr:col>
                    <xdr:colOff>57150</xdr:colOff>
                    <xdr:row>31</xdr:row>
                    <xdr:rowOff>0</xdr:rowOff>
                  </from>
                  <to>
                    <xdr:col>31</xdr:col>
                    <xdr:colOff>0</xdr:colOff>
                    <xdr:row>32</xdr:row>
                    <xdr:rowOff>19050</xdr:rowOff>
                  </to>
                </anchor>
              </controlPr>
            </control>
          </mc:Choice>
        </mc:AlternateContent>
        <mc:AlternateContent xmlns:mc="http://schemas.openxmlformats.org/markup-compatibility/2006">
          <mc:Choice Requires="x14">
            <control shapeId="646155" r:id="rId14" name="Check Box 11">
              <controlPr defaultSize="0" autoFill="0" autoLine="0" autoPict="0">
                <anchor moveWithCells="1">
                  <from>
                    <xdr:col>24</xdr:col>
                    <xdr:colOff>31750</xdr:colOff>
                    <xdr:row>34</xdr:row>
                    <xdr:rowOff>0</xdr:rowOff>
                  </from>
                  <to>
                    <xdr:col>28</xdr:col>
                    <xdr:colOff>38100</xdr:colOff>
                    <xdr:row>35</xdr:row>
                    <xdr:rowOff>31750</xdr:rowOff>
                  </to>
                </anchor>
              </controlPr>
            </control>
          </mc:Choice>
        </mc:AlternateContent>
        <mc:AlternateContent xmlns:mc="http://schemas.openxmlformats.org/markup-compatibility/2006">
          <mc:Choice Requires="x14">
            <control shapeId="646156" r:id="rId15" name="Check Box 12">
              <controlPr defaultSize="0" autoFill="0" autoLine="0" autoPict="0">
                <anchor moveWithCells="1">
                  <from>
                    <xdr:col>28</xdr:col>
                    <xdr:colOff>57150</xdr:colOff>
                    <xdr:row>34</xdr:row>
                    <xdr:rowOff>0</xdr:rowOff>
                  </from>
                  <to>
                    <xdr:col>31</xdr:col>
                    <xdr:colOff>0</xdr:colOff>
                    <xdr:row>35</xdr:row>
                    <xdr:rowOff>19050</xdr:rowOff>
                  </to>
                </anchor>
              </controlPr>
            </control>
          </mc:Choice>
        </mc:AlternateContent>
        <mc:AlternateContent xmlns:mc="http://schemas.openxmlformats.org/markup-compatibility/2006">
          <mc:Choice Requires="x14">
            <control shapeId="646157" r:id="rId16" name="Check Box 13">
              <controlPr defaultSize="0" autoFill="0" autoLine="0" autoPict="0">
                <anchor moveWithCells="1">
                  <from>
                    <xdr:col>24</xdr:col>
                    <xdr:colOff>31750</xdr:colOff>
                    <xdr:row>35</xdr:row>
                    <xdr:rowOff>171450</xdr:rowOff>
                  </from>
                  <to>
                    <xdr:col>28</xdr:col>
                    <xdr:colOff>38100</xdr:colOff>
                    <xdr:row>37</xdr:row>
                    <xdr:rowOff>31750</xdr:rowOff>
                  </to>
                </anchor>
              </controlPr>
            </control>
          </mc:Choice>
        </mc:AlternateContent>
        <mc:AlternateContent xmlns:mc="http://schemas.openxmlformats.org/markup-compatibility/2006">
          <mc:Choice Requires="x14">
            <control shapeId="646158" r:id="rId17" name="Check Box 14">
              <controlPr defaultSize="0" autoFill="0" autoLine="0" autoPict="0">
                <anchor moveWithCells="1">
                  <from>
                    <xdr:col>28</xdr:col>
                    <xdr:colOff>57150</xdr:colOff>
                    <xdr:row>35</xdr:row>
                    <xdr:rowOff>171450</xdr:rowOff>
                  </from>
                  <to>
                    <xdr:col>31</xdr:col>
                    <xdr:colOff>0</xdr:colOff>
                    <xdr:row>37</xdr:row>
                    <xdr:rowOff>19050</xdr:rowOff>
                  </to>
                </anchor>
              </controlPr>
            </control>
          </mc:Choice>
        </mc:AlternateContent>
        <mc:AlternateContent xmlns:mc="http://schemas.openxmlformats.org/markup-compatibility/2006">
          <mc:Choice Requires="x14">
            <control shapeId="646159" r:id="rId18" name="Check Box 15">
              <controlPr defaultSize="0" autoFill="0" autoLine="0" autoPict="0">
                <anchor moveWithCells="1">
                  <from>
                    <xdr:col>24</xdr:col>
                    <xdr:colOff>31750</xdr:colOff>
                    <xdr:row>39</xdr:row>
                    <xdr:rowOff>0</xdr:rowOff>
                  </from>
                  <to>
                    <xdr:col>28</xdr:col>
                    <xdr:colOff>38100</xdr:colOff>
                    <xdr:row>40</xdr:row>
                    <xdr:rowOff>31750</xdr:rowOff>
                  </to>
                </anchor>
              </controlPr>
            </control>
          </mc:Choice>
        </mc:AlternateContent>
        <mc:AlternateContent xmlns:mc="http://schemas.openxmlformats.org/markup-compatibility/2006">
          <mc:Choice Requires="x14">
            <control shapeId="646160" r:id="rId19" name="Check Box 16">
              <controlPr defaultSize="0" autoFill="0" autoLine="0" autoPict="0">
                <anchor moveWithCells="1">
                  <from>
                    <xdr:col>28</xdr:col>
                    <xdr:colOff>57150</xdr:colOff>
                    <xdr:row>39</xdr:row>
                    <xdr:rowOff>0</xdr:rowOff>
                  </from>
                  <to>
                    <xdr:col>31</xdr:col>
                    <xdr:colOff>0</xdr:colOff>
                    <xdr:row>40</xdr:row>
                    <xdr:rowOff>19050</xdr:rowOff>
                  </to>
                </anchor>
              </controlPr>
            </control>
          </mc:Choice>
        </mc:AlternateContent>
        <mc:AlternateContent xmlns:mc="http://schemas.openxmlformats.org/markup-compatibility/2006">
          <mc:Choice Requires="x14">
            <control shapeId="646161" r:id="rId20" name="Check Box 17">
              <controlPr defaultSize="0" autoFill="0" autoLine="0" autoPict="0">
                <anchor moveWithCells="1">
                  <from>
                    <xdr:col>24</xdr:col>
                    <xdr:colOff>31750</xdr:colOff>
                    <xdr:row>43</xdr:row>
                    <xdr:rowOff>0</xdr:rowOff>
                  </from>
                  <to>
                    <xdr:col>28</xdr:col>
                    <xdr:colOff>38100</xdr:colOff>
                    <xdr:row>44</xdr:row>
                    <xdr:rowOff>31750</xdr:rowOff>
                  </to>
                </anchor>
              </controlPr>
            </control>
          </mc:Choice>
        </mc:AlternateContent>
        <mc:AlternateContent xmlns:mc="http://schemas.openxmlformats.org/markup-compatibility/2006">
          <mc:Choice Requires="x14">
            <control shapeId="646162" r:id="rId21" name="Check Box 18">
              <controlPr defaultSize="0" autoFill="0" autoLine="0" autoPict="0">
                <anchor moveWithCells="1">
                  <from>
                    <xdr:col>28</xdr:col>
                    <xdr:colOff>57150</xdr:colOff>
                    <xdr:row>43</xdr:row>
                    <xdr:rowOff>0</xdr:rowOff>
                  </from>
                  <to>
                    <xdr:col>31</xdr:col>
                    <xdr:colOff>0</xdr:colOff>
                    <xdr:row>44</xdr:row>
                    <xdr:rowOff>19050</xdr:rowOff>
                  </to>
                </anchor>
              </controlPr>
            </control>
          </mc:Choice>
        </mc:AlternateContent>
        <mc:AlternateContent xmlns:mc="http://schemas.openxmlformats.org/markup-compatibility/2006">
          <mc:Choice Requires="x14">
            <control shapeId="646163" r:id="rId22" name="Check Box 19">
              <controlPr defaultSize="0" autoFill="0" autoLine="0" autoPict="0">
                <anchor moveWithCells="1">
                  <from>
                    <xdr:col>24</xdr:col>
                    <xdr:colOff>31750</xdr:colOff>
                    <xdr:row>46</xdr:row>
                    <xdr:rowOff>0</xdr:rowOff>
                  </from>
                  <to>
                    <xdr:col>28</xdr:col>
                    <xdr:colOff>38100</xdr:colOff>
                    <xdr:row>47</xdr:row>
                    <xdr:rowOff>31750</xdr:rowOff>
                  </to>
                </anchor>
              </controlPr>
            </control>
          </mc:Choice>
        </mc:AlternateContent>
        <mc:AlternateContent xmlns:mc="http://schemas.openxmlformats.org/markup-compatibility/2006">
          <mc:Choice Requires="x14">
            <control shapeId="646164" r:id="rId23" name="Check Box 20">
              <controlPr defaultSize="0" autoFill="0" autoLine="0" autoPict="0">
                <anchor moveWithCells="1">
                  <from>
                    <xdr:col>28</xdr:col>
                    <xdr:colOff>57150</xdr:colOff>
                    <xdr:row>46</xdr:row>
                    <xdr:rowOff>0</xdr:rowOff>
                  </from>
                  <to>
                    <xdr:col>31</xdr:col>
                    <xdr:colOff>0</xdr:colOff>
                    <xdr:row>47</xdr:row>
                    <xdr:rowOff>19050</xdr:rowOff>
                  </to>
                </anchor>
              </controlPr>
            </control>
          </mc:Choice>
        </mc:AlternateContent>
        <mc:AlternateContent xmlns:mc="http://schemas.openxmlformats.org/markup-compatibility/2006">
          <mc:Choice Requires="x14">
            <control shapeId="646165" r:id="rId24" name="Check Box 21">
              <controlPr defaultSize="0" autoFill="0" autoLine="0" autoPict="0">
                <anchor moveWithCells="1">
                  <from>
                    <xdr:col>24</xdr:col>
                    <xdr:colOff>31750</xdr:colOff>
                    <xdr:row>50</xdr:row>
                    <xdr:rowOff>0</xdr:rowOff>
                  </from>
                  <to>
                    <xdr:col>28</xdr:col>
                    <xdr:colOff>38100</xdr:colOff>
                    <xdr:row>51</xdr:row>
                    <xdr:rowOff>31750</xdr:rowOff>
                  </to>
                </anchor>
              </controlPr>
            </control>
          </mc:Choice>
        </mc:AlternateContent>
        <mc:AlternateContent xmlns:mc="http://schemas.openxmlformats.org/markup-compatibility/2006">
          <mc:Choice Requires="x14">
            <control shapeId="646166" r:id="rId25" name="Check Box 22">
              <controlPr defaultSize="0" autoFill="0" autoLine="0" autoPict="0">
                <anchor moveWithCells="1">
                  <from>
                    <xdr:col>28</xdr:col>
                    <xdr:colOff>57150</xdr:colOff>
                    <xdr:row>50</xdr:row>
                    <xdr:rowOff>0</xdr:rowOff>
                  </from>
                  <to>
                    <xdr:col>31</xdr:col>
                    <xdr:colOff>0</xdr:colOff>
                    <xdr:row>51</xdr:row>
                    <xdr:rowOff>19050</xdr:rowOff>
                  </to>
                </anchor>
              </controlPr>
            </control>
          </mc:Choice>
        </mc:AlternateContent>
        <mc:AlternateContent xmlns:mc="http://schemas.openxmlformats.org/markup-compatibility/2006">
          <mc:Choice Requires="x14">
            <control shapeId="646169" r:id="rId26" name="Check Box 25">
              <controlPr defaultSize="0" autoFill="0" autoLine="0" autoPict="0">
                <anchor moveWithCells="1">
                  <from>
                    <xdr:col>24</xdr:col>
                    <xdr:colOff>31750</xdr:colOff>
                    <xdr:row>59</xdr:row>
                    <xdr:rowOff>0</xdr:rowOff>
                  </from>
                  <to>
                    <xdr:col>28</xdr:col>
                    <xdr:colOff>38100</xdr:colOff>
                    <xdr:row>62</xdr:row>
                    <xdr:rowOff>0</xdr:rowOff>
                  </to>
                </anchor>
              </controlPr>
            </control>
          </mc:Choice>
        </mc:AlternateContent>
        <mc:AlternateContent xmlns:mc="http://schemas.openxmlformats.org/markup-compatibility/2006">
          <mc:Choice Requires="x14">
            <control shapeId="646170" r:id="rId27" name="Check Box 26">
              <controlPr defaultSize="0" autoFill="0" autoLine="0" autoPict="0">
                <anchor moveWithCells="1">
                  <from>
                    <xdr:col>28</xdr:col>
                    <xdr:colOff>57150</xdr:colOff>
                    <xdr:row>59</xdr:row>
                    <xdr:rowOff>0</xdr:rowOff>
                  </from>
                  <to>
                    <xdr:col>31</xdr:col>
                    <xdr:colOff>0</xdr:colOff>
                    <xdr:row>61</xdr:row>
                    <xdr:rowOff>146050</xdr:rowOff>
                  </to>
                </anchor>
              </controlPr>
            </control>
          </mc:Choice>
        </mc:AlternateContent>
        <mc:AlternateContent xmlns:mc="http://schemas.openxmlformats.org/markup-compatibility/2006">
          <mc:Choice Requires="x14">
            <control shapeId="646171" r:id="rId28" name="Check Box 27">
              <controlPr defaultSize="0" autoFill="0" autoLine="0" autoPict="0">
                <anchor moveWithCells="1">
                  <from>
                    <xdr:col>24</xdr:col>
                    <xdr:colOff>31750</xdr:colOff>
                    <xdr:row>63</xdr:row>
                    <xdr:rowOff>0</xdr:rowOff>
                  </from>
                  <to>
                    <xdr:col>28</xdr:col>
                    <xdr:colOff>38100</xdr:colOff>
                    <xdr:row>64</xdr:row>
                    <xdr:rowOff>31750</xdr:rowOff>
                  </to>
                </anchor>
              </controlPr>
            </control>
          </mc:Choice>
        </mc:AlternateContent>
        <mc:AlternateContent xmlns:mc="http://schemas.openxmlformats.org/markup-compatibility/2006">
          <mc:Choice Requires="x14">
            <control shapeId="646172" r:id="rId29" name="Check Box 28">
              <controlPr defaultSize="0" autoFill="0" autoLine="0" autoPict="0">
                <anchor moveWithCells="1">
                  <from>
                    <xdr:col>28</xdr:col>
                    <xdr:colOff>57150</xdr:colOff>
                    <xdr:row>63</xdr:row>
                    <xdr:rowOff>0</xdr:rowOff>
                  </from>
                  <to>
                    <xdr:col>31</xdr:col>
                    <xdr:colOff>0</xdr:colOff>
                    <xdr:row>64</xdr:row>
                    <xdr:rowOff>19050</xdr:rowOff>
                  </to>
                </anchor>
              </controlPr>
            </control>
          </mc:Choice>
        </mc:AlternateContent>
        <mc:AlternateContent xmlns:mc="http://schemas.openxmlformats.org/markup-compatibility/2006">
          <mc:Choice Requires="x14">
            <control shapeId="646173" r:id="rId30" name="Check Box 29">
              <controlPr defaultSize="0" autoFill="0" autoLine="0" autoPict="0">
                <anchor moveWithCells="1">
                  <from>
                    <xdr:col>24</xdr:col>
                    <xdr:colOff>31750</xdr:colOff>
                    <xdr:row>66</xdr:row>
                    <xdr:rowOff>0</xdr:rowOff>
                  </from>
                  <to>
                    <xdr:col>28</xdr:col>
                    <xdr:colOff>38100</xdr:colOff>
                    <xdr:row>67</xdr:row>
                    <xdr:rowOff>0</xdr:rowOff>
                  </to>
                </anchor>
              </controlPr>
            </control>
          </mc:Choice>
        </mc:AlternateContent>
        <mc:AlternateContent xmlns:mc="http://schemas.openxmlformats.org/markup-compatibility/2006">
          <mc:Choice Requires="x14">
            <control shapeId="646174" r:id="rId31" name="Check Box 30">
              <controlPr defaultSize="0" autoFill="0" autoLine="0" autoPict="0">
                <anchor moveWithCells="1">
                  <from>
                    <xdr:col>28</xdr:col>
                    <xdr:colOff>57150</xdr:colOff>
                    <xdr:row>66</xdr:row>
                    <xdr:rowOff>0</xdr:rowOff>
                  </from>
                  <to>
                    <xdr:col>31</xdr:col>
                    <xdr:colOff>0</xdr:colOff>
                    <xdr:row>66</xdr:row>
                    <xdr:rowOff>165100</xdr:rowOff>
                  </to>
                </anchor>
              </controlPr>
            </control>
          </mc:Choice>
        </mc:AlternateContent>
        <mc:AlternateContent xmlns:mc="http://schemas.openxmlformats.org/markup-compatibility/2006">
          <mc:Choice Requires="x14">
            <control shapeId="646185" r:id="rId32" name="Check Box 41">
              <controlPr defaultSize="0" autoFill="0" autoLine="0" autoPict="0">
                <anchor moveWithCells="1">
                  <from>
                    <xdr:col>9</xdr:col>
                    <xdr:colOff>44450</xdr:colOff>
                    <xdr:row>25</xdr:row>
                    <xdr:rowOff>50800</xdr:rowOff>
                  </from>
                  <to>
                    <xdr:col>11</xdr:col>
                    <xdr:colOff>50800</xdr:colOff>
                    <xdr:row>26</xdr:row>
                    <xdr:rowOff>82550</xdr:rowOff>
                  </to>
                </anchor>
              </controlPr>
            </control>
          </mc:Choice>
        </mc:AlternateContent>
        <mc:AlternateContent xmlns:mc="http://schemas.openxmlformats.org/markup-compatibility/2006">
          <mc:Choice Requires="x14">
            <control shapeId="646186" r:id="rId33" name="Check Box 42">
              <controlPr defaultSize="0" autoFill="0" autoLine="0" autoPict="0">
                <anchor moveWithCells="1">
                  <from>
                    <xdr:col>12</xdr:col>
                    <xdr:colOff>38100</xdr:colOff>
                    <xdr:row>25</xdr:row>
                    <xdr:rowOff>50800</xdr:rowOff>
                  </from>
                  <to>
                    <xdr:col>13</xdr:col>
                    <xdr:colOff>127000</xdr:colOff>
                    <xdr:row>26</xdr:row>
                    <xdr:rowOff>82550</xdr:rowOff>
                  </to>
                </anchor>
              </controlPr>
            </control>
          </mc:Choice>
        </mc:AlternateContent>
        <mc:AlternateContent xmlns:mc="http://schemas.openxmlformats.org/markup-compatibility/2006">
          <mc:Choice Requires="x14">
            <control shapeId="646187" r:id="rId34" name="Check Box 43">
              <controlPr defaultSize="0" autoFill="0" autoLine="0" autoPict="0">
                <anchor moveWithCells="1">
                  <from>
                    <xdr:col>9</xdr:col>
                    <xdr:colOff>44450</xdr:colOff>
                    <xdr:row>26</xdr:row>
                    <xdr:rowOff>114300</xdr:rowOff>
                  </from>
                  <to>
                    <xdr:col>11</xdr:col>
                    <xdr:colOff>50800</xdr:colOff>
                    <xdr:row>27</xdr:row>
                    <xdr:rowOff>114300</xdr:rowOff>
                  </to>
                </anchor>
              </controlPr>
            </control>
          </mc:Choice>
        </mc:AlternateContent>
        <mc:AlternateContent xmlns:mc="http://schemas.openxmlformats.org/markup-compatibility/2006">
          <mc:Choice Requires="x14">
            <control shapeId="646188" r:id="rId35" name="Check Box 44">
              <controlPr defaultSize="0" autoFill="0" autoLine="0" autoPict="0">
                <anchor moveWithCells="1">
                  <from>
                    <xdr:col>12</xdr:col>
                    <xdr:colOff>38100</xdr:colOff>
                    <xdr:row>26</xdr:row>
                    <xdr:rowOff>114300</xdr:rowOff>
                  </from>
                  <to>
                    <xdr:col>13</xdr:col>
                    <xdr:colOff>127000</xdr:colOff>
                    <xdr:row>27</xdr:row>
                    <xdr:rowOff>114300</xdr:rowOff>
                  </to>
                </anchor>
              </controlPr>
            </control>
          </mc:Choice>
        </mc:AlternateContent>
        <mc:AlternateContent xmlns:mc="http://schemas.openxmlformats.org/markup-compatibility/2006">
          <mc:Choice Requires="x14">
            <control shapeId="646189" r:id="rId36" name="Check Box 45">
              <controlPr defaultSize="0" autoFill="0" autoLine="0" autoPict="0">
                <anchor moveWithCells="1">
                  <from>
                    <xdr:col>21</xdr:col>
                    <xdr:colOff>165100</xdr:colOff>
                    <xdr:row>25</xdr:row>
                    <xdr:rowOff>50800</xdr:rowOff>
                  </from>
                  <to>
                    <xdr:col>22</xdr:col>
                    <xdr:colOff>107950</xdr:colOff>
                    <xdr:row>26</xdr:row>
                    <xdr:rowOff>82550</xdr:rowOff>
                  </to>
                </anchor>
              </controlPr>
            </control>
          </mc:Choice>
        </mc:AlternateContent>
        <mc:AlternateContent xmlns:mc="http://schemas.openxmlformats.org/markup-compatibility/2006">
          <mc:Choice Requires="x14">
            <control shapeId="646190" r:id="rId37" name="Check Box 46">
              <controlPr defaultSize="0" autoFill="0" autoLine="0" autoPict="0">
                <anchor moveWithCells="1">
                  <from>
                    <xdr:col>23</xdr:col>
                    <xdr:colOff>88900</xdr:colOff>
                    <xdr:row>25</xdr:row>
                    <xdr:rowOff>50800</xdr:rowOff>
                  </from>
                  <to>
                    <xdr:col>25</xdr:col>
                    <xdr:colOff>31750</xdr:colOff>
                    <xdr:row>26</xdr:row>
                    <xdr:rowOff>82550</xdr:rowOff>
                  </to>
                </anchor>
              </controlPr>
            </control>
          </mc:Choice>
        </mc:AlternateContent>
        <mc:AlternateContent xmlns:mc="http://schemas.openxmlformats.org/markup-compatibility/2006">
          <mc:Choice Requires="x14">
            <control shapeId="646191" r:id="rId38" name="Check Box 47">
              <controlPr defaultSize="0" autoFill="0" autoLine="0" autoPict="0">
                <anchor moveWithCells="1">
                  <from>
                    <xdr:col>21</xdr:col>
                    <xdr:colOff>158750</xdr:colOff>
                    <xdr:row>26</xdr:row>
                    <xdr:rowOff>107950</xdr:rowOff>
                  </from>
                  <to>
                    <xdr:col>22</xdr:col>
                    <xdr:colOff>107950</xdr:colOff>
                    <xdr:row>27</xdr:row>
                    <xdr:rowOff>107950</xdr:rowOff>
                  </to>
                </anchor>
              </controlPr>
            </control>
          </mc:Choice>
        </mc:AlternateContent>
        <mc:AlternateContent xmlns:mc="http://schemas.openxmlformats.org/markup-compatibility/2006">
          <mc:Choice Requires="x14">
            <control shapeId="646192" r:id="rId39" name="Check Box 48">
              <controlPr defaultSize="0" autoFill="0" autoLine="0" autoPict="0">
                <anchor moveWithCells="1">
                  <from>
                    <xdr:col>23</xdr:col>
                    <xdr:colOff>88900</xdr:colOff>
                    <xdr:row>26</xdr:row>
                    <xdr:rowOff>107950</xdr:rowOff>
                  </from>
                  <to>
                    <xdr:col>25</xdr:col>
                    <xdr:colOff>31750</xdr:colOff>
                    <xdr:row>27</xdr:row>
                    <xdr:rowOff>114300</xdr:rowOff>
                  </to>
                </anchor>
              </controlPr>
            </control>
          </mc:Choice>
        </mc:AlternateContent>
        <mc:AlternateContent xmlns:mc="http://schemas.openxmlformats.org/markup-compatibility/2006">
          <mc:Choice Requires="x14">
            <control shapeId="646193" r:id="rId40" name="Check Box 49">
              <controlPr defaultSize="0" autoFill="0" autoLine="0" autoPict="0">
                <anchor moveWithCells="1">
                  <from>
                    <xdr:col>31</xdr:col>
                    <xdr:colOff>95250</xdr:colOff>
                    <xdr:row>25</xdr:row>
                    <xdr:rowOff>82550</xdr:rowOff>
                  </from>
                  <to>
                    <xdr:col>33</xdr:col>
                    <xdr:colOff>101600</xdr:colOff>
                    <xdr:row>26</xdr:row>
                    <xdr:rowOff>82550</xdr:rowOff>
                  </to>
                </anchor>
              </controlPr>
            </control>
          </mc:Choice>
        </mc:AlternateContent>
        <mc:AlternateContent xmlns:mc="http://schemas.openxmlformats.org/markup-compatibility/2006">
          <mc:Choice Requires="x14">
            <control shapeId="646194" r:id="rId41" name="Check Box 50">
              <controlPr defaultSize="0" autoFill="0" autoLine="0" autoPict="0">
                <anchor moveWithCells="1">
                  <from>
                    <xdr:col>34</xdr:col>
                    <xdr:colOff>127000</xdr:colOff>
                    <xdr:row>25</xdr:row>
                    <xdr:rowOff>82550</xdr:rowOff>
                  </from>
                  <to>
                    <xdr:col>36</xdr:col>
                    <xdr:colOff>76200</xdr:colOff>
                    <xdr:row>26</xdr:row>
                    <xdr:rowOff>82550</xdr:rowOff>
                  </to>
                </anchor>
              </controlPr>
            </control>
          </mc:Choice>
        </mc:AlternateContent>
        <mc:AlternateContent xmlns:mc="http://schemas.openxmlformats.org/markup-compatibility/2006">
          <mc:Choice Requires="x14">
            <control shapeId="646195" r:id="rId42" name="Check Box 51">
              <controlPr defaultSize="0" autoFill="0" autoLine="0" autoPict="0">
                <anchor moveWithCells="1">
                  <from>
                    <xdr:col>24</xdr:col>
                    <xdr:colOff>31750</xdr:colOff>
                    <xdr:row>57</xdr:row>
                    <xdr:rowOff>0</xdr:rowOff>
                  </from>
                  <to>
                    <xdr:col>28</xdr:col>
                    <xdr:colOff>38100</xdr:colOff>
                    <xdr:row>58</xdr:row>
                    <xdr:rowOff>31750</xdr:rowOff>
                  </to>
                </anchor>
              </controlPr>
            </control>
          </mc:Choice>
        </mc:AlternateContent>
        <mc:AlternateContent xmlns:mc="http://schemas.openxmlformats.org/markup-compatibility/2006">
          <mc:Choice Requires="x14">
            <control shapeId="646196" r:id="rId43" name="Check Box 52">
              <controlPr defaultSize="0" autoFill="0" autoLine="0" autoPict="0">
                <anchor moveWithCells="1">
                  <from>
                    <xdr:col>28</xdr:col>
                    <xdr:colOff>57150</xdr:colOff>
                    <xdr:row>57</xdr:row>
                    <xdr:rowOff>0</xdr:rowOff>
                  </from>
                  <to>
                    <xdr:col>31</xdr:col>
                    <xdr:colOff>0</xdr:colOff>
                    <xdr:row>58</xdr:row>
                    <xdr:rowOff>19050</xdr:rowOff>
                  </to>
                </anchor>
              </controlPr>
            </control>
          </mc:Choice>
        </mc:AlternateContent>
        <mc:AlternateContent xmlns:mc="http://schemas.openxmlformats.org/markup-compatibility/2006">
          <mc:Choice Requires="x14">
            <control shapeId="646204" r:id="rId44" name="Check Box 60">
              <controlPr defaultSize="0" autoFill="0" autoLine="0" autoPict="0">
                <anchor moveWithCells="1">
                  <from>
                    <xdr:col>24</xdr:col>
                    <xdr:colOff>31750</xdr:colOff>
                    <xdr:row>53</xdr:row>
                    <xdr:rowOff>12700</xdr:rowOff>
                  </from>
                  <to>
                    <xdr:col>28</xdr:col>
                    <xdr:colOff>38100</xdr:colOff>
                    <xdr:row>54</xdr:row>
                    <xdr:rowOff>38100</xdr:rowOff>
                  </to>
                </anchor>
              </controlPr>
            </control>
          </mc:Choice>
        </mc:AlternateContent>
        <mc:AlternateContent xmlns:mc="http://schemas.openxmlformats.org/markup-compatibility/2006">
          <mc:Choice Requires="x14">
            <control shapeId="646205" r:id="rId45" name="Check Box 61">
              <controlPr defaultSize="0" autoFill="0" autoLine="0" autoPict="0">
                <anchor moveWithCells="1">
                  <from>
                    <xdr:col>28</xdr:col>
                    <xdr:colOff>57150</xdr:colOff>
                    <xdr:row>53</xdr:row>
                    <xdr:rowOff>12700</xdr:rowOff>
                  </from>
                  <to>
                    <xdr:col>31</xdr:col>
                    <xdr:colOff>0</xdr:colOff>
                    <xdr:row>54</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CF68"/>
  <sheetViews>
    <sheetView showGridLines="0" view="pageBreakPreview" zoomScale="70" zoomScaleNormal="100" zoomScaleSheetLayoutView="70" workbookViewId="0">
      <selection activeCell="B1" sqref="B1:AN1"/>
    </sheetView>
  </sheetViews>
  <sheetFormatPr defaultColWidth="8" defaultRowHeight="12"/>
  <cols>
    <col min="1" max="1" width="1.453125" style="5" customWidth="1"/>
    <col min="2" max="2" width="1.6328125" style="5" customWidth="1"/>
    <col min="3" max="26" width="2.36328125" style="5" customWidth="1"/>
    <col min="27" max="27" width="3.453125" style="5" customWidth="1"/>
    <col min="28" max="28" width="2.36328125" style="542" customWidth="1"/>
    <col min="29" max="105" width="2.36328125" style="5" customWidth="1"/>
    <col min="106" max="16384" width="8" style="5"/>
  </cols>
  <sheetData>
    <row r="1" spans="1:84" ht="14.15" customHeight="1">
      <c r="B1" s="2394" t="s">
        <v>734</v>
      </c>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846"/>
      <c r="AP1" s="2071" t="s">
        <v>1428</v>
      </c>
      <c r="AQ1" s="2071"/>
      <c r="AR1" s="2071"/>
      <c r="AS1" s="2071"/>
      <c r="AT1" s="2071"/>
    </row>
    <row r="2" spans="1:84" ht="5.15" customHeight="1" thickBot="1"/>
    <row r="3" spans="1:84" ht="14.15" customHeight="1">
      <c r="B3" s="2418" t="s">
        <v>206</v>
      </c>
      <c r="C3" s="2419"/>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t="s">
        <v>155</v>
      </c>
      <c r="AC3" s="2419"/>
      <c r="AD3" s="2419"/>
      <c r="AE3" s="2419"/>
      <c r="AF3" s="2419"/>
      <c r="AG3" s="2419"/>
      <c r="AH3" s="2419"/>
      <c r="AI3" s="2419"/>
      <c r="AJ3" s="2419"/>
      <c r="AK3" s="2419"/>
      <c r="AL3" s="2419"/>
      <c r="AM3" s="2419"/>
      <c r="AN3" s="2420"/>
      <c r="AO3" s="145"/>
      <c r="AR3" s="5" t="s">
        <v>1755</v>
      </c>
    </row>
    <row r="4" spans="1:84" ht="13.5" customHeight="1">
      <c r="A4" s="6"/>
      <c r="B4" s="68"/>
      <c r="C4" s="6"/>
      <c r="D4" s="6"/>
      <c r="E4" s="6"/>
      <c r="F4" s="6"/>
      <c r="G4" s="6"/>
      <c r="H4" s="6"/>
      <c r="I4" s="6"/>
      <c r="J4" s="6"/>
      <c r="K4" s="6"/>
      <c r="L4" s="6"/>
      <c r="M4" s="6"/>
      <c r="N4" s="6"/>
      <c r="O4" s="6"/>
      <c r="P4" s="6"/>
      <c r="Q4" s="1"/>
      <c r="R4" s="96"/>
      <c r="S4" s="96"/>
      <c r="T4" s="97"/>
      <c r="U4" s="98"/>
      <c r="V4" s="98"/>
      <c r="W4" s="6"/>
      <c r="X4" s="6"/>
      <c r="Y4" s="6"/>
      <c r="Z4" s="6"/>
      <c r="AB4" s="543"/>
      <c r="AC4" s="205"/>
      <c r="AD4" s="205"/>
      <c r="AE4" s="205"/>
      <c r="AF4" s="205"/>
      <c r="AG4" s="119"/>
      <c r="AH4" s="6"/>
      <c r="AI4" s="6"/>
      <c r="AJ4" s="6"/>
      <c r="AK4" s="6"/>
      <c r="AL4" s="6"/>
      <c r="AM4" s="6"/>
      <c r="AN4" s="268"/>
      <c r="AO4" s="68"/>
      <c r="AP4" s="6"/>
      <c r="AQ4" s="6"/>
      <c r="AR4" s="81"/>
      <c r="AS4" s="81"/>
      <c r="AT4" s="265"/>
    </row>
    <row r="5" spans="1:84" ht="13.5" customHeight="1">
      <c r="A5" s="6"/>
      <c r="B5" s="68"/>
      <c r="C5" s="6"/>
      <c r="D5" s="1" t="s">
        <v>1534</v>
      </c>
      <c r="F5" s="1"/>
      <c r="G5" s="6"/>
      <c r="H5" s="6"/>
      <c r="I5" s="6"/>
      <c r="J5" s="6"/>
      <c r="K5" s="6"/>
      <c r="L5" s="6"/>
      <c r="M5" s="6"/>
      <c r="N5" s="6"/>
      <c r="O5" s="6"/>
      <c r="P5" s="6"/>
      <c r="Q5" s="1"/>
      <c r="R5" s="96"/>
      <c r="S5" s="96"/>
      <c r="T5" s="97"/>
      <c r="U5" s="98"/>
      <c r="V5" s="98"/>
      <c r="W5" s="6"/>
      <c r="X5" s="6"/>
      <c r="Y5" s="6"/>
      <c r="Z5" s="6"/>
      <c r="AB5" s="539" t="s">
        <v>165</v>
      </c>
      <c r="AC5" s="6" t="s">
        <v>1541</v>
      </c>
      <c r="AG5" s="6"/>
      <c r="AH5" s="6"/>
      <c r="AI5" s="6"/>
      <c r="AJ5" s="6"/>
      <c r="AK5" s="6"/>
      <c r="AL5" s="6"/>
      <c r="AM5" s="6"/>
      <c r="AN5" s="268"/>
      <c r="AO5" s="68"/>
      <c r="AP5" s="6"/>
      <c r="AQ5" s="6"/>
      <c r="AR5" s="799"/>
      <c r="AS5" s="1523"/>
      <c r="AT5" s="259"/>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ht="13.5" customHeight="1">
      <c r="A6" s="6"/>
      <c r="B6" s="68"/>
      <c r="C6" s="6"/>
      <c r="D6" s="6"/>
      <c r="E6" s="6"/>
      <c r="F6" s="6"/>
      <c r="G6" s="6"/>
      <c r="H6" s="6"/>
      <c r="I6" s="6"/>
      <c r="J6" s="6"/>
      <c r="K6" s="6"/>
      <c r="L6" s="6"/>
      <c r="M6" s="6"/>
      <c r="N6" s="6"/>
      <c r="O6" s="6"/>
      <c r="P6" s="6"/>
      <c r="Q6" s="1"/>
      <c r="R6" s="96"/>
      <c r="S6" s="96"/>
      <c r="T6" s="97"/>
      <c r="U6" s="98"/>
      <c r="V6" s="98"/>
      <c r="W6" s="6"/>
      <c r="X6" s="6"/>
      <c r="Y6" s="6"/>
      <c r="Z6" s="6"/>
      <c r="AB6" s="539"/>
      <c r="AC6" s="6"/>
      <c r="AG6" s="6"/>
      <c r="AH6" s="6"/>
      <c r="AI6" s="6"/>
      <c r="AJ6" s="6"/>
      <c r="AK6" s="6"/>
      <c r="AL6" s="6"/>
      <c r="AM6" s="6"/>
      <c r="AN6" s="268"/>
      <c r="AO6" s="68"/>
      <c r="AP6" s="6"/>
      <c r="AQ6" s="6"/>
      <c r="AR6" s="17"/>
      <c r="AS6" s="799"/>
      <c r="AT6" s="354"/>
      <c r="AU6" s="354"/>
      <c r="AV6" s="354"/>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ht="13.5" customHeight="1">
      <c r="A7" s="6"/>
      <c r="B7" s="68"/>
      <c r="C7" s="6"/>
      <c r="D7" s="1" t="s">
        <v>1535</v>
      </c>
      <c r="F7" s="6"/>
      <c r="G7" s="6"/>
      <c r="H7" s="6"/>
      <c r="I7" s="6"/>
      <c r="J7" s="6"/>
      <c r="K7" s="6"/>
      <c r="L7" s="6"/>
      <c r="M7" s="6"/>
      <c r="N7" s="6"/>
      <c r="O7" s="6"/>
      <c r="P7" s="6"/>
      <c r="Q7" s="1"/>
      <c r="R7" s="96"/>
      <c r="S7" s="96"/>
      <c r="T7" s="97"/>
      <c r="U7" s="98"/>
      <c r="V7" s="98"/>
      <c r="W7" s="6"/>
      <c r="X7" s="6"/>
      <c r="Y7" s="6"/>
      <c r="Z7" s="6"/>
      <c r="AB7" s="539" t="s">
        <v>165</v>
      </c>
      <c r="AC7" s="6" t="s">
        <v>1540</v>
      </c>
      <c r="AG7" s="6"/>
      <c r="AH7" s="6"/>
      <c r="AI7" s="6"/>
      <c r="AJ7" s="6"/>
      <c r="AK7" s="6"/>
      <c r="AL7" s="6"/>
      <c r="AM7" s="6"/>
      <c r="AN7" s="268"/>
      <c r="AO7" s="68"/>
      <c r="AP7" s="6"/>
      <c r="AQ7" s="6"/>
      <c r="AS7" s="850"/>
      <c r="AT7" s="850"/>
      <c r="AU7" s="850"/>
      <c r="AV7" s="850"/>
      <c r="AW7" s="850"/>
      <c r="AX7" s="850"/>
      <c r="AY7" s="850"/>
      <c r="AZ7" s="850"/>
      <c r="BA7" s="850"/>
      <c r="BB7" s="850"/>
      <c r="BC7" s="850"/>
      <c r="BD7" s="850"/>
      <c r="BE7" s="850"/>
      <c r="BF7" s="850"/>
      <c r="BG7" s="850"/>
      <c r="BH7" s="850"/>
      <c r="BI7" s="850"/>
      <c r="BJ7" s="850"/>
      <c r="BK7" s="850"/>
      <c r="BL7" s="850"/>
      <c r="BM7" s="850"/>
      <c r="BN7" s="850"/>
      <c r="BO7" s="850"/>
      <c r="BP7" s="850"/>
      <c r="BQ7" s="850"/>
      <c r="BR7" s="850"/>
      <c r="BS7" s="850"/>
      <c r="BT7" s="850"/>
      <c r="BU7" s="850"/>
      <c r="BV7" s="850"/>
      <c r="BW7" s="850"/>
      <c r="BX7" s="850"/>
      <c r="BY7" s="850"/>
      <c r="BZ7" s="850"/>
      <c r="CA7" s="850"/>
      <c r="CB7" s="850"/>
      <c r="CC7" s="850"/>
      <c r="CD7" s="850"/>
      <c r="CE7" s="850"/>
      <c r="CF7" s="850"/>
    </row>
    <row r="8" spans="1:84" ht="13.5" customHeight="1">
      <c r="A8" s="6"/>
      <c r="B8" s="68"/>
      <c r="C8" s="6"/>
      <c r="D8" s="1"/>
      <c r="E8" s="1" t="s">
        <v>696</v>
      </c>
      <c r="F8" s="6"/>
      <c r="G8" s="6"/>
      <c r="H8" s="6"/>
      <c r="I8" s="6"/>
      <c r="J8" s="6"/>
      <c r="K8" s="6"/>
      <c r="L8" s="6"/>
      <c r="M8" s="6"/>
      <c r="N8" s="6"/>
      <c r="O8" s="6"/>
      <c r="P8" s="6"/>
      <c r="Q8" s="1"/>
      <c r="R8" s="96"/>
      <c r="S8" s="96"/>
      <c r="T8" s="97"/>
      <c r="U8" s="98"/>
      <c r="V8" s="98"/>
      <c r="W8" s="6"/>
      <c r="X8" s="6"/>
      <c r="Y8" s="6"/>
      <c r="Z8" s="6"/>
      <c r="AB8" s="539"/>
      <c r="AC8" s="6"/>
      <c r="AG8" s="6"/>
      <c r="AH8" s="6"/>
      <c r="AI8" s="6"/>
      <c r="AJ8" s="6"/>
      <c r="AK8" s="6"/>
      <c r="AL8" s="6"/>
      <c r="AM8" s="6"/>
      <c r="AN8" s="268"/>
      <c r="AO8" s="68"/>
      <c r="AP8" s="6"/>
      <c r="AQ8" s="6"/>
      <c r="AS8" s="1524"/>
      <c r="AT8" s="850"/>
      <c r="AU8" s="850"/>
      <c r="AV8" s="850"/>
      <c r="AW8" s="850"/>
      <c r="AX8" s="850"/>
      <c r="AY8" s="354"/>
      <c r="AZ8" s="354"/>
      <c r="BA8" s="354"/>
      <c r="BB8" s="354"/>
      <c r="BC8" s="354"/>
      <c r="BD8" s="354"/>
      <c r="BE8" s="354"/>
      <c r="BF8" s="354"/>
      <c r="BG8" s="354"/>
      <c r="BH8" s="354"/>
      <c r="BI8" s="354"/>
      <c r="BJ8" s="354"/>
      <c r="BK8" s="354"/>
      <c r="BL8" s="354"/>
      <c r="BM8" s="121"/>
      <c r="BN8" s="121"/>
      <c r="BO8" s="121"/>
      <c r="BP8" s="121"/>
      <c r="BQ8" s="121"/>
      <c r="BR8" s="121"/>
      <c r="BS8" s="121"/>
      <c r="BT8" s="121"/>
      <c r="BU8" s="121"/>
      <c r="BV8" s="121"/>
      <c r="BW8" s="121"/>
      <c r="BX8" s="121"/>
      <c r="BY8" s="121"/>
      <c r="BZ8" s="121"/>
      <c r="CA8" s="121"/>
      <c r="CB8" s="121"/>
      <c r="CC8" s="121"/>
      <c r="CD8" s="121"/>
      <c r="CE8" s="121"/>
      <c r="CF8" s="121"/>
    </row>
    <row r="9" spans="1:84" ht="13.5" customHeight="1">
      <c r="A9" s="6"/>
      <c r="B9" s="68"/>
      <c r="C9" s="6"/>
      <c r="D9" s="6"/>
      <c r="E9" s="6"/>
      <c r="F9" s="6"/>
      <c r="G9" s="6"/>
      <c r="H9" s="6"/>
      <c r="I9" s="6"/>
      <c r="J9" s="6"/>
      <c r="K9" s="6"/>
      <c r="L9" s="6"/>
      <c r="M9" s="6"/>
      <c r="N9" s="6"/>
      <c r="O9" s="6"/>
      <c r="P9" s="6"/>
      <c r="Q9" s="1"/>
      <c r="R9" s="96"/>
      <c r="S9" s="96"/>
      <c r="T9" s="97"/>
      <c r="U9" s="98"/>
      <c r="V9" s="98"/>
      <c r="W9" s="6"/>
      <c r="X9" s="6"/>
      <c r="Y9" s="6"/>
      <c r="Z9" s="6"/>
      <c r="AB9" s="539"/>
      <c r="AC9" s="6"/>
      <c r="AG9" s="6"/>
      <c r="AH9" s="6"/>
      <c r="AI9" s="6"/>
      <c r="AJ9" s="6"/>
      <c r="AK9" s="6"/>
      <c r="AL9" s="6"/>
      <c r="AM9" s="6"/>
      <c r="AN9" s="268"/>
      <c r="AO9" s="68"/>
      <c r="AP9" s="6"/>
      <c r="AQ9" s="6"/>
      <c r="AR9" s="354"/>
      <c r="AS9" s="850"/>
      <c r="AT9" s="850"/>
      <c r="AU9" s="850"/>
      <c r="AV9" s="850"/>
      <c r="AW9" s="850"/>
      <c r="AX9" s="850"/>
      <c r="AY9" s="850"/>
      <c r="AZ9" s="850"/>
      <c r="BA9" s="850"/>
      <c r="BB9" s="850"/>
      <c r="BC9" s="850"/>
      <c r="BD9" s="850"/>
      <c r="BE9" s="850"/>
      <c r="BF9" s="850"/>
      <c r="BG9" s="850"/>
      <c r="BH9" s="850"/>
      <c r="BI9" s="850"/>
      <c r="BJ9" s="850"/>
      <c r="BK9" s="850"/>
      <c r="BL9" s="850"/>
      <c r="BM9" s="850"/>
      <c r="BN9" s="850"/>
      <c r="BO9" s="850"/>
      <c r="BP9" s="850"/>
      <c r="BQ9" s="850"/>
      <c r="BR9" s="850"/>
      <c r="BS9" s="850"/>
      <c r="BT9" s="850"/>
      <c r="BU9" s="850"/>
      <c r="BV9" s="850"/>
      <c r="BW9" s="850"/>
      <c r="BX9" s="850"/>
      <c r="BY9" s="850"/>
      <c r="BZ9" s="850"/>
      <c r="CA9" s="850"/>
      <c r="CB9" s="850"/>
      <c r="CC9" s="850"/>
      <c r="CD9" s="850"/>
      <c r="CE9" s="850"/>
      <c r="CF9" s="850"/>
    </row>
    <row r="10" spans="1:84" ht="13.5" customHeight="1">
      <c r="A10" s="6"/>
      <c r="B10" s="68"/>
      <c r="C10" s="6"/>
      <c r="D10" s="1" t="s">
        <v>1875</v>
      </c>
      <c r="F10" s="6"/>
      <c r="G10" s="6"/>
      <c r="H10" s="6"/>
      <c r="I10" s="6"/>
      <c r="J10" s="6"/>
      <c r="K10" s="6"/>
      <c r="L10" s="6"/>
      <c r="M10" s="6"/>
      <c r="N10" s="6"/>
      <c r="O10" s="6"/>
      <c r="P10" s="6"/>
      <c r="Q10" s="1"/>
      <c r="R10" s="96"/>
      <c r="S10" s="96"/>
      <c r="T10" s="97"/>
      <c r="U10" s="98"/>
      <c r="V10" s="98"/>
      <c r="W10" s="6"/>
      <c r="X10" s="6"/>
      <c r="Y10" s="6"/>
      <c r="Z10" s="6"/>
      <c r="AB10" s="539" t="s">
        <v>165</v>
      </c>
      <c r="AC10" s="6" t="s">
        <v>1539</v>
      </c>
      <c r="AG10" s="6"/>
      <c r="AH10" s="6"/>
      <c r="AI10" s="6"/>
      <c r="AJ10" s="6"/>
      <c r="AK10" s="6"/>
      <c r="AL10" s="6"/>
      <c r="AM10" s="6"/>
      <c r="AN10" s="268"/>
      <c r="AO10" s="68"/>
      <c r="AP10" s="6"/>
      <c r="AQ10" s="6"/>
      <c r="AR10" s="354"/>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row>
    <row r="11" spans="1:84" ht="13.5" customHeight="1">
      <c r="A11" s="6"/>
      <c r="B11" s="68"/>
      <c r="C11" s="6"/>
      <c r="D11" s="1"/>
      <c r="E11" s="1" t="s">
        <v>1876</v>
      </c>
      <c r="F11" s="6"/>
      <c r="G11" s="6"/>
      <c r="H11" s="6"/>
      <c r="I11" s="6"/>
      <c r="J11" s="6"/>
      <c r="K11" s="6"/>
      <c r="L11" s="1279"/>
      <c r="M11" s="6"/>
      <c r="N11" s="6"/>
      <c r="O11" s="6"/>
      <c r="P11" s="6"/>
      <c r="Q11" s="1"/>
      <c r="R11" s="96"/>
      <c r="S11" s="96"/>
      <c r="T11" s="97"/>
      <c r="U11" s="98"/>
      <c r="V11" s="98"/>
      <c r="W11" s="6"/>
      <c r="X11" s="6"/>
      <c r="Y11" s="6"/>
      <c r="Z11" s="6"/>
      <c r="AB11" s="808"/>
      <c r="AG11" s="6"/>
      <c r="AH11" s="6"/>
      <c r="AI11" s="6"/>
      <c r="AJ11" s="6"/>
      <c r="AK11" s="6"/>
      <c r="AL11" s="6"/>
      <c r="AM11" s="6"/>
      <c r="AN11" s="268"/>
      <c r="AO11" s="68"/>
      <c r="AP11" s="6"/>
      <c r="AQ11" s="6"/>
      <c r="AS11" s="17"/>
      <c r="CF11" s="850"/>
    </row>
    <row r="12" spans="1:84" ht="13.5" customHeight="1">
      <c r="A12" s="6"/>
      <c r="B12" s="68"/>
      <c r="C12" s="6"/>
      <c r="D12" s="1198"/>
      <c r="E12" s="6"/>
      <c r="F12" s="6"/>
      <c r="G12" s="6"/>
      <c r="H12" s="6"/>
      <c r="I12" s="6"/>
      <c r="J12" s="6"/>
      <c r="K12" s="6"/>
      <c r="L12" s="6"/>
      <c r="M12" s="6"/>
      <c r="N12" s="6"/>
      <c r="O12" s="6"/>
      <c r="P12" s="6"/>
      <c r="Q12" s="1"/>
      <c r="R12" s="96"/>
      <c r="S12" s="96"/>
      <c r="T12" s="97"/>
      <c r="U12" s="98"/>
      <c r="V12" s="98"/>
      <c r="W12" s="6"/>
      <c r="X12" s="6"/>
      <c r="Y12" s="6"/>
      <c r="Z12" s="6"/>
      <c r="AB12" s="808"/>
      <c r="AG12" s="6"/>
      <c r="AH12" s="6"/>
      <c r="AI12" s="6"/>
      <c r="AJ12" s="6"/>
      <c r="AK12" s="6"/>
      <c r="AL12" s="6"/>
      <c r="AM12" s="6"/>
      <c r="AN12" s="268"/>
      <c r="AO12" s="68"/>
      <c r="AP12" s="6"/>
      <c r="AQ12" s="6"/>
      <c r="AS12" s="5" t="s">
        <v>2122</v>
      </c>
      <c r="AT12" s="354"/>
      <c r="AU12" s="354"/>
      <c r="AV12" s="354"/>
      <c r="AW12" s="354"/>
      <c r="AX12" s="354"/>
      <c r="AY12" s="354"/>
      <c r="AZ12" s="354"/>
      <c r="BA12" s="354"/>
      <c r="BB12" s="354"/>
      <c r="BC12" s="354"/>
      <c r="BD12" s="354"/>
      <c r="BE12" s="354"/>
      <c r="BF12" s="354"/>
      <c r="BG12" s="354"/>
      <c r="BH12" s="354"/>
      <c r="BI12" s="354"/>
      <c r="BJ12" s="354"/>
      <c r="BK12" s="354"/>
      <c r="BL12" s="354"/>
      <c r="BM12" s="354"/>
    </row>
    <row r="13" spans="1:84" ht="14.15" customHeight="1">
      <c r="A13" s="6"/>
      <c r="B13" s="63" t="s">
        <v>207</v>
      </c>
      <c r="C13" s="233"/>
      <c r="D13" s="132"/>
      <c r="E13" s="233"/>
      <c r="F13" s="132"/>
      <c r="G13" s="16"/>
      <c r="H13" s="16"/>
      <c r="I13" s="6"/>
      <c r="J13" s="6"/>
      <c r="K13" s="6"/>
      <c r="L13" s="6"/>
      <c r="M13" s="6"/>
      <c r="N13" s="6"/>
      <c r="O13" s="6"/>
      <c r="P13" s="6"/>
      <c r="Q13" s="6"/>
      <c r="R13" s="6"/>
      <c r="S13" s="6"/>
      <c r="T13" s="6"/>
      <c r="U13" s="6"/>
      <c r="V13" s="6"/>
      <c r="W13" s="6"/>
      <c r="X13" s="6"/>
      <c r="Y13" s="6"/>
      <c r="Z13" s="6"/>
      <c r="AB13" s="544"/>
      <c r="AC13" s="1309"/>
      <c r="AD13" s="1309"/>
      <c r="AE13" s="1309"/>
      <c r="AF13" s="1309"/>
      <c r="AG13" s="1309"/>
      <c r="AH13" s="1309"/>
      <c r="AI13" s="1309"/>
      <c r="AJ13" s="1309"/>
      <c r="AK13" s="1309"/>
      <c r="AL13" s="1309"/>
      <c r="AM13" s="1309"/>
      <c r="AN13" s="1317"/>
      <c r="AO13" s="658"/>
      <c r="AR13" s="354"/>
      <c r="AS13" s="799" t="s">
        <v>165</v>
      </c>
      <c r="AT13" s="799" t="s">
        <v>1567</v>
      </c>
      <c r="AU13" s="354"/>
      <c r="AV13" s="354"/>
      <c r="AW13" s="354"/>
      <c r="AX13" s="354"/>
      <c r="AY13" s="354"/>
      <c r="AZ13" s="354"/>
      <c r="BA13" s="354"/>
      <c r="BB13" s="354"/>
      <c r="BC13" s="354"/>
      <c r="BD13" s="354"/>
      <c r="BE13" s="354"/>
      <c r="BF13" s="354"/>
      <c r="BG13" s="354"/>
      <c r="BH13" s="354"/>
      <c r="BI13" s="354"/>
      <c r="BJ13" s="354"/>
      <c r="BK13" s="354"/>
      <c r="BL13" s="354"/>
      <c r="BM13" s="354"/>
    </row>
    <row r="14" spans="1:84" ht="14.15" customHeight="1">
      <c r="A14" s="6"/>
      <c r="B14" s="68"/>
      <c r="C14" s="6" t="s">
        <v>97</v>
      </c>
      <c r="D14" s="1"/>
      <c r="E14" s="6"/>
      <c r="F14" s="6"/>
      <c r="G14" s="6"/>
      <c r="H14" s="6"/>
      <c r="I14" s="6"/>
      <c r="J14" s="6"/>
      <c r="K14" s="6"/>
      <c r="L14" s="6"/>
      <c r="M14" s="6"/>
      <c r="N14" s="6"/>
      <c r="O14" s="6"/>
      <c r="P14" s="6"/>
      <c r="V14" s="2412"/>
      <c r="W14" s="2412"/>
      <c r="X14" s="6"/>
      <c r="Y14" s="6"/>
      <c r="Z14" s="6"/>
      <c r="AB14" s="544" t="s">
        <v>1034</v>
      </c>
      <c r="AC14" s="2287" t="s">
        <v>1702</v>
      </c>
      <c r="AD14" s="2287"/>
      <c r="AE14" s="2287"/>
      <c r="AF14" s="2287"/>
      <c r="AG14" s="2287"/>
      <c r="AH14" s="2287"/>
      <c r="AI14" s="2287"/>
      <c r="AJ14" s="2287"/>
      <c r="AK14" s="2287"/>
      <c r="AL14" s="2287"/>
      <c r="AM14" s="2287"/>
      <c r="AN14" s="2403"/>
      <c r="AO14" s="355"/>
      <c r="AR14" s="354"/>
      <c r="AS14" s="354" t="s">
        <v>2123</v>
      </c>
      <c r="AT14" s="354" t="s">
        <v>1568</v>
      </c>
      <c r="AU14" s="354"/>
      <c r="AV14" s="354"/>
      <c r="AW14" s="354"/>
      <c r="AX14" s="354"/>
      <c r="AY14" s="354"/>
      <c r="AZ14" s="354"/>
      <c r="BA14" s="354"/>
      <c r="BB14" s="354"/>
      <c r="BC14" s="354"/>
      <c r="BD14" s="354"/>
      <c r="BE14" s="354"/>
      <c r="BF14" s="354"/>
      <c r="BG14" s="354"/>
      <c r="BH14" s="354"/>
      <c r="BI14" s="354"/>
      <c r="BJ14" s="354"/>
      <c r="BK14" s="354"/>
      <c r="BL14" s="354"/>
      <c r="BM14" s="354"/>
    </row>
    <row r="15" spans="1:84" ht="14.15" customHeight="1">
      <c r="A15" s="6"/>
      <c r="B15" s="68"/>
      <c r="C15" s="6" t="s">
        <v>208</v>
      </c>
      <c r="F15" s="6"/>
      <c r="G15" s="6"/>
      <c r="H15" s="6"/>
      <c r="I15" s="6"/>
      <c r="J15" s="6"/>
      <c r="K15" s="6"/>
      <c r="L15" s="6"/>
      <c r="M15" s="6"/>
      <c r="N15" s="6"/>
      <c r="O15" s="6"/>
      <c r="P15" s="6"/>
      <c r="Q15" s="6"/>
      <c r="R15" s="6"/>
      <c r="S15" s="2412"/>
      <c r="T15" s="2412"/>
      <c r="U15" s="8"/>
      <c r="V15" s="2412"/>
      <c r="W15" s="2412"/>
      <c r="X15" s="6"/>
      <c r="Y15" s="6"/>
      <c r="Z15" s="6"/>
      <c r="AB15" s="544"/>
      <c r="AC15" s="2287"/>
      <c r="AD15" s="2287"/>
      <c r="AE15" s="2287"/>
      <c r="AF15" s="2287"/>
      <c r="AG15" s="2287"/>
      <c r="AH15" s="2287"/>
      <c r="AI15" s="2287"/>
      <c r="AJ15" s="2287"/>
      <c r="AK15" s="2287"/>
      <c r="AL15" s="2287"/>
      <c r="AM15" s="2287"/>
      <c r="AN15" s="2403"/>
      <c r="AO15" s="355"/>
      <c r="AQ15" s="354"/>
      <c r="AR15" s="354"/>
      <c r="AS15" s="354"/>
      <c r="AT15" s="2402" t="s">
        <v>1569</v>
      </c>
      <c r="AU15" s="2402"/>
      <c r="AV15" s="2402"/>
      <c r="AW15" s="2402"/>
      <c r="AX15" s="2402"/>
      <c r="AY15" s="2402"/>
      <c r="AZ15" s="2402"/>
      <c r="BA15" s="2402"/>
      <c r="BB15" s="2402"/>
      <c r="BC15" s="2402"/>
      <c r="BD15" s="2402"/>
      <c r="BE15" s="2402"/>
      <c r="BF15" s="2402"/>
      <c r="BG15" s="2402"/>
      <c r="BH15" s="2402"/>
      <c r="BI15" s="2402"/>
      <c r="BJ15" s="2402"/>
      <c r="BK15" s="2402"/>
      <c r="BL15" s="2402"/>
      <c r="BM15" s="2402"/>
      <c r="BN15" s="2402"/>
      <c r="BO15" s="2402"/>
      <c r="BP15" s="2402"/>
      <c r="BQ15" s="2402"/>
      <c r="BR15" s="2402"/>
      <c r="BS15" s="2402"/>
      <c r="BT15" s="2402"/>
      <c r="BU15" s="2402"/>
      <c r="BV15" s="2402"/>
      <c r="BW15" s="2402"/>
      <c r="BX15" s="2402"/>
      <c r="BY15" s="2402"/>
    </row>
    <row r="16" spans="1:84" ht="14.15" customHeight="1">
      <c r="A16" s="6"/>
      <c r="B16" s="68"/>
      <c r="D16" s="6"/>
      <c r="G16" s="115" t="s">
        <v>1752</v>
      </c>
      <c r="H16" s="6"/>
      <c r="I16" s="6"/>
      <c r="J16" s="6"/>
      <c r="K16" s="6"/>
      <c r="L16" s="6"/>
      <c r="M16" s="6"/>
      <c r="N16" s="6"/>
      <c r="O16" s="6"/>
      <c r="P16" s="6"/>
      <c r="Q16" s="6"/>
      <c r="R16" s="6"/>
      <c r="S16" s="6"/>
      <c r="T16" s="6"/>
      <c r="U16" s="6"/>
      <c r="V16" s="6"/>
      <c r="W16" s="6"/>
      <c r="X16" s="6"/>
      <c r="Y16" s="6"/>
      <c r="Z16" s="6"/>
      <c r="AB16" s="545"/>
      <c r="AC16" s="2287"/>
      <c r="AD16" s="2287"/>
      <c r="AE16" s="2287"/>
      <c r="AF16" s="2287"/>
      <c r="AG16" s="2287"/>
      <c r="AH16" s="2287"/>
      <c r="AI16" s="2287"/>
      <c r="AJ16" s="2287"/>
      <c r="AK16" s="2287"/>
      <c r="AL16" s="2287"/>
      <c r="AM16" s="2287"/>
      <c r="AN16" s="2403"/>
      <c r="AO16" s="656"/>
      <c r="AQ16" s="354"/>
      <c r="AR16" s="354"/>
      <c r="AS16" s="354" t="s">
        <v>2123</v>
      </c>
      <c r="AT16" s="217" t="s">
        <v>1570</v>
      </c>
      <c r="AU16" s="850"/>
      <c r="AV16" s="850"/>
      <c r="AW16" s="850"/>
      <c r="AX16" s="850"/>
      <c r="AY16" s="850"/>
      <c r="AZ16" s="850"/>
      <c r="BA16" s="850"/>
      <c r="BB16" s="850"/>
      <c r="BC16" s="850"/>
      <c r="BD16" s="850"/>
      <c r="BE16" s="850"/>
      <c r="BF16" s="850"/>
      <c r="BG16" s="850"/>
      <c r="BH16" s="850"/>
      <c r="BI16" s="850"/>
      <c r="BJ16" s="850"/>
      <c r="BK16" s="850"/>
      <c r="BL16" s="850"/>
      <c r="BM16" s="850"/>
      <c r="BN16" s="850"/>
      <c r="BO16" s="850"/>
      <c r="BP16" s="850"/>
      <c r="BQ16" s="850"/>
      <c r="BR16" s="850"/>
      <c r="BS16" s="850"/>
      <c r="BT16" s="850"/>
      <c r="BU16" s="850"/>
      <c r="BV16" s="850"/>
      <c r="BW16" s="850"/>
      <c r="BX16" s="850"/>
    </row>
    <row r="17" spans="1:84" ht="14.15" customHeight="1">
      <c r="A17" s="6"/>
      <c r="B17" s="68"/>
      <c r="C17" s="6"/>
      <c r="G17" s="115" t="s">
        <v>209</v>
      </c>
      <c r="H17" s="6"/>
      <c r="I17" s="6"/>
      <c r="J17" s="6"/>
      <c r="K17" s="6"/>
      <c r="L17" s="6"/>
      <c r="M17" s="6"/>
      <c r="N17" s="9"/>
      <c r="O17" s="9"/>
      <c r="P17" s="9"/>
      <c r="Q17" s="9"/>
      <c r="R17" s="9"/>
      <c r="S17" s="609"/>
      <c r="T17" s="609"/>
      <c r="U17" s="609"/>
      <c r="V17" s="609"/>
      <c r="W17" s="1"/>
      <c r="X17" s="6"/>
      <c r="Y17" s="6"/>
      <c r="Z17" s="6"/>
      <c r="AB17" s="545"/>
      <c r="AC17" s="2287"/>
      <c r="AD17" s="2287"/>
      <c r="AE17" s="2287"/>
      <c r="AF17" s="2287"/>
      <c r="AG17" s="2287"/>
      <c r="AH17" s="2287"/>
      <c r="AI17" s="2287"/>
      <c r="AJ17" s="2287"/>
      <c r="AK17" s="2287"/>
      <c r="AL17" s="2287"/>
      <c r="AM17" s="2287"/>
      <c r="AN17" s="2403"/>
      <c r="AO17" s="656"/>
      <c r="AQ17" s="354"/>
      <c r="AR17" s="354"/>
      <c r="AS17" s="354"/>
      <c r="AT17" s="2402" t="s">
        <v>1571</v>
      </c>
      <c r="AU17" s="2402"/>
      <c r="AV17" s="2402"/>
      <c r="AW17" s="2402"/>
      <c r="AX17" s="2402"/>
      <c r="AY17" s="2402"/>
      <c r="AZ17" s="2402"/>
      <c r="BA17" s="2402"/>
      <c r="BB17" s="2402"/>
      <c r="BC17" s="2402"/>
      <c r="BD17" s="2402"/>
      <c r="BE17" s="2402"/>
      <c r="BF17" s="2402"/>
      <c r="BG17" s="2402"/>
      <c r="BH17" s="2402"/>
      <c r="BI17" s="2402"/>
      <c r="BJ17" s="2402"/>
      <c r="BK17" s="2402"/>
      <c r="BL17" s="2402"/>
      <c r="BM17" s="2402"/>
      <c r="BN17" s="2402"/>
      <c r="BO17" s="2402"/>
      <c r="BP17" s="2402"/>
      <c r="BQ17" s="2402"/>
      <c r="BR17" s="2402"/>
      <c r="BS17" s="2402"/>
      <c r="BT17" s="2402"/>
      <c r="BU17" s="2402"/>
      <c r="BV17" s="2402"/>
      <c r="BW17" s="2402"/>
      <c r="BX17" s="2402"/>
      <c r="BY17" s="2402"/>
    </row>
    <row r="18" spans="1:84" ht="14.15" customHeight="1">
      <c r="A18" s="6"/>
      <c r="B18" s="68"/>
      <c r="C18" s="6"/>
      <c r="D18" s="6"/>
      <c r="E18" s="6"/>
      <c r="F18" s="6"/>
      <c r="G18" s="6"/>
      <c r="H18" s="6"/>
      <c r="I18" s="6"/>
      <c r="J18" s="6"/>
      <c r="K18" s="6"/>
      <c r="L18" s="6"/>
      <c r="M18" s="6"/>
      <c r="N18" s="6"/>
      <c r="O18" s="2412"/>
      <c r="P18" s="2412"/>
      <c r="Q18" s="2412"/>
      <c r="R18" s="2412"/>
      <c r="S18" s="2412"/>
      <c r="T18" s="2412"/>
      <c r="U18" s="8"/>
      <c r="V18" s="2412"/>
      <c r="W18" s="2412"/>
      <c r="X18" s="6"/>
      <c r="Y18" s="6"/>
      <c r="Z18" s="6"/>
      <c r="AB18" s="544"/>
      <c r="AC18" s="2287"/>
      <c r="AD18" s="2287"/>
      <c r="AE18" s="2287"/>
      <c r="AF18" s="2287"/>
      <c r="AG18" s="2287"/>
      <c r="AH18" s="2287"/>
      <c r="AI18" s="2287"/>
      <c r="AJ18" s="2287"/>
      <c r="AK18" s="2287"/>
      <c r="AL18" s="2287"/>
      <c r="AM18" s="2287"/>
      <c r="AN18" s="2403"/>
      <c r="AO18" s="656"/>
      <c r="AQ18" s="354"/>
      <c r="AR18" s="354"/>
      <c r="AS18" s="354"/>
      <c r="AT18" s="2402"/>
      <c r="AU18" s="2402"/>
      <c r="AV18" s="2402"/>
      <c r="AW18" s="2402"/>
      <c r="AX18" s="2402"/>
      <c r="AY18" s="2402"/>
      <c r="AZ18" s="2402"/>
      <c r="BA18" s="2402"/>
      <c r="BB18" s="2402"/>
      <c r="BC18" s="2402"/>
      <c r="BD18" s="2402"/>
      <c r="BE18" s="2402"/>
      <c r="BF18" s="2402"/>
      <c r="BG18" s="2402"/>
      <c r="BH18" s="2402"/>
      <c r="BI18" s="2402"/>
      <c r="BJ18" s="2402"/>
      <c r="BK18" s="2402"/>
      <c r="BL18" s="2402"/>
      <c r="BM18" s="2402"/>
      <c r="BN18" s="2402"/>
      <c r="BO18" s="2402"/>
      <c r="BP18" s="2402"/>
      <c r="BQ18" s="2402"/>
      <c r="BR18" s="2402"/>
      <c r="BS18" s="2402"/>
      <c r="BT18" s="2402"/>
      <c r="BU18" s="2402"/>
      <c r="BV18" s="2402"/>
      <c r="BW18" s="2402"/>
      <c r="BX18" s="2402"/>
      <c r="BY18" s="2402"/>
      <c r="CF18" s="1526"/>
    </row>
    <row r="19" spans="1:84" ht="14.15" customHeight="1">
      <c r="A19" s="6"/>
      <c r="B19" s="68"/>
      <c r="C19" s="2288" t="s">
        <v>210</v>
      </c>
      <c r="D19" s="2288"/>
      <c r="E19" s="2288"/>
      <c r="F19" s="2288"/>
      <c r="G19" s="2288"/>
      <c r="H19" s="2288"/>
      <c r="I19" s="2288"/>
      <c r="J19" s="2288"/>
      <c r="K19" s="2288"/>
      <c r="L19" s="2288"/>
      <c r="M19" s="2288"/>
      <c r="N19" s="2288"/>
      <c r="O19" s="2288"/>
      <c r="P19" s="2288"/>
      <c r="Q19" s="2288"/>
      <c r="R19" s="2288"/>
      <c r="S19" s="2288"/>
      <c r="T19" s="2288"/>
      <c r="U19" s="2288"/>
      <c r="V19" s="2288"/>
      <c r="W19" s="2288"/>
      <c r="X19" s="2288"/>
      <c r="Y19" s="2288"/>
      <c r="Z19" s="2288"/>
      <c r="AA19" s="2288"/>
      <c r="AB19" s="120" t="s">
        <v>15</v>
      </c>
      <c r="AC19" s="2287" t="s">
        <v>1563</v>
      </c>
      <c r="AD19" s="2287"/>
      <c r="AE19" s="2287"/>
      <c r="AF19" s="2287"/>
      <c r="AG19" s="2287"/>
      <c r="AH19" s="2287"/>
      <c r="AI19" s="2287"/>
      <c r="AJ19" s="2287"/>
      <c r="AK19" s="2287"/>
      <c r="AL19" s="2287"/>
      <c r="AM19" s="2287"/>
      <c r="AN19" s="2403"/>
      <c r="AO19" s="656"/>
      <c r="AQ19" s="354"/>
      <c r="AR19" s="354"/>
      <c r="AS19" s="354"/>
      <c r="AT19" s="2402"/>
      <c r="AU19" s="2402"/>
      <c r="AV19" s="2402"/>
      <c r="AW19" s="2402"/>
      <c r="AX19" s="2402"/>
      <c r="AY19" s="2402"/>
      <c r="AZ19" s="2402"/>
      <c r="BA19" s="2402"/>
      <c r="BB19" s="2402"/>
      <c r="BC19" s="2402"/>
      <c r="BD19" s="2402"/>
      <c r="BE19" s="2402"/>
      <c r="BF19" s="2402"/>
      <c r="BG19" s="2402"/>
      <c r="BH19" s="2402"/>
      <c r="BI19" s="2402"/>
      <c r="BJ19" s="2402"/>
      <c r="BK19" s="2402"/>
      <c r="BL19" s="2402"/>
      <c r="BM19" s="2402"/>
      <c r="BN19" s="2402"/>
      <c r="BO19" s="2402"/>
      <c r="BP19" s="2402"/>
      <c r="BQ19" s="2402"/>
      <c r="BR19" s="2402"/>
      <c r="BS19" s="2402"/>
      <c r="BT19" s="2402"/>
      <c r="BU19" s="2402"/>
      <c r="BV19" s="2402"/>
      <c r="BW19" s="2402"/>
      <c r="BX19" s="2402"/>
      <c r="BY19" s="2402"/>
      <c r="CF19" s="217"/>
    </row>
    <row r="20" spans="1:84" ht="14.15" customHeight="1">
      <c r="A20" s="6"/>
      <c r="B20" s="68"/>
      <c r="C20" s="6"/>
      <c r="D20" s="1" t="s">
        <v>211</v>
      </c>
      <c r="F20" s="1"/>
      <c r="G20" s="1"/>
      <c r="H20" s="1"/>
      <c r="I20" s="1"/>
      <c r="J20" s="1"/>
      <c r="K20" s="1"/>
      <c r="L20" s="1"/>
      <c r="M20" s="1"/>
      <c r="N20" s="1"/>
      <c r="P20" s="98"/>
      <c r="Q20" s="6"/>
      <c r="R20" s="96"/>
      <c r="S20" s="96"/>
      <c r="T20" s="97"/>
      <c r="U20" s="98"/>
      <c r="V20" s="98"/>
      <c r="W20" s="6"/>
      <c r="X20" s="6"/>
      <c r="Y20" s="6"/>
      <c r="Z20" s="6"/>
      <c r="AB20" s="120"/>
      <c r="AC20" s="2287"/>
      <c r="AD20" s="2287"/>
      <c r="AE20" s="2287"/>
      <c r="AF20" s="2287"/>
      <c r="AG20" s="2287"/>
      <c r="AH20" s="2287"/>
      <c r="AI20" s="2287"/>
      <c r="AJ20" s="2287"/>
      <c r="AK20" s="2287"/>
      <c r="AL20" s="2287"/>
      <c r="AM20" s="2287"/>
      <c r="AN20" s="2403"/>
      <c r="AO20" s="359"/>
      <c r="AQ20" s="354"/>
      <c r="AR20" s="354"/>
      <c r="AS20" s="354" t="s">
        <v>165</v>
      </c>
      <c r="AT20" s="799" t="s">
        <v>2124</v>
      </c>
      <c r="AU20" s="354"/>
      <c r="AV20" s="354"/>
      <c r="AW20" s="354"/>
      <c r="AX20" s="354"/>
      <c r="AY20" s="354"/>
      <c r="AZ20" s="354"/>
      <c r="BA20" s="354"/>
      <c r="BB20" s="354"/>
      <c r="BC20" s="354"/>
      <c r="BD20" s="354"/>
      <c r="BE20" s="354"/>
      <c r="BF20" s="354"/>
      <c r="BG20" s="354"/>
      <c r="BH20" s="354"/>
      <c r="BI20" s="354"/>
      <c r="BJ20" s="354"/>
      <c r="BK20" s="354"/>
      <c r="BL20" s="354"/>
      <c r="BM20" s="354"/>
      <c r="CF20" s="121"/>
    </row>
    <row r="21" spans="1:84" ht="14.15" customHeight="1">
      <c r="A21" s="6"/>
      <c r="B21" s="68"/>
      <c r="C21" s="6"/>
      <c r="D21" s="1"/>
      <c r="F21" s="1"/>
      <c r="G21" s="1"/>
      <c r="H21" s="1"/>
      <c r="I21" s="1"/>
      <c r="J21" s="1"/>
      <c r="K21" s="1"/>
      <c r="L21" s="1"/>
      <c r="M21" s="1"/>
      <c r="N21" s="1"/>
      <c r="P21" s="98"/>
      <c r="Q21" s="98"/>
      <c r="R21" s="98"/>
      <c r="S21" s="98"/>
      <c r="T21" s="96"/>
      <c r="U21" s="98"/>
      <c r="V21" s="98"/>
      <c r="W21" s="98"/>
      <c r="X21" s="98"/>
      <c r="Y21" s="499"/>
      <c r="Z21" s="499"/>
      <c r="AB21" s="798"/>
      <c r="AC21" s="2287"/>
      <c r="AD21" s="2287"/>
      <c r="AE21" s="2287"/>
      <c r="AF21" s="2287"/>
      <c r="AG21" s="2287"/>
      <c r="AH21" s="2287"/>
      <c r="AI21" s="2287"/>
      <c r="AJ21" s="2287"/>
      <c r="AK21" s="2287"/>
      <c r="AL21" s="2287"/>
      <c r="AM21" s="2287"/>
      <c r="AN21" s="2403"/>
      <c r="AO21" s="656"/>
      <c r="AQ21" s="354"/>
      <c r="AR21" s="354"/>
      <c r="AS21" s="354" t="s">
        <v>2123</v>
      </c>
      <c r="AT21" s="354" t="s">
        <v>2125</v>
      </c>
      <c r="AU21" s="354"/>
      <c r="AV21" s="354"/>
      <c r="AW21" s="354"/>
      <c r="AX21" s="354"/>
      <c r="AY21" s="354"/>
      <c r="AZ21" s="354"/>
      <c r="BA21" s="354"/>
      <c r="BB21" s="354"/>
      <c r="BC21" s="354"/>
      <c r="BD21" s="354"/>
      <c r="BE21" s="354"/>
      <c r="BF21" s="354"/>
      <c r="BG21" s="354"/>
      <c r="BH21" s="354"/>
      <c r="BI21" s="354"/>
      <c r="BJ21" s="354"/>
      <c r="BK21" s="354"/>
      <c r="BL21" s="354"/>
      <c r="BM21" s="354"/>
      <c r="CF21" s="217"/>
    </row>
    <row r="22" spans="1:84" ht="14.15" customHeight="1">
      <c r="A22" s="6"/>
      <c r="B22" s="68"/>
      <c r="C22" s="6"/>
      <c r="D22" s="5" t="s">
        <v>212</v>
      </c>
      <c r="H22" s="1"/>
      <c r="I22" s="1"/>
      <c r="J22" s="1"/>
      <c r="K22" s="1"/>
      <c r="L22" s="1"/>
      <c r="M22" s="1"/>
      <c r="N22" s="1"/>
      <c r="P22" s="98"/>
      <c r="Q22" s="98"/>
      <c r="R22" s="98"/>
      <c r="S22" s="98"/>
      <c r="T22" s="96"/>
      <c r="U22" s="98"/>
      <c r="V22" s="98"/>
      <c r="W22" s="98"/>
      <c r="X22" s="98"/>
      <c r="Y22" s="499"/>
      <c r="Z22" s="499"/>
      <c r="AB22" s="120"/>
      <c r="AC22" s="2287"/>
      <c r="AD22" s="2287"/>
      <c r="AE22" s="2287"/>
      <c r="AF22" s="2287"/>
      <c r="AG22" s="2287"/>
      <c r="AH22" s="2287"/>
      <c r="AI22" s="2287"/>
      <c r="AJ22" s="2287"/>
      <c r="AK22" s="2287"/>
      <c r="AL22" s="2287"/>
      <c r="AM22" s="2287"/>
      <c r="AN22" s="2403"/>
      <c r="AO22" s="656"/>
      <c r="AQ22" s="354"/>
      <c r="AR22" s="354"/>
      <c r="AS22" s="354"/>
      <c r="AT22" s="354" t="s">
        <v>2126</v>
      </c>
      <c r="AU22" s="354"/>
      <c r="AV22" s="354"/>
      <c r="AW22" s="354"/>
      <c r="AX22" s="354"/>
      <c r="AY22" s="354"/>
      <c r="AZ22" s="354"/>
      <c r="BA22" s="354"/>
      <c r="BB22" s="354"/>
      <c r="BC22" s="354"/>
      <c r="BD22" s="354"/>
      <c r="BE22" s="354"/>
      <c r="BF22" s="354"/>
      <c r="BG22" s="354"/>
      <c r="BH22" s="354"/>
      <c r="BI22" s="354"/>
      <c r="BJ22" s="354"/>
      <c r="BK22" s="354"/>
      <c r="BL22" s="354"/>
      <c r="BM22" s="354"/>
      <c r="CF22" s="1251"/>
    </row>
    <row r="23" spans="1:84" ht="14.15" customHeight="1">
      <c r="A23" s="6"/>
      <c r="B23" s="68"/>
      <c r="C23" s="6"/>
      <c r="D23" s="6" t="s">
        <v>213</v>
      </c>
      <c r="H23" s="1"/>
      <c r="I23" s="1"/>
      <c r="J23" s="1"/>
      <c r="K23" s="1"/>
      <c r="L23" s="1"/>
      <c r="M23" s="2412" t="s">
        <v>214</v>
      </c>
      <c r="N23" s="2412"/>
      <c r="P23" s="65" t="s">
        <v>215</v>
      </c>
      <c r="Q23" s="98"/>
      <c r="R23" s="98"/>
      <c r="S23" s="98"/>
      <c r="T23" s="96"/>
      <c r="U23" s="98"/>
      <c r="V23" s="98"/>
      <c r="W23" s="98"/>
      <c r="X23" s="98"/>
      <c r="Y23" s="499"/>
      <c r="Z23" s="499"/>
      <c r="AB23" s="103" t="s">
        <v>1564</v>
      </c>
      <c r="AC23" s="84"/>
      <c r="AD23" s="84"/>
      <c r="AE23" s="84"/>
      <c r="AF23" s="84"/>
      <c r="AG23" s="84"/>
      <c r="AH23" s="84"/>
      <c r="AI23" s="84"/>
      <c r="AJ23" s="84"/>
      <c r="AK23" s="84"/>
      <c r="AL23" s="84"/>
      <c r="AM23" s="84"/>
      <c r="AN23" s="606"/>
      <c r="AO23" s="656"/>
      <c r="AQ23" s="354"/>
      <c r="AR23" s="354"/>
      <c r="AS23" s="354"/>
      <c r="AT23" s="65" t="s">
        <v>2127</v>
      </c>
      <c r="CF23" s="1251"/>
    </row>
    <row r="24" spans="1:84" ht="14.15" customHeight="1">
      <c r="A24" s="6"/>
      <c r="B24" s="68"/>
      <c r="F24" s="1"/>
      <c r="G24" s="1"/>
      <c r="H24" s="1"/>
      <c r="I24" s="1"/>
      <c r="J24" s="1"/>
      <c r="K24" s="1"/>
      <c r="L24" s="1"/>
      <c r="M24" s="1"/>
      <c r="N24" s="1"/>
      <c r="P24" s="65" t="s">
        <v>216</v>
      </c>
      <c r="Q24" s="6"/>
      <c r="R24" s="1"/>
      <c r="S24" s="1"/>
      <c r="T24" s="121"/>
      <c r="U24" s="121"/>
      <c r="V24" s="1"/>
      <c r="W24" s="121"/>
      <c r="X24" s="499"/>
      <c r="Y24" s="6"/>
      <c r="Z24" s="6"/>
      <c r="AB24" s="552" t="s">
        <v>15</v>
      </c>
      <c r="AC24" s="84" t="s">
        <v>217</v>
      </c>
      <c r="AD24" s="84"/>
      <c r="AE24" s="84"/>
      <c r="AF24" s="84"/>
      <c r="AG24" s="84"/>
      <c r="AH24" s="84"/>
      <c r="AI24" s="84"/>
      <c r="AJ24" s="84"/>
      <c r="AK24" s="84"/>
      <c r="AL24" s="84"/>
      <c r="AM24" s="84"/>
      <c r="AN24" s="102"/>
      <c r="AO24" s="62"/>
      <c r="AQ24" s="354"/>
      <c r="AT24" s="2400" t="s">
        <v>2128</v>
      </c>
      <c r="AU24" s="2400"/>
      <c r="AV24" s="2400"/>
      <c r="AW24" s="2400"/>
      <c r="AX24" s="2400"/>
      <c r="AY24" s="2400"/>
      <c r="AZ24" s="2400"/>
      <c r="BA24" s="2400"/>
      <c r="BB24" s="2400"/>
      <c r="BC24" s="2400"/>
      <c r="BD24" s="2400"/>
      <c r="BE24" s="2400"/>
      <c r="BF24" s="2400"/>
      <c r="BG24" s="2400"/>
      <c r="BH24" s="2400"/>
      <c r="BI24" s="2400"/>
      <c r="BJ24" s="2400"/>
      <c r="BK24" s="2400"/>
      <c r="BL24" s="2400"/>
      <c r="BM24" s="2400"/>
      <c r="BN24" s="2400"/>
      <c r="BO24" s="2400"/>
      <c r="BP24" s="2400"/>
      <c r="BQ24" s="2400"/>
      <c r="BR24" s="2400"/>
      <c r="BS24" s="2400"/>
      <c r="BT24" s="2400"/>
      <c r="BU24" s="2400"/>
      <c r="BV24" s="2400"/>
      <c r="BW24" s="2400"/>
      <c r="BX24" s="2400"/>
      <c r="BY24" s="2400"/>
      <c r="BZ24" s="2400"/>
      <c r="CA24" s="2400"/>
      <c r="CB24" s="2400"/>
      <c r="CC24" s="2400"/>
      <c r="CD24" s="2400"/>
      <c r="CE24" s="2400"/>
      <c r="CF24" s="1251"/>
    </row>
    <row r="25" spans="1:84" ht="14.15" customHeight="1">
      <c r="A25" s="6"/>
      <c r="B25" s="68"/>
      <c r="F25" s="1"/>
      <c r="G25" s="1"/>
      <c r="H25" s="1"/>
      <c r="I25" s="1"/>
      <c r="J25" s="1"/>
      <c r="K25" s="1"/>
      <c r="L25" s="1"/>
      <c r="M25" s="1"/>
      <c r="N25" s="1"/>
      <c r="O25" s="65"/>
      <c r="P25" s="6"/>
      <c r="Q25" s="6"/>
      <c r="R25" s="1"/>
      <c r="S25" s="1"/>
      <c r="T25" s="121"/>
      <c r="U25" s="121"/>
      <c r="V25" s="1"/>
      <c r="W25" s="121"/>
      <c r="X25" s="499"/>
      <c r="Y25" s="6"/>
      <c r="Z25" s="6"/>
      <c r="AB25" s="103" t="s">
        <v>15</v>
      </c>
      <c r="AC25" s="84" t="s">
        <v>1565</v>
      </c>
      <c r="AN25" s="606"/>
      <c r="AO25" s="656"/>
      <c r="AQ25" s="354"/>
      <c r="AT25" s="2400"/>
      <c r="AU25" s="2400"/>
      <c r="AV25" s="2400"/>
      <c r="AW25" s="2400"/>
      <c r="AX25" s="2400"/>
      <c r="AY25" s="2400"/>
      <c r="AZ25" s="2400"/>
      <c r="BA25" s="2400"/>
      <c r="BB25" s="2400"/>
      <c r="BC25" s="2400"/>
      <c r="BD25" s="2400"/>
      <c r="BE25" s="2400"/>
      <c r="BF25" s="2400"/>
      <c r="BG25" s="2400"/>
      <c r="BH25" s="2400"/>
      <c r="BI25" s="2400"/>
      <c r="BJ25" s="2400"/>
      <c r="BK25" s="2400"/>
      <c r="BL25" s="2400"/>
      <c r="BM25" s="2400"/>
      <c r="BN25" s="2400"/>
      <c r="BO25" s="2400"/>
      <c r="BP25" s="2400"/>
      <c r="BQ25" s="2400"/>
      <c r="BR25" s="2400"/>
      <c r="BS25" s="2400"/>
      <c r="BT25" s="2400"/>
      <c r="BU25" s="2400"/>
      <c r="BV25" s="2400"/>
      <c r="BW25" s="2400"/>
      <c r="BX25" s="2400"/>
      <c r="BY25" s="2400"/>
      <c r="BZ25" s="2400"/>
      <c r="CA25" s="2400"/>
      <c r="CB25" s="2400"/>
      <c r="CC25" s="2400"/>
      <c r="CD25" s="2400"/>
      <c r="CE25" s="2400"/>
      <c r="CF25" s="1251"/>
    </row>
    <row r="26" spans="1:84" ht="14.15" customHeight="1">
      <c r="A26" s="6"/>
      <c r="B26" s="68"/>
      <c r="C26" s="1"/>
      <c r="D26" s="1" t="s">
        <v>219</v>
      </c>
      <c r="F26" s="1"/>
      <c r="G26" s="1"/>
      <c r="I26" s="1"/>
      <c r="K26" s="6"/>
      <c r="L26" s="6"/>
      <c r="M26" s="6"/>
      <c r="N26" s="6"/>
      <c r="O26" s="6"/>
      <c r="P26" s="6"/>
      <c r="Q26" s="6"/>
      <c r="R26" s="96"/>
      <c r="S26" s="96"/>
      <c r="T26" s="97"/>
      <c r="U26" s="98"/>
      <c r="V26" s="98"/>
      <c r="W26" s="6"/>
      <c r="X26" s="6"/>
      <c r="Y26" s="6"/>
      <c r="Z26" s="6"/>
      <c r="AB26" s="103" t="s">
        <v>1566</v>
      </c>
      <c r="AC26" s="191"/>
      <c r="AD26" s="191"/>
      <c r="AE26" s="191"/>
      <c r="AF26" s="191"/>
      <c r="AG26" s="191"/>
      <c r="AH26" s="191"/>
      <c r="AI26" s="191"/>
      <c r="AJ26" s="191"/>
      <c r="AK26" s="191"/>
      <c r="AL26" s="191"/>
      <c r="AM26" s="191"/>
      <c r="AN26" s="606"/>
      <c r="AO26" s="656"/>
      <c r="AT26" s="2400"/>
      <c r="AU26" s="2400"/>
      <c r="AV26" s="2400"/>
      <c r="AW26" s="2400"/>
      <c r="AX26" s="2400"/>
      <c r="AY26" s="2400"/>
      <c r="AZ26" s="2400"/>
      <c r="BA26" s="2400"/>
      <c r="BB26" s="2400"/>
      <c r="BC26" s="2400"/>
      <c r="BD26" s="2400"/>
      <c r="BE26" s="2400"/>
      <c r="BF26" s="2400"/>
      <c r="BG26" s="2400"/>
      <c r="BH26" s="2400"/>
      <c r="BI26" s="2400"/>
      <c r="BJ26" s="2400"/>
      <c r="BK26" s="2400"/>
      <c r="BL26" s="2400"/>
      <c r="BM26" s="2400"/>
      <c r="BN26" s="2400"/>
      <c r="BO26" s="2400"/>
      <c r="BP26" s="2400"/>
      <c r="BQ26" s="2400"/>
      <c r="BR26" s="2400"/>
      <c r="BS26" s="2400"/>
      <c r="BT26" s="2400"/>
      <c r="BU26" s="2400"/>
      <c r="BV26" s="2400"/>
      <c r="BW26" s="2400"/>
      <c r="BX26" s="2400"/>
      <c r="BY26" s="2400"/>
      <c r="BZ26" s="2400"/>
      <c r="CA26" s="2400"/>
      <c r="CB26" s="2400"/>
      <c r="CC26" s="2400"/>
      <c r="CD26" s="2400"/>
      <c r="CE26" s="2400"/>
      <c r="CF26" s="1251"/>
    </row>
    <row r="27" spans="1:84" ht="14.15" customHeight="1">
      <c r="A27" s="6"/>
      <c r="B27" s="68"/>
      <c r="C27" s="1"/>
      <c r="D27" s="1"/>
      <c r="F27" s="1"/>
      <c r="G27" s="1"/>
      <c r="I27" s="1"/>
      <c r="K27" s="6"/>
      <c r="L27" s="6"/>
      <c r="M27" s="6"/>
      <c r="N27" s="6"/>
      <c r="O27" s="6"/>
      <c r="P27" s="6"/>
      <c r="Q27" s="6"/>
      <c r="R27" s="96"/>
      <c r="S27" s="96"/>
      <c r="T27" s="97"/>
      <c r="U27" s="98"/>
      <c r="V27" s="98"/>
      <c r="W27" s="6"/>
      <c r="X27" s="6"/>
      <c r="Y27" s="6"/>
      <c r="Z27" s="6"/>
      <c r="AB27" s="199" t="s">
        <v>15</v>
      </c>
      <c r="AC27" s="2287" t="s">
        <v>2154</v>
      </c>
      <c r="AD27" s="2287"/>
      <c r="AE27" s="2287"/>
      <c r="AF27" s="2287"/>
      <c r="AG27" s="2287"/>
      <c r="AH27" s="2287"/>
      <c r="AI27" s="2287"/>
      <c r="AJ27" s="2287"/>
      <c r="AK27" s="2287"/>
      <c r="AL27" s="2287"/>
      <c r="AM27" s="2287"/>
      <c r="AN27" s="2403"/>
      <c r="AO27" s="656"/>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c r="BP27" s="2400"/>
      <c r="BQ27" s="2400"/>
      <c r="BR27" s="2400"/>
      <c r="BS27" s="2400"/>
      <c r="BT27" s="2400"/>
      <c r="BU27" s="2400"/>
      <c r="BV27" s="2400"/>
      <c r="BW27" s="2400"/>
      <c r="BX27" s="2400"/>
      <c r="BY27" s="2400"/>
      <c r="BZ27" s="2400"/>
      <c r="CA27" s="2400"/>
      <c r="CB27" s="2400"/>
      <c r="CC27" s="2400"/>
      <c r="CD27" s="2400"/>
      <c r="CE27" s="2400"/>
      <c r="CF27" s="121"/>
    </row>
    <row r="28" spans="1:84" ht="14.15" customHeight="1">
      <c r="A28" s="6"/>
      <c r="B28" s="68"/>
      <c r="C28" s="1"/>
      <c r="D28" s="1"/>
      <c r="E28" s="1" t="s">
        <v>220</v>
      </c>
      <c r="O28" s="121"/>
      <c r="P28" s="72"/>
      <c r="Q28" s="169" t="s">
        <v>33</v>
      </c>
      <c r="R28" s="1914"/>
      <c r="S28" s="1914"/>
      <c r="T28" s="5" t="s">
        <v>1032</v>
      </c>
      <c r="Y28" s="6"/>
      <c r="Z28" s="6"/>
      <c r="AB28" s="796"/>
      <c r="AC28" s="2287"/>
      <c r="AD28" s="2287"/>
      <c r="AE28" s="2287"/>
      <c r="AF28" s="2287"/>
      <c r="AG28" s="2287"/>
      <c r="AH28" s="2287"/>
      <c r="AI28" s="2287"/>
      <c r="AJ28" s="2287"/>
      <c r="AK28" s="2287"/>
      <c r="AL28" s="2287"/>
      <c r="AM28" s="2287"/>
      <c r="AN28" s="2403"/>
      <c r="AO28" s="656"/>
      <c r="AR28" s="850"/>
      <c r="AS28" s="85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c r="BP28" s="2400"/>
      <c r="BQ28" s="2400"/>
      <c r="BR28" s="2400"/>
      <c r="BS28" s="2400"/>
      <c r="BT28" s="2400"/>
      <c r="BU28" s="2400"/>
      <c r="BV28" s="2400"/>
      <c r="BW28" s="2400"/>
      <c r="BX28" s="2400"/>
      <c r="BY28" s="2400"/>
      <c r="BZ28" s="2400"/>
      <c r="CA28" s="2400"/>
      <c r="CB28" s="2400"/>
      <c r="CC28" s="2400"/>
      <c r="CD28" s="2400"/>
      <c r="CE28" s="2400"/>
      <c r="CF28" s="1251"/>
    </row>
    <row r="29" spans="1:84" ht="14.15" customHeight="1">
      <c r="A29" s="6"/>
      <c r="B29" s="68"/>
      <c r="C29" s="1"/>
      <c r="D29" s="1"/>
      <c r="E29" s="1"/>
      <c r="O29" s="121"/>
      <c r="P29" s="72"/>
      <c r="Q29" s="96"/>
      <c r="R29" s="96"/>
      <c r="S29" s="1"/>
      <c r="T29" s="1404"/>
      <c r="Y29" s="6"/>
      <c r="Z29" s="6"/>
      <c r="AB29" s="798"/>
      <c r="AC29" s="2287"/>
      <c r="AD29" s="2287"/>
      <c r="AE29" s="2287"/>
      <c r="AF29" s="2287"/>
      <c r="AG29" s="2287"/>
      <c r="AH29" s="2287"/>
      <c r="AI29" s="2287"/>
      <c r="AJ29" s="2287"/>
      <c r="AK29" s="2287"/>
      <c r="AL29" s="2287"/>
      <c r="AM29" s="2287"/>
      <c r="AN29" s="2403"/>
      <c r="AO29" s="656"/>
      <c r="AR29" s="850"/>
      <c r="AS29" s="85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c r="BP29" s="2400"/>
      <c r="BQ29" s="2400"/>
      <c r="BR29" s="2400"/>
      <c r="BS29" s="2400"/>
      <c r="BT29" s="2400"/>
      <c r="BU29" s="2400"/>
      <c r="BV29" s="2400"/>
      <c r="BW29" s="2400"/>
      <c r="BX29" s="2400"/>
      <c r="BY29" s="2400"/>
      <c r="BZ29" s="2400"/>
      <c r="CA29" s="2400"/>
      <c r="CB29" s="2400"/>
      <c r="CC29" s="2400"/>
      <c r="CD29" s="2400"/>
      <c r="CE29" s="2400"/>
      <c r="CF29" s="1251"/>
    </row>
    <row r="30" spans="1:84" ht="14.15" customHeight="1">
      <c r="A30" s="6"/>
      <c r="B30" s="68"/>
      <c r="C30" s="1"/>
      <c r="D30" s="1"/>
      <c r="E30" s="1" t="s">
        <v>1559</v>
      </c>
      <c r="K30" s="2415"/>
      <c r="L30" s="2415"/>
      <c r="M30" s="2415"/>
      <c r="N30" s="2415"/>
      <c r="O30" s="2415"/>
      <c r="P30" s="2415"/>
      <c r="Q30" s="2415"/>
      <c r="R30" s="2415"/>
      <c r="S30" s="2415"/>
      <c r="T30" s="2415"/>
      <c r="U30" s="2415"/>
      <c r="V30" s="2415"/>
      <c r="W30" s="2415"/>
      <c r="X30" s="2415"/>
      <c r="Y30" s="2415"/>
      <c r="Z30" s="2415"/>
      <c r="AB30" s="798"/>
      <c r="AC30" s="2287"/>
      <c r="AD30" s="2287"/>
      <c r="AE30" s="2287"/>
      <c r="AF30" s="2287"/>
      <c r="AG30" s="2287"/>
      <c r="AH30" s="2287"/>
      <c r="AI30" s="2287"/>
      <c r="AJ30" s="2287"/>
      <c r="AK30" s="2287"/>
      <c r="AL30" s="2287"/>
      <c r="AM30" s="2287"/>
      <c r="AN30" s="2403"/>
      <c r="AO30" s="656"/>
      <c r="AR30" s="830"/>
      <c r="AS30" s="830"/>
      <c r="AT30" s="65" t="s">
        <v>2129</v>
      </c>
      <c r="AU30" s="800"/>
      <c r="AV30" s="800"/>
      <c r="AW30" s="800"/>
      <c r="AX30" s="800"/>
      <c r="AY30" s="800"/>
      <c r="AZ30" s="800"/>
      <c r="BA30" s="800"/>
      <c r="BB30" s="800"/>
      <c r="BC30" s="800"/>
      <c r="BD30" s="800"/>
      <c r="BE30" s="800"/>
      <c r="BF30" s="800"/>
      <c r="BG30" s="800"/>
      <c r="BH30" s="800"/>
      <c r="BI30" s="800"/>
      <c r="BJ30" s="800"/>
      <c r="BK30" s="800"/>
      <c r="BL30" s="800"/>
      <c r="BM30" s="800"/>
      <c r="BN30" s="800"/>
      <c r="BO30" s="800"/>
      <c r="BP30" s="800"/>
      <c r="BQ30" s="800"/>
      <c r="BR30" s="800"/>
      <c r="BS30" s="800"/>
      <c r="BT30" s="800"/>
      <c r="BU30" s="800"/>
      <c r="BV30" s="800"/>
      <c r="BW30" s="800"/>
      <c r="BX30" s="800"/>
      <c r="BY30" s="800"/>
      <c r="CF30" s="884"/>
    </row>
    <row r="31" spans="1:84" ht="14.15" customHeight="1">
      <c r="A31" s="6"/>
      <c r="B31" s="68"/>
      <c r="C31" s="1"/>
      <c r="D31" s="1"/>
      <c r="E31" s="1"/>
      <c r="O31" s="121"/>
      <c r="P31" s="72"/>
      <c r="Q31" s="96"/>
      <c r="R31" s="96"/>
      <c r="S31" s="1"/>
      <c r="Y31" s="6"/>
      <c r="Z31" s="6"/>
      <c r="AB31" s="798"/>
      <c r="AC31" s="557"/>
      <c r="AD31" s="557"/>
      <c r="AE31" s="557"/>
      <c r="AF31" s="557"/>
      <c r="AG31" s="557"/>
      <c r="AH31" s="557"/>
      <c r="AI31" s="557"/>
      <c r="AJ31" s="557"/>
      <c r="AK31" s="557"/>
      <c r="AL31" s="557"/>
      <c r="AM31" s="557"/>
      <c r="AN31" s="606"/>
      <c r="AO31" s="656"/>
      <c r="AQ31" s="850"/>
      <c r="AR31" s="354"/>
      <c r="AS31" s="354"/>
      <c r="AT31" s="65" t="s">
        <v>1572</v>
      </c>
      <c r="AU31" s="800"/>
      <c r="AV31" s="800"/>
      <c r="AW31" s="800"/>
      <c r="AX31" s="800"/>
      <c r="AY31" s="800"/>
      <c r="AZ31" s="800"/>
      <c r="BA31" s="800"/>
      <c r="BB31" s="800"/>
      <c r="BC31" s="800"/>
      <c r="BD31" s="800"/>
      <c r="BE31" s="800"/>
      <c r="BF31" s="800"/>
      <c r="BG31" s="800"/>
      <c r="BH31" s="800"/>
      <c r="BI31" s="800"/>
      <c r="BJ31" s="800"/>
      <c r="BK31" s="800"/>
      <c r="BL31" s="800"/>
      <c r="BM31" s="800"/>
      <c r="BN31" s="800"/>
      <c r="BO31" s="800"/>
      <c r="BP31" s="800"/>
      <c r="BQ31" s="800"/>
      <c r="BR31" s="800"/>
      <c r="BS31" s="800"/>
      <c r="BT31" s="800"/>
      <c r="BU31" s="800"/>
      <c r="BV31" s="800"/>
      <c r="BW31" s="800"/>
      <c r="BX31" s="800"/>
      <c r="BY31" s="800"/>
      <c r="CF31" s="121"/>
    </row>
    <row r="32" spans="1:84" ht="14.15" customHeight="1">
      <c r="A32" s="6"/>
      <c r="B32" s="68"/>
      <c r="C32" s="1"/>
      <c r="D32" s="1"/>
      <c r="E32" s="5" t="s">
        <v>221</v>
      </c>
      <c r="Y32" s="6"/>
      <c r="Z32" s="6"/>
      <c r="AB32" s="798"/>
      <c r="AC32" s="557"/>
      <c r="AD32" s="557"/>
      <c r="AE32" s="557"/>
      <c r="AF32" s="557"/>
      <c r="AG32" s="557"/>
      <c r="AH32" s="557"/>
      <c r="AI32" s="557"/>
      <c r="AJ32" s="557"/>
      <c r="AK32" s="557"/>
      <c r="AL32" s="557"/>
      <c r="AM32" s="557"/>
      <c r="AN32" s="606"/>
      <c r="AO32" s="656"/>
      <c r="AQ32" s="850"/>
      <c r="AR32" s="354"/>
      <c r="AS32" s="354"/>
      <c r="AT32" s="65" t="s">
        <v>2130</v>
      </c>
      <c r="AU32" s="800"/>
      <c r="AV32" s="800"/>
      <c r="AW32" s="800"/>
      <c r="AX32" s="800"/>
      <c r="AY32" s="800"/>
      <c r="AZ32" s="800"/>
      <c r="BA32" s="800"/>
      <c r="BB32" s="800"/>
      <c r="BC32" s="800"/>
      <c r="BD32" s="800"/>
      <c r="BE32" s="800"/>
      <c r="BF32" s="800"/>
      <c r="BG32" s="800"/>
      <c r="BH32" s="800"/>
      <c r="BI32" s="800"/>
      <c r="BJ32" s="800"/>
      <c r="BK32" s="800"/>
      <c r="BL32" s="800"/>
      <c r="BM32" s="800"/>
      <c r="BN32" s="800"/>
      <c r="BO32" s="800"/>
      <c r="BP32" s="800"/>
      <c r="BQ32" s="800"/>
      <c r="BR32" s="800"/>
      <c r="BS32" s="800"/>
      <c r="BT32" s="800"/>
      <c r="BU32" s="800"/>
      <c r="BV32" s="800"/>
      <c r="BW32" s="800"/>
      <c r="BX32" s="800"/>
      <c r="BY32" s="800"/>
      <c r="CF32" s="1434"/>
    </row>
    <row r="33" spans="1:84" ht="14.15" customHeight="1">
      <c r="A33" s="6"/>
      <c r="B33" s="68"/>
      <c r="C33" s="1"/>
      <c r="D33" s="1"/>
      <c r="Y33" s="6"/>
      <c r="Z33" s="6"/>
      <c r="AB33" s="798"/>
      <c r="AC33" s="191"/>
      <c r="AD33" s="191"/>
      <c r="AE33" s="191"/>
      <c r="AF33" s="191"/>
      <c r="AG33" s="191"/>
      <c r="AH33" s="191"/>
      <c r="AI33" s="191"/>
      <c r="AJ33" s="191"/>
      <c r="AK33" s="191"/>
      <c r="AL33" s="191"/>
      <c r="AM33" s="191"/>
      <c r="AN33" s="606"/>
      <c r="AO33" s="656"/>
      <c r="AQ33" s="830"/>
      <c r="AR33" s="354"/>
      <c r="AS33" s="354"/>
      <c r="AT33" s="65"/>
      <c r="AU33" s="800"/>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0"/>
      <c r="BS33" s="800"/>
      <c r="BT33" s="800"/>
      <c r="BU33" s="800"/>
      <c r="BV33" s="800"/>
      <c r="BW33" s="800"/>
      <c r="BX33" s="800"/>
      <c r="BY33" s="800"/>
      <c r="CF33" s="100"/>
    </row>
    <row r="34" spans="1:84" ht="14.15" customHeight="1">
      <c r="A34" s="6"/>
      <c r="B34" s="68"/>
      <c r="C34" s="1"/>
      <c r="D34" s="1" t="s">
        <v>1753</v>
      </c>
      <c r="F34" s="1"/>
      <c r="G34" s="1"/>
      <c r="H34" s="1"/>
      <c r="I34" s="1"/>
      <c r="J34" s="1"/>
      <c r="K34" s="1"/>
      <c r="L34" s="1"/>
      <c r="M34" s="1"/>
      <c r="N34" s="1"/>
      <c r="O34" s="1"/>
      <c r="P34" s="1"/>
      <c r="Q34" s="1"/>
      <c r="R34" s="1"/>
      <c r="S34" s="1"/>
      <c r="T34" s="121"/>
      <c r="U34" s="121"/>
      <c r="V34" s="1"/>
      <c r="W34" s="121"/>
      <c r="X34" s="121"/>
      <c r="Y34" s="1"/>
      <c r="Z34" s="1"/>
      <c r="AB34" s="798"/>
      <c r="AC34" s="191"/>
      <c r="AD34" s="191"/>
      <c r="AE34" s="191"/>
      <c r="AF34" s="191"/>
      <c r="AG34" s="191"/>
      <c r="AH34" s="191"/>
      <c r="AI34" s="191"/>
      <c r="AJ34" s="191"/>
      <c r="AK34" s="191"/>
      <c r="AL34" s="191"/>
      <c r="AM34" s="191"/>
      <c r="AN34" s="606"/>
      <c r="AO34" s="656"/>
      <c r="AQ34" s="354"/>
      <c r="AS34" s="5" t="s">
        <v>165</v>
      </c>
      <c r="AT34" s="216" t="s">
        <v>2131</v>
      </c>
      <c r="CF34" s="100"/>
    </row>
    <row r="35" spans="1:84" ht="14.15" customHeight="1">
      <c r="A35" s="6"/>
      <c r="B35" s="68"/>
      <c r="C35" s="1"/>
      <c r="D35" s="1"/>
      <c r="F35" s="1280"/>
      <c r="G35" s="1"/>
      <c r="H35" s="1"/>
      <c r="I35" s="1"/>
      <c r="J35" s="1"/>
      <c r="K35" s="1"/>
      <c r="L35" s="1"/>
      <c r="M35" s="1"/>
      <c r="N35" s="1"/>
      <c r="O35" s="1"/>
      <c r="P35" s="1"/>
      <c r="Q35" s="6"/>
      <c r="R35" s="96"/>
      <c r="S35" s="96"/>
      <c r="T35" s="97"/>
      <c r="U35" s="98"/>
      <c r="V35" s="98"/>
      <c r="W35" s="6"/>
      <c r="X35" s="6"/>
      <c r="Y35" s="6"/>
      <c r="Z35" s="6"/>
      <c r="AB35" s="798"/>
      <c r="AC35" s="557"/>
      <c r="AD35" s="557"/>
      <c r="AE35" s="557"/>
      <c r="AF35" s="557"/>
      <c r="AG35" s="557"/>
      <c r="AH35" s="557"/>
      <c r="AI35" s="557"/>
      <c r="AJ35" s="557"/>
      <c r="AK35" s="557"/>
      <c r="AL35" s="557"/>
      <c r="AM35" s="557"/>
      <c r="AN35" s="606"/>
      <c r="AO35" s="656"/>
      <c r="AQ35" s="354"/>
      <c r="AT35" s="5" t="s">
        <v>2132</v>
      </c>
      <c r="CF35" s="100"/>
    </row>
    <row r="36" spans="1:84" ht="14.15" customHeight="1">
      <c r="A36" s="6"/>
      <c r="B36" s="68"/>
      <c r="C36" s="1"/>
      <c r="D36" s="1"/>
      <c r="E36" s="5" t="s">
        <v>1560</v>
      </c>
      <c r="F36" s="1"/>
      <c r="G36" s="1"/>
      <c r="H36" s="1"/>
      <c r="I36" s="1"/>
      <c r="J36" s="1"/>
      <c r="K36" s="1"/>
      <c r="L36" s="1"/>
      <c r="M36" s="1"/>
      <c r="N36" s="1"/>
      <c r="O36" s="1"/>
      <c r="P36" s="1"/>
      <c r="Q36" s="1"/>
      <c r="R36" s="1"/>
      <c r="S36" s="1"/>
      <c r="T36" s="1"/>
      <c r="U36" s="1"/>
      <c r="V36" s="1"/>
      <c r="W36" s="1"/>
      <c r="X36" s="1"/>
      <c r="Y36" s="1"/>
      <c r="Z36" s="1"/>
      <c r="AB36" s="798"/>
      <c r="AC36" s="557"/>
      <c r="AD36" s="557"/>
      <c r="AE36" s="557"/>
      <c r="AF36" s="557"/>
      <c r="AG36" s="557"/>
      <c r="AH36" s="557"/>
      <c r="AI36" s="557"/>
      <c r="AJ36" s="557"/>
      <c r="AK36" s="557"/>
      <c r="AL36" s="557"/>
      <c r="AM36" s="557"/>
      <c r="AN36" s="606"/>
      <c r="AO36" s="656"/>
      <c r="AQ36" s="354"/>
      <c r="AS36" s="5" t="s">
        <v>2123</v>
      </c>
      <c r="AT36" s="5" t="s">
        <v>2133</v>
      </c>
      <c r="CF36" s="739"/>
    </row>
    <row r="37" spans="1:84" ht="14.15" customHeight="1">
      <c r="A37" s="6"/>
      <c r="B37" s="68"/>
      <c r="C37" s="1"/>
      <c r="D37" s="1"/>
      <c r="F37" s="1"/>
      <c r="G37" s="1"/>
      <c r="H37" s="1"/>
      <c r="I37" s="1" t="s">
        <v>1561</v>
      </c>
      <c r="J37" s="1"/>
      <c r="K37" s="1"/>
      <c r="L37" s="1"/>
      <c r="M37" s="4"/>
      <c r="N37" s="4"/>
      <c r="O37" s="4"/>
      <c r="P37" s="4"/>
      <c r="Q37" s="4"/>
      <c r="R37" s="4"/>
      <c r="S37" s="4"/>
      <c r="T37" s="4"/>
      <c r="U37" s="4"/>
      <c r="V37" s="4"/>
      <c r="W37" s="4"/>
      <c r="X37" s="4"/>
      <c r="Y37" s="4"/>
      <c r="Z37" s="4"/>
      <c r="AB37" s="798"/>
      <c r="AC37" s="557"/>
      <c r="AD37" s="557"/>
      <c r="AE37" s="557"/>
      <c r="AF37" s="557"/>
      <c r="AG37" s="557"/>
      <c r="AH37" s="557"/>
      <c r="AI37" s="557"/>
      <c r="AJ37" s="557"/>
      <c r="AK37" s="557"/>
      <c r="AL37" s="557"/>
      <c r="AM37" s="557"/>
      <c r="AN37" s="606"/>
      <c r="AO37" s="656"/>
      <c r="AT37" s="5" t="s">
        <v>2134</v>
      </c>
      <c r="CF37" s="739"/>
    </row>
    <row r="38" spans="1:84" ht="14.15" customHeight="1">
      <c r="A38" s="6"/>
      <c r="B38" s="68"/>
      <c r="C38" s="1"/>
      <c r="D38" s="1"/>
      <c r="F38" s="1"/>
      <c r="G38" s="1"/>
      <c r="H38" s="1"/>
      <c r="I38" s="1"/>
      <c r="J38" s="1"/>
      <c r="K38" s="1"/>
      <c r="L38" s="1"/>
      <c r="M38" s="1"/>
      <c r="N38" s="1"/>
      <c r="O38" s="1"/>
      <c r="P38" s="1"/>
      <c r="Q38" s="1"/>
      <c r="R38" s="1"/>
      <c r="S38" s="1"/>
      <c r="T38" s="121"/>
      <c r="U38" s="121"/>
      <c r="V38" s="1"/>
      <c r="W38" s="121"/>
      <c r="X38" s="121"/>
      <c r="Y38" s="1"/>
      <c r="AB38" s="798"/>
      <c r="AC38" s="557"/>
      <c r="AD38" s="557"/>
      <c r="AE38" s="557"/>
      <c r="AF38" s="557"/>
      <c r="AG38" s="557"/>
      <c r="AH38" s="557"/>
      <c r="AI38" s="557"/>
      <c r="AJ38" s="557"/>
      <c r="AK38" s="557"/>
      <c r="AL38" s="557"/>
      <c r="AM38" s="557"/>
      <c r="AN38" s="102"/>
      <c r="AO38" s="62"/>
      <c r="AT38" s="2401" t="s">
        <v>2135</v>
      </c>
      <c r="AU38" s="2401"/>
      <c r="AV38" s="2401"/>
      <c r="AW38" s="2401"/>
      <c r="AX38" s="2401"/>
      <c r="AY38" s="2401"/>
      <c r="AZ38" s="2401"/>
      <c r="BA38" s="2401"/>
      <c r="BB38" s="2401"/>
      <c r="BC38" s="2401"/>
      <c r="BD38" s="2401"/>
      <c r="BE38" s="2401"/>
      <c r="BF38" s="2401"/>
      <c r="BG38" s="2401"/>
      <c r="BH38" s="2401"/>
      <c r="BI38" s="2401"/>
      <c r="BJ38" s="2401"/>
      <c r="BK38" s="2401"/>
      <c r="BL38" s="2401"/>
      <c r="BM38" s="2401"/>
      <c r="BN38" s="2401"/>
      <c r="BO38" s="2401"/>
      <c r="BP38" s="2401"/>
      <c r="BQ38" s="2401"/>
      <c r="BR38" s="2401"/>
      <c r="BS38" s="2401"/>
      <c r="BT38" s="2401"/>
      <c r="BU38" s="2401"/>
      <c r="BV38" s="2401"/>
      <c r="BW38" s="2401"/>
      <c r="BX38" s="2401"/>
      <c r="BY38" s="2401"/>
      <c r="BZ38" s="2401"/>
      <c r="CA38" s="2401"/>
      <c r="CB38" s="2401"/>
      <c r="CC38" s="2401"/>
      <c r="CD38" s="2401"/>
      <c r="CE38" s="2401"/>
      <c r="CF38" s="739"/>
    </row>
    <row r="39" spans="1:84" ht="14.15" customHeight="1">
      <c r="A39" s="6"/>
      <c r="B39" s="68"/>
      <c r="C39" s="99"/>
      <c r="D39" s="6" t="s">
        <v>1562</v>
      </c>
      <c r="H39" s="6"/>
      <c r="I39" s="6"/>
      <c r="J39" s="6"/>
      <c r="K39" s="6"/>
      <c r="L39" s="1"/>
      <c r="N39" s="1"/>
      <c r="O39" s="1"/>
      <c r="T39" s="97"/>
      <c r="U39" s="98"/>
      <c r="V39" s="98"/>
      <c r="W39" s="6"/>
      <c r="X39" s="6"/>
      <c r="Y39" s="6"/>
      <c r="AB39" s="798"/>
      <c r="AC39" s="557"/>
      <c r="AD39" s="557"/>
      <c r="AE39" s="557"/>
      <c r="AF39" s="557"/>
      <c r="AG39" s="557"/>
      <c r="AH39" s="557"/>
      <c r="AI39" s="557"/>
      <c r="AJ39" s="557"/>
      <c r="AK39" s="557"/>
      <c r="AL39" s="557"/>
      <c r="AM39" s="557"/>
      <c r="AN39" s="606"/>
      <c r="AO39" s="656"/>
      <c r="AT39" s="2401"/>
      <c r="AU39" s="2401"/>
      <c r="AV39" s="2401"/>
      <c r="AW39" s="2401"/>
      <c r="AX39" s="2401"/>
      <c r="AY39" s="2401"/>
      <c r="AZ39" s="2401"/>
      <c r="BA39" s="2401"/>
      <c r="BB39" s="2401"/>
      <c r="BC39" s="2401"/>
      <c r="BD39" s="2401"/>
      <c r="BE39" s="2401"/>
      <c r="BF39" s="2401"/>
      <c r="BG39" s="2401"/>
      <c r="BH39" s="2401"/>
      <c r="BI39" s="2401"/>
      <c r="BJ39" s="2401"/>
      <c r="BK39" s="2401"/>
      <c r="BL39" s="2401"/>
      <c r="BM39" s="2401"/>
      <c r="BN39" s="2401"/>
      <c r="BO39" s="2401"/>
      <c r="BP39" s="2401"/>
      <c r="BQ39" s="2401"/>
      <c r="BR39" s="2401"/>
      <c r="BS39" s="2401"/>
      <c r="BT39" s="2401"/>
      <c r="BU39" s="2401"/>
      <c r="BV39" s="2401"/>
      <c r="BW39" s="2401"/>
      <c r="BX39" s="2401"/>
      <c r="BY39" s="2401"/>
      <c r="BZ39" s="2401"/>
      <c r="CA39" s="2401"/>
      <c r="CB39" s="2401"/>
      <c r="CC39" s="2401"/>
      <c r="CD39" s="2401"/>
      <c r="CE39" s="2401"/>
      <c r="CF39" s="739"/>
    </row>
    <row r="40" spans="1:84" ht="14.15" customHeight="1">
      <c r="A40" s="6"/>
      <c r="B40" s="68"/>
      <c r="D40" s="6" t="s">
        <v>1613</v>
      </c>
      <c r="F40" s="6"/>
      <c r="G40" s="6"/>
      <c r="H40" s="72"/>
      <c r="I40" s="72"/>
      <c r="J40" s="1"/>
      <c r="K40" s="99"/>
      <c r="L40" s="4"/>
      <c r="M40" s="2416"/>
      <c r="N40" s="2416"/>
      <c r="O40" s="2416"/>
      <c r="P40" s="2416"/>
      <c r="Q40" s="2416"/>
      <c r="R40" s="2416"/>
      <c r="S40" s="2416"/>
      <c r="T40" s="2416"/>
      <c r="U40" s="2416"/>
      <c r="V40" s="2416"/>
      <c r="W40" s="2416"/>
      <c r="X40" s="2416"/>
      <c r="Y40" s="2416"/>
      <c r="Z40" s="2416"/>
      <c r="AB40" s="798"/>
      <c r="AC40" s="557"/>
      <c r="AD40" s="557"/>
      <c r="AE40" s="557"/>
      <c r="AF40" s="557"/>
      <c r="AG40" s="557"/>
      <c r="AH40" s="557"/>
      <c r="AI40" s="557"/>
      <c r="AJ40" s="557"/>
      <c r="AK40" s="557"/>
      <c r="AL40" s="557"/>
      <c r="AM40" s="557"/>
      <c r="AN40" s="606"/>
      <c r="AO40" s="656"/>
      <c r="AT40" s="2401"/>
      <c r="AU40" s="2401"/>
      <c r="AV40" s="2401"/>
      <c r="AW40" s="2401"/>
      <c r="AX40" s="2401"/>
      <c r="AY40" s="2401"/>
      <c r="AZ40" s="2401"/>
      <c r="BA40" s="2401"/>
      <c r="BB40" s="2401"/>
      <c r="BC40" s="2401"/>
      <c r="BD40" s="2401"/>
      <c r="BE40" s="2401"/>
      <c r="BF40" s="2401"/>
      <c r="BG40" s="2401"/>
      <c r="BH40" s="2401"/>
      <c r="BI40" s="2401"/>
      <c r="BJ40" s="2401"/>
      <c r="BK40" s="2401"/>
      <c r="BL40" s="2401"/>
      <c r="BM40" s="2401"/>
      <c r="BN40" s="2401"/>
      <c r="BO40" s="2401"/>
      <c r="BP40" s="2401"/>
      <c r="BQ40" s="2401"/>
      <c r="BR40" s="2401"/>
      <c r="BS40" s="2401"/>
      <c r="BT40" s="2401"/>
      <c r="BU40" s="2401"/>
      <c r="BV40" s="2401"/>
      <c r="BW40" s="2401"/>
      <c r="BX40" s="2401"/>
      <c r="BY40" s="2401"/>
      <c r="BZ40" s="2401"/>
      <c r="CA40" s="2401"/>
      <c r="CB40" s="2401"/>
      <c r="CC40" s="2401"/>
      <c r="CD40" s="2401"/>
      <c r="CE40" s="2401"/>
      <c r="CF40" s="739"/>
    </row>
    <row r="41" spans="1:84" ht="14.15" customHeight="1">
      <c r="A41" s="6"/>
      <c r="B41" s="68"/>
      <c r="C41" s="6"/>
      <c r="D41" s="6"/>
      <c r="E41" s="6"/>
      <c r="F41" s="890"/>
      <c r="G41" s="890"/>
      <c r="H41" s="890"/>
      <c r="I41" s="890"/>
      <c r="J41" s="890"/>
      <c r="K41" s="890"/>
      <c r="L41" s="890"/>
      <c r="M41" s="890"/>
      <c r="N41" s="890"/>
      <c r="O41" s="890"/>
      <c r="P41" s="890"/>
      <c r="Q41" s="890"/>
      <c r="R41" s="890"/>
      <c r="S41" s="890"/>
      <c r="T41" s="890"/>
      <c r="U41" s="890"/>
      <c r="V41" s="890"/>
      <c r="W41" s="890"/>
      <c r="X41" s="890"/>
      <c r="Y41" s="890"/>
      <c r="Z41" s="890"/>
      <c r="AB41" s="796" t="s">
        <v>218</v>
      </c>
      <c r="AC41" s="2413" t="s">
        <v>1614</v>
      </c>
      <c r="AD41" s="2413"/>
      <c r="AE41" s="2413"/>
      <c r="AF41" s="2413"/>
      <c r="AG41" s="2413"/>
      <c r="AH41" s="2413"/>
      <c r="AI41" s="2413"/>
      <c r="AJ41" s="2413"/>
      <c r="AK41" s="2413"/>
      <c r="AL41" s="2413"/>
      <c r="AM41" s="2413"/>
      <c r="AN41" s="2414"/>
      <c r="AO41" s="656"/>
      <c r="AT41" s="2401"/>
      <c r="AU41" s="2401"/>
      <c r="AV41" s="2401"/>
      <c r="AW41" s="2401"/>
      <c r="AX41" s="2401"/>
      <c r="AY41" s="2401"/>
      <c r="AZ41" s="2401"/>
      <c r="BA41" s="2401"/>
      <c r="BB41" s="2401"/>
      <c r="BC41" s="2401"/>
      <c r="BD41" s="2401"/>
      <c r="BE41" s="2401"/>
      <c r="BF41" s="2401"/>
      <c r="BG41" s="2401"/>
      <c r="BH41" s="2401"/>
      <c r="BI41" s="2401"/>
      <c r="BJ41" s="2401"/>
      <c r="BK41" s="2401"/>
      <c r="BL41" s="2401"/>
      <c r="BM41" s="2401"/>
      <c r="BN41" s="2401"/>
      <c r="BO41" s="2401"/>
      <c r="BP41" s="2401"/>
      <c r="BQ41" s="2401"/>
      <c r="BR41" s="2401"/>
      <c r="BS41" s="2401"/>
      <c r="BT41" s="2401"/>
      <c r="BU41" s="2401"/>
      <c r="BV41" s="2401"/>
      <c r="BW41" s="2401"/>
      <c r="BX41" s="2401"/>
      <c r="BY41" s="2401"/>
      <c r="BZ41" s="2401"/>
      <c r="CA41" s="2401"/>
      <c r="CB41" s="2401"/>
      <c r="CC41" s="2401"/>
      <c r="CD41" s="2401"/>
      <c r="CE41" s="2401"/>
      <c r="CF41" s="739"/>
    </row>
    <row r="42" spans="1:84" ht="14.15" customHeight="1">
      <c r="A42" s="6"/>
      <c r="B42" s="68"/>
      <c r="C42" s="6"/>
      <c r="D42" s="1" t="s">
        <v>222</v>
      </c>
      <c r="E42" s="81"/>
      <c r="F42" s="81"/>
      <c r="G42" s="81"/>
      <c r="H42" s="81"/>
      <c r="J42" s="121"/>
      <c r="K42" s="848" t="s">
        <v>33</v>
      </c>
      <c r="L42" s="1914"/>
      <c r="M42" s="1914"/>
      <c r="N42" s="4" t="s">
        <v>103</v>
      </c>
      <c r="O42" s="6"/>
      <c r="Q42" s="81"/>
      <c r="R42" s="1"/>
      <c r="AB42" s="796"/>
      <c r="AC42" s="2413"/>
      <c r="AD42" s="2413"/>
      <c r="AE42" s="2413"/>
      <c r="AF42" s="2413"/>
      <c r="AG42" s="2413"/>
      <c r="AH42" s="2413"/>
      <c r="AI42" s="2413"/>
      <c r="AJ42" s="2413"/>
      <c r="AK42" s="2413"/>
      <c r="AL42" s="2413"/>
      <c r="AM42" s="2413"/>
      <c r="AN42" s="2414"/>
      <c r="AO42" s="656"/>
      <c r="AT42" s="2401"/>
      <c r="AU42" s="2401"/>
      <c r="AV42" s="2401"/>
      <c r="AW42" s="2401"/>
      <c r="AX42" s="2401"/>
      <c r="AY42" s="2401"/>
      <c r="AZ42" s="2401"/>
      <c r="BA42" s="2401"/>
      <c r="BB42" s="2401"/>
      <c r="BC42" s="2401"/>
      <c r="BD42" s="2401"/>
      <c r="BE42" s="2401"/>
      <c r="BF42" s="2401"/>
      <c r="BG42" s="2401"/>
      <c r="BH42" s="2401"/>
      <c r="BI42" s="2401"/>
      <c r="BJ42" s="2401"/>
      <c r="BK42" s="2401"/>
      <c r="BL42" s="2401"/>
      <c r="BM42" s="2401"/>
      <c r="BN42" s="2401"/>
      <c r="BO42" s="2401"/>
      <c r="BP42" s="2401"/>
      <c r="BQ42" s="2401"/>
      <c r="BR42" s="2401"/>
      <c r="BS42" s="2401"/>
      <c r="BT42" s="2401"/>
      <c r="BU42" s="2401"/>
      <c r="BV42" s="2401"/>
      <c r="BW42" s="2401"/>
      <c r="BX42" s="2401"/>
      <c r="BY42" s="2401"/>
      <c r="BZ42" s="2401"/>
      <c r="CA42" s="2401"/>
      <c r="CB42" s="2401"/>
      <c r="CC42" s="2401"/>
      <c r="CD42" s="2401"/>
      <c r="CE42" s="2401"/>
      <c r="CF42" s="739"/>
    </row>
    <row r="43" spans="1:84" ht="14.15" customHeight="1">
      <c r="A43" s="6"/>
      <c r="B43" s="68"/>
      <c r="C43" s="6"/>
      <c r="D43" s="1"/>
      <c r="E43" s="81"/>
      <c r="F43" s="81"/>
      <c r="G43" s="81"/>
      <c r="H43" s="81"/>
      <c r="J43" s="121"/>
      <c r="K43" s="72"/>
      <c r="L43" s="96"/>
      <c r="M43" s="96"/>
      <c r="N43" s="1"/>
      <c r="O43" s="6"/>
      <c r="Q43" s="81"/>
      <c r="R43" s="1"/>
      <c r="AB43" s="798"/>
      <c r="AC43" s="2413"/>
      <c r="AD43" s="2413"/>
      <c r="AE43" s="2413"/>
      <c r="AF43" s="2413"/>
      <c r="AG43" s="2413"/>
      <c r="AH43" s="2413"/>
      <c r="AI43" s="2413"/>
      <c r="AJ43" s="2413"/>
      <c r="AK43" s="2413"/>
      <c r="AL43" s="2413"/>
      <c r="AM43" s="2413"/>
      <c r="AN43" s="2414"/>
      <c r="AO43" s="657"/>
      <c r="AT43" s="2401"/>
      <c r="AU43" s="2401"/>
      <c r="AV43" s="2401"/>
      <c r="AW43" s="2401"/>
      <c r="AX43" s="2401"/>
      <c r="AY43" s="2401"/>
      <c r="AZ43" s="2401"/>
      <c r="BA43" s="2401"/>
      <c r="BB43" s="2401"/>
      <c r="BC43" s="2401"/>
      <c r="BD43" s="2401"/>
      <c r="BE43" s="2401"/>
      <c r="BF43" s="2401"/>
      <c r="BG43" s="2401"/>
      <c r="BH43" s="2401"/>
      <c r="BI43" s="2401"/>
      <c r="BJ43" s="2401"/>
      <c r="BK43" s="2401"/>
      <c r="BL43" s="2401"/>
      <c r="BM43" s="2401"/>
      <c r="BN43" s="2401"/>
      <c r="BO43" s="2401"/>
      <c r="BP43" s="2401"/>
      <c r="BQ43" s="2401"/>
      <c r="BR43" s="2401"/>
      <c r="BS43" s="2401"/>
      <c r="BT43" s="2401"/>
      <c r="BU43" s="2401"/>
      <c r="BV43" s="2401"/>
      <c r="BW43" s="2401"/>
      <c r="BX43" s="2401"/>
      <c r="BY43" s="2401"/>
      <c r="BZ43" s="2401"/>
      <c r="CA43" s="2401"/>
      <c r="CB43" s="2401"/>
      <c r="CC43" s="2401"/>
      <c r="CD43" s="2401"/>
      <c r="CE43" s="2401"/>
      <c r="CF43" s="739"/>
    </row>
    <row r="44" spans="1:84" ht="14.15" customHeight="1">
      <c r="A44" s="6"/>
      <c r="B44" s="68"/>
      <c r="C44" s="6"/>
      <c r="D44" s="1" t="s">
        <v>223</v>
      </c>
      <c r="F44" s="1"/>
      <c r="G44" s="81"/>
      <c r="H44" s="81"/>
      <c r="I44" s="81"/>
      <c r="J44" s="81"/>
      <c r="K44" s="81"/>
      <c r="L44" s="81"/>
      <c r="M44" s="1"/>
      <c r="N44" s="81"/>
      <c r="O44" s="81"/>
      <c r="P44" s="81"/>
      <c r="Q44" s="6"/>
      <c r="R44" s="96"/>
      <c r="S44" s="96"/>
      <c r="T44" s="97"/>
      <c r="U44" s="98"/>
      <c r="V44" s="98"/>
      <c r="W44" s="6"/>
      <c r="X44" s="6"/>
      <c r="Y44" s="6"/>
      <c r="Z44" s="6"/>
      <c r="AB44" s="798"/>
      <c r="AC44" s="2413"/>
      <c r="AD44" s="2413"/>
      <c r="AE44" s="2413"/>
      <c r="AF44" s="2413"/>
      <c r="AG44" s="2413"/>
      <c r="AH44" s="2413"/>
      <c r="AI44" s="2413"/>
      <c r="AJ44" s="2413"/>
      <c r="AK44" s="2413"/>
      <c r="AL44" s="2413"/>
      <c r="AM44" s="2413"/>
      <c r="AN44" s="2414"/>
      <c r="AO44" s="658"/>
      <c r="AR44" s="65"/>
      <c r="AS44" s="65"/>
      <c r="AT44" s="2401"/>
      <c r="AU44" s="2401"/>
      <c r="AV44" s="2401"/>
      <c r="AW44" s="2401"/>
      <c r="AX44" s="2401"/>
      <c r="AY44" s="2401"/>
      <c r="AZ44" s="2401"/>
      <c r="BA44" s="2401"/>
      <c r="BB44" s="2401"/>
      <c r="BC44" s="2401"/>
      <c r="BD44" s="2401"/>
      <c r="BE44" s="2401"/>
      <c r="BF44" s="2401"/>
      <c r="BG44" s="2401"/>
      <c r="BH44" s="2401"/>
      <c r="BI44" s="2401"/>
      <c r="BJ44" s="2401"/>
      <c r="BK44" s="2401"/>
      <c r="BL44" s="2401"/>
      <c r="BM44" s="2401"/>
      <c r="BN44" s="2401"/>
      <c r="BO44" s="2401"/>
      <c r="BP44" s="2401"/>
      <c r="BQ44" s="2401"/>
      <c r="BR44" s="2401"/>
      <c r="BS44" s="2401"/>
      <c r="BT44" s="2401"/>
      <c r="BU44" s="2401"/>
      <c r="BV44" s="2401"/>
      <c r="BW44" s="2401"/>
      <c r="BX44" s="2401"/>
      <c r="BY44" s="2401"/>
      <c r="BZ44" s="2401"/>
      <c r="CA44" s="2401"/>
      <c r="CB44" s="2401"/>
      <c r="CC44" s="2401"/>
      <c r="CD44" s="2401"/>
      <c r="CE44" s="2401"/>
      <c r="CF44" s="739"/>
    </row>
    <row r="45" spans="1:84" ht="14.15" customHeight="1">
      <c r="A45" s="6"/>
      <c r="B45" s="68"/>
      <c r="C45" s="1"/>
      <c r="E45" s="6"/>
      <c r="F45" s="1"/>
      <c r="G45" s="1"/>
      <c r="H45" s="1"/>
      <c r="I45" s="1"/>
      <c r="J45" s="1"/>
      <c r="K45" s="1"/>
      <c r="M45" s="1"/>
      <c r="N45" s="1"/>
      <c r="O45" s="1"/>
      <c r="P45" s="1"/>
      <c r="Q45" s="6"/>
      <c r="R45" s="96"/>
      <c r="S45" s="96"/>
      <c r="T45" s="97"/>
      <c r="U45" s="98"/>
      <c r="V45" s="98"/>
      <c r="W45" s="6"/>
      <c r="X45" s="6"/>
      <c r="Y45" s="6"/>
      <c r="Z45" s="6"/>
      <c r="AB45" s="798"/>
      <c r="AC45" s="2413"/>
      <c r="AD45" s="2413"/>
      <c r="AE45" s="2413"/>
      <c r="AF45" s="2413"/>
      <c r="AG45" s="2413"/>
      <c r="AH45" s="2413"/>
      <c r="AI45" s="2413"/>
      <c r="AJ45" s="2413"/>
      <c r="AK45" s="2413"/>
      <c r="AL45" s="2413"/>
      <c r="AM45" s="2413"/>
      <c r="AN45" s="2414"/>
      <c r="AO45" s="658"/>
      <c r="AR45" s="104"/>
      <c r="AS45" s="104"/>
      <c r="AT45" s="2401"/>
      <c r="AU45" s="2401"/>
      <c r="AV45" s="2401"/>
      <c r="AW45" s="2401"/>
      <c r="AX45" s="2401"/>
      <c r="AY45" s="2401"/>
      <c r="AZ45" s="2401"/>
      <c r="BA45" s="2401"/>
      <c r="BB45" s="2401"/>
      <c r="BC45" s="2401"/>
      <c r="BD45" s="2401"/>
      <c r="BE45" s="2401"/>
      <c r="BF45" s="2401"/>
      <c r="BG45" s="2401"/>
      <c r="BH45" s="2401"/>
      <c r="BI45" s="2401"/>
      <c r="BJ45" s="2401"/>
      <c r="BK45" s="2401"/>
      <c r="BL45" s="2401"/>
      <c r="BM45" s="2401"/>
      <c r="BN45" s="2401"/>
      <c r="BO45" s="2401"/>
      <c r="BP45" s="2401"/>
      <c r="BQ45" s="2401"/>
      <c r="BR45" s="2401"/>
      <c r="BS45" s="2401"/>
      <c r="BT45" s="2401"/>
      <c r="BU45" s="2401"/>
      <c r="BV45" s="2401"/>
      <c r="BW45" s="2401"/>
      <c r="BX45" s="2401"/>
      <c r="BY45" s="2401"/>
      <c r="BZ45" s="2401"/>
      <c r="CA45" s="2401"/>
      <c r="CB45" s="2401"/>
      <c r="CC45" s="2401"/>
      <c r="CD45" s="2401"/>
      <c r="CE45" s="2401"/>
      <c r="CF45" s="739"/>
    </row>
    <row r="46" spans="1:84" ht="14.15" customHeight="1">
      <c r="A46" s="6"/>
      <c r="B46" s="68"/>
      <c r="C46" s="2288" t="s">
        <v>1431</v>
      </c>
      <c r="D46" s="2288"/>
      <c r="E46" s="2288"/>
      <c r="F46" s="2288"/>
      <c r="G46" s="2288"/>
      <c r="H46" s="2288"/>
      <c r="I46" s="2288"/>
      <c r="J46" s="2288"/>
      <c r="K46" s="2288"/>
      <c r="L46" s="2288"/>
      <c r="M46" s="2288"/>
      <c r="N46" s="2288"/>
      <c r="O46" s="2288"/>
      <c r="P46" s="2288"/>
      <c r="Q46" s="2288"/>
      <c r="R46" s="2288"/>
      <c r="S46" s="2288"/>
      <c r="T46" s="2288"/>
      <c r="U46" s="2288"/>
      <c r="V46" s="2288"/>
      <c r="W46" s="2288"/>
      <c r="X46" s="2288"/>
      <c r="Y46" s="2288"/>
      <c r="Z46" s="2288"/>
      <c r="AA46" s="2288"/>
      <c r="AB46" s="798"/>
      <c r="AC46" s="2413"/>
      <c r="AD46" s="2413"/>
      <c r="AE46" s="2413"/>
      <c r="AF46" s="2413"/>
      <c r="AG46" s="2413"/>
      <c r="AH46" s="2413"/>
      <c r="AI46" s="2413"/>
      <c r="AJ46" s="2413"/>
      <c r="AK46" s="2413"/>
      <c r="AL46" s="2413"/>
      <c r="AM46" s="2413"/>
      <c r="AN46" s="2414"/>
      <c r="AO46" s="62"/>
      <c r="AR46" s="104"/>
      <c r="AS46" s="104"/>
      <c r="AT46" s="2401"/>
      <c r="AU46" s="2401"/>
      <c r="AV46" s="2401"/>
      <c r="AW46" s="2401"/>
      <c r="AX46" s="2401"/>
      <c r="AY46" s="2401"/>
      <c r="AZ46" s="2401"/>
      <c r="BA46" s="2401"/>
      <c r="BB46" s="2401"/>
      <c r="BC46" s="2401"/>
      <c r="BD46" s="2401"/>
      <c r="BE46" s="2401"/>
      <c r="BF46" s="2401"/>
      <c r="BG46" s="2401"/>
      <c r="BH46" s="2401"/>
      <c r="BI46" s="2401"/>
      <c r="BJ46" s="2401"/>
      <c r="BK46" s="2401"/>
      <c r="BL46" s="2401"/>
      <c r="BM46" s="2401"/>
      <c r="BN46" s="2401"/>
      <c r="BO46" s="2401"/>
      <c r="BP46" s="2401"/>
      <c r="BQ46" s="2401"/>
      <c r="BR46" s="2401"/>
      <c r="BS46" s="2401"/>
      <c r="BT46" s="2401"/>
      <c r="BU46" s="2401"/>
      <c r="BV46" s="2401"/>
      <c r="BW46" s="2401"/>
      <c r="BX46" s="2401"/>
      <c r="BY46" s="2401"/>
      <c r="BZ46" s="2401"/>
      <c r="CA46" s="2401"/>
      <c r="CB46" s="2401"/>
      <c r="CC46" s="2401"/>
      <c r="CD46" s="2401"/>
      <c r="CE46" s="2401"/>
      <c r="CF46" s="739"/>
    </row>
    <row r="47" spans="1:84" ht="14.15" customHeight="1">
      <c r="A47" s="6"/>
      <c r="B47" s="68"/>
      <c r="C47" s="6"/>
      <c r="D47" s="6" t="s">
        <v>1072</v>
      </c>
      <c r="F47" s="6"/>
      <c r="H47" s="6"/>
      <c r="I47" s="6"/>
      <c r="J47" s="6"/>
      <c r="K47" s="6"/>
      <c r="L47" s="6"/>
      <c r="M47" s="2412"/>
      <c r="N47" s="2412"/>
      <c r="O47" s="2412"/>
      <c r="P47" s="2412"/>
      <c r="Q47" s="2412"/>
      <c r="R47" s="2412"/>
      <c r="S47" s="2412"/>
      <c r="T47" s="2412"/>
      <c r="U47" s="2412"/>
      <c r="V47" s="2412"/>
      <c r="W47" s="2412"/>
      <c r="X47" s="2412"/>
      <c r="Y47" s="2412"/>
      <c r="Z47" s="2412"/>
      <c r="AA47" s="2412"/>
      <c r="AB47" s="885" t="s">
        <v>15</v>
      </c>
      <c r="AC47" s="2413" t="s">
        <v>1754</v>
      </c>
      <c r="AD47" s="2413"/>
      <c r="AE47" s="2413"/>
      <c r="AF47" s="2413"/>
      <c r="AG47" s="2413"/>
      <c r="AH47" s="2413"/>
      <c r="AI47" s="2413"/>
      <c r="AJ47" s="2413"/>
      <c r="AK47" s="2413"/>
      <c r="AL47" s="2413"/>
      <c r="AM47" s="2413"/>
      <c r="AN47" s="2414"/>
      <c r="AO47" s="656"/>
      <c r="AR47" s="104"/>
      <c r="AS47" s="104"/>
      <c r="AT47" s="2401"/>
      <c r="AU47" s="2401"/>
      <c r="AV47" s="2401"/>
      <c r="AW47" s="2401"/>
      <c r="AX47" s="2401"/>
      <c r="AY47" s="2401"/>
      <c r="AZ47" s="2401"/>
      <c r="BA47" s="2401"/>
      <c r="BB47" s="2401"/>
      <c r="BC47" s="2401"/>
      <c r="BD47" s="2401"/>
      <c r="BE47" s="2401"/>
      <c r="BF47" s="2401"/>
      <c r="BG47" s="2401"/>
      <c r="BH47" s="2401"/>
      <c r="BI47" s="2401"/>
      <c r="BJ47" s="2401"/>
      <c r="BK47" s="2401"/>
      <c r="BL47" s="2401"/>
      <c r="BM47" s="2401"/>
      <c r="BN47" s="2401"/>
      <c r="BO47" s="2401"/>
      <c r="BP47" s="2401"/>
      <c r="BQ47" s="2401"/>
      <c r="BR47" s="2401"/>
      <c r="BS47" s="2401"/>
      <c r="BT47" s="2401"/>
      <c r="BU47" s="2401"/>
      <c r="BV47" s="2401"/>
      <c r="BW47" s="2401"/>
      <c r="BX47" s="2401"/>
      <c r="BY47" s="2401"/>
      <c r="BZ47" s="2401"/>
      <c r="CA47" s="2401"/>
      <c r="CB47" s="2401"/>
      <c r="CC47" s="2401"/>
      <c r="CD47" s="2401"/>
      <c r="CE47" s="2401"/>
      <c r="CF47" s="739"/>
    </row>
    <row r="48" spans="1:84" ht="14.15" customHeight="1">
      <c r="A48" s="6"/>
      <c r="B48" s="68"/>
      <c r="C48" s="6"/>
      <c r="D48" s="6"/>
      <c r="G48" s="6"/>
      <c r="H48" s="72"/>
      <c r="I48" s="72"/>
      <c r="J48" s="1"/>
      <c r="K48" s="99"/>
      <c r="L48" s="6"/>
      <c r="M48" s="2412"/>
      <c r="N48" s="2412"/>
      <c r="O48" s="2412"/>
      <c r="P48" s="2412"/>
      <c r="Q48" s="2412"/>
      <c r="R48" s="2412"/>
      <c r="S48" s="2412"/>
      <c r="T48" s="2412"/>
      <c r="U48" s="2412"/>
      <c r="V48" s="2412"/>
      <c r="W48" s="2412"/>
      <c r="X48" s="2412"/>
      <c r="Y48" s="2412"/>
      <c r="Z48" s="2412"/>
      <c r="AA48" s="2412"/>
      <c r="AB48" s="885"/>
      <c r="AC48" s="2413"/>
      <c r="AD48" s="2413"/>
      <c r="AE48" s="2413"/>
      <c r="AF48" s="2413"/>
      <c r="AG48" s="2413"/>
      <c r="AH48" s="2413"/>
      <c r="AI48" s="2413"/>
      <c r="AJ48" s="2413"/>
      <c r="AK48" s="2413"/>
      <c r="AL48" s="2413"/>
      <c r="AM48" s="2413"/>
      <c r="AN48" s="2414"/>
      <c r="AO48" s="656"/>
      <c r="AR48" s="65"/>
      <c r="AS48" s="65"/>
      <c r="AT48" s="2401"/>
      <c r="AU48" s="2401"/>
      <c r="AV48" s="2401"/>
      <c r="AW48" s="2401"/>
      <c r="AX48" s="2401"/>
      <c r="AY48" s="2401"/>
      <c r="AZ48" s="2401"/>
      <c r="BA48" s="2401"/>
      <c r="BB48" s="2401"/>
      <c r="BC48" s="2401"/>
      <c r="BD48" s="2401"/>
      <c r="BE48" s="2401"/>
      <c r="BF48" s="2401"/>
      <c r="BG48" s="2401"/>
      <c r="BH48" s="2401"/>
      <c r="BI48" s="2401"/>
      <c r="BJ48" s="2401"/>
      <c r="BK48" s="2401"/>
      <c r="BL48" s="2401"/>
      <c r="BM48" s="2401"/>
      <c r="BN48" s="2401"/>
      <c r="BO48" s="2401"/>
      <c r="BP48" s="2401"/>
      <c r="BQ48" s="2401"/>
      <c r="BR48" s="2401"/>
      <c r="BS48" s="2401"/>
      <c r="BT48" s="2401"/>
      <c r="BU48" s="2401"/>
      <c r="BV48" s="2401"/>
      <c r="BW48" s="2401"/>
      <c r="BX48" s="2401"/>
      <c r="BY48" s="2401"/>
      <c r="BZ48" s="2401"/>
      <c r="CA48" s="2401"/>
      <c r="CB48" s="2401"/>
      <c r="CC48" s="2401"/>
      <c r="CD48" s="2401"/>
      <c r="CE48" s="2401"/>
      <c r="CF48" s="739"/>
    </row>
    <row r="49" spans="1:84" ht="14.15" customHeight="1">
      <c r="A49" s="6"/>
      <c r="B49" s="68"/>
      <c r="C49" s="1" t="s">
        <v>224</v>
      </c>
      <c r="D49" s="6"/>
      <c r="E49" s="1"/>
      <c r="F49" s="1"/>
      <c r="G49" s="1"/>
      <c r="H49" s="1"/>
      <c r="I49" s="1"/>
      <c r="J49" s="1"/>
      <c r="K49" s="1"/>
      <c r="L49" s="1"/>
      <c r="N49" s="1"/>
      <c r="O49" s="1"/>
      <c r="P49" s="1"/>
      <c r="Q49" s="1"/>
      <c r="R49" s="1"/>
      <c r="U49" s="1"/>
      <c r="Y49" s="6"/>
      <c r="Z49" s="6"/>
      <c r="AB49" s="885"/>
      <c r="AC49" s="2413"/>
      <c r="AD49" s="2413"/>
      <c r="AE49" s="2413"/>
      <c r="AF49" s="2413"/>
      <c r="AG49" s="2413"/>
      <c r="AH49" s="2413"/>
      <c r="AI49" s="2413"/>
      <c r="AJ49" s="2413"/>
      <c r="AK49" s="2413"/>
      <c r="AL49" s="2413"/>
      <c r="AM49" s="2413"/>
      <c r="AN49" s="2414"/>
      <c r="AO49" s="656"/>
      <c r="AR49" s="849"/>
      <c r="AS49" s="849"/>
      <c r="AT49" s="2401"/>
      <c r="AU49" s="2401"/>
      <c r="AV49" s="2401"/>
      <c r="AW49" s="2401"/>
      <c r="AX49" s="2401"/>
      <c r="AY49" s="2401"/>
      <c r="AZ49" s="2401"/>
      <c r="BA49" s="2401"/>
      <c r="BB49" s="2401"/>
      <c r="BC49" s="2401"/>
      <c r="BD49" s="2401"/>
      <c r="BE49" s="2401"/>
      <c r="BF49" s="2401"/>
      <c r="BG49" s="2401"/>
      <c r="BH49" s="2401"/>
      <c r="BI49" s="2401"/>
      <c r="BJ49" s="2401"/>
      <c r="BK49" s="2401"/>
      <c r="BL49" s="2401"/>
      <c r="BM49" s="2401"/>
      <c r="BN49" s="2401"/>
      <c r="BO49" s="2401"/>
      <c r="BP49" s="2401"/>
      <c r="BQ49" s="2401"/>
      <c r="BR49" s="2401"/>
      <c r="BS49" s="2401"/>
      <c r="BT49" s="2401"/>
      <c r="BU49" s="2401"/>
      <c r="BV49" s="2401"/>
      <c r="BW49" s="2401"/>
      <c r="BX49" s="2401"/>
      <c r="BY49" s="2401"/>
      <c r="BZ49" s="2401"/>
      <c r="CA49" s="2401"/>
      <c r="CB49" s="2401"/>
      <c r="CC49" s="2401"/>
      <c r="CD49" s="2401"/>
      <c r="CE49" s="2401"/>
      <c r="CF49" s="1381"/>
    </row>
    <row r="50" spans="1:84" ht="14.15" customHeight="1">
      <c r="A50" s="6"/>
      <c r="B50" s="68"/>
      <c r="C50" s="1" t="s">
        <v>225</v>
      </c>
      <c r="D50" s="6"/>
      <c r="E50" s="1"/>
      <c r="F50" s="1"/>
      <c r="G50" s="1"/>
      <c r="H50" s="1"/>
      <c r="I50" s="1"/>
      <c r="J50" s="1"/>
      <c r="K50" s="1"/>
      <c r="L50" s="1"/>
      <c r="N50" s="1"/>
      <c r="O50" s="1"/>
      <c r="P50" s="1"/>
      <c r="Q50" s="1"/>
      <c r="R50" s="1"/>
      <c r="U50" s="1"/>
      <c r="Y50" s="6"/>
      <c r="Z50" s="6"/>
      <c r="AB50" s="796"/>
      <c r="AC50" s="2413"/>
      <c r="AD50" s="2413"/>
      <c r="AE50" s="2413"/>
      <c r="AF50" s="2413"/>
      <c r="AG50" s="2413"/>
      <c r="AH50" s="2413"/>
      <c r="AI50" s="2413"/>
      <c r="AJ50" s="2413"/>
      <c r="AK50" s="2413"/>
      <c r="AL50" s="2413"/>
      <c r="AM50" s="2413"/>
      <c r="AN50" s="2414"/>
      <c r="AO50" s="656"/>
      <c r="AQ50" s="65"/>
      <c r="AR50" s="849"/>
      <c r="AS50" s="849"/>
      <c r="AT50" s="2401"/>
      <c r="AU50" s="2401"/>
      <c r="AV50" s="2401"/>
      <c r="AW50" s="2401"/>
      <c r="AX50" s="2401"/>
      <c r="AY50" s="2401"/>
      <c r="AZ50" s="2401"/>
      <c r="BA50" s="2401"/>
      <c r="BB50" s="2401"/>
      <c r="BC50" s="2401"/>
      <c r="BD50" s="2401"/>
      <c r="BE50" s="2401"/>
      <c r="BF50" s="2401"/>
      <c r="BG50" s="2401"/>
      <c r="BH50" s="2401"/>
      <c r="BI50" s="2401"/>
      <c r="BJ50" s="2401"/>
      <c r="BK50" s="2401"/>
      <c r="BL50" s="2401"/>
      <c r="BM50" s="2401"/>
      <c r="BN50" s="2401"/>
      <c r="BO50" s="2401"/>
      <c r="BP50" s="2401"/>
      <c r="BQ50" s="2401"/>
      <c r="BR50" s="2401"/>
      <c r="BS50" s="2401"/>
      <c r="BT50" s="2401"/>
      <c r="BU50" s="2401"/>
      <c r="BV50" s="2401"/>
      <c r="BW50" s="2401"/>
      <c r="BX50" s="2401"/>
      <c r="BY50" s="2401"/>
      <c r="BZ50" s="2401"/>
      <c r="CA50" s="2401"/>
      <c r="CB50" s="2401"/>
      <c r="CC50" s="2401"/>
      <c r="CD50" s="2401"/>
      <c r="CE50" s="2401"/>
      <c r="CF50" s="1525"/>
    </row>
    <row r="51" spans="1:84" ht="14.15" customHeight="1">
      <c r="A51" s="6"/>
      <c r="B51" s="68"/>
      <c r="C51" s="1"/>
      <c r="D51" s="6"/>
      <c r="E51" s="1"/>
      <c r="F51" s="1"/>
      <c r="G51" s="1"/>
      <c r="H51" s="1"/>
      <c r="I51" s="1"/>
      <c r="J51" s="1"/>
      <c r="K51" s="1"/>
      <c r="L51" s="1"/>
      <c r="N51" s="1"/>
      <c r="O51" s="1"/>
      <c r="P51" s="1"/>
      <c r="Q51" s="1"/>
      <c r="R51" s="1"/>
      <c r="T51" s="2409"/>
      <c r="U51" s="2409"/>
      <c r="V51" s="2409"/>
      <c r="W51" s="2409"/>
      <c r="X51" s="2409"/>
      <c r="Y51" s="2409"/>
      <c r="Z51" s="847"/>
      <c r="AA51" s="65" t="s">
        <v>188</v>
      </c>
      <c r="AB51" s="120" t="s">
        <v>218</v>
      </c>
      <c r="AC51" s="2413"/>
      <c r="AD51" s="2413"/>
      <c r="AE51" s="2413"/>
      <c r="AF51" s="2413"/>
      <c r="AG51" s="2413"/>
      <c r="AH51" s="2413"/>
      <c r="AI51" s="2413"/>
      <c r="AJ51" s="2413"/>
      <c r="AK51" s="2413"/>
      <c r="AL51" s="2413"/>
      <c r="AM51" s="2413"/>
      <c r="AN51" s="2414"/>
      <c r="AO51" s="656"/>
      <c r="AQ51" s="104"/>
      <c r="AR51" s="849"/>
      <c r="AS51" s="849"/>
      <c r="AT51" s="849"/>
      <c r="AU51" s="849"/>
      <c r="AV51" s="849"/>
      <c r="AW51" s="849"/>
      <c r="AX51" s="849"/>
      <c r="AY51" s="849"/>
      <c r="AZ51" s="849"/>
      <c r="BA51" s="849"/>
      <c r="BB51" s="849"/>
      <c r="BC51" s="849"/>
      <c r="BD51" s="849"/>
      <c r="BE51" s="849"/>
      <c r="BF51" s="849"/>
      <c r="BG51" s="849"/>
      <c r="BH51" s="849"/>
      <c r="BI51" s="849"/>
      <c r="BJ51" s="849"/>
      <c r="BK51" s="849"/>
      <c r="BL51" s="849"/>
      <c r="CF51" s="121"/>
    </row>
    <row r="52" spans="1:84" ht="14.15" customHeight="1">
      <c r="A52" s="6"/>
      <c r="B52" s="68"/>
      <c r="C52" s="1"/>
      <c r="D52" s="6"/>
      <c r="E52" s="1"/>
      <c r="F52" s="1"/>
      <c r="G52" s="1"/>
      <c r="H52" s="1"/>
      <c r="I52" s="1"/>
      <c r="J52" s="1"/>
      <c r="K52" s="1"/>
      <c r="L52" s="1"/>
      <c r="N52" s="1"/>
      <c r="O52" s="1"/>
      <c r="P52" s="1"/>
      <c r="Q52" s="1"/>
      <c r="R52" s="1"/>
      <c r="U52" s="1"/>
      <c r="Y52" s="6"/>
      <c r="Z52" s="6"/>
      <c r="AB52" s="120"/>
      <c r="AC52" s="2413"/>
      <c r="AD52" s="2413"/>
      <c r="AE52" s="2413"/>
      <c r="AF52" s="2413"/>
      <c r="AG52" s="2413"/>
      <c r="AH52" s="2413"/>
      <c r="AI52" s="2413"/>
      <c r="AJ52" s="2413"/>
      <c r="AK52" s="2413"/>
      <c r="AL52" s="2413"/>
      <c r="AM52" s="2413"/>
      <c r="AN52" s="2414"/>
      <c r="AO52" s="656"/>
      <c r="AQ52" s="65"/>
      <c r="AR52" s="630"/>
      <c r="AS52" s="65" t="s">
        <v>165</v>
      </c>
      <c r="AT52" s="185" t="s">
        <v>2136</v>
      </c>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CF52" s="1251"/>
    </row>
    <row r="53" spans="1:84" ht="14.15" customHeight="1">
      <c r="A53" s="6"/>
      <c r="B53" s="68"/>
      <c r="C53" s="2288" t="s">
        <v>226</v>
      </c>
      <c r="D53" s="2288"/>
      <c r="E53" s="2288"/>
      <c r="F53" s="2288"/>
      <c r="G53" s="2288"/>
      <c r="H53" s="2288"/>
      <c r="I53" s="2288"/>
      <c r="J53" s="2288"/>
      <c r="K53" s="2288"/>
      <c r="L53" s="2288"/>
      <c r="M53" s="2288"/>
      <c r="N53" s="2288"/>
      <c r="O53" s="2288"/>
      <c r="P53" s="2288"/>
      <c r="Q53" s="2288"/>
      <c r="R53" s="2288"/>
      <c r="S53" s="2288"/>
      <c r="T53" s="2288"/>
      <c r="U53" s="2288"/>
      <c r="V53" s="2288"/>
      <c r="W53" s="2288"/>
      <c r="X53" s="2288"/>
      <c r="Y53" s="2288"/>
      <c r="Z53" s="2288"/>
      <c r="AA53" s="2288"/>
      <c r="AB53" s="120"/>
      <c r="AC53" s="2413"/>
      <c r="AD53" s="2413"/>
      <c r="AE53" s="2413"/>
      <c r="AF53" s="2413"/>
      <c r="AG53" s="2413"/>
      <c r="AH53" s="2413"/>
      <c r="AI53" s="2413"/>
      <c r="AJ53" s="2413"/>
      <c r="AK53" s="2413"/>
      <c r="AL53" s="2413"/>
      <c r="AM53" s="2413"/>
      <c r="AN53" s="2414"/>
      <c r="AO53" s="658"/>
      <c r="AQ53" s="338"/>
      <c r="AR53" s="630"/>
      <c r="AS53" s="65"/>
      <c r="AT53" s="2400" t="s">
        <v>229</v>
      </c>
      <c r="AU53" s="2400"/>
      <c r="AV53" s="2400"/>
      <c r="AW53" s="2400"/>
      <c r="AX53" s="2400"/>
      <c r="AY53" s="2400"/>
      <c r="AZ53" s="2400"/>
      <c r="BA53" s="2400"/>
      <c r="BB53" s="2400"/>
      <c r="BC53" s="2400"/>
      <c r="BD53" s="2400"/>
      <c r="BE53" s="2400"/>
      <c r="BF53" s="2400"/>
      <c r="BG53" s="2400"/>
      <c r="BH53" s="2400"/>
      <c r="BI53" s="2400"/>
      <c r="BJ53" s="2400"/>
      <c r="BK53" s="2400"/>
      <c r="BL53" s="2400"/>
      <c r="BM53" s="2400"/>
      <c r="BN53" s="2400"/>
      <c r="BO53" s="2400"/>
      <c r="BP53" s="2400"/>
      <c r="BQ53" s="2400"/>
      <c r="BR53" s="2400"/>
      <c r="BS53" s="2400"/>
      <c r="BT53" s="2400"/>
      <c r="BU53" s="2400"/>
      <c r="BV53" s="2400"/>
      <c r="BW53" s="2400"/>
      <c r="BX53" s="2400"/>
      <c r="CF53" s="1251"/>
    </row>
    <row r="54" spans="1:84" ht="14.15" customHeight="1">
      <c r="A54" s="6"/>
      <c r="B54" s="68"/>
      <c r="C54" s="1"/>
      <c r="D54" s="1" t="s">
        <v>227</v>
      </c>
      <c r="F54" s="1"/>
      <c r="G54" s="1"/>
      <c r="H54" s="1"/>
      <c r="I54" s="1"/>
      <c r="J54" s="1"/>
      <c r="K54" s="1"/>
      <c r="L54" s="1"/>
      <c r="N54" s="1"/>
      <c r="O54" s="1"/>
      <c r="P54" s="1"/>
      <c r="Q54" s="1"/>
      <c r="R54" s="1"/>
      <c r="U54" s="1"/>
      <c r="Y54" s="6"/>
      <c r="Z54" s="6"/>
      <c r="AA54" s="177"/>
      <c r="AB54" s="797" t="s">
        <v>228</v>
      </c>
      <c r="AC54" s="82" t="s">
        <v>949</v>
      </c>
      <c r="AD54" s="557"/>
      <c r="AE54" s="557"/>
      <c r="AF54" s="557"/>
      <c r="AG54" s="557"/>
      <c r="AH54" s="557"/>
      <c r="AI54" s="557"/>
      <c r="AJ54" s="557"/>
      <c r="AK54" s="557"/>
      <c r="AL54" s="557"/>
      <c r="AM54" s="557"/>
      <c r="AN54" s="606"/>
      <c r="AO54" s="658"/>
      <c r="AQ54" s="338"/>
      <c r="AR54" s="130"/>
      <c r="AS54" s="65"/>
      <c r="AT54" s="2400"/>
      <c r="AU54" s="2400"/>
      <c r="AV54" s="2400"/>
      <c r="AW54" s="2400"/>
      <c r="AX54" s="2400"/>
      <c r="AY54" s="2400"/>
      <c r="AZ54" s="2400"/>
      <c r="BA54" s="2400"/>
      <c r="BB54" s="2400"/>
      <c r="BC54" s="2400"/>
      <c r="BD54" s="2400"/>
      <c r="BE54" s="2400"/>
      <c r="BF54" s="2400"/>
      <c r="BG54" s="2400"/>
      <c r="BH54" s="2400"/>
      <c r="BI54" s="2400"/>
      <c r="BJ54" s="2400"/>
      <c r="BK54" s="2400"/>
      <c r="BL54" s="2400"/>
      <c r="BM54" s="2400"/>
      <c r="BN54" s="2400"/>
      <c r="BO54" s="2400"/>
      <c r="BP54" s="2400"/>
      <c r="BQ54" s="2400"/>
      <c r="BR54" s="2400"/>
      <c r="BS54" s="2400"/>
      <c r="BT54" s="2400"/>
      <c r="BU54" s="2400"/>
      <c r="BV54" s="2400"/>
      <c r="BW54" s="2400"/>
      <c r="BX54" s="2400"/>
      <c r="CF54" s="1251"/>
    </row>
    <row r="55" spans="1:84" ht="14.15" customHeight="1">
      <c r="A55" s="6"/>
      <c r="B55" s="68"/>
      <c r="C55" s="1"/>
      <c r="D55" s="6"/>
      <c r="E55" s="1"/>
      <c r="F55" s="1"/>
      <c r="G55" s="1"/>
      <c r="H55" s="1"/>
      <c r="I55" s="1"/>
      <c r="J55" s="1"/>
      <c r="K55" s="1"/>
      <c r="L55" s="1"/>
      <c r="N55" s="1"/>
      <c r="O55" s="1"/>
      <c r="P55" s="1"/>
      <c r="Q55" s="1"/>
      <c r="R55" s="1"/>
      <c r="U55" s="1"/>
      <c r="Y55" s="6"/>
      <c r="Z55" s="6"/>
      <c r="AA55" s="177"/>
      <c r="AB55" s="544"/>
      <c r="AC55" s="82"/>
      <c r="AD55" s="574"/>
      <c r="AE55" s="574"/>
      <c r="AF55" s="82"/>
      <c r="AG55" s="82"/>
      <c r="AH55" s="82"/>
      <c r="AI55" s="115"/>
      <c r="AJ55" s="115"/>
      <c r="AK55" s="115"/>
      <c r="AL55" s="115"/>
      <c r="AM55" s="115"/>
      <c r="AN55" s="131"/>
      <c r="AO55" s="658"/>
      <c r="AQ55" s="338"/>
      <c r="AR55" s="130"/>
      <c r="AS55" s="65"/>
      <c r="AT55" s="2400"/>
      <c r="AU55" s="2400"/>
      <c r="AV55" s="2400"/>
      <c r="AW55" s="2400"/>
      <c r="AX55" s="2400"/>
      <c r="AY55" s="2400"/>
      <c r="AZ55" s="2400"/>
      <c r="BA55" s="2400"/>
      <c r="BB55" s="2400"/>
      <c r="BC55" s="2400"/>
      <c r="BD55" s="2400"/>
      <c r="BE55" s="2400"/>
      <c r="BF55" s="2400"/>
      <c r="BG55" s="2400"/>
      <c r="BH55" s="2400"/>
      <c r="BI55" s="2400"/>
      <c r="BJ55" s="2400"/>
      <c r="BK55" s="2400"/>
      <c r="BL55" s="2400"/>
      <c r="BM55" s="2400"/>
      <c r="BN55" s="2400"/>
      <c r="BO55" s="2400"/>
      <c r="BP55" s="2400"/>
      <c r="BQ55" s="2400"/>
      <c r="BR55" s="2400"/>
      <c r="BS55" s="2400"/>
      <c r="BT55" s="2400"/>
      <c r="BU55" s="2400"/>
      <c r="BV55" s="2400"/>
      <c r="BW55" s="2400"/>
      <c r="BX55" s="2400"/>
      <c r="CF55" s="1251"/>
    </row>
    <row r="56" spans="1:84" ht="14.15" customHeight="1">
      <c r="A56" s="6"/>
      <c r="B56" s="68"/>
      <c r="C56" s="1"/>
      <c r="D56" s="6"/>
      <c r="E56" s="1"/>
      <c r="F56" s="1"/>
      <c r="G56" s="1"/>
      <c r="H56" s="1"/>
      <c r="I56" s="1"/>
      <c r="J56" s="1"/>
      <c r="K56" s="1"/>
      <c r="L56" s="1"/>
      <c r="N56" s="1"/>
      <c r="O56" s="1"/>
      <c r="P56" s="1"/>
      <c r="Q56" s="1"/>
      <c r="R56" s="1"/>
      <c r="U56" s="1"/>
      <c r="Y56" s="6"/>
      <c r="Z56" s="6"/>
      <c r="AA56" s="177"/>
      <c r="AB56" s="544"/>
      <c r="AC56" s="82"/>
      <c r="AD56" s="574"/>
      <c r="AE56" s="574"/>
      <c r="AF56" s="82"/>
      <c r="AG56" s="82"/>
      <c r="AH56" s="82"/>
      <c r="AI56" s="115"/>
      <c r="AJ56" s="115"/>
      <c r="AK56" s="115"/>
      <c r="AL56" s="115"/>
      <c r="AM56" s="115"/>
      <c r="AN56" s="131"/>
      <c r="AO56" s="658"/>
      <c r="AQ56" s="630"/>
      <c r="AR56" s="801"/>
      <c r="AS56" s="65" t="s">
        <v>165</v>
      </c>
      <c r="AT56" s="185" t="s">
        <v>2137</v>
      </c>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CF56" s="1251"/>
    </row>
    <row r="57" spans="1:84" ht="14.15" customHeight="1">
      <c r="A57" s="6"/>
      <c r="B57" s="68"/>
      <c r="C57" s="1" t="s">
        <v>230</v>
      </c>
      <c r="D57" s="6"/>
      <c r="E57" s="1"/>
      <c r="F57" s="1"/>
      <c r="G57" s="1"/>
      <c r="H57" s="1"/>
      <c r="I57" s="1"/>
      <c r="J57" s="1"/>
      <c r="K57" s="1"/>
      <c r="L57" s="1"/>
      <c r="N57" s="1"/>
      <c r="O57" s="1"/>
      <c r="P57" s="1"/>
      <c r="Q57" s="1"/>
      <c r="R57" s="1"/>
      <c r="U57" s="1"/>
      <c r="Y57" s="6"/>
      <c r="Z57" s="6"/>
      <c r="AA57" s="177"/>
      <c r="AB57" s="1539" t="s">
        <v>228</v>
      </c>
      <c r="AC57" s="829" t="s">
        <v>1689</v>
      </c>
      <c r="AD57" s="829"/>
      <c r="AE57" s="829"/>
      <c r="AF57" s="829"/>
      <c r="AG57" s="829"/>
      <c r="AH57" s="829"/>
      <c r="AI57" s="829"/>
      <c r="AJ57" s="829"/>
      <c r="AK57" s="829"/>
      <c r="AL57" s="829"/>
      <c r="AM57" s="829"/>
      <c r="AN57" s="614"/>
      <c r="AO57" s="658"/>
      <c r="AQ57" s="630"/>
      <c r="AS57" s="65"/>
      <c r="AT57" s="338" t="s">
        <v>945</v>
      </c>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CF57" s="121"/>
    </row>
    <row r="58" spans="1:84" ht="14.15" customHeight="1">
      <c r="A58" s="6"/>
      <c r="B58" s="68"/>
      <c r="C58" s="1" t="s">
        <v>1874</v>
      </c>
      <c r="D58" s="1"/>
      <c r="E58" s="1"/>
      <c r="F58" s="1"/>
      <c r="G58" s="1"/>
      <c r="H58" s="1"/>
      <c r="I58" s="1"/>
      <c r="J58" s="1"/>
      <c r="K58" s="1"/>
      <c r="L58" s="1"/>
      <c r="M58" s="1"/>
      <c r="N58" s="1"/>
      <c r="O58" s="1"/>
      <c r="P58" s="1"/>
      <c r="Q58" s="1"/>
      <c r="R58" s="1"/>
      <c r="S58" s="1"/>
      <c r="T58" s="1"/>
      <c r="U58" s="1"/>
      <c r="V58" s="1"/>
      <c r="W58" s="1"/>
      <c r="X58" s="1"/>
      <c r="Y58" s="1"/>
      <c r="Z58" s="1"/>
      <c r="AA58" s="1167"/>
      <c r="AB58" s="2410" t="s">
        <v>1688</v>
      </c>
      <c r="AC58" s="2409"/>
      <c r="AD58" s="2409"/>
      <c r="AE58" s="2409"/>
      <c r="AF58" s="2409"/>
      <c r="AG58" s="2409"/>
      <c r="AH58" s="2409"/>
      <c r="AI58" s="2409"/>
      <c r="AJ58" s="2409"/>
      <c r="AK58" s="2409"/>
      <c r="AL58" s="2409"/>
      <c r="AM58" s="2409"/>
      <c r="AN58" s="2411"/>
      <c r="AO58" s="658"/>
      <c r="AQ58" s="130"/>
      <c r="AR58" s="851"/>
      <c r="AS58" s="65"/>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CF58" s="1251"/>
    </row>
    <row r="59" spans="1:84" ht="14.15" customHeight="1">
      <c r="A59" s="6"/>
      <c r="B59" s="68"/>
      <c r="C59" s="1"/>
      <c r="D59" s="6" t="s">
        <v>1787</v>
      </c>
      <c r="E59" s="1"/>
      <c r="F59" s="1"/>
      <c r="G59" s="1"/>
      <c r="H59" s="1"/>
      <c r="I59" s="1"/>
      <c r="J59" s="1"/>
      <c r="K59" s="1"/>
      <c r="L59" s="1"/>
      <c r="N59" s="1"/>
      <c r="O59" s="1"/>
      <c r="P59" s="1"/>
      <c r="Q59" s="1"/>
      <c r="R59" s="1"/>
      <c r="U59" s="1"/>
      <c r="Y59" s="6"/>
      <c r="Z59" s="6"/>
      <c r="AA59" s="177"/>
      <c r="AB59" s="544" t="s">
        <v>218</v>
      </c>
      <c r="AC59" s="2404" t="s">
        <v>2091</v>
      </c>
      <c r="AD59" s="2404"/>
      <c r="AE59" s="2404"/>
      <c r="AF59" s="2404"/>
      <c r="AG59" s="2404"/>
      <c r="AH59" s="2404"/>
      <c r="AI59" s="2404"/>
      <c r="AJ59" s="2404"/>
      <c r="AK59" s="2404"/>
      <c r="AL59" s="2404"/>
      <c r="AM59" s="2404"/>
      <c r="AN59" s="2405"/>
      <c r="AO59" s="658"/>
      <c r="AQ59" s="130"/>
      <c r="AR59" s="130"/>
      <c r="AS59" s="65" t="s">
        <v>165</v>
      </c>
      <c r="AT59" s="185" t="s">
        <v>2138</v>
      </c>
      <c r="AU59" s="65"/>
      <c r="AV59" s="65"/>
      <c r="AW59" s="65"/>
      <c r="AX59" s="65"/>
      <c r="AY59" s="65"/>
      <c r="AZ59" s="595"/>
      <c r="BA59" s="595"/>
      <c r="BB59" s="595"/>
      <c r="BC59" s="595"/>
      <c r="BD59" s="595"/>
      <c r="BE59" s="595"/>
      <c r="BF59" s="595"/>
      <c r="BG59" s="595"/>
      <c r="BH59" s="595"/>
      <c r="BI59" s="595"/>
      <c r="BJ59" s="595"/>
      <c r="BK59" s="595"/>
      <c r="BL59" s="595"/>
      <c r="BM59" s="595"/>
      <c r="BN59" s="595"/>
      <c r="BO59" s="595"/>
      <c r="BP59" s="595"/>
      <c r="BQ59" s="595"/>
      <c r="BR59" s="595"/>
      <c r="BS59" s="595"/>
      <c r="BT59" s="595"/>
      <c r="BU59" s="595"/>
      <c r="BV59" s="595"/>
      <c r="BW59" s="595"/>
      <c r="BX59" s="595"/>
      <c r="CF59" s="1251"/>
    </row>
    <row r="60" spans="1:84" ht="14.15" customHeight="1">
      <c r="A60" s="6"/>
      <c r="B60" s="68"/>
      <c r="C60" s="1"/>
      <c r="D60" s="6"/>
      <c r="E60" s="1"/>
      <c r="F60" s="1"/>
      <c r="G60" s="1"/>
      <c r="H60" s="1"/>
      <c r="I60" s="1"/>
      <c r="J60" s="1"/>
      <c r="K60" s="1"/>
      <c r="L60" s="1"/>
      <c r="N60" s="1"/>
      <c r="O60" s="1"/>
      <c r="P60" s="1"/>
      <c r="Q60" s="1"/>
      <c r="R60" s="1"/>
      <c r="U60" s="1"/>
      <c r="Y60" s="6"/>
      <c r="Z60" s="6"/>
      <c r="AA60" s="177"/>
      <c r="AE60" s="1206"/>
      <c r="AO60" s="658"/>
      <c r="AQ60" s="801"/>
      <c r="AR60" s="130"/>
      <c r="AT60" s="2401" t="s">
        <v>231</v>
      </c>
      <c r="AU60" s="2401"/>
      <c r="AV60" s="2401"/>
      <c r="AW60" s="2401"/>
      <c r="AX60" s="2401"/>
      <c r="AY60" s="2401"/>
      <c r="AZ60" s="2401"/>
      <c r="BA60" s="2401"/>
      <c r="BB60" s="2401"/>
      <c r="BC60" s="2401"/>
      <c r="BD60" s="2401"/>
      <c r="BE60" s="2401"/>
      <c r="BF60" s="2401"/>
      <c r="BG60" s="2401"/>
      <c r="BH60" s="2401"/>
      <c r="BI60" s="2401"/>
      <c r="BJ60" s="2401"/>
      <c r="BK60" s="2401"/>
      <c r="BL60" s="2401"/>
      <c r="BM60" s="2401"/>
      <c r="BN60" s="2401"/>
      <c r="BO60" s="2401"/>
      <c r="BP60" s="2401"/>
      <c r="BQ60" s="2401"/>
      <c r="BR60" s="2401"/>
      <c r="BS60" s="2401"/>
      <c r="BT60" s="2401"/>
      <c r="BU60" s="2401"/>
      <c r="BV60" s="2401"/>
      <c r="BW60" s="2401"/>
      <c r="BX60" s="2401"/>
      <c r="CF60" s="1251"/>
    </row>
    <row r="61" spans="1:84" ht="14.15" customHeight="1">
      <c r="A61" s="6"/>
      <c r="B61" s="68"/>
      <c r="C61" s="1" t="s">
        <v>232</v>
      </c>
      <c r="D61" s="6"/>
      <c r="E61" s="1"/>
      <c r="F61" s="1"/>
      <c r="G61" s="1"/>
      <c r="H61" s="1"/>
      <c r="I61" s="1"/>
      <c r="J61" s="1"/>
      <c r="K61" s="1"/>
      <c r="L61" s="1"/>
      <c r="N61" s="1"/>
      <c r="O61" s="1"/>
      <c r="P61" s="1"/>
      <c r="Q61" s="1"/>
      <c r="R61" s="1"/>
      <c r="U61" s="1"/>
      <c r="Y61" s="6"/>
      <c r="Z61" s="6"/>
      <c r="AA61" s="177"/>
      <c r="AB61" s="1491"/>
      <c r="AC61" s="1492"/>
      <c r="AD61" s="1492"/>
      <c r="AE61" s="1492"/>
      <c r="AF61" s="1492"/>
      <c r="AG61" s="1492"/>
      <c r="AH61" s="1492"/>
      <c r="AI61" s="1492"/>
      <c r="AJ61" s="1492"/>
      <c r="AK61" s="1492"/>
      <c r="AL61" s="1492"/>
      <c r="AM61" s="1492"/>
      <c r="AN61" s="1493"/>
      <c r="AO61" s="658"/>
      <c r="AR61" s="130"/>
      <c r="AT61" s="2401"/>
      <c r="AU61" s="2401"/>
      <c r="AV61" s="2401"/>
      <c r="AW61" s="2401"/>
      <c r="AX61" s="2401"/>
      <c r="AY61" s="2401"/>
      <c r="AZ61" s="2401"/>
      <c r="BA61" s="2401"/>
      <c r="BB61" s="2401"/>
      <c r="BC61" s="2401"/>
      <c r="BD61" s="2401"/>
      <c r="BE61" s="2401"/>
      <c r="BF61" s="2401"/>
      <c r="BG61" s="2401"/>
      <c r="BH61" s="2401"/>
      <c r="BI61" s="2401"/>
      <c r="BJ61" s="2401"/>
      <c r="BK61" s="2401"/>
      <c r="BL61" s="2401"/>
      <c r="BM61" s="2401"/>
      <c r="BN61" s="2401"/>
      <c r="BO61" s="2401"/>
      <c r="BP61" s="2401"/>
      <c r="BQ61" s="2401"/>
      <c r="BR61" s="2401"/>
      <c r="BS61" s="2401"/>
      <c r="BT61" s="2401"/>
      <c r="BU61" s="2401"/>
      <c r="BV61" s="2401"/>
      <c r="BW61" s="2401"/>
      <c r="BX61" s="2401"/>
      <c r="CF61" s="121"/>
    </row>
    <row r="62" spans="1:84" ht="12" customHeight="1">
      <c r="B62" s="62"/>
      <c r="AB62" s="1249"/>
      <c r="AC62" s="1207"/>
      <c r="AD62" s="1207"/>
      <c r="AE62" s="1207"/>
      <c r="AF62" s="1207"/>
      <c r="AG62" s="1207"/>
      <c r="AH62" s="1207"/>
      <c r="AI62" s="1207"/>
      <c r="AJ62" s="1207"/>
      <c r="AK62" s="1207"/>
      <c r="AL62" s="1207"/>
      <c r="AM62" s="1207"/>
      <c r="AN62" s="1490"/>
      <c r="AO62" s="62"/>
      <c r="AQ62" s="851"/>
      <c r="AT62" s="2401"/>
      <c r="AU62" s="2401"/>
      <c r="AV62" s="2401"/>
      <c r="AW62" s="2401"/>
      <c r="AX62" s="2401"/>
      <c r="AY62" s="2401"/>
      <c r="AZ62" s="2401"/>
      <c r="BA62" s="2401"/>
      <c r="BB62" s="2401"/>
      <c r="BC62" s="2401"/>
      <c r="BD62" s="2401"/>
      <c r="BE62" s="2401"/>
      <c r="BF62" s="2401"/>
      <c r="BG62" s="2401"/>
      <c r="BH62" s="2401"/>
      <c r="BI62" s="2401"/>
      <c r="BJ62" s="2401"/>
      <c r="BK62" s="2401"/>
      <c r="BL62" s="2401"/>
      <c r="BM62" s="2401"/>
      <c r="BN62" s="2401"/>
      <c r="BO62" s="2401"/>
      <c r="BP62" s="2401"/>
      <c r="BQ62" s="2401"/>
      <c r="BR62" s="2401"/>
      <c r="BS62" s="2401"/>
      <c r="BT62" s="2401"/>
      <c r="BU62" s="2401"/>
      <c r="BV62" s="2401"/>
      <c r="BW62" s="2401"/>
      <c r="BX62" s="2401"/>
      <c r="CF62" s="1271"/>
    </row>
    <row r="63" spans="1:84" ht="13" customHeight="1">
      <c r="B63" s="62"/>
      <c r="AB63" s="2406"/>
      <c r="AC63" s="2407"/>
      <c r="AD63" s="2407"/>
      <c r="AE63" s="2407"/>
      <c r="AF63" s="2407"/>
      <c r="AG63" s="2407"/>
      <c r="AH63" s="2407"/>
      <c r="AI63" s="2407"/>
      <c r="AJ63" s="2407"/>
      <c r="AK63" s="2407"/>
      <c r="AL63" s="2407"/>
      <c r="AM63" s="2407"/>
      <c r="AN63" s="2408"/>
      <c r="AO63" s="62"/>
      <c r="AQ63" s="130"/>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1"/>
      <c r="CB63" s="1271"/>
      <c r="CC63" s="1271"/>
      <c r="CD63" s="1271"/>
      <c r="CE63" s="1271"/>
      <c r="CF63" s="1271"/>
    </row>
    <row r="64" spans="1:84" ht="12.5" customHeight="1" thickBot="1">
      <c r="B64" s="15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546"/>
      <c r="AC64" s="108"/>
      <c r="AD64" s="108"/>
      <c r="AE64" s="108"/>
      <c r="AF64" s="108"/>
      <c r="AG64" s="108"/>
      <c r="AH64" s="108"/>
      <c r="AI64" s="108"/>
      <c r="AJ64" s="108"/>
      <c r="AK64" s="108"/>
      <c r="AL64" s="108"/>
      <c r="AM64" s="108"/>
      <c r="AN64" s="160"/>
      <c r="AO64" s="62"/>
      <c r="AQ64" s="130"/>
      <c r="AR64" s="65"/>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1271"/>
      <c r="BW64" s="1271"/>
      <c r="BX64" s="1271"/>
      <c r="BY64" s="1271"/>
      <c r="BZ64" s="1271"/>
      <c r="CA64" s="1271"/>
      <c r="CB64" s="1271"/>
      <c r="CC64" s="1271"/>
      <c r="CD64" s="1271"/>
      <c r="CE64" s="1271"/>
      <c r="CF64" s="1271"/>
    </row>
    <row r="65" spans="43:84">
      <c r="AQ65" s="130"/>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1"/>
      <c r="CB65" s="1271"/>
      <c r="CC65" s="1271"/>
      <c r="CD65" s="1271"/>
      <c r="CE65" s="1271"/>
      <c r="CF65" s="1271"/>
    </row>
    <row r="66" spans="43:84">
      <c r="AR66" s="589"/>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c r="CB66" s="1271"/>
      <c r="CC66" s="1271"/>
      <c r="CD66" s="1271"/>
      <c r="CE66" s="1271"/>
      <c r="CF66" s="1271"/>
    </row>
    <row r="67" spans="43:84">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1"/>
      <c r="CB67" s="1271"/>
      <c r="CC67" s="1271"/>
      <c r="CD67" s="1271"/>
      <c r="CE67" s="1271"/>
      <c r="CF67" s="1271"/>
    </row>
    <row r="68" spans="43:84">
      <c r="AS68" s="124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row>
  </sheetData>
  <mergeCells count="35">
    <mergeCell ref="AP1:AT1"/>
    <mergeCell ref="C46:AA46"/>
    <mergeCell ref="K30:Z30"/>
    <mergeCell ref="M40:Z40"/>
    <mergeCell ref="AC41:AN46"/>
    <mergeCell ref="B1:AN1"/>
    <mergeCell ref="B3:AA3"/>
    <mergeCell ref="AB3:AN3"/>
    <mergeCell ref="C19:AA19"/>
    <mergeCell ref="V14:W14"/>
    <mergeCell ref="S15:T15"/>
    <mergeCell ref="V15:W15"/>
    <mergeCell ref="O18:P18"/>
    <mergeCell ref="Q18:R18"/>
    <mergeCell ref="S18:T18"/>
    <mergeCell ref="V18:W18"/>
    <mergeCell ref="AC19:AN22"/>
    <mergeCell ref="AC14:AN18"/>
    <mergeCell ref="AC59:AN59"/>
    <mergeCell ref="AB63:AN63"/>
    <mergeCell ref="T51:Y51"/>
    <mergeCell ref="AB58:AN58"/>
    <mergeCell ref="C53:AA53"/>
    <mergeCell ref="M47:AA48"/>
    <mergeCell ref="L42:M42"/>
    <mergeCell ref="AC47:AN53"/>
    <mergeCell ref="M23:N23"/>
    <mergeCell ref="R28:S28"/>
    <mergeCell ref="AC27:AN30"/>
    <mergeCell ref="AT53:BX55"/>
    <mergeCell ref="AT60:BX62"/>
    <mergeCell ref="AT38:CE50"/>
    <mergeCell ref="AT15:BY15"/>
    <mergeCell ref="AT17:BY19"/>
    <mergeCell ref="AT24:CE29"/>
  </mergeCells>
  <phoneticPr fontId="2"/>
  <hyperlinks>
    <hyperlink ref="AP1" location="目次!A1" display="目次に戻る" xr:uid="{00000000-0004-0000-0400-000000000000}"/>
  </hyperlinks>
  <printOptions horizontalCentered="1"/>
  <pageMargins left="0.70866141732283472" right="0.31496062992125984" top="0.39370078740157483" bottom="0.39370078740157483" header="0.51181102362204722" footer="0.51181102362204722"/>
  <pageSetup paperSize="9" scale="90" orientation="portrait" r:id="rId1"/>
  <headerFooter alignWithMargins="0"/>
  <colBreaks count="1" manualBreakCount="1">
    <brk id="4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4</xdr:col>
                    <xdr:colOff>50800</xdr:colOff>
                    <xdr:row>15</xdr:row>
                    <xdr:rowOff>0</xdr:rowOff>
                  </from>
                  <to>
                    <xdr:col>5</xdr:col>
                    <xdr:colOff>107950</xdr:colOff>
                    <xdr:row>16</xdr:row>
                    <xdr:rowOff>31750</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4</xdr:col>
                    <xdr:colOff>50800</xdr:colOff>
                    <xdr:row>16</xdr:row>
                    <xdr:rowOff>0</xdr:rowOff>
                  </from>
                  <to>
                    <xdr:col>5</xdr:col>
                    <xdr:colOff>107950</xdr:colOff>
                    <xdr:row>17</xdr:row>
                    <xdr:rowOff>31750</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14</xdr:col>
                    <xdr:colOff>69850</xdr:colOff>
                    <xdr:row>46</xdr:row>
                    <xdr:rowOff>12700</xdr:rowOff>
                  </from>
                  <to>
                    <xdr:col>18</xdr:col>
                    <xdr:colOff>76200</xdr:colOff>
                    <xdr:row>47</xdr:row>
                    <xdr:rowOff>127000</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17</xdr:col>
                    <xdr:colOff>63500</xdr:colOff>
                    <xdr:row>46</xdr:row>
                    <xdr:rowOff>12700</xdr:rowOff>
                  </from>
                  <to>
                    <xdr:col>21</xdr:col>
                    <xdr:colOff>88900</xdr:colOff>
                    <xdr:row>47</xdr:row>
                    <xdr:rowOff>127000</xdr:rowOff>
                  </to>
                </anchor>
              </controlPr>
            </control>
          </mc:Choice>
        </mc:AlternateContent>
        <mc:AlternateContent xmlns:mc="http://schemas.openxmlformats.org/markup-compatibility/2006">
          <mc:Choice Requires="x14">
            <control shapeId="645131" r:id="rId8" name="Check Box 11">
              <controlPr defaultSize="0" autoFill="0" autoLine="0" autoPict="0">
                <anchor moveWithCells="1">
                  <from>
                    <xdr:col>16</xdr:col>
                    <xdr:colOff>146050</xdr:colOff>
                    <xdr:row>31</xdr:row>
                    <xdr:rowOff>133350</xdr:rowOff>
                  </from>
                  <to>
                    <xdr:col>20</xdr:col>
                    <xdr:colOff>88900</xdr:colOff>
                    <xdr:row>32</xdr:row>
                    <xdr:rowOff>158750</xdr:rowOff>
                  </to>
                </anchor>
              </controlPr>
            </control>
          </mc:Choice>
        </mc:AlternateContent>
        <mc:AlternateContent xmlns:mc="http://schemas.openxmlformats.org/markup-compatibility/2006">
          <mc:Choice Requires="x14">
            <control shapeId="645132" r:id="rId9" name="Check Box 12">
              <controlPr defaultSize="0" autoFill="0" autoLine="0" autoPict="0">
                <anchor moveWithCells="1">
                  <from>
                    <xdr:col>21</xdr:col>
                    <xdr:colOff>25400</xdr:colOff>
                    <xdr:row>31</xdr:row>
                    <xdr:rowOff>133350</xdr:rowOff>
                  </from>
                  <to>
                    <xdr:col>24</xdr:col>
                    <xdr:colOff>146050</xdr:colOff>
                    <xdr:row>32</xdr:row>
                    <xdr:rowOff>158750</xdr:rowOff>
                  </to>
                </anchor>
              </controlPr>
            </control>
          </mc:Choice>
        </mc:AlternateContent>
        <mc:AlternateContent xmlns:mc="http://schemas.openxmlformats.org/markup-compatibility/2006">
          <mc:Choice Requires="x14">
            <control shapeId="645133" r:id="rId10" name="Check Box 13">
              <controlPr defaultSize="0" autoFill="0" autoLine="0" autoPict="0">
                <anchor moveWithCells="1">
                  <from>
                    <xdr:col>16</xdr:col>
                    <xdr:colOff>152400</xdr:colOff>
                    <xdr:row>19</xdr:row>
                    <xdr:rowOff>0</xdr:rowOff>
                  </from>
                  <to>
                    <xdr:col>20</xdr:col>
                    <xdr:colOff>101600</xdr:colOff>
                    <xdr:row>20</xdr:row>
                    <xdr:rowOff>38100</xdr:rowOff>
                  </to>
                </anchor>
              </controlPr>
            </control>
          </mc:Choice>
        </mc:AlternateContent>
        <mc:AlternateContent xmlns:mc="http://schemas.openxmlformats.org/markup-compatibility/2006">
          <mc:Choice Requires="x14">
            <control shapeId="645134" r:id="rId11" name="Check Box 14">
              <controlPr defaultSize="0" autoFill="0" autoLine="0" autoPict="0">
                <anchor moveWithCells="1">
                  <from>
                    <xdr:col>21</xdr:col>
                    <xdr:colOff>31750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645135" r:id="rId12" name="Check Box 15">
              <controlPr defaultSize="0" autoFill="0" autoLine="0" autoPict="0">
                <anchor moveWithCells="1">
                  <from>
                    <xdr:col>13</xdr:col>
                    <xdr:colOff>133350</xdr:colOff>
                    <xdr:row>21</xdr:row>
                    <xdr:rowOff>146050</xdr:rowOff>
                  </from>
                  <to>
                    <xdr:col>15</xdr:col>
                    <xdr:colOff>0</xdr:colOff>
                    <xdr:row>22</xdr:row>
                    <xdr:rowOff>177800</xdr:rowOff>
                  </to>
                </anchor>
              </controlPr>
            </control>
          </mc:Choice>
        </mc:AlternateContent>
        <mc:AlternateContent xmlns:mc="http://schemas.openxmlformats.org/markup-compatibility/2006">
          <mc:Choice Requires="x14">
            <control shapeId="645136" r:id="rId13" name="Check Box 16">
              <controlPr defaultSize="0" autoFill="0" autoLine="0" autoPict="0">
                <anchor moveWithCells="1">
                  <from>
                    <xdr:col>13</xdr:col>
                    <xdr:colOff>133350</xdr:colOff>
                    <xdr:row>22</xdr:row>
                    <xdr:rowOff>146050</xdr:rowOff>
                  </from>
                  <to>
                    <xdr:col>15</xdr:col>
                    <xdr:colOff>0</xdr:colOff>
                    <xdr:row>24</xdr:row>
                    <xdr:rowOff>0</xdr:rowOff>
                  </to>
                </anchor>
              </controlPr>
            </control>
          </mc:Choice>
        </mc:AlternateContent>
        <mc:AlternateContent xmlns:mc="http://schemas.openxmlformats.org/markup-compatibility/2006">
          <mc:Choice Requires="x14">
            <control shapeId="645137" r:id="rId14" name="Check Box 17">
              <controlPr defaultSize="0" autoFill="0" autoLine="0" autoPict="0">
                <anchor moveWithCells="1">
                  <from>
                    <xdr:col>16</xdr:col>
                    <xdr:colOff>146050</xdr:colOff>
                    <xdr:row>43</xdr:row>
                    <xdr:rowOff>146050</xdr:rowOff>
                  </from>
                  <to>
                    <xdr:col>20</xdr:col>
                    <xdr:colOff>88900</xdr:colOff>
                    <xdr:row>45</xdr:row>
                    <xdr:rowOff>12700</xdr:rowOff>
                  </to>
                </anchor>
              </controlPr>
            </control>
          </mc:Choice>
        </mc:AlternateContent>
        <mc:AlternateContent xmlns:mc="http://schemas.openxmlformats.org/markup-compatibility/2006">
          <mc:Choice Requires="x14">
            <control shapeId="645138" r:id="rId15" name="Check Box 18">
              <controlPr defaultSize="0" autoFill="0" autoLine="0" autoPict="0">
                <anchor moveWithCells="1">
                  <from>
                    <xdr:col>21</xdr:col>
                    <xdr:colOff>25400</xdr:colOff>
                    <xdr:row>43</xdr:row>
                    <xdr:rowOff>146050</xdr:rowOff>
                  </from>
                  <to>
                    <xdr:col>24</xdr:col>
                    <xdr:colOff>146050</xdr:colOff>
                    <xdr:row>45</xdr:row>
                    <xdr:rowOff>12700</xdr:rowOff>
                  </to>
                </anchor>
              </controlPr>
            </control>
          </mc:Choice>
        </mc:AlternateContent>
        <mc:AlternateContent xmlns:mc="http://schemas.openxmlformats.org/markup-compatibility/2006">
          <mc:Choice Requires="x14">
            <control shapeId="645139" r:id="rId16" name="Check Box 19">
              <controlPr defaultSize="0" autoFill="0" autoLine="0" autoPict="0">
                <anchor moveWithCells="1">
                  <from>
                    <xdr:col>16</xdr:col>
                    <xdr:colOff>158750</xdr:colOff>
                    <xdr:row>33</xdr:row>
                    <xdr:rowOff>139700</xdr:rowOff>
                  </from>
                  <to>
                    <xdr:col>20</xdr:col>
                    <xdr:colOff>107950</xdr:colOff>
                    <xdr:row>35</xdr:row>
                    <xdr:rowOff>0</xdr:rowOff>
                  </to>
                </anchor>
              </controlPr>
            </control>
          </mc:Choice>
        </mc:AlternateContent>
        <mc:AlternateContent xmlns:mc="http://schemas.openxmlformats.org/markup-compatibility/2006">
          <mc:Choice Requires="x14">
            <control shapeId="645140" r:id="rId17" name="Check Box 20">
              <controlPr defaultSize="0" autoFill="0" autoLine="0" autoPict="0">
                <anchor moveWithCells="1">
                  <from>
                    <xdr:col>21</xdr:col>
                    <xdr:colOff>38100</xdr:colOff>
                    <xdr:row>33</xdr:row>
                    <xdr:rowOff>139700</xdr:rowOff>
                  </from>
                  <to>
                    <xdr:col>24</xdr:col>
                    <xdr:colOff>158750</xdr:colOff>
                    <xdr:row>35</xdr:row>
                    <xdr:rowOff>0</xdr:rowOff>
                  </to>
                </anchor>
              </controlPr>
            </control>
          </mc:Choice>
        </mc:AlternateContent>
        <mc:AlternateContent xmlns:mc="http://schemas.openxmlformats.org/markup-compatibility/2006">
          <mc:Choice Requires="x14">
            <control shapeId="645141" r:id="rId18" name="Check Box 21">
              <controlPr defaultSize="0" autoFill="0" autoLine="0" autoPict="0">
                <anchor moveWithCells="1">
                  <from>
                    <xdr:col>17</xdr:col>
                    <xdr:colOff>0</xdr:colOff>
                    <xdr:row>54</xdr:row>
                    <xdr:rowOff>0</xdr:rowOff>
                  </from>
                  <to>
                    <xdr:col>20</xdr:col>
                    <xdr:colOff>114300</xdr:colOff>
                    <xdr:row>55</xdr:row>
                    <xdr:rowOff>31750</xdr:rowOff>
                  </to>
                </anchor>
              </controlPr>
            </control>
          </mc:Choice>
        </mc:AlternateContent>
        <mc:AlternateContent xmlns:mc="http://schemas.openxmlformats.org/markup-compatibility/2006">
          <mc:Choice Requires="x14">
            <control shapeId="645142" r:id="rId19" name="Check Box 22">
              <controlPr defaultSize="0" autoFill="0" autoLine="0" autoPict="0">
                <anchor moveWithCells="1">
                  <from>
                    <xdr:col>21</xdr:col>
                    <xdr:colOff>44450</xdr:colOff>
                    <xdr:row>54</xdr:row>
                    <xdr:rowOff>0</xdr:rowOff>
                  </from>
                  <to>
                    <xdr:col>25</xdr:col>
                    <xdr:colOff>0</xdr:colOff>
                    <xdr:row>55</xdr:row>
                    <xdr:rowOff>31750</xdr:rowOff>
                  </to>
                </anchor>
              </controlPr>
            </control>
          </mc:Choice>
        </mc:AlternateContent>
        <mc:AlternateContent xmlns:mc="http://schemas.openxmlformats.org/markup-compatibility/2006">
          <mc:Choice Requires="x14">
            <control shapeId="645143" r:id="rId20" name="Check Box 23">
              <controlPr defaultSize="0" autoFill="0" autoLine="0" autoPict="0">
                <anchor moveWithCells="1">
                  <from>
                    <xdr:col>5</xdr:col>
                    <xdr:colOff>0</xdr:colOff>
                    <xdr:row>50</xdr:row>
                    <xdr:rowOff>0</xdr:rowOff>
                  </from>
                  <to>
                    <xdr:col>10</xdr:col>
                    <xdr:colOff>114300</xdr:colOff>
                    <xdr:row>51</xdr:row>
                    <xdr:rowOff>38100</xdr:rowOff>
                  </to>
                </anchor>
              </controlPr>
            </control>
          </mc:Choice>
        </mc:AlternateContent>
        <mc:AlternateContent xmlns:mc="http://schemas.openxmlformats.org/markup-compatibility/2006">
          <mc:Choice Requires="x14">
            <control shapeId="645144" r:id="rId21" name="Check Box 24">
              <controlPr defaultSize="0" autoFill="0" autoLine="0" autoPict="0">
                <anchor moveWithCells="1">
                  <from>
                    <xdr:col>9</xdr:col>
                    <xdr:colOff>139700</xdr:colOff>
                    <xdr:row>50</xdr:row>
                    <xdr:rowOff>0</xdr:rowOff>
                  </from>
                  <to>
                    <xdr:col>15</xdr:col>
                    <xdr:colOff>101600</xdr:colOff>
                    <xdr:row>51</xdr:row>
                    <xdr:rowOff>38100</xdr:rowOff>
                  </to>
                </anchor>
              </controlPr>
            </control>
          </mc:Choice>
        </mc:AlternateContent>
        <mc:AlternateContent xmlns:mc="http://schemas.openxmlformats.org/markup-compatibility/2006">
          <mc:Choice Requires="x14">
            <control shapeId="645145" r:id="rId22" name="Check Box 25">
              <controlPr defaultSize="0" autoFill="0" autoLine="0" autoPict="0">
                <anchor moveWithCells="1">
                  <from>
                    <xdr:col>14</xdr:col>
                    <xdr:colOff>120650</xdr:colOff>
                    <xdr:row>50</xdr:row>
                    <xdr:rowOff>0</xdr:rowOff>
                  </from>
                  <to>
                    <xdr:col>18</xdr:col>
                    <xdr:colOff>114300</xdr:colOff>
                    <xdr:row>51</xdr:row>
                    <xdr:rowOff>38100</xdr:rowOff>
                  </to>
                </anchor>
              </controlPr>
            </control>
          </mc:Choice>
        </mc:AlternateContent>
        <mc:AlternateContent xmlns:mc="http://schemas.openxmlformats.org/markup-compatibility/2006">
          <mc:Choice Requires="x14">
            <control shapeId="645146" r:id="rId23" name="Check Box 26">
              <controlPr defaultSize="0" autoFill="0" autoLine="0" autoPict="0">
                <anchor moveWithCells="1">
                  <from>
                    <xdr:col>4</xdr:col>
                    <xdr:colOff>0</xdr:colOff>
                    <xdr:row>58</xdr:row>
                    <xdr:rowOff>133350</xdr:rowOff>
                  </from>
                  <to>
                    <xdr:col>10</xdr:col>
                    <xdr:colOff>82550</xdr:colOff>
                    <xdr:row>59</xdr:row>
                    <xdr:rowOff>171450</xdr:rowOff>
                  </to>
                </anchor>
              </controlPr>
            </control>
          </mc:Choice>
        </mc:AlternateContent>
        <mc:AlternateContent xmlns:mc="http://schemas.openxmlformats.org/markup-compatibility/2006">
          <mc:Choice Requires="x14">
            <control shapeId="645147" r:id="rId24" name="Check Box 27">
              <controlPr defaultSize="0" autoFill="0" autoLine="0" autoPict="0">
                <anchor moveWithCells="1">
                  <from>
                    <xdr:col>11</xdr:col>
                    <xdr:colOff>114300</xdr:colOff>
                    <xdr:row>58</xdr:row>
                    <xdr:rowOff>133350</xdr:rowOff>
                  </from>
                  <to>
                    <xdr:col>18</xdr:col>
                    <xdr:colOff>139700</xdr:colOff>
                    <xdr:row>59</xdr:row>
                    <xdr:rowOff>171450</xdr:rowOff>
                  </to>
                </anchor>
              </controlPr>
            </control>
          </mc:Choice>
        </mc:AlternateContent>
        <mc:AlternateContent xmlns:mc="http://schemas.openxmlformats.org/markup-compatibility/2006">
          <mc:Choice Requires="x14">
            <control shapeId="645148" r:id="rId25" name="Check Box 28">
              <controlPr defaultSize="0" autoFill="0" autoLine="0" autoPict="0">
                <anchor moveWithCells="1">
                  <from>
                    <xdr:col>19</xdr:col>
                    <xdr:colOff>114300</xdr:colOff>
                    <xdr:row>58</xdr:row>
                    <xdr:rowOff>133350</xdr:rowOff>
                  </from>
                  <to>
                    <xdr:col>23</xdr:col>
                    <xdr:colOff>107950</xdr:colOff>
                    <xdr:row>59</xdr:row>
                    <xdr:rowOff>171450</xdr:rowOff>
                  </to>
                </anchor>
              </controlPr>
            </control>
          </mc:Choice>
        </mc:AlternateContent>
        <mc:AlternateContent xmlns:mc="http://schemas.openxmlformats.org/markup-compatibility/2006">
          <mc:Choice Requires="x14">
            <control shapeId="645149" r:id="rId26" name="Check Box 29">
              <controlPr defaultSize="0" autoFill="0" autoLine="0" autoPict="0">
                <anchor moveWithCells="1">
                  <from>
                    <xdr:col>17</xdr:col>
                    <xdr:colOff>133350</xdr:colOff>
                    <xdr:row>61</xdr:row>
                    <xdr:rowOff>0</xdr:rowOff>
                  </from>
                  <to>
                    <xdr:col>21</xdr:col>
                    <xdr:colOff>158750</xdr:colOff>
                    <xdr:row>62</xdr:row>
                    <xdr:rowOff>0</xdr:rowOff>
                  </to>
                </anchor>
              </controlPr>
            </control>
          </mc:Choice>
        </mc:AlternateContent>
        <mc:AlternateContent xmlns:mc="http://schemas.openxmlformats.org/markup-compatibility/2006">
          <mc:Choice Requires="x14">
            <control shapeId="645150" r:id="rId27" name="Check Box 30">
              <controlPr defaultSize="0" autoFill="0" autoLine="0" autoPict="0">
                <anchor moveWithCells="1">
                  <from>
                    <xdr:col>22</xdr:col>
                    <xdr:colOff>101600</xdr:colOff>
                    <xdr:row>61</xdr:row>
                    <xdr:rowOff>0</xdr:rowOff>
                  </from>
                  <to>
                    <xdr:col>26</xdr:col>
                    <xdr:colOff>133350</xdr:colOff>
                    <xdr:row>62</xdr:row>
                    <xdr:rowOff>0</xdr:rowOff>
                  </to>
                </anchor>
              </controlPr>
            </control>
          </mc:Choice>
        </mc:AlternateContent>
        <mc:AlternateContent xmlns:mc="http://schemas.openxmlformats.org/markup-compatibility/2006">
          <mc:Choice Requires="x14">
            <control shapeId="645161" r:id="rId28" name="Check Box 41">
              <controlPr defaultSize="0" autoFill="0" autoLine="0" autoPict="0">
                <anchor moveWithCells="1">
                  <from>
                    <xdr:col>22</xdr:col>
                    <xdr:colOff>6350</xdr:colOff>
                    <xdr:row>46</xdr:row>
                    <xdr:rowOff>12700</xdr:rowOff>
                  </from>
                  <to>
                    <xdr:col>26</xdr:col>
                    <xdr:colOff>19050</xdr:colOff>
                    <xdr:row>47</xdr:row>
                    <xdr:rowOff>127000</xdr:rowOff>
                  </to>
                </anchor>
              </controlPr>
            </control>
          </mc:Choice>
        </mc:AlternateContent>
        <mc:AlternateContent xmlns:mc="http://schemas.openxmlformats.org/markup-compatibility/2006">
          <mc:Choice Requires="x14">
            <control shapeId="645162" r:id="rId29" name="Check Box 42">
              <controlPr defaultSize="0" autoFill="0" autoLine="0" autoPict="0" altText="ない">
                <anchor moveWithCells="1">
                  <from>
                    <xdr:col>21</xdr:col>
                    <xdr:colOff>38100</xdr:colOff>
                    <xdr:row>35</xdr:row>
                    <xdr:rowOff>0</xdr:rowOff>
                  </from>
                  <to>
                    <xdr:col>23</xdr:col>
                    <xdr:colOff>152400</xdr:colOff>
                    <xdr:row>36</xdr:row>
                    <xdr:rowOff>0</xdr:rowOff>
                  </to>
                </anchor>
              </controlPr>
            </control>
          </mc:Choice>
        </mc:AlternateContent>
        <mc:AlternateContent xmlns:mc="http://schemas.openxmlformats.org/markup-compatibility/2006">
          <mc:Choice Requires="x14">
            <control shapeId="645163" r:id="rId30" name="Check Box 43">
              <controlPr defaultSize="0" autoFill="0" autoLine="0" autoPict="0" altText="ない">
                <anchor moveWithCells="1">
                  <from>
                    <xdr:col>5</xdr:col>
                    <xdr:colOff>107950</xdr:colOff>
                    <xdr:row>36</xdr:row>
                    <xdr:rowOff>12700</xdr:rowOff>
                  </from>
                  <to>
                    <xdr:col>11</xdr:col>
                    <xdr:colOff>76200</xdr:colOff>
                    <xdr:row>37</xdr:row>
                    <xdr:rowOff>31750</xdr:rowOff>
                  </to>
                </anchor>
              </controlPr>
            </control>
          </mc:Choice>
        </mc:AlternateContent>
        <mc:AlternateContent xmlns:mc="http://schemas.openxmlformats.org/markup-compatibility/2006">
          <mc:Choice Requires="x14">
            <control shapeId="645164" r:id="rId31" name="Check Box 44">
              <controlPr defaultSize="0" autoFill="0" autoLine="0" autoPict="0">
                <anchor moveWithCells="1">
                  <from>
                    <xdr:col>20</xdr:col>
                    <xdr:colOff>57150</xdr:colOff>
                    <xdr:row>4</xdr:row>
                    <xdr:rowOff>0</xdr:rowOff>
                  </from>
                  <to>
                    <xdr:col>23</xdr:col>
                    <xdr:colOff>158750</xdr:colOff>
                    <xdr:row>5</xdr:row>
                    <xdr:rowOff>31750</xdr:rowOff>
                  </to>
                </anchor>
              </controlPr>
            </control>
          </mc:Choice>
        </mc:AlternateContent>
        <mc:AlternateContent xmlns:mc="http://schemas.openxmlformats.org/markup-compatibility/2006">
          <mc:Choice Requires="x14">
            <control shapeId="645165" r:id="rId32" name="Check Box 45">
              <controlPr defaultSize="0" autoFill="0" autoLine="0" autoPict="0">
                <anchor moveWithCells="1">
                  <from>
                    <xdr:col>24</xdr:col>
                    <xdr:colOff>12700</xdr:colOff>
                    <xdr:row>4</xdr:row>
                    <xdr:rowOff>0</xdr:rowOff>
                  </from>
                  <to>
                    <xdr:col>26</xdr:col>
                    <xdr:colOff>241300</xdr:colOff>
                    <xdr:row>5</xdr:row>
                    <xdr:rowOff>19050</xdr:rowOff>
                  </to>
                </anchor>
              </controlPr>
            </control>
          </mc:Choice>
        </mc:AlternateContent>
        <mc:AlternateContent xmlns:mc="http://schemas.openxmlformats.org/markup-compatibility/2006">
          <mc:Choice Requires="x14">
            <control shapeId="645166" r:id="rId33" name="Check Box 46">
              <controlPr defaultSize="0" autoFill="0" autoLine="0" autoPict="0">
                <anchor moveWithCells="1">
                  <from>
                    <xdr:col>20</xdr:col>
                    <xdr:colOff>57150</xdr:colOff>
                    <xdr:row>7</xdr:row>
                    <xdr:rowOff>44450</xdr:rowOff>
                  </from>
                  <to>
                    <xdr:col>23</xdr:col>
                    <xdr:colOff>158750</xdr:colOff>
                    <xdr:row>8</xdr:row>
                    <xdr:rowOff>76200</xdr:rowOff>
                  </to>
                </anchor>
              </controlPr>
            </control>
          </mc:Choice>
        </mc:AlternateContent>
        <mc:AlternateContent xmlns:mc="http://schemas.openxmlformats.org/markup-compatibility/2006">
          <mc:Choice Requires="x14">
            <control shapeId="645167" r:id="rId34" name="Check Box 47">
              <controlPr defaultSize="0" autoFill="0" autoLine="0" autoPict="0">
                <anchor moveWithCells="1">
                  <from>
                    <xdr:col>24</xdr:col>
                    <xdr:colOff>19050</xdr:colOff>
                    <xdr:row>7</xdr:row>
                    <xdr:rowOff>44450</xdr:rowOff>
                  </from>
                  <to>
                    <xdr:col>27</xdr:col>
                    <xdr:colOff>0</xdr:colOff>
                    <xdr:row>8</xdr:row>
                    <xdr:rowOff>63500</xdr:rowOff>
                  </to>
                </anchor>
              </controlPr>
            </control>
          </mc:Choice>
        </mc:AlternateContent>
        <mc:AlternateContent xmlns:mc="http://schemas.openxmlformats.org/markup-compatibility/2006">
          <mc:Choice Requires="x14">
            <control shapeId="645168" r:id="rId35" name="Check Box 48">
              <controlPr defaultSize="0" autoFill="0" autoLine="0" autoPict="0">
                <anchor moveWithCells="1">
                  <from>
                    <xdr:col>20</xdr:col>
                    <xdr:colOff>57150</xdr:colOff>
                    <xdr:row>10</xdr:row>
                    <xdr:rowOff>63500</xdr:rowOff>
                  </from>
                  <to>
                    <xdr:col>23</xdr:col>
                    <xdr:colOff>158750</xdr:colOff>
                    <xdr:row>11</xdr:row>
                    <xdr:rowOff>63500</xdr:rowOff>
                  </to>
                </anchor>
              </controlPr>
            </control>
          </mc:Choice>
        </mc:AlternateContent>
        <mc:AlternateContent xmlns:mc="http://schemas.openxmlformats.org/markup-compatibility/2006">
          <mc:Choice Requires="x14">
            <control shapeId="645169" r:id="rId36" name="Check Box 49">
              <controlPr defaultSize="0" autoFill="0" autoLine="0" autoPict="0">
                <anchor moveWithCells="1">
                  <from>
                    <xdr:col>24</xdr:col>
                    <xdr:colOff>12700</xdr:colOff>
                    <xdr:row>10</xdr:row>
                    <xdr:rowOff>63500</xdr:rowOff>
                  </from>
                  <to>
                    <xdr:col>26</xdr:col>
                    <xdr:colOff>241300</xdr:colOff>
                    <xdr:row>11</xdr:row>
                    <xdr:rowOff>50800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2F4E-F457-4B2E-922F-C7C147A26685}">
  <sheetPr>
    <tabColor rgb="FFFFFF00"/>
  </sheetPr>
  <dimension ref="A1:EN146"/>
  <sheetViews>
    <sheetView showGridLines="0" view="pageBreakPreview" topLeftCell="A28" zoomScale="90" zoomScaleNormal="118" zoomScaleSheetLayoutView="90" workbookViewId="0">
      <selection activeCell="AU1" sqref="AU1:AY1"/>
    </sheetView>
  </sheetViews>
  <sheetFormatPr defaultColWidth="8" defaultRowHeight="12"/>
  <cols>
    <col min="1" max="2" width="1.453125" style="5" customWidth="1"/>
    <col min="3" max="22" width="2.36328125" style="5" customWidth="1"/>
    <col min="23" max="23" width="3.81640625" style="5" customWidth="1"/>
    <col min="24" max="25" width="2.36328125" style="5" customWidth="1"/>
    <col min="26" max="26" width="4" style="5" customWidth="1"/>
    <col min="27" max="27" width="4.0898437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15" width="2.36328125" style="5" customWidth="1"/>
    <col min="116" max="16384" width="8" style="5"/>
  </cols>
  <sheetData>
    <row r="1" spans="1:85" ht="14.15" customHeight="1">
      <c r="B1" s="2394" t="s">
        <v>732</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S1" s="2394"/>
      <c r="AT1" s="650"/>
      <c r="AU1" s="2794" t="s">
        <v>1428</v>
      </c>
      <c r="AV1" s="2794"/>
      <c r="AW1" s="2794"/>
      <c r="AX1" s="2794"/>
      <c r="AY1" s="2794"/>
      <c r="AZ1" s="6"/>
    </row>
    <row r="2" spans="1:85" ht="5.15" customHeight="1" thickBot="1"/>
    <row r="3" spans="1:85" ht="14.15" customHeight="1">
      <c r="B3" s="2395" t="s">
        <v>39</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6</v>
      </c>
      <c r="AC3" s="2396"/>
      <c r="AD3" s="2396"/>
      <c r="AE3" s="2396"/>
      <c r="AF3" s="2396"/>
      <c r="AG3" s="2396"/>
      <c r="AH3" s="2396"/>
      <c r="AI3" s="2396"/>
      <c r="AJ3" s="2396"/>
      <c r="AK3" s="2396"/>
      <c r="AL3" s="2396"/>
      <c r="AM3" s="2396"/>
      <c r="AN3" s="2396"/>
      <c r="AO3" s="2396"/>
      <c r="AP3" s="2396"/>
      <c r="AQ3" s="2396"/>
      <c r="AR3" s="2396"/>
      <c r="AS3" s="2797"/>
      <c r="AT3" s="146"/>
      <c r="AU3" s="146"/>
      <c r="AV3" s="146"/>
      <c r="AW3" s="146"/>
      <c r="AX3" s="146"/>
      <c r="AY3" s="5" t="b">
        <v>1</v>
      </c>
      <c r="AZ3" s="405"/>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row>
    <row r="4" spans="1:85" ht="14.15" customHeight="1">
      <c r="A4" s="6"/>
      <c r="B4" s="63" t="s">
        <v>584</v>
      </c>
      <c r="C4" s="363"/>
      <c r="D4" s="363"/>
      <c r="E4" s="363"/>
      <c r="F4" s="363"/>
      <c r="G4" s="363"/>
      <c r="H4" s="363"/>
      <c r="I4" s="363"/>
      <c r="J4" s="363"/>
      <c r="K4" s="363"/>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row>
    <row r="5" spans="1:85" ht="13.5" customHeight="1">
      <c r="A5" s="6"/>
      <c r="B5" s="68"/>
      <c r="C5" s="2288" t="s">
        <v>1237</v>
      </c>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798"/>
      <c r="AT5" s="6"/>
      <c r="AU5" s="6"/>
      <c r="AV5" s="6"/>
      <c r="AW5" s="265"/>
      <c r="AX5" s="265"/>
      <c r="AZ5" s="6"/>
      <c r="BA5" s="2799"/>
      <c r="BB5" s="2799"/>
      <c r="BC5" s="2799"/>
      <c r="BD5" s="2799"/>
      <c r="BE5" s="2799"/>
    </row>
    <row r="6" spans="1:85" ht="14.15" customHeight="1">
      <c r="A6" s="6"/>
      <c r="B6" s="68"/>
      <c r="C6" s="2770" t="s">
        <v>13</v>
      </c>
      <c r="D6" s="2771"/>
      <c r="E6" s="2772"/>
      <c r="F6" s="2423" t="s">
        <v>707</v>
      </c>
      <c r="G6" s="2424"/>
      <c r="H6" s="2424"/>
      <c r="I6" s="2424"/>
      <c r="J6" s="2424"/>
      <c r="K6" s="2424"/>
      <c r="L6" s="2424"/>
      <c r="M6" s="2424"/>
      <c r="N6" s="2424"/>
      <c r="O6" s="2424"/>
      <c r="P6" s="2424"/>
      <c r="Q6" s="2424"/>
      <c r="R6" s="2424"/>
      <c r="S6" s="2424"/>
      <c r="T6" s="2424"/>
      <c r="U6" s="2424"/>
      <c r="V6" s="2424"/>
      <c r="W6" s="2424"/>
      <c r="X6" s="2424"/>
      <c r="Y6" s="2424"/>
      <c r="Z6" s="2424"/>
      <c r="AA6" s="2424"/>
      <c r="AB6" s="2424"/>
      <c r="AC6" s="2424"/>
      <c r="AD6" s="2424"/>
      <c r="AE6" s="2424"/>
      <c r="AF6" s="2424"/>
      <c r="AG6" s="2424"/>
      <c r="AH6" s="2424"/>
      <c r="AI6" s="2424"/>
      <c r="AJ6" s="2424"/>
      <c r="AK6" s="2424"/>
      <c r="AL6" s="2425"/>
      <c r="AM6" s="64"/>
      <c r="AN6" s="64"/>
      <c r="AO6" s="64"/>
      <c r="AP6" s="64"/>
      <c r="AQ6" s="64"/>
      <c r="AR6" s="64"/>
      <c r="AS6" s="118"/>
      <c r="AT6" s="10"/>
      <c r="AU6" s="10"/>
      <c r="AV6" s="10"/>
      <c r="AW6" s="265"/>
      <c r="AX6" s="265"/>
      <c r="AZ6" s="6"/>
      <c r="BA6" s="6"/>
      <c r="BB6" s="6"/>
      <c r="BC6" s="6"/>
    </row>
    <row r="7" spans="1:85" ht="14.15" customHeight="1">
      <c r="A7" s="6"/>
      <c r="B7" s="68"/>
      <c r="C7" s="2783"/>
      <c r="D7" s="2412"/>
      <c r="E7" s="2784"/>
      <c r="F7" s="2613" t="s">
        <v>721</v>
      </c>
      <c r="G7" s="2614"/>
      <c r="H7" s="2614"/>
      <c r="I7" s="2614"/>
      <c r="J7" s="2614"/>
      <c r="K7" s="2614"/>
      <c r="L7" s="2614"/>
      <c r="M7" s="2614"/>
      <c r="N7" s="2614"/>
      <c r="O7" s="2614"/>
      <c r="P7" s="2615"/>
      <c r="Q7" s="2423" t="s">
        <v>717</v>
      </c>
      <c r="R7" s="2424"/>
      <c r="S7" s="2424"/>
      <c r="T7" s="2424"/>
      <c r="U7" s="2424"/>
      <c r="V7" s="2424"/>
      <c r="W7" s="2424"/>
      <c r="X7" s="2424"/>
      <c r="Y7" s="2424"/>
      <c r="Z7" s="2424"/>
      <c r="AA7" s="2425"/>
      <c r="AB7" s="2423" t="s">
        <v>720</v>
      </c>
      <c r="AC7" s="2424"/>
      <c r="AD7" s="2424"/>
      <c r="AE7" s="2424"/>
      <c r="AF7" s="2424"/>
      <c r="AG7" s="2424"/>
      <c r="AH7" s="2424"/>
      <c r="AI7" s="2424"/>
      <c r="AJ7" s="2424"/>
      <c r="AK7" s="2785"/>
      <c r="AL7" s="2786"/>
      <c r="AM7" s="10"/>
      <c r="AN7" s="10"/>
      <c r="AO7" s="10"/>
      <c r="AP7" s="10"/>
      <c r="AQ7" s="10"/>
      <c r="AR7" s="10"/>
      <c r="AS7" s="118"/>
      <c r="AT7" s="10"/>
      <c r="AU7" s="10"/>
      <c r="AV7" s="10"/>
      <c r="AW7" s="10"/>
      <c r="AX7" s="10"/>
      <c r="BB7" s="6"/>
    </row>
    <row r="8" spans="1:85" ht="14.15" customHeight="1">
      <c r="A8" s="6"/>
      <c r="B8" s="68"/>
      <c r="C8" s="2783"/>
      <c r="D8" s="2412"/>
      <c r="E8" s="2784"/>
      <c r="F8" s="2770" t="s">
        <v>575</v>
      </c>
      <c r="G8" s="2771"/>
      <c r="H8" s="2771"/>
      <c r="I8" s="2771"/>
      <c r="J8" s="2787"/>
      <c r="K8" s="2788" t="s">
        <v>383</v>
      </c>
      <c r="L8" s="2788"/>
      <c r="M8" s="2788"/>
      <c r="N8" s="2788"/>
      <c r="O8" s="2788"/>
      <c r="P8" s="2789"/>
      <c r="Q8" s="2770" t="s">
        <v>575</v>
      </c>
      <c r="R8" s="2771"/>
      <c r="S8" s="2771"/>
      <c r="T8" s="2771"/>
      <c r="U8" s="2771"/>
      <c r="V8" s="2792" t="s">
        <v>383</v>
      </c>
      <c r="W8" s="2788"/>
      <c r="X8" s="2788"/>
      <c r="Y8" s="2788"/>
      <c r="Z8" s="2788"/>
      <c r="AA8" s="2789"/>
      <c r="AB8" s="2770" t="s">
        <v>575</v>
      </c>
      <c r="AC8" s="2771"/>
      <c r="AD8" s="2771"/>
      <c r="AE8" s="2771"/>
      <c r="AF8" s="2771"/>
      <c r="AG8" s="2800" t="s">
        <v>383</v>
      </c>
      <c r="AH8" s="2512"/>
      <c r="AI8" s="2512"/>
      <c r="AJ8" s="2512"/>
      <c r="AK8" s="2512"/>
      <c r="AL8" s="2801"/>
      <c r="AM8" s="64"/>
      <c r="AN8" s="64"/>
      <c r="AO8" s="64"/>
      <c r="AP8" s="64"/>
      <c r="AQ8" s="64"/>
      <c r="AR8" s="64"/>
      <c r="AS8" s="406"/>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row>
    <row r="9" spans="1:85" ht="14.15" customHeight="1">
      <c r="A9" s="6"/>
      <c r="B9" s="68"/>
      <c r="C9" s="2773"/>
      <c r="D9" s="2416"/>
      <c r="E9" s="2774"/>
      <c r="F9" s="861"/>
      <c r="G9" s="848"/>
      <c r="H9" s="848"/>
      <c r="I9" s="2321" t="s">
        <v>576</v>
      </c>
      <c r="J9" s="2802"/>
      <c r="K9" s="2790"/>
      <c r="L9" s="2790"/>
      <c r="M9" s="2790"/>
      <c r="N9" s="2790"/>
      <c r="O9" s="2790"/>
      <c r="P9" s="2791"/>
      <c r="Q9" s="861"/>
      <c r="R9" s="848"/>
      <c r="S9" s="848"/>
      <c r="T9" s="2321" t="s">
        <v>576</v>
      </c>
      <c r="U9" s="2322"/>
      <c r="V9" s="2793"/>
      <c r="W9" s="2790"/>
      <c r="X9" s="2790"/>
      <c r="Y9" s="2790"/>
      <c r="Z9" s="2790"/>
      <c r="AA9" s="2791"/>
      <c r="AB9" s="861"/>
      <c r="AC9" s="848"/>
      <c r="AD9" s="848"/>
      <c r="AE9" s="2321" t="s">
        <v>576</v>
      </c>
      <c r="AF9" s="2322"/>
      <c r="AG9" s="2727"/>
      <c r="AH9" s="1753"/>
      <c r="AI9" s="1753"/>
      <c r="AJ9" s="1753"/>
      <c r="AK9" s="1753"/>
      <c r="AL9" s="1754"/>
      <c r="AM9" s="280"/>
      <c r="AN9" s="280"/>
      <c r="AO9" s="280"/>
      <c r="AP9" s="280"/>
      <c r="AQ9" s="280"/>
      <c r="AR9" s="280"/>
      <c r="AS9" s="406"/>
      <c r="AT9" s="128"/>
      <c r="AU9" s="128"/>
      <c r="AV9" s="128"/>
      <c r="AW9" s="603"/>
      <c r="AX9" s="603"/>
      <c r="AZ9" s="6" t="s">
        <v>1615</v>
      </c>
      <c r="BA9" s="6"/>
      <c r="BB9" s="72"/>
      <c r="BC9" s="72"/>
      <c r="BD9" s="72"/>
      <c r="BE9" s="72"/>
      <c r="BF9" s="72"/>
      <c r="BG9" s="72"/>
      <c r="BH9" s="72"/>
      <c r="BI9" s="72"/>
      <c r="BJ9" s="72"/>
      <c r="BK9" s="72"/>
      <c r="BL9" s="72"/>
      <c r="BM9" s="72"/>
      <c r="BN9" s="72"/>
      <c r="BO9" s="72"/>
      <c r="BP9" s="407"/>
      <c r="BQ9" s="407"/>
      <c r="BR9" s="72"/>
      <c r="BS9" s="72"/>
      <c r="BT9" s="72"/>
      <c r="BU9" s="72"/>
      <c r="BV9" s="72"/>
      <c r="BW9" s="72"/>
      <c r="BX9" s="72"/>
      <c r="BY9" s="72"/>
      <c r="BZ9" s="72"/>
      <c r="CA9" s="72"/>
      <c r="CB9" s="72"/>
    </row>
    <row r="10" spans="1:85" ht="14.15" customHeight="1">
      <c r="A10" s="6"/>
      <c r="B10" s="68"/>
      <c r="C10" s="2770">
        <v>1</v>
      </c>
      <c r="D10" s="2771"/>
      <c r="E10" s="2772"/>
      <c r="F10" s="2775">
        <v>2</v>
      </c>
      <c r="G10" s="2776"/>
      <c r="H10" s="2777"/>
      <c r="I10" s="2778"/>
      <c r="J10" s="2779"/>
      <c r="K10" s="2781">
        <v>1</v>
      </c>
      <c r="L10" s="2776"/>
      <c r="M10" s="2776"/>
      <c r="N10" s="2699"/>
      <c r="O10" s="2699"/>
      <c r="P10" s="2768"/>
      <c r="Q10" s="2775">
        <v>6</v>
      </c>
      <c r="R10" s="2776"/>
      <c r="S10" s="2777"/>
      <c r="T10" s="2778">
        <v>1</v>
      </c>
      <c r="U10" s="2779"/>
      <c r="V10" s="2781">
        <v>14</v>
      </c>
      <c r="W10" s="2776"/>
      <c r="X10" s="2776"/>
      <c r="Y10" s="2699"/>
      <c r="Z10" s="2699"/>
      <c r="AA10" s="2768"/>
      <c r="AB10" s="2775">
        <v>1</v>
      </c>
      <c r="AC10" s="2776"/>
      <c r="AD10" s="2777"/>
      <c r="AE10" s="2778"/>
      <c r="AF10" s="2779"/>
      <c r="AG10" s="2781">
        <v>1</v>
      </c>
      <c r="AH10" s="2776"/>
      <c r="AI10" s="2776"/>
      <c r="AJ10" s="2699"/>
      <c r="AK10" s="2699"/>
      <c r="AL10" s="2768"/>
      <c r="AM10" s="75"/>
      <c r="AN10" s="75"/>
      <c r="AO10" s="75"/>
      <c r="AP10" s="75"/>
      <c r="AQ10" s="75"/>
      <c r="AR10" s="75"/>
      <c r="AS10" s="408"/>
      <c r="AT10" s="409"/>
      <c r="AU10" s="409"/>
      <c r="AV10" s="409"/>
      <c r="AW10" s="603"/>
      <c r="AX10" s="603"/>
      <c r="AZ10" s="5" t="s">
        <v>1006</v>
      </c>
    </row>
    <row r="11" spans="1:85" ht="14.15" customHeight="1">
      <c r="A11" s="6"/>
      <c r="B11" s="68"/>
      <c r="C11" s="2773"/>
      <c r="D11" s="2416"/>
      <c r="E11" s="2774"/>
      <c r="F11" s="2719"/>
      <c r="G11" s="2720"/>
      <c r="H11" s="2721"/>
      <c r="I11" s="2780"/>
      <c r="J11" s="2731"/>
      <c r="K11" s="2782"/>
      <c r="L11" s="2720"/>
      <c r="M11" s="2720"/>
      <c r="N11" s="1753"/>
      <c r="O11" s="1753"/>
      <c r="P11" s="1754"/>
      <c r="Q11" s="2719"/>
      <c r="R11" s="2720"/>
      <c r="S11" s="2721"/>
      <c r="T11" s="2780"/>
      <c r="U11" s="2731"/>
      <c r="V11" s="2782"/>
      <c r="W11" s="2720"/>
      <c r="X11" s="2720"/>
      <c r="Y11" s="1753"/>
      <c r="Z11" s="1753"/>
      <c r="AA11" s="1754"/>
      <c r="AB11" s="2719"/>
      <c r="AC11" s="2720"/>
      <c r="AD11" s="2721"/>
      <c r="AE11" s="2780"/>
      <c r="AF11" s="2731"/>
      <c r="AG11" s="2782"/>
      <c r="AH11" s="2720"/>
      <c r="AI11" s="2720"/>
      <c r="AJ11" s="1753"/>
      <c r="AK11" s="1753"/>
      <c r="AL11" s="1754"/>
      <c r="AM11" s="75"/>
      <c r="AN11" s="75"/>
      <c r="AO11" s="75"/>
      <c r="AP11" s="75"/>
      <c r="AQ11" s="75"/>
      <c r="AR11" s="75"/>
      <c r="AS11" s="408"/>
      <c r="AT11" s="409"/>
      <c r="AU11" s="409"/>
      <c r="AV11" s="409"/>
      <c r="AW11" s="409"/>
      <c r="AX11" s="409"/>
      <c r="AZ11" s="6" t="s">
        <v>727</v>
      </c>
      <c r="BA11" s="72"/>
      <c r="BB11" s="72"/>
      <c r="BC11" s="72"/>
      <c r="BD11" s="72"/>
      <c r="BE11" s="72"/>
      <c r="BF11" s="72"/>
      <c r="BG11" s="72"/>
      <c r="BH11" s="72"/>
      <c r="BI11" s="72"/>
      <c r="BJ11" s="72"/>
      <c r="BK11" s="72"/>
      <c r="BL11" s="72"/>
      <c r="BM11" s="72"/>
      <c r="BN11" s="72"/>
      <c r="BO11" s="72"/>
      <c r="BP11" s="407"/>
      <c r="BQ11" s="407"/>
      <c r="BR11" s="72"/>
      <c r="BS11" s="72"/>
      <c r="BT11" s="72"/>
      <c r="BU11" s="72"/>
      <c r="BV11" s="72"/>
      <c r="BW11" s="72"/>
      <c r="BX11" s="72"/>
      <c r="BY11" s="72"/>
      <c r="BZ11" s="72"/>
      <c r="CA11" s="72"/>
      <c r="CB11" s="72"/>
      <c r="CD11" s="72"/>
    </row>
    <row r="12" spans="1:85" ht="14.15" customHeight="1">
      <c r="A12" s="6"/>
      <c r="B12" s="68"/>
      <c r="C12" s="2739" t="s">
        <v>946</v>
      </c>
      <c r="D12" s="2740"/>
      <c r="E12" s="2740"/>
      <c r="F12" s="2740"/>
      <c r="G12" s="2740"/>
      <c r="H12" s="2740"/>
      <c r="I12" s="2740"/>
      <c r="J12" s="2740"/>
      <c r="K12" s="2741"/>
      <c r="L12" s="2742" t="s">
        <v>947</v>
      </c>
      <c r="M12" s="2743"/>
      <c r="N12" s="2743"/>
      <c r="O12" s="2743"/>
      <c r="P12" s="2744"/>
      <c r="Q12" s="2748" t="s">
        <v>937</v>
      </c>
      <c r="R12" s="2748"/>
      <c r="S12" s="2748"/>
      <c r="T12" s="2115" t="s">
        <v>938</v>
      </c>
      <c r="U12" s="2116"/>
      <c r="V12" s="2300"/>
      <c r="W12" s="2749" t="s">
        <v>577</v>
      </c>
      <c r="X12" s="2750"/>
      <c r="Y12" s="2750"/>
      <c r="Z12" s="2750"/>
      <c r="AA12" s="2750"/>
      <c r="AB12" s="2750"/>
      <c r="AC12" s="2750"/>
      <c r="AD12" s="2751"/>
      <c r="AE12" s="2752" t="s">
        <v>1100</v>
      </c>
      <c r="AF12" s="2753"/>
      <c r="AG12" s="2753"/>
      <c r="AH12" s="2753"/>
      <c r="AI12" s="2753"/>
      <c r="AJ12" s="2754"/>
      <c r="AK12" s="2758" t="s">
        <v>194</v>
      </c>
      <c r="AL12" s="2758"/>
      <c r="AM12" s="98"/>
      <c r="AN12" s="98"/>
      <c r="AO12" s="98"/>
      <c r="AP12" s="98"/>
      <c r="AQ12" s="98"/>
      <c r="AR12" s="98"/>
      <c r="AS12" s="102"/>
      <c r="AW12" s="409"/>
      <c r="AX12" s="409"/>
      <c r="AY12" s="17"/>
      <c r="AZ12" s="72"/>
      <c r="BA12" s="6" t="s">
        <v>578</v>
      </c>
      <c r="BB12" s="72"/>
      <c r="BC12" s="72"/>
      <c r="BD12" s="72"/>
      <c r="BE12" s="72"/>
      <c r="BF12" s="72"/>
      <c r="BG12" s="72"/>
      <c r="BH12" s="72"/>
      <c r="BI12" s="72"/>
      <c r="BJ12" s="72"/>
      <c r="BK12" s="72"/>
      <c r="BL12" s="72"/>
      <c r="BM12" s="72"/>
      <c r="BN12" s="72"/>
      <c r="BO12" s="72"/>
      <c r="BP12" s="410"/>
      <c r="BQ12" s="410"/>
      <c r="BR12" s="72"/>
      <c r="BS12" s="72"/>
      <c r="BT12" s="72"/>
      <c r="BU12" s="72"/>
      <c r="BV12" s="72"/>
      <c r="BW12" s="72"/>
      <c r="BX12" s="72"/>
      <c r="BY12" s="72"/>
      <c r="BZ12" s="72"/>
      <c r="CA12" s="72"/>
      <c r="CB12" s="72"/>
    </row>
    <row r="13" spans="1:85" ht="14.15" customHeight="1">
      <c r="A13" s="6"/>
      <c r="B13" s="68"/>
      <c r="C13" s="2760" t="s">
        <v>939</v>
      </c>
      <c r="D13" s="2760"/>
      <c r="E13" s="2760"/>
      <c r="F13" s="2761" t="s">
        <v>943</v>
      </c>
      <c r="G13" s="2761"/>
      <c r="H13" s="2761"/>
      <c r="I13" s="2748" t="s">
        <v>944</v>
      </c>
      <c r="J13" s="2748"/>
      <c r="K13" s="2748"/>
      <c r="L13" s="2745"/>
      <c r="M13" s="2746"/>
      <c r="N13" s="2746"/>
      <c r="O13" s="2746"/>
      <c r="P13" s="2747"/>
      <c r="Q13" s="2748"/>
      <c r="R13" s="2748"/>
      <c r="S13" s="2748"/>
      <c r="T13" s="2117"/>
      <c r="U13" s="2118"/>
      <c r="V13" s="2301"/>
      <c r="W13" s="2377"/>
      <c r="X13" s="2378"/>
      <c r="Y13" s="2378"/>
      <c r="Z13" s="2378"/>
      <c r="AA13" s="2378"/>
      <c r="AB13" s="2378"/>
      <c r="AC13" s="2378"/>
      <c r="AD13" s="2379"/>
      <c r="AE13" s="2755"/>
      <c r="AF13" s="2756"/>
      <c r="AG13" s="2756"/>
      <c r="AH13" s="2756"/>
      <c r="AI13" s="2756"/>
      <c r="AJ13" s="2757"/>
      <c r="AK13" s="2758"/>
      <c r="AL13" s="2758"/>
      <c r="AM13" s="98"/>
      <c r="AN13" s="98"/>
      <c r="AO13" s="98"/>
      <c r="AP13" s="98"/>
      <c r="AQ13" s="98"/>
      <c r="AR13" s="98"/>
      <c r="AS13" s="102"/>
      <c r="AZ13" s="72"/>
      <c r="BA13" s="6" t="s">
        <v>579</v>
      </c>
      <c r="BB13" s="72"/>
      <c r="BC13" s="72"/>
      <c r="BD13" s="72"/>
      <c r="BE13" s="72"/>
    </row>
    <row r="14" spans="1:85" ht="14.15" customHeight="1">
      <c r="A14" s="6"/>
      <c r="B14" s="68"/>
      <c r="C14" s="411"/>
      <c r="D14" s="2116" t="s">
        <v>940</v>
      </c>
      <c r="E14" s="2300"/>
      <c r="F14" s="852"/>
      <c r="G14" s="2762" t="s">
        <v>940</v>
      </c>
      <c r="H14" s="2763"/>
      <c r="I14" s="852"/>
      <c r="J14" s="2762" t="s">
        <v>940</v>
      </c>
      <c r="K14" s="2763"/>
      <c r="L14" s="852"/>
      <c r="M14" s="2762" t="s">
        <v>940</v>
      </c>
      <c r="N14" s="2762"/>
      <c r="O14" s="2764" t="s">
        <v>948</v>
      </c>
      <c r="P14" s="2765"/>
      <c r="Q14" s="852"/>
      <c r="R14" s="2762" t="s">
        <v>940</v>
      </c>
      <c r="S14" s="2763"/>
      <c r="T14" s="412"/>
      <c r="U14" s="2762" t="s">
        <v>940</v>
      </c>
      <c r="V14" s="2763"/>
      <c r="W14" s="2115" t="s">
        <v>941</v>
      </c>
      <c r="X14" s="2693"/>
      <c r="Y14" s="2694"/>
      <c r="Z14" s="2698" t="s">
        <v>383</v>
      </c>
      <c r="AA14" s="2699"/>
      <c r="AB14" s="2700"/>
      <c r="AC14" s="2704" t="s">
        <v>942</v>
      </c>
      <c r="AD14" s="2705"/>
      <c r="AE14" s="2708" t="s">
        <v>384</v>
      </c>
      <c r="AF14" s="2699"/>
      <c r="AG14" s="2700"/>
      <c r="AH14" s="2698" t="s">
        <v>383</v>
      </c>
      <c r="AI14" s="2699"/>
      <c r="AJ14" s="2768"/>
      <c r="AK14" s="2758"/>
      <c r="AL14" s="2758"/>
      <c r="AM14" s="98"/>
      <c r="AN14" s="98"/>
      <c r="AO14" s="98"/>
      <c r="AP14" s="98"/>
      <c r="AQ14" s="98"/>
      <c r="AR14" s="98"/>
      <c r="AS14" s="102"/>
      <c r="AZ14" s="5" t="s">
        <v>726</v>
      </c>
    </row>
    <row r="15" spans="1:85" ht="14.15" customHeight="1" thickBot="1">
      <c r="A15" s="6"/>
      <c r="B15" s="68"/>
      <c r="C15" s="413"/>
      <c r="D15" s="2753" t="s">
        <v>1520</v>
      </c>
      <c r="E15" s="2754"/>
      <c r="F15" s="857"/>
      <c r="G15" s="2753" t="s">
        <v>1520</v>
      </c>
      <c r="H15" s="2754"/>
      <c r="I15" s="857"/>
      <c r="J15" s="2753" t="s">
        <v>1520</v>
      </c>
      <c r="K15" s="2754"/>
      <c r="L15" s="857"/>
      <c r="M15" s="2753" t="s">
        <v>1520</v>
      </c>
      <c r="N15" s="2753"/>
      <c r="O15" s="2766"/>
      <c r="P15" s="2767"/>
      <c r="Q15" s="857"/>
      <c r="R15" s="2753" t="s">
        <v>1520</v>
      </c>
      <c r="S15" s="2754"/>
      <c r="T15" s="414"/>
      <c r="U15" s="2753" t="s">
        <v>1520</v>
      </c>
      <c r="V15" s="2754"/>
      <c r="W15" s="2695"/>
      <c r="X15" s="2696"/>
      <c r="Y15" s="2697"/>
      <c r="Z15" s="2701"/>
      <c r="AA15" s="2702"/>
      <c r="AB15" s="2703"/>
      <c r="AC15" s="2706"/>
      <c r="AD15" s="2707"/>
      <c r="AE15" s="2709"/>
      <c r="AF15" s="2702"/>
      <c r="AG15" s="2703"/>
      <c r="AH15" s="2701"/>
      <c r="AI15" s="2702"/>
      <c r="AJ15" s="2769"/>
      <c r="AK15" s="2759"/>
      <c r="AL15" s="2759"/>
      <c r="AM15" s="98"/>
      <c r="AN15" s="98"/>
      <c r="AO15" s="98"/>
      <c r="AP15" s="98"/>
      <c r="AQ15" s="98"/>
      <c r="AR15" s="98"/>
      <c r="AS15" s="102"/>
      <c r="BA15" s="5" t="s">
        <v>580</v>
      </c>
    </row>
    <row r="16" spans="1:85" ht="14.15" customHeight="1" thickTop="1">
      <c r="A16" s="6"/>
      <c r="B16" s="68"/>
      <c r="C16" s="2716">
        <v>1</v>
      </c>
      <c r="D16" s="2717"/>
      <c r="E16" s="2718"/>
      <c r="F16" s="2716">
        <v>1</v>
      </c>
      <c r="G16" s="2717"/>
      <c r="H16" s="2718"/>
      <c r="I16" s="2733">
        <v>1</v>
      </c>
      <c r="J16" s="2734"/>
      <c r="K16" s="2735"/>
      <c r="L16" s="2733">
        <v>1</v>
      </c>
      <c r="M16" s="2734"/>
      <c r="N16" s="2734"/>
      <c r="O16" s="2737"/>
      <c r="P16" s="2735"/>
      <c r="Q16" s="2733">
        <v>1</v>
      </c>
      <c r="R16" s="2734"/>
      <c r="S16" s="2735"/>
      <c r="T16" s="2716">
        <v>2</v>
      </c>
      <c r="U16" s="2717"/>
      <c r="V16" s="2718"/>
      <c r="W16" s="2716">
        <v>1</v>
      </c>
      <c r="X16" s="2722"/>
      <c r="Y16" s="2723"/>
      <c r="Z16" s="2726">
        <v>1</v>
      </c>
      <c r="AA16" s="2722"/>
      <c r="AB16" s="2723"/>
      <c r="AC16" s="2728">
        <v>1</v>
      </c>
      <c r="AD16" s="2729"/>
      <c r="AE16" s="2716"/>
      <c r="AF16" s="2722"/>
      <c r="AG16" s="2723"/>
      <c r="AH16" s="2726">
        <v>1</v>
      </c>
      <c r="AI16" s="2722"/>
      <c r="AJ16" s="2732"/>
      <c r="AK16" s="2710">
        <f>SUM(C10:AL11)-I10-T10-AE10-O16+SUM(C16:AJ17)-AC16</f>
        <v>36</v>
      </c>
      <c r="AL16" s="2710"/>
      <c r="AM16" s="623"/>
      <c r="AN16" s="623"/>
      <c r="AO16" s="623"/>
      <c r="AP16" s="623"/>
      <c r="AQ16" s="623"/>
      <c r="AR16" s="623"/>
      <c r="AS16" s="102"/>
      <c r="AZ16" s="5" t="s">
        <v>581</v>
      </c>
      <c r="BA16" s="72"/>
      <c r="CC16" s="64"/>
      <c r="CE16" s="72"/>
      <c r="CF16" s="72"/>
      <c r="CG16" s="72"/>
    </row>
    <row r="17" spans="1:101" ht="14.15" customHeight="1">
      <c r="A17" s="6"/>
      <c r="B17" s="68"/>
      <c r="C17" s="2719"/>
      <c r="D17" s="2720"/>
      <c r="E17" s="2721"/>
      <c r="F17" s="2719"/>
      <c r="G17" s="2720"/>
      <c r="H17" s="2721"/>
      <c r="I17" s="2517"/>
      <c r="J17" s="2415"/>
      <c r="K17" s="2736"/>
      <c r="L17" s="2517"/>
      <c r="M17" s="2415"/>
      <c r="N17" s="2415"/>
      <c r="O17" s="2738"/>
      <c r="P17" s="2736"/>
      <c r="Q17" s="2517"/>
      <c r="R17" s="2415"/>
      <c r="S17" s="2736"/>
      <c r="T17" s="2719"/>
      <c r="U17" s="2720"/>
      <c r="V17" s="2721"/>
      <c r="W17" s="2724"/>
      <c r="X17" s="1753"/>
      <c r="Y17" s="2725"/>
      <c r="Z17" s="2727"/>
      <c r="AA17" s="1753"/>
      <c r="AB17" s="2725"/>
      <c r="AC17" s="2730"/>
      <c r="AD17" s="2731"/>
      <c r="AE17" s="2724"/>
      <c r="AF17" s="1753"/>
      <c r="AG17" s="2725"/>
      <c r="AH17" s="2727"/>
      <c r="AI17" s="1753"/>
      <c r="AJ17" s="1754"/>
      <c r="AK17" s="2711"/>
      <c r="AL17" s="2711"/>
      <c r="AM17" s="623"/>
      <c r="AN17" s="623"/>
      <c r="AO17" s="623"/>
      <c r="AP17" s="623"/>
      <c r="AQ17" s="623"/>
      <c r="AR17" s="623"/>
      <c r="AS17" s="154"/>
      <c r="AT17" s="65"/>
      <c r="AU17" s="65"/>
      <c r="AV17" s="65"/>
      <c r="BA17" s="2712" t="s">
        <v>1521</v>
      </c>
      <c r="BB17" s="2713"/>
      <c r="BC17" s="2713"/>
      <c r="BD17" s="2713"/>
      <c r="BE17" s="2713"/>
      <c r="BF17" s="2713"/>
      <c r="BG17" s="2713"/>
      <c r="BH17" s="2713"/>
      <c r="BI17" s="2713"/>
      <c r="BJ17" s="2713"/>
      <c r="BK17" s="2713"/>
      <c r="BL17" s="2713"/>
      <c r="BM17" s="2713"/>
      <c r="BN17" s="2713"/>
      <c r="BO17" s="2713"/>
      <c r="BP17" s="2713"/>
      <c r="BQ17" s="2713"/>
      <c r="BR17" s="2713"/>
      <c r="BS17" s="2713"/>
      <c r="BT17" s="2713"/>
      <c r="BU17" s="2713"/>
      <c r="BV17" s="2713"/>
      <c r="BW17" s="2713"/>
      <c r="BX17" s="2713"/>
      <c r="BY17" s="2713"/>
      <c r="BZ17" s="2713"/>
      <c r="CA17" s="2713"/>
      <c r="CB17" s="2713"/>
      <c r="CC17" s="2713"/>
      <c r="CD17" s="2713"/>
      <c r="CE17" s="2713"/>
      <c r="CF17" s="2713"/>
      <c r="CG17" s="2713"/>
      <c r="CH17" s="2713"/>
      <c r="CI17" s="2713"/>
      <c r="CJ17" s="2713"/>
      <c r="CK17" s="2713"/>
    </row>
    <row r="18" spans="1:101" ht="14.15" customHeight="1">
      <c r="A18" s="6"/>
      <c r="B18" s="68"/>
      <c r="C18" s="2714" t="s">
        <v>725</v>
      </c>
      <c r="D18" s="2714"/>
      <c r="E18" s="2401" t="s">
        <v>752</v>
      </c>
      <c r="F18" s="2401"/>
      <c r="G18" s="2401"/>
      <c r="H18" s="2401"/>
      <c r="I18" s="2401"/>
      <c r="J18" s="2401"/>
      <c r="K18" s="2401"/>
      <c r="L18" s="2401"/>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c r="AS18" s="2437"/>
      <c r="AT18" s="595"/>
      <c r="AU18" s="595"/>
      <c r="AV18" s="595"/>
      <c r="BA18" s="2713"/>
      <c r="BB18" s="2713"/>
      <c r="BC18" s="2713"/>
      <c r="BD18" s="2713"/>
      <c r="BE18" s="2713"/>
      <c r="BF18" s="2713"/>
      <c r="BG18" s="2713"/>
      <c r="BH18" s="2713"/>
      <c r="BI18" s="2713"/>
      <c r="BJ18" s="2713"/>
      <c r="BK18" s="2713"/>
      <c r="BL18" s="2713"/>
      <c r="BM18" s="2713"/>
      <c r="BN18" s="2713"/>
      <c r="BO18" s="2713"/>
      <c r="BP18" s="2713"/>
      <c r="BQ18" s="2713"/>
      <c r="BR18" s="2713"/>
      <c r="BS18" s="2713"/>
      <c r="BT18" s="2713"/>
      <c r="BU18" s="2713"/>
      <c r="BV18" s="2713"/>
      <c r="BW18" s="2713"/>
      <c r="BX18" s="2713"/>
      <c r="BY18" s="2713"/>
      <c r="BZ18" s="2713"/>
      <c r="CA18" s="2713"/>
      <c r="CB18" s="2713"/>
      <c r="CC18" s="2713"/>
      <c r="CD18" s="2713"/>
      <c r="CE18" s="2713"/>
      <c r="CF18" s="2713"/>
      <c r="CG18" s="2713"/>
      <c r="CH18" s="2713"/>
      <c r="CI18" s="2713"/>
      <c r="CJ18" s="2713"/>
      <c r="CK18" s="2713"/>
    </row>
    <row r="19" spans="1:101" ht="14.15" customHeight="1">
      <c r="A19" s="6"/>
      <c r="B19" s="68"/>
      <c r="C19" s="6"/>
      <c r="D19" s="65"/>
      <c r="E19" s="2401"/>
      <c r="F19" s="2401"/>
      <c r="G19" s="2401"/>
      <c r="H19" s="2401"/>
      <c r="I19" s="2401"/>
      <c r="J19" s="2401"/>
      <c r="K19" s="2401"/>
      <c r="L19" s="240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c r="AS19" s="2437"/>
      <c r="AT19" s="595"/>
      <c r="AU19" s="595"/>
      <c r="AV19" s="595"/>
      <c r="AW19" s="265"/>
      <c r="AX19" s="265"/>
      <c r="AZ19" s="5" t="s">
        <v>1007</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row>
    <row r="20" spans="1:101" ht="14.15" customHeight="1">
      <c r="A20" s="6"/>
      <c r="B20" s="68"/>
      <c r="C20" s="6"/>
      <c r="D20" s="65"/>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c r="AS20" s="2437"/>
      <c r="AT20" s="595"/>
      <c r="AU20" s="595"/>
      <c r="AV20" s="595"/>
      <c r="AW20" s="595"/>
      <c r="AX20" s="595"/>
      <c r="AZ20" s="183"/>
      <c r="BA20" s="5" t="s">
        <v>897</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row>
    <row r="21" spans="1:101" ht="14.15" customHeight="1">
      <c r="A21" s="6"/>
      <c r="B21" s="68"/>
      <c r="C21" s="2715" t="s">
        <v>235</v>
      </c>
      <c r="D21" s="2715"/>
      <c r="E21" s="2401" t="s">
        <v>1110</v>
      </c>
      <c r="F21" s="2401"/>
      <c r="G21" s="2401"/>
      <c r="H21" s="2401"/>
      <c r="I21" s="2401"/>
      <c r="J21" s="2401"/>
      <c r="K21" s="2401"/>
      <c r="L21" s="240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c r="AS21" s="2437"/>
      <c r="AT21" s="595"/>
      <c r="AU21" s="595"/>
      <c r="AV21" s="595"/>
      <c r="AW21" s="595"/>
      <c r="AX21" s="595"/>
      <c r="AZ21" s="5" t="s">
        <v>728</v>
      </c>
    </row>
    <row r="22" spans="1:101" ht="14.15" customHeight="1">
      <c r="A22" s="6"/>
      <c r="B22" s="68"/>
      <c r="C22" s="1"/>
      <c r="D22" s="65"/>
      <c r="E22" s="2401"/>
      <c r="F22" s="2401"/>
      <c r="G22" s="2401"/>
      <c r="H22" s="2401"/>
      <c r="I22" s="2401"/>
      <c r="J22" s="2401"/>
      <c r="K22" s="2401"/>
      <c r="L22" s="240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c r="AS22" s="2437"/>
      <c r="AT22" s="595"/>
      <c r="AU22" s="595"/>
      <c r="AV22" s="595"/>
      <c r="AW22" s="595"/>
      <c r="AX22" s="595"/>
      <c r="AZ22" s="5" t="s">
        <v>1008</v>
      </c>
      <c r="CO22" s="104"/>
      <c r="CP22" s="104"/>
      <c r="CQ22" s="104"/>
      <c r="CR22" s="104"/>
      <c r="CS22" s="104"/>
      <c r="CT22" s="104"/>
      <c r="CU22" s="104"/>
      <c r="CV22" s="104"/>
      <c r="CW22" s="104"/>
    </row>
    <row r="23" spans="1:101" ht="14.15" customHeight="1">
      <c r="A23" s="6"/>
      <c r="B23" s="68"/>
      <c r="C23" s="6" t="s">
        <v>749</v>
      </c>
      <c r="AB23" s="152"/>
      <c r="AL23" s="17"/>
      <c r="AM23" s="17"/>
      <c r="AN23" s="17"/>
      <c r="AO23" s="17"/>
      <c r="AP23" s="17"/>
      <c r="AQ23" s="17"/>
      <c r="AR23" s="17"/>
      <c r="AS23" s="102"/>
      <c r="AW23" s="595"/>
      <c r="AX23" s="595"/>
      <c r="BA23" s="5" t="s">
        <v>583</v>
      </c>
      <c r="CE23" s="104"/>
      <c r="CF23" s="104"/>
      <c r="CG23" s="104"/>
      <c r="CH23" s="104"/>
      <c r="CI23" s="104"/>
      <c r="CJ23" s="104"/>
      <c r="CK23" s="104"/>
      <c r="CL23" s="104"/>
      <c r="CM23" s="104"/>
      <c r="CN23" s="104"/>
      <c r="CO23" s="104"/>
      <c r="CP23" s="104"/>
      <c r="CQ23" s="104"/>
      <c r="CR23" s="104"/>
      <c r="CS23" s="104"/>
      <c r="CT23" s="104"/>
      <c r="CU23" s="104"/>
      <c r="CV23" s="104"/>
      <c r="CW23" s="104"/>
    </row>
    <row r="24" spans="1:101" ht="14.15" customHeight="1">
      <c r="A24" s="6"/>
      <c r="B24" s="68"/>
      <c r="C24" s="6"/>
      <c r="D24" s="6" t="s">
        <v>1088</v>
      </c>
      <c r="E24" s="99"/>
      <c r="F24" s="99"/>
      <c r="G24" s="99"/>
      <c r="H24" s="99"/>
      <c r="I24" s="99"/>
      <c r="J24" s="72"/>
      <c r="K24" s="72"/>
      <c r="L24" s="72"/>
      <c r="M24" s="1"/>
      <c r="N24" s="1"/>
      <c r="O24" s="1"/>
      <c r="P24" s="1"/>
      <c r="Q24" s="1"/>
      <c r="R24" s="1"/>
      <c r="T24" s="96"/>
      <c r="U24" s="96"/>
      <c r="V24" s="97"/>
      <c r="W24" s="98"/>
      <c r="X24" s="98"/>
      <c r="Y24" s="6"/>
      <c r="Z24" s="6"/>
      <c r="AA24" s="6"/>
      <c r="AB24" s="2690" t="s">
        <v>596</v>
      </c>
      <c r="AC24" s="2691"/>
      <c r="AD24" s="2691"/>
      <c r="AE24" s="2691"/>
      <c r="AF24" s="2691"/>
      <c r="AG24" s="2691"/>
      <c r="AH24" s="2691"/>
      <c r="AI24" s="2691"/>
      <c r="AJ24" s="2691"/>
      <c r="AK24" s="2691"/>
      <c r="AL24" s="2691"/>
      <c r="AM24" s="2691"/>
      <c r="AN24" s="2691"/>
      <c r="AO24" s="2691"/>
      <c r="AP24" s="2691"/>
      <c r="AQ24" s="2691"/>
      <c r="AR24" s="2691"/>
      <c r="AS24" s="2692"/>
      <c r="AT24" s="104"/>
      <c r="AU24" s="631"/>
      <c r="AV24" s="631"/>
      <c r="AW24" s="595"/>
      <c r="AX24" s="595"/>
      <c r="BB24" s="5" t="s">
        <v>264</v>
      </c>
      <c r="CE24" s="104"/>
      <c r="CF24" s="104"/>
      <c r="CG24" s="104"/>
      <c r="CH24" s="104"/>
      <c r="CI24" s="104"/>
      <c r="CJ24" s="104"/>
      <c r="CK24" s="104"/>
      <c r="CL24" s="104"/>
      <c r="CM24" s="104"/>
      <c r="CN24" s="104"/>
      <c r="CO24" s="104"/>
      <c r="CP24" s="104"/>
      <c r="CQ24" s="104"/>
      <c r="CR24" s="104"/>
      <c r="CS24" s="104"/>
      <c r="CT24" s="104"/>
      <c r="CU24" s="104"/>
      <c r="CV24" s="104"/>
      <c r="CW24" s="104"/>
    </row>
    <row r="25" spans="1:101" ht="14.15" customHeight="1">
      <c r="A25" s="6"/>
      <c r="B25" s="68"/>
      <c r="C25" s="6"/>
      <c r="D25" s="6" t="s">
        <v>279</v>
      </c>
      <c r="E25" s="2688" t="s">
        <v>722</v>
      </c>
      <c r="F25" s="2688"/>
      <c r="G25" s="2688"/>
      <c r="H25" s="2688"/>
      <c r="I25" s="2688"/>
      <c r="J25" s="2688"/>
      <c r="K25" s="2688"/>
      <c r="L25" s="2688"/>
      <c r="M25" s="2688"/>
      <c r="N25" s="2688"/>
      <c r="O25" s="2688"/>
      <c r="P25" s="2688"/>
      <c r="Q25" s="2687">
        <f>SUM(J68,J69,S68,S69)</f>
        <v>25</v>
      </c>
      <c r="R25" s="2687"/>
      <c r="S25" s="72" t="s">
        <v>152</v>
      </c>
      <c r="T25" s="2515" t="s">
        <v>873</v>
      </c>
      <c r="U25" s="2515"/>
      <c r="V25" s="2515"/>
      <c r="W25" s="2515"/>
      <c r="X25" s="2687">
        <f>SUM(N68,N69,W68,W69)</f>
        <v>22</v>
      </c>
      <c r="Y25" s="2687"/>
      <c r="Z25" s="2288" t="s">
        <v>440</v>
      </c>
      <c r="AA25" s="2289"/>
      <c r="AB25" s="415" t="s">
        <v>40</v>
      </c>
      <c r="AC25" s="2290" t="s">
        <v>950</v>
      </c>
      <c r="AD25" s="2290"/>
      <c r="AE25" s="2290"/>
      <c r="AF25" s="2290"/>
      <c r="AG25" s="2290"/>
      <c r="AH25" s="2290"/>
      <c r="AI25" s="2290"/>
      <c r="AJ25" s="2290"/>
      <c r="AK25" s="2290"/>
      <c r="AL25" s="2290"/>
      <c r="AM25" s="2290"/>
      <c r="AN25" s="2290"/>
      <c r="AO25" s="2290"/>
      <c r="AP25" s="2290"/>
      <c r="AQ25" s="2290"/>
      <c r="AR25" s="2290"/>
      <c r="AS25" s="2291"/>
      <c r="AT25" s="843"/>
      <c r="AU25" s="630"/>
      <c r="AV25" s="630"/>
      <c r="AW25" s="595"/>
      <c r="AX25" s="595"/>
      <c r="BA25" s="72"/>
      <c r="BB25" s="5" t="s">
        <v>265</v>
      </c>
      <c r="BC25" s="72"/>
      <c r="BD25" s="340"/>
      <c r="BE25" s="84"/>
      <c r="BF25" s="84"/>
      <c r="BG25" s="84"/>
      <c r="BH25" s="84"/>
      <c r="BI25" s="84"/>
      <c r="BJ25" s="84"/>
      <c r="BK25" s="84"/>
      <c r="CE25" s="104"/>
      <c r="CF25" s="104"/>
      <c r="CG25" s="104"/>
      <c r="CH25" s="104"/>
      <c r="CI25" s="104"/>
      <c r="CJ25" s="104"/>
      <c r="CK25" s="104"/>
      <c r="CL25" s="104"/>
      <c r="CM25" s="104"/>
      <c r="CN25" s="104"/>
      <c r="CO25" s="104"/>
      <c r="CP25" s="104"/>
      <c r="CQ25" s="104"/>
      <c r="CR25" s="104"/>
      <c r="CS25" s="104"/>
      <c r="CT25" s="104"/>
      <c r="CU25" s="104"/>
      <c r="CV25" s="104"/>
      <c r="CW25" s="104"/>
    </row>
    <row r="26" spans="1:101" ht="14.15" customHeight="1">
      <c r="A26" s="6"/>
      <c r="B26" s="68"/>
      <c r="C26" s="6"/>
      <c r="D26" s="6" t="s">
        <v>405</v>
      </c>
      <c r="E26" s="2688" t="s">
        <v>723</v>
      </c>
      <c r="F26" s="2688"/>
      <c r="G26" s="2688"/>
      <c r="H26" s="2688"/>
      <c r="I26" s="2688"/>
      <c r="J26" s="2688"/>
      <c r="K26" s="2688"/>
      <c r="L26" s="2688"/>
      <c r="M26" s="2688"/>
      <c r="N26" s="2688"/>
      <c r="O26" s="2688"/>
      <c r="P26" s="2688"/>
      <c r="Q26" s="2687">
        <f>SUM(F10:AL11)-I10-T10-AE10+SUM(C16:K17)+O16</f>
        <v>28</v>
      </c>
      <c r="R26" s="2687"/>
      <c r="S26" s="96" t="s">
        <v>152</v>
      </c>
      <c r="T26" s="2515" t="s">
        <v>873</v>
      </c>
      <c r="U26" s="2515"/>
      <c r="V26" s="2515"/>
      <c r="W26" s="2515"/>
      <c r="X26" s="2687">
        <f>SUM(F10:AA11)-I10-T10+SUM(C16:K17)+IF(O16&gt;0,1)</f>
        <v>26</v>
      </c>
      <c r="Y26" s="2687"/>
      <c r="Z26" s="2288" t="s">
        <v>440</v>
      </c>
      <c r="AA26" s="2289"/>
      <c r="AB26" s="152"/>
      <c r="AC26" s="2290"/>
      <c r="AD26" s="2290"/>
      <c r="AE26" s="2290"/>
      <c r="AF26" s="2290"/>
      <c r="AG26" s="2290"/>
      <c r="AH26" s="2290"/>
      <c r="AI26" s="2290"/>
      <c r="AJ26" s="2290"/>
      <c r="AK26" s="2290"/>
      <c r="AL26" s="2290"/>
      <c r="AM26" s="2290"/>
      <c r="AN26" s="2290"/>
      <c r="AO26" s="2290"/>
      <c r="AP26" s="2290"/>
      <c r="AQ26" s="2290"/>
      <c r="AR26" s="2290"/>
      <c r="AS26" s="2291"/>
      <c r="AT26" s="843"/>
      <c r="AU26" s="630"/>
      <c r="AV26" s="630"/>
      <c r="AW26" s="595"/>
      <c r="AX26" s="595"/>
      <c r="BA26" s="72"/>
      <c r="BB26" s="5" t="s">
        <v>266</v>
      </c>
      <c r="BC26" s="72"/>
      <c r="BD26" s="340"/>
      <c r="BE26" s="84"/>
      <c r="BF26" s="84"/>
      <c r="BG26" s="84"/>
      <c r="BH26" s="84"/>
      <c r="BI26" s="84"/>
      <c r="BJ26" s="84"/>
      <c r="BK26" s="84"/>
      <c r="CE26" s="104"/>
      <c r="CF26" s="104"/>
      <c r="CG26" s="104"/>
      <c r="CH26" s="104"/>
      <c r="CI26" s="104"/>
      <c r="CJ26" s="104"/>
      <c r="CK26" s="104"/>
      <c r="CL26" s="104"/>
      <c r="CM26" s="104"/>
      <c r="CN26" s="104"/>
      <c r="CO26" s="104"/>
      <c r="CP26" s="104"/>
      <c r="CQ26" s="104"/>
      <c r="CR26" s="104"/>
      <c r="CS26" s="104"/>
      <c r="CT26" s="104"/>
      <c r="CU26" s="104"/>
      <c r="CV26" s="104"/>
      <c r="CW26" s="104"/>
    </row>
    <row r="27" spans="1:101" ht="14.15" customHeight="1">
      <c r="A27" s="6"/>
      <c r="B27" s="68"/>
      <c r="C27" s="6"/>
      <c r="D27" s="6" t="s">
        <v>280</v>
      </c>
      <c r="E27" s="2688" t="s">
        <v>724</v>
      </c>
      <c r="F27" s="2688"/>
      <c r="G27" s="2688"/>
      <c r="H27" s="2688"/>
      <c r="I27" s="2688"/>
      <c r="J27" s="2688"/>
      <c r="K27" s="2688"/>
      <c r="L27" s="2688"/>
      <c r="M27" s="2688"/>
      <c r="N27" s="2688"/>
      <c r="O27" s="2688"/>
      <c r="P27" s="2688"/>
      <c r="Q27" s="2689">
        <f>BE37</f>
        <v>6</v>
      </c>
      <c r="R27" s="2689"/>
      <c r="S27" s="96" t="s">
        <v>152</v>
      </c>
      <c r="T27" s="2515" t="s">
        <v>873</v>
      </c>
      <c r="U27" s="2515"/>
      <c r="V27" s="2515"/>
      <c r="W27" s="2515"/>
      <c r="X27" s="2689">
        <f>BQ37</f>
        <v>3</v>
      </c>
      <c r="Y27" s="2689"/>
      <c r="Z27" s="2288" t="s">
        <v>440</v>
      </c>
      <c r="AA27" s="2289"/>
      <c r="AB27" s="152"/>
      <c r="AC27" s="2290"/>
      <c r="AD27" s="2290"/>
      <c r="AE27" s="2290"/>
      <c r="AF27" s="2290"/>
      <c r="AG27" s="2290"/>
      <c r="AH27" s="2290"/>
      <c r="AI27" s="2290"/>
      <c r="AJ27" s="2290"/>
      <c r="AK27" s="2290"/>
      <c r="AL27" s="2290"/>
      <c r="AM27" s="2290"/>
      <c r="AN27" s="2290"/>
      <c r="AO27" s="2290"/>
      <c r="AP27" s="2290"/>
      <c r="AQ27" s="2290"/>
      <c r="AR27" s="2290"/>
      <c r="AS27" s="2291"/>
      <c r="AT27" s="843"/>
      <c r="AU27" s="630"/>
      <c r="AV27" s="630"/>
      <c r="AW27" s="595"/>
      <c r="AX27" s="595"/>
      <c r="CE27" s="104"/>
      <c r="CF27" s="104"/>
      <c r="CG27" s="104"/>
      <c r="CH27" s="104"/>
      <c r="CI27" s="104"/>
      <c r="CJ27" s="104"/>
      <c r="CK27" s="104"/>
      <c r="CL27" s="104"/>
      <c r="CM27" s="104"/>
      <c r="CN27" s="104"/>
      <c r="CO27" s="104"/>
      <c r="CP27" s="104"/>
      <c r="CQ27" s="104"/>
      <c r="CR27" s="104"/>
      <c r="CS27" s="104"/>
      <c r="CT27" s="104"/>
      <c r="CU27" s="104"/>
      <c r="CV27" s="104"/>
      <c r="CW27" s="104"/>
    </row>
    <row r="28" spans="1:101" ht="14.15" customHeight="1">
      <c r="A28" s="6"/>
      <c r="B28" s="68"/>
      <c r="C28" s="6"/>
      <c r="D28" s="6"/>
      <c r="E28" s="600"/>
      <c r="F28" s="600"/>
      <c r="G28" s="600"/>
      <c r="H28" s="600"/>
      <c r="I28" s="600"/>
      <c r="J28" s="600"/>
      <c r="K28" s="600"/>
      <c r="L28" s="600"/>
      <c r="M28" s="600"/>
      <c r="N28" s="600"/>
      <c r="O28" s="600"/>
      <c r="P28" s="600"/>
      <c r="Q28" s="360"/>
      <c r="R28" s="360"/>
      <c r="S28" s="96"/>
      <c r="T28" s="96"/>
      <c r="U28" s="96"/>
      <c r="V28" s="96"/>
      <c r="W28" s="96"/>
      <c r="X28" s="360"/>
      <c r="Y28" s="360"/>
      <c r="Z28" s="96"/>
      <c r="AA28" s="72"/>
      <c r="AB28" s="152"/>
      <c r="AC28" s="2290"/>
      <c r="AD28" s="2290"/>
      <c r="AE28" s="2290"/>
      <c r="AF28" s="2290"/>
      <c r="AG28" s="2290"/>
      <c r="AH28" s="2290"/>
      <c r="AI28" s="2290"/>
      <c r="AJ28" s="2290"/>
      <c r="AK28" s="2290"/>
      <c r="AL28" s="2290"/>
      <c r="AM28" s="2290"/>
      <c r="AN28" s="2290"/>
      <c r="AO28" s="2290"/>
      <c r="AP28" s="2290"/>
      <c r="AQ28" s="2290"/>
      <c r="AR28" s="2290"/>
      <c r="AS28" s="2291"/>
      <c r="AT28" s="843"/>
      <c r="AU28" s="630"/>
      <c r="AV28" s="630"/>
      <c r="AW28" s="595"/>
      <c r="AX28" s="595"/>
      <c r="CE28" s="104"/>
      <c r="CF28" s="104"/>
      <c r="CG28" s="104"/>
      <c r="CH28" s="104"/>
      <c r="CI28" s="104"/>
      <c r="CJ28" s="104"/>
      <c r="CK28" s="104"/>
      <c r="CL28" s="104"/>
      <c r="CM28" s="104"/>
      <c r="CN28" s="104"/>
      <c r="CO28" s="104"/>
      <c r="CP28" s="104"/>
      <c r="CQ28" s="104"/>
      <c r="CR28" s="104"/>
      <c r="CS28" s="104"/>
      <c r="CT28" s="104"/>
      <c r="CU28" s="104"/>
      <c r="CV28" s="104"/>
      <c r="CW28" s="104"/>
    </row>
    <row r="29" spans="1:101" ht="14.15" customHeight="1">
      <c r="A29" s="6"/>
      <c r="B29" s="68"/>
      <c r="C29" s="6"/>
      <c r="D29" s="6" t="s">
        <v>1258</v>
      </c>
      <c r="E29" s="600"/>
      <c r="F29" s="600"/>
      <c r="G29" s="600"/>
      <c r="H29" s="600"/>
      <c r="I29" s="600"/>
      <c r="J29" s="600"/>
      <c r="K29" s="600"/>
      <c r="L29" s="600"/>
      <c r="M29" s="600"/>
      <c r="N29" s="600"/>
      <c r="O29" s="600"/>
      <c r="P29" s="600"/>
      <c r="Q29" s="360"/>
      <c r="R29" s="360"/>
      <c r="S29" s="96"/>
      <c r="T29" s="96"/>
      <c r="U29" s="96"/>
      <c r="V29" s="96"/>
      <c r="W29" s="96"/>
      <c r="X29" s="360"/>
      <c r="Y29" s="360"/>
      <c r="Z29" s="96"/>
      <c r="AA29" s="72"/>
      <c r="AB29" s="629" t="s">
        <v>1255</v>
      </c>
      <c r="AC29" s="634"/>
      <c r="AD29" s="634"/>
      <c r="AE29" s="2665" t="s">
        <v>1261</v>
      </c>
      <c r="AF29" s="2665"/>
      <c r="AG29" s="2665"/>
      <c r="AH29" s="2665"/>
      <c r="AI29" s="2665"/>
      <c r="AJ29" s="2665"/>
      <c r="AK29" s="2665"/>
      <c r="AL29" s="2665"/>
      <c r="AM29" s="2665"/>
      <c r="AN29" s="2665"/>
      <c r="AO29" s="2665"/>
      <c r="AP29" s="2665"/>
      <c r="AQ29" s="2665"/>
      <c r="AR29" s="2665"/>
      <c r="AS29" s="606"/>
      <c r="AT29" s="557"/>
      <c r="AU29" s="557"/>
      <c r="AV29" s="557"/>
      <c r="AW29" s="595"/>
      <c r="AX29" s="595"/>
      <c r="CE29" s="104"/>
      <c r="CF29" s="104"/>
      <c r="CG29" s="104"/>
      <c r="CH29" s="104"/>
      <c r="CI29" s="104"/>
      <c r="CJ29" s="104"/>
      <c r="CK29" s="104"/>
      <c r="CL29" s="104"/>
      <c r="CM29" s="104"/>
      <c r="CN29" s="104"/>
      <c r="CO29" s="104"/>
      <c r="CP29" s="104"/>
      <c r="CQ29" s="104"/>
      <c r="CR29" s="104"/>
      <c r="CS29" s="104"/>
      <c r="CT29" s="104"/>
      <c r="CU29" s="104"/>
      <c r="CV29" s="104"/>
      <c r="CW29" s="104"/>
    </row>
    <row r="30" spans="1:101" ht="12" customHeight="1">
      <c r="A30" s="6"/>
      <c r="B30" s="68"/>
      <c r="C30" s="6"/>
      <c r="D30" s="2666" t="s">
        <v>1254</v>
      </c>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7"/>
      <c r="AB30" s="589"/>
      <c r="AC30" s="634"/>
      <c r="AD30" s="634"/>
      <c r="AE30" s="2665"/>
      <c r="AF30" s="2665"/>
      <c r="AG30" s="2665"/>
      <c r="AH30" s="2665"/>
      <c r="AI30" s="2665"/>
      <c r="AJ30" s="2665"/>
      <c r="AK30" s="2665"/>
      <c r="AL30" s="2665"/>
      <c r="AM30" s="2665"/>
      <c r="AN30" s="2665"/>
      <c r="AO30" s="2665"/>
      <c r="AP30" s="2665"/>
      <c r="AQ30" s="2665"/>
      <c r="AR30" s="2665"/>
      <c r="AS30" s="624"/>
      <c r="AT30" s="637"/>
      <c r="AU30" s="637"/>
      <c r="AV30" s="637"/>
      <c r="AW30" s="595"/>
      <c r="AX30" s="595"/>
      <c r="BL30" s="5" t="s">
        <v>1091</v>
      </c>
      <c r="CE30" s="104"/>
      <c r="CF30" s="104"/>
      <c r="CG30" s="104"/>
      <c r="CH30" s="104"/>
      <c r="CI30" s="104"/>
      <c r="CJ30" s="104"/>
      <c r="CK30" s="104"/>
      <c r="CL30" s="104"/>
      <c r="CM30" s="104"/>
      <c r="CN30" s="104"/>
      <c r="CO30" s="104"/>
      <c r="CP30" s="104"/>
      <c r="CQ30" s="104"/>
      <c r="CR30" s="104"/>
      <c r="CS30" s="104"/>
      <c r="CT30" s="104"/>
      <c r="CU30" s="104"/>
      <c r="CV30" s="104"/>
      <c r="CW30" s="104"/>
    </row>
    <row r="31" spans="1:101">
      <c r="A31" s="6"/>
      <c r="B31" s="68"/>
      <c r="C31" s="6"/>
      <c r="D31" s="638" t="s">
        <v>1257</v>
      </c>
      <c r="E31" s="639"/>
      <c r="F31" s="639"/>
      <c r="G31" s="639"/>
      <c r="H31" s="639"/>
      <c r="I31" s="639"/>
      <c r="J31" s="639"/>
      <c r="K31" s="639"/>
      <c r="L31" s="639"/>
      <c r="M31" s="639"/>
      <c r="N31" s="639"/>
      <c r="O31" s="639"/>
      <c r="P31" s="639"/>
      <c r="Q31" s="639"/>
      <c r="R31" s="592"/>
      <c r="S31" s="592"/>
      <c r="T31" s="592"/>
      <c r="U31" s="592"/>
      <c r="V31" s="592"/>
      <c r="W31" s="2668"/>
      <c r="X31" s="2668"/>
      <c r="Y31" s="2668"/>
      <c r="Z31" s="2668"/>
      <c r="AA31" s="628"/>
      <c r="AB31" s="2670" t="s">
        <v>1256</v>
      </c>
      <c r="AC31" s="2671"/>
      <c r="AD31" s="2671"/>
      <c r="AE31" s="2665"/>
      <c r="AF31" s="2665"/>
      <c r="AG31" s="2665"/>
      <c r="AH31" s="2665"/>
      <c r="AI31" s="2665"/>
      <c r="AJ31" s="2665"/>
      <c r="AK31" s="2665"/>
      <c r="AL31" s="2665"/>
      <c r="AM31" s="2665"/>
      <c r="AN31" s="2665"/>
      <c r="AO31" s="2665"/>
      <c r="AP31" s="2665"/>
      <c r="AQ31" s="2665"/>
      <c r="AR31" s="2665"/>
      <c r="AS31" s="624"/>
      <c r="AT31" s="637"/>
      <c r="AU31" s="637"/>
      <c r="AV31" s="637"/>
      <c r="AW31" s="595"/>
      <c r="AX31" s="595"/>
      <c r="BA31" s="2656" t="s">
        <v>262</v>
      </c>
      <c r="BB31" s="2656"/>
      <c r="BC31" s="2656"/>
      <c r="BD31" s="2656"/>
      <c r="BE31" s="2656"/>
      <c r="BF31" s="2656"/>
      <c r="BG31" s="2656"/>
      <c r="BH31" s="2656"/>
      <c r="BI31" s="2656"/>
      <c r="BJ31" s="2656"/>
      <c r="BK31" s="383"/>
      <c r="BL31" s="384"/>
      <c r="BM31" s="2656" t="s">
        <v>262</v>
      </c>
      <c r="BN31" s="2656"/>
      <c r="BO31" s="2656"/>
      <c r="BP31" s="2656"/>
      <c r="BQ31" s="2656"/>
      <c r="BR31" s="2656"/>
      <c r="BS31" s="2656"/>
      <c r="BT31" s="2656"/>
      <c r="BU31" s="2656"/>
      <c r="BV31" s="2656"/>
      <c r="CE31" s="104"/>
      <c r="CF31" s="104"/>
      <c r="CG31" s="104"/>
      <c r="CH31" s="104"/>
      <c r="CI31" s="104"/>
      <c r="CJ31" s="104"/>
      <c r="CK31" s="104"/>
      <c r="CL31" s="104"/>
      <c r="CM31" s="104"/>
      <c r="CN31" s="104"/>
      <c r="CO31" s="104"/>
      <c r="CP31" s="104"/>
      <c r="CQ31" s="104"/>
      <c r="CR31" s="104"/>
      <c r="CS31" s="104"/>
      <c r="CT31" s="104"/>
      <c r="CU31" s="104"/>
      <c r="CV31" s="104"/>
      <c r="CW31" s="104"/>
    </row>
    <row r="32" spans="1:101" ht="14.15" customHeight="1">
      <c r="A32" s="6"/>
      <c r="B32" s="68"/>
      <c r="C32" s="6"/>
      <c r="D32" s="639"/>
      <c r="E32" s="639"/>
      <c r="F32" s="639"/>
      <c r="G32" s="639"/>
      <c r="H32" s="639"/>
      <c r="I32" s="639"/>
      <c r="J32" s="639"/>
      <c r="K32" s="639"/>
      <c r="L32" s="639"/>
      <c r="M32" s="639"/>
      <c r="N32" s="639"/>
      <c r="O32" s="639"/>
      <c r="P32" s="639"/>
      <c r="Q32" s="639"/>
      <c r="R32" s="589"/>
      <c r="S32" s="635" t="s">
        <v>1259</v>
      </c>
      <c r="T32" s="635"/>
      <c r="U32" s="635"/>
      <c r="V32" s="635"/>
      <c r="W32" s="2669"/>
      <c r="X32" s="2669"/>
      <c r="Y32" s="2669"/>
      <c r="Z32" s="2669"/>
      <c r="AA32" s="633" t="s">
        <v>1020</v>
      </c>
      <c r="AB32" s="2670"/>
      <c r="AC32" s="2671"/>
      <c r="AD32" s="2671"/>
      <c r="AE32" s="2673" t="s">
        <v>2273</v>
      </c>
      <c r="AF32" s="2673"/>
      <c r="AG32" s="2673"/>
      <c r="AH32" s="2673"/>
      <c r="AI32" s="2673"/>
      <c r="AJ32" s="2673"/>
      <c r="AK32" s="2673"/>
      <c r="AL32" s="2673"/>
      <c r="AM32" s="2673"/>
      <c r="AN32" s="2673"/>
      <c r="AO32" s="2673"/>
      <c r="AP32" s="2673"/>
      <c r="AQ32" s="2673"/>
      <c r="AR32" s="2673"/>
      <c r="AS32" s="606"/>
      <c r="AT32" s="557"/>
      <c r="AU32" s="557"/>
      <c r="AV32" s="557"/>
      <c r="AW32" s="595"/>
      <c r="AX32" s="595"/>
      <c r="BA32" s="2672"/>
      <c r="BB32" s="2672"/>
      <c r="BC32" s="2672"/>
      <c r="BD32" s="2672"/>
      <c r="BE32" s="2672"/>
      <c r="BF32" s="2672"/>
      <c r="BG32" s="2672"/>
      <c r="BH32" s="2672"/>
      <c r="BI32" s="2672"/>
      <c r="BJ32" s="2672"/>
      <c r="BK32" s="383"/>
      <c r="BL32" s="384"/>
      <c r="BM32" s="2672"/>
      <c r="BN32" s="2672"/>
      <c r="BO32" s="2672"/>
      <c r="BP32" s="2672"/>
      <c r="BQ32" s="2672"/>
      <c r="BR32" s="2672"/>
      <c r="BS32" s="2672"/>
      <c r="BT32" s="2672"/>
      <c r="BU32" s="2672"/>
      <c r="BV32" s="2672"/>
    </row>
    <row r="33" spans="1:101" ht="14.15" customHeight="1">
      <c r="A33" s="6"/>
      <c r="B33" s="68"/>
      <c r="C33" s="6"/>
      <c r="D33" s="589"/>
      <c r="E33" s="589"/>
      <c r="F33" s="589"/>
      <c r="G33" s="589"/>
      <c r="H33" s="589"/>
      <c r="I33" s="589"/>
      <c r="J33" s="589"/>
      <c r="K33" s="589"/>
      <c r="L33" s="589"/>
      <c r="M33" s="589"/>
      <c r="N33" s="589"/>
      <c r="O33" s="589"/>
      <c r="P33" s="589"/>
      <c r="Q33" s="589"/>
      <c r="R33" s="589"/>
      <c r="S33" s="640" t="s">
        <v>1260</v>
      </c>
      <c r="T33" s="560"/>
      <c r="U33" s="560"/>
      <c r="V33" s="560"/>
      <c r="W33" s="591"/>
      <c r="X33" s="591"/>
      <c r="Y33" s="591"/>
      <c r="Z33" s="591"/>
      <c r="AA33" s="633"/>
      <c r="AB33" s="152"/>
      <c r="AC33" s="557"/>
      <c r="AD33" s="557"/>
      <c r="AE33" s="557"/>
      <c r="AF33" s="557"/>
      <c r="AG33" s="557"/>
      <c r="AH33" s="557"/>
      <c r="AI33" s="557"/>
      <c r="AJ33" s="557"/>
      <c r="AK33" s="557"/>
      <c r="AL33" s="557"/>
      <c r="AM33" s="557"/>
      <c r="AN33" s="557"/>
      <c r="AO33" s="557"/>
      <c r="AP33" s="557"/>
      <c r="AQ33" s="557"/>
      <c r="AR33" s="557"/>
      <c r="AS33" s="606"/>
      <c r="AT33" s="557"/>
      <c r="AU33" s="557"/>
      <c r="AV33" s="557"/>
      <c r="AW33" s="595"/>
      <c r="AX33" s="2663" t="s">
        <v>2060</v>
      </c>
      <c r="AY33" s="2663" t="b">
        <v>0</v>
      </c>
      <c r="AZ33" s="2664"/>
      <c r="BA33" s="2634" t="s">
        <v>263</v>
      </c>
      <c r="BB33" s="2635"/>
      <c r="BC33" s="2635"/>
      <c r="BD33" s="2636"/>
      <c r="BE33" s="2640">
        <v>40</v>
      </c>
      <c r="BF33" s="2641"/>
      <c r="BG33" s="2641"/>
      <c r="BH33" s="2630" t="s">
        <v>1490</v>
      </c>
      <c r="BI33" s="2630"/>
      <c r="BJ33" s="2631"/>
      <c r="BK33" s="383"/>
      <c r="BL33" s="384"/>
      <c r="BM33" s="2634" t="s">
        <v>263</v>
      </c>
      <c r="BN33" s="2635"/>
      <c r="BO33" s="2635"/>
      <c r="BP33" s="2636"/>
      <c r="BQ33" s="2640">
        <v>40</v>
      </c>
      <c r="BR33" s="2641"/>
      <c r="BS33" s="2641"/>
      <c r="BT33" s="2630" t="s">
        <v>1490</v>
      </c>
      <c r="BU33" s="2630"/>
      <c r="BV33" s="2631"/>
    </row>
    <row r="34" spans="1:101" ht="14.15" customHeight="1">
      <c r="A34" s="6"/>
      <c r="B34" s="68"/>
      <c r="C34" s="6"/>
      <c r="R34" s="72"/>
      <c r="S34" s="121"/>
      <c r="T34" s="121"/>
      <c r="U34" s="121"/>
      <c r="V34" s="121"/>
      <c r="W34" s="96"/>
      <c r="AB34" s="197" t="s">
        <v>218</v>
      </c>
      <c r="AC34" s="2287" t="s">
        <v>2063</v>
      </c>
      <c r="AD34" s="2287"/>
      <c r="AE34" s="2287"/>
      <c r="AF34" s="2287"/>
      <c r="AG34" s="2287"/>
      <c r="AH34" s="2287"/>
      <c r="AI34" s="2287"/>
      <c r="AJ34" s="2287"/>
      <c r="AK34" s="2287"/>
      <c r="AL34" s="2287"/>
      <c r="AM34" s="2287"/>
      <c r="AN34" s="2287"/>
      <c r="AO34" s="2287"/>
      <c r="AP34" s="2287"/>
      <c r="AQ34" s="2287"/>
      <c r="AR34" s="2287"/>
      <c r="AS34" s="2403"/>
      <c r="AT34" s="630"/>
      <c r="AU34" s="557"/>
      <c r="AV34" s="557"/>
      <c r="AW34" s="595"/>
      <c r="AX34" s="595"/>
      <c r="AY34" s="2652" t="b">
        <v>1</v>
      </c>
      <c r="AZ34" s="2653"/>
      <c r="BA34" s="2637"/>
      <c r="BB34" s="2638"/>
      <c r="BC34" s="2638"/>
      <c r="BD34" s="2639"/>
      <c r="BE34" s="2642"/>
      <c r="BF34" s="2643"/>
      <c r="BG34" s="2643"/>
      <c r="BH34" s="2632"/>
      <c r="BI34" s="2632"/>
      <c r="BJ34" s="2633"/>
      <c r="BK34" s="383"/>
      <c r="BL34" s="384"/>
      <c r="BM34" s="2637"/>
      <c r="BN34" s="2638"/>
      <c r="BO34" s="2638"/>
      <c r="BP34" s="2639"/>
      <c r="BQ34" s="2642"/>
      <c r="BR34" s="2643"/>
      <c r="BS34" s="2643"/>
      <c r="BT34" s="2632"/>
      <c r="BU34" s="2632"/>
      <c r="BV34" s="2633"/>
    </row>
    <row r="35" spans="1:101" ht="14.15" customHeight="1">
      <c r="A35" s="6"/>
      <c r="B35" s="68"/>
      <c r="C35" s="5" t="s">
        <v>870</v>
      </c>
      <c r="AA35" s="177"/>
      <c r="AB35" s="1249" t="s">
        <v>2227</v>
      </c>
      <c r="AC35" s="557"/>
      <c r="AD35" s="557"/>
      <c r="AE35" s="557"/>
      <c r="AF35" s="557"/>
      <c r="AG35" s="557"/>
      <c r="AH35" s="557"/>
      <c r="AI35" s="557"/>
      <c r="AJ35" s="557"/>
      <c r="AK35" s="557"/>
      <c r="AL35" s="557"/>
      <c r="AM35" s="557"/>
      <c r="AN35" s="557"/>
      <c r="AO35" s="557"/>
      <c r="AP35" s="557"/>
      <c r="AQ35" s="557"/>
      <c r="AR35" s="557"/>
      <c r="AS35" s="606"/>
      <c r="AT35" s="630"/>
      <c r="AU35" s="557"/>
      <c r="AV35" s="557"/>
      <c r="AY35" s="2652" t="b">
        <v>0</v>
      </c>
      <c r="AZ35" s="2653"/>
      <c r="BA35" s="2674" t="s">
        <v>729</v>
      </c>
      <c r="BB35" s="2675"/>
      <c r="BC35" s="2675"/>
      <c r="BD35" s="2676"/>
      <c r="BE35" s="2680">
        <f>BE42</f>
        <v>240</v>
      </c>
      <c r="BF35" s="1973"/>
      <c r="BG35" s="1973"/>
      <c r="BH35" s="2630" t="s">
        <v>1490</v>
      </c>
      <c r="BI35" s="2630"/>
      <c r="BJ35" s="2631"/>
      <c r="BK35" s="383"/>
      <c r="BL35" s="384"/>
      <c r="BM35" s="2674" t="s">
        <v>729</v>
      </c>
      <c r="BN35" s="2675"/>
      <c r="BO35" s="2675"/>
      <c r="BP35" s="2676"/>
      <c r="BQ35" s="2680">
        <f>BQ42</f>
        <v>120</v>
      </c>
      <c r="BR35" s="2684"/>
      <c r="BS35" s="2684"/>
      <c r="BT35" s="2630" t="s">
        <v>1490</v>
      </c>
      <c r="BU35" s="2630"/>
      <c r="BV35" s="2631"/>
    </row>
    <row r="36" spans="1:101" ht="14.15" customHeight="1" thickBot="1">
      <c r="A36" s="268"/>
      <c r="B36" s="62"/>
      <c r="C36" s="187"/>
      <c r="D36" s="598"/>
      <c r="E36" s="119"/>
      <c r="F36" s="599"/>
      <c r="G36" s="599"/>
      <c r="H36" s="599"/>
      <c r="I36" s="599"/>
      <c r="J36" s="599"/>
      <c r="K36" s="599"/>
      <c r="L36" s="599"/>
      <c r="M36" s="599"/>
      <c r="N36" s="599"/>
      <c r="O36" s="205"/>
      <c r="P36" s="205"/>
      <c r="Q36" s="205"/>
      <c r="R36" s="205"/>
      <c r="S36" s="205"/>
      <c r="T36" s="599"/>
      <c r="U36" s="599"/>
      <c r="V36" s="599"/>
      <c r="W36" s="599"/>
      <c r="X36" s="599"/>
      <c r="Y36" s="599"/>
      <c r="Z36" s="123"/>
      <c r="AA36" s="177"/>
      <c r="AC36" s="2628" t="s">
        <v>2231</v>
      </c>
      <c r="AD36" s="2628"/>
      <c r="AE36" s="2628"/>
      <c r="AF36" s="2628"/>
      <c r="AG36" s="2628"/>
      <c r="AH36" s="2628"/>
      <c r="AI36" s="2628"/>
      <c r="AJ36" s="2628"/>
      <c r="AK36" s="2628"/>
      <c r="AL36" s="2628"/>
      <c r="AM36" s="2628"/>
      <c r="AN36" s="2628"/>
      <c r="AO36" s="2628"/>
      <c r="AP36" s="2628"/>
      <c r="AQ36" s="2628"/>
      <c r="AR36" s="2628"/>
      <c r="AS36" s="2629"/>
      <c r="AT36" s="557"/>
      <c r="AU36" s="557"/>
      <c r="AV36" s="557"/>
      <c r="AY36" s="2652" t="b">
        <v>1</v>
      </c>
      <c r="AZ36" s="2653"/>
      <c r="BA36" s="2677"/>
      <c r="BB36" s="2678"/>
      <c r="BC36" s="2678"/>
      <c r="BD36" s="2679"/>
      <c r="BE36" s="2681"/>
      <c r="BF36" s="2173"/>
      <c r="BG36" s="2173"/>
      <c r="BH36" s="2682"/>
      <c r="BI36" s="2682"/>
      <c r="BJ36" s="2683"/>
      <c r="BK36" s="383"/>
      <c r="BL36" s="384"/>
      <c r="BM36" s="2677"/>
      <c r="BN36" s="2678"/>
      <c r="BO36" s="2678"/>
      <c r="BP36" s="2679"/>
      <c r="BQ36" s="2685"/>
      <c r="BR36" s="2686"/>
      <c r="BS36" s="2686"/>
      <c r="BT36" s="2682"/>
      <c r="BU36" s="2682"/>
      <c r="BV36" s="2683"/>
    </row>
    <row r="37" spans="1:101" ht="14.15" customHeight="1" thickBot="1">
      <c r="A37" s="6"/>
      <c r="B37" s="68"/>
      <c r="C37" s="189"/>
      <c r="D37" s="64"/>
      <c r="E37" s="416"/>
      <c r="F37" s="353"/>
      <c r="G37" s="353"/>
      <c r="H37" s="417"/>
      <c r="I37" s="2654" t="s">
        <v>648</v>
      </c>
      <c r="J37" s="2655"/>
      <c r="K37" s="2654" t="s">
        <v>709</v>
      </c>
      <c r="L37" s="2655"/>
      <c r="M37" s="2654" t="s">
        <v>154</v>
      </c>
      <c r="N37" s="2655"/>
      <c r="O37" s="189"/>
      <c r="P37" s="2656" t="s">
        <v>1009</v>
      </c>
      <c r="Q37" s="2656"/>
      <c r="R37" s="2656"/>
      <c r="S37" s="2656"/>
      <c r="T37" s="2656"/>
      <c r="U37" s="2656"/>
      <c r="V37" s="2656"/>
      <c r="W37" s="2656"/>
      <c r="X37" s="2656"/>
      <c r="Y37" s="2656"/>
      <c r="Z37" s="2657"/>
      <c r="AA37" s="177"/>
      <c r="AB37" s="152"/>
      <c r="AC37" s="2628"/>
      <c r="AD37" s="2628"/>
      <c r="AE37" s="2628"/>
      <c r="AF37" s="2628"/>
      <c r="AG37" s="2628"/>
      <c r="AH37" s="2628"/>
      <c r="AI37" s="2628"/>
      <c r="AJ37" s="2628"/>
      <c r="AK37" s="2628"/>
      <c r="AL37" s="2628"/>
      <c r="AM37" s="2628"/>
      <c r="AN37" s="2628"/>
      <c r="AO37" s="2628"/>
      <c r="AP37" s="2628"/>
      <c r="AQ37" s="2628"/>
      <c r="AR37" s="2628"/>
      <c r="AS37" s="2629"/>
      <c r="AT37" s="84"/>
      <c r="AU37" s="84"/>
      <c r="AV37" s="84"/>
      <c r="AY37" s="2599" t="b">
        <v>0</v>
      </c>
      <c r="AZ37" s="2599"/>
      <c r="BA37" s="2658" t="s">
        <v>261</v>
      </c>
      <c r="BB37" s="2659"/>
      <c r="BC37" s="2659"/>
      <c r="BD37" s="2660"/>
      <c r="BE37" s="2644">
        <f>IF(ISERROR(BE35/BE33),"",(BE35/BE33))</f>
        <v>6</v>
      </c>
      <c r="BF37" s="2645" t="b">
        <v>1</v>
      </c>
      <c r="BG37" s="2645"/>
      <c r="BH37" s="2648" t="s">
        <v>149</v>
      </c>
      <c r="BI37" s="2648"/>
      <c r="BJ37" s="2649"/>
      <c r="BK37" s="383"/>
      <c r="BL37" s="384"/>
      <c r="BM37" s="2658" t="s">
        <v>261</v>
      </c>
      <c r="BN37" s="2659"/>
      <c r="BO37" s="2659"/>
      <c r="BP37" s="2660"/>
      <c r="BQ37" s="2644">
        <f>IF(ISERROR(BQ35/BQ33),"",(BQ35/BQ33))</f>
        <v>3</v>
      </c>
      <c r="BR37" s="2645"/>
      <c r="BS37" s="2645"/>
      <c r="BT37" s="2648" t="s">
        <v>149</v>
      </c>
      <c r="BU37" s="2648"/>
      <c r="BV37" s="2649"/>
    </row>
    <row r="38" spans="1:101" ht="14.15" customHeight="1" thickTop="1" thickBot="1">
      <c r="A38" s="6"/>
      <c r="B38" s="68"/>
      <c r="C38" s="189"/>
      <c r="D38" s="183"/>
      <c r="E38" s="2618" t="s">
        <v>238</v>
      </c>
      <c r="F38" s="2619"/>
      <c r="G38" s="2619"/>
      <c r="H38" s="2619"/>
      <c r="I38" s="2620"/>
      <c r="J38" s="2621"/>
      <c r="K38" s="2622">
        <v>14</v>
      </c>
      <c r="L38" s="2623"/>
      <c r="M38" s="2606">
        <f>K38</f>
        <v>14</v>
      </c>
      <c r="N38" s="2607"/>
      <c r="O38" s="189"/>
      <c r="S38" s="65" t="s">
        <v>1010</v>
      </c>
      <c r="Z38" s="237"/>
      <c r="AA38" s="177"/>
      <c r="AC38" s="2628"/>
      <c r="AD38" s="2628"/>
      <c r="AE38" s="2628"/>
      <c r="AF38" s="2628"/>
      <c r="AG38" s="2628"/>
      <c r="AH38" s="2628"/>
      <c r="AI38" s="2628"/>
      <c r="AJ38" s="2628"/>
      <c r="AK38" s="2628"/>
      <c r="AL38" s="2628"/>
      <c r="AM38" s="2628"/>
      <c r="AN38" s="2628"/>
      <c r="AO38" s="2628"/>
      <c r="AP38" s="2628"/>
      <c r="AQ38" s="2628"/>
      <c r="AR38" s="2628"/>
      <c r="AS38" s="2629"/>
      <c r="AT38" s="595"/>
      <c r="AU38" s="595"/>
      <c r="AV38" s="595"/>
      <c r="AW38" s="64"/>
      <c r="AY38" s="2599" t="b">
        <v>0</v>
      </c>
      <c r="AZ38" s="2599"/>
      <c r="BA38" s="2661"/>
      <c r="BB38" s="2662"/>
      <c r="BC38" s="2662"/>
      <c r="BD38" s="2477"/>
      <c r="BE38" s="2646"/>
      <c r="BF38" s="2647" t="b">
        <v>1</v>
      </c>
      <c r="BG38" s="2647"/>
      <c r="BH38" s="2650"/>
      <c r="BI38" s="2650"/>
      <c r="BJ38" s="2651"/>
      <c r="BK38" s="383"/>
      <c r="BL38" s="384"/>
      <c r="BM38" s="2661"/>
      <c r="BN38" s="2662"/>
      <c r="BO38" s="2662"/>
      <c r="BP38" s="2477"/>
      <c r="BQ38" s="2646"/>
      <c r="BR38" s="2647"/>
      <c r="BS38" s="2647"/>
      <c r="BT38" s="2650"/>
      <c r="BU38" s="2650"/>
      <c r="BV38" s="2651"/>
    </row>
    <row r="39" spans="1:101" ht="14.15" customHeight="1">
      <c r="A39" s="6"/>
      <c r="B39" s="68"/>
      <c r="C39" s="189"/>
      <c r="D39" s="64"/>
      <c r="E39" s="2321" t="s">
        <v>2348</v>
      </c>
      <c r="F39" s="2322"/>
      <c r="G39" s="2322"/>
      <c r="H39" s="2322"/>
      <c r="I39" s="2595"/>
      <c r="J39" s="2596"/>
      <c r="K39" s="2624">
        <v>41</v>
      </c>
      <c r="L39" s="2625"/>
      <c r="M39" s="2626">
        <f>K39</f>
        <v>41</v>
      </c>
      <c r="N39" s="2627"/>
      <c r="S39" s="65" t="s">
        <v>1011</v>
      </c>
      <c r="Z39" s="237"/>
      <c r="AA39" s="177"/>
      <c r="AC39" s="2628"/>
      <c r="AD39" s="2628"/>
      <c r="AE39" s="2628"/>
      <c r="AF39" s="2628"/>
      <c r="AG39" s="2628"/>
      <c r="AH39" s="2628"/>
      <c r="AI39" s="2628"/>
      <c r="AJ39" s="2628"/>
      <c r="AK39" s="2628"/>
      <c r="AL39" s="2628"/>
      <c r="AM39" s="2628"/>
      <c r="AN39" s="2628"/>
      <c r="AO39" s="2628"/>
      <c r="AP39" s="2628"/>
      <c r="AQ39" s="2628"/>
      <c r="AR39" s="2628"/>
      <c r="AS39" s="2629"/>
      <c r="AT39" s="595"/>
      <c r="AU39" s="595"/>
      <c r="AV39" s="595"/>
      <c r="AW39" s="64"/>
      <c r="AX39" s="64"/>
      <c r="AY39" s="2599" t="b">
        <v>1</v>
      </c>
      <c r="AZ39" s="2599"/>
      <c r="BA39" s="2616" t="s">
        <v>1491</v>
      </c>
      <c r="BB39" s="2616"/>
      <c r="BC39" s="2616"/>
      <c r="BD39" s="2616"/>
      <c r="BE39" s="2616"/>
      <c r="BF39" s="2616"/>
      <c r="BG39" s="2616"/>
      <c r="BH39" s="2616"/>
      <c r="BI39" s="2616"/>
      <c r="BJ39" s="2616"/>
      <c r="BK39" s="577"/>
      <c r="BL39" s="578"/>
      <c r="BM39" s="2616" t="s">
        <v>1492</v>
      </c>
      <c r="BN39" s="2616"/>
      <c r="BO39" s="2616"/>
      <c r="BP39" s="2616"/>
      <c r="BQ39" s="2616"/>
      <c r="BR39" s="2616"/>
      <c r="BS39" s="2616"/>
      <c r="BT39" s="2616"/>
      <c r="BU39" s="2616"/>
      <c r="BV39" s="2616"/>
    </row>
    <row r="40" spans="1:101" ht="14.15" customHeight="1">
      <c r="A40" s="6"/>
      <c r="B40" s="68"/>
      <c r="C40" s="189"/>
      <c r="D40" s="64"/>
      <c r="E40" s="2321" t="s">
        <v>2349</v>
      </c>
      <c r="F40" s="2322"/>
      <c r="G40" s="2322"/>
      <c r="H40" s="2322"/>
      <c r="I40" s="2595"/>
      <c r="J40" s="2596"/>
      <c r="K40" s="2624">
        <v>42</v>
      </c>
      <c r="L40" s="2625"/>
      <c r="M40" s="2626">
        <f>K40</f>
        <v>42</v>
      </c>
      <c r="N40" s="2627"/>
      <c r="O40" s="189"/>
      <c r="Z40" s="237"/>
      <c r="AA40" s="177"/>
      <c r="AB40" s="152"/>
      <c r="AD40" s="849"/>
      <c r="AE40" s="849"/>
      <c r="AF40" s="849"/>
      <c r="AG40" s="849"/>
      <c r="AH40" s="849"/>
      <c r="AI40" s="849"/>
      <c r="AJ40" s="849"/>
      <c r="AK40" s="849"/>
      <c r="AL40" s="849"/>
      <c r="AM40" s="849"/>
      <c r="AN40" s="849"/>
      <c r="AO40" s="849"/>
      <c r="AP40" s="849"/>
      <c r="AQ40" s="849"/>
      <c r="AR40" s="849"/>
      <c r="AS40" s="1408"/>
      <c r="AT40" s="595"/>
      <c r="AU40" s="595"/>
      <c r="AV40" s="595"/>
      <c r="AW40" s="64"/>
      <c r="AX40" s="64"/>
      <c r="AY40" s="2599" t="b">
        <v>1</v>
      </c>
      <c r="AZ40" s="2599"/>
      <c r="BA40" s="2617"/>
      <c r="BB40" s="2617"/>
      <c r="BC40" s="2617"/>
      <c r="BD40" s="2617"/>
      <c r="BE40" s="2617"/>
      <c r="BF40" s="2617"/>
      <c r="BG40" s="2617"/>
      <c r="BH40" s="2617"/>
      <c r="BI40" s="2617"/>
      <c r="BJ40" s="2617"/>
      <c r="BK40" s="577"/>
      <c r="BL40" s="578"/>
      <c r="BM40" s="2617"/>
      <c r="BN40" s="2617"/>
      <c r="BO40" s="2617"/>
      <c r="BP40" s="2617"/>
      <c r="BQ40" s="2617"/>
      <c r="BR40" s="2617"/>
      <c r="BS40" s="2617"/>
      <c r="BT40" s="2617"/>
      <c r="BU40" s="2617"/>
      <c r="BV40" s="2617"/>
    </row>
    <row r="41" spans="1:101" ht="14.15" customHeight="1" thickBot="1">
      <c r="A41" s="6"/>
      <c r="B41" s="68"/>
      <c r="C41" s="189"/>
      <c r="D41" s="64"/>
      <c r="E41" s="2590" t="s">
        <v>710</v>
      </c>
      <c r="F41" s="2591"/>
      <c r="G41" s="2591"/>
      <c r="H41" s="2592"/>
      <c r="I41" s="2593">
        <v>4</v>
      </c>
      <c r="J41" s="2594"/>
      <c r="K41" s="2595"/>
      <c r="L41" s="2596"/>
      <c r="M41" s="2597">
        <f>I41</f>
        <v>4</v>
      </c>
      <c r="N41" s="2598"/>
      <c r="O41" s="189"/>
      <c r="P41" s="5" t="s">
        <v>1012</v>
      </c>
      <c r="Z41" s="237"/>
      <c r="AA41" s="177"/>
      <c r="AB41" s="197" t="s">
        <v>730</v>
      </c>
      <c r="AD41" s="849"/>
      <c r="AE41" s="849"/>
      <c r="AF41" s="849"/>
      <c r="AG41" s="849"/>
      <c r="AH41" s="849"/>
      <c r="AI41" s="849"/>
      <c r="AJ41" s="849"/>
      <c r="AK41" s="849"/>
      <c r="AL41" s="849"/>
      <c r="AM41" s="849"/>
      <c r="AN41" s="849"/>
      <c r="AO41" s="849"/>
      <c r="AP41" s="849"/>
      <c r="AQ41" s="849"/>
      <c r="AR41" s="849"/>
      <c r="AS41" s="1408"/>
      <c r="AW41" s="64"/>
      <c r="AX41" s="64"/>
      <c r="AY41" s="2599" t="b">
        <v>0</v>
      </c>
      <c r="AZ41" s="2599"/>
      <c r="BA41" s="2610"/>
      <c r="BB41" s="2611"/>
      <c r="BC41" s="2611"/>
      <c r="BD41" s="2612"/>
      <c r="BE41" s="2613" t="s">
        <v>1493</v>
      </c>
      <c r="BF41" s="2614"/>
      <c r="BG41" s="2614"/>
      <c r="BH41" s="2614"/>
      <c r="BI41" s="2614"/>
      <c r="BJ41" s="2615"/>
      <c r="BK41" s="383"/>
      <c r="BL41" s="384"/>
      <c r="BM41" s="2423"/>
      <c r="BN41" s="2424"/>
      <c r="BO41" s="2424"/>
      <c r="BP41" s="2425"/>
      <c r="BQ41" s="2613" t="s">
        <v>1493</v>
      </c>
      <c r="BR41" s="2614"/>
      <c r="BS41" s="2614"/>
      <c r="BT41" s="2614"/>
      <c r="BU41" s="2614"/>
      <c r="BV41" s="2615"/>
    </row>
    <row r="42" spans="1:101" ht="14.15" customHeight="1" thickBot="1">
      <c r="A42" s="6"/>
      <c r="B42" s="68"/>
      <c r="C42" s="189"/>
      <c r="D42" s="64"/>
      <c r="E42" s="2600" t="s">
        <v>653</v>
      </c>
      <c r="F42" s="2600"/>
      <c r="G42" s="2600"/>
      <c r="H42" s="2600"/>
      <c r="I42" s="2601">
        <v>11</v>
      </c>
      <c r="J42" s="2601"/>
      <c r="K42" s="2601">
        <v>22</v>
      </c>
      <c r="L42" s="2601"/>
      <c r="M42" s="2602">
        <f>I42+K42</f>
        <v>33</v>
      </c>
      <c r="N42" s="2602"/>
      <c r="O42" s="189"/>
      <c r="S42" s="65" t="s">
        <v>1619</v>
      </c>
      <c r="Z42" s="237"/>
      <c r="AA42" s="177"/>
      <c r="AB42" s="152"/>
      <c r="AC42" s="2401" t="s">
        <v>731</v>
      </c>
      <c r="AD42" s="2401"/>
      <c r="AE42" s="2401"/>
      <c r="AF42" s="2401"/>
      <c r="AG42" s="2401"/>
      <c r="AH42" s="2401"/>
      <c r="AI42" s="2401"/>
      <c r="AJ42" s="2401"/>
      <c r="AK42" s="2401"/>
      <c r="AL42" s="2401"/>
      <c r="AM42" s="2401"/>
      <c r="AN42" s="2401"/>
      <c r="AO42" s="2401"/>
      <c r="AP42" s="2401"/>
      <c r="AQ42" s="2401"/>
      <c r="AR42" s="2401"/>
      <c r="AS42" s="2437"/>
      <c r="AT42" s="595"/>
      <c r="AU42" s="595"/>
      <c r="AW42" s="2588">
        <f>SUM(F10:AL11)-I10-T10-AE10+SUM(C16:K17)+IF(O16&gt;0,1)</f>
        <v>28</v>
      </c>
      <c r="AX42" s="2588"/>
      <c r="AY42" s="2588"/>
      <c r="AZ42" s="2589"/>
      <c r="BA42" s="2582">
        <f>COUNTA(BE43:BG101)</f>
        <v>7</v>
      </c>
      <c r="BB42" s="2583"/>
      <c r="BC42" s="2583"/>
      <c r="BD42" s="2583"/>
      <c r="BE42" s="2584">
        <f>SUM(BE43:BG101)</f>
        <v>240</v>
      </c>
      <c r="BF42" s="2585"/>
      <c r="BG42" s="2585"/>
      <c r="BH42" s="390" t="s">
        <v>582</v>
      </c>
      <c r="BI42" s="391"/>
      <c r="BJ42" s="392"/>
      <c r="BK42" s="383"/>
      <c r="BL42" s="384"/>
      <c r="BM42" s="2582">
        <f>COUNTA(BQ43:BS101)</f>
        <v>3</v>
      </c>
      <c r="BN42" s="2583"/>
      <c r="BO42" s="2583"/>
      <c r="BP42" s="2583"/>
      <c r="BQ42" s="2586">
        <f>SUM(BQ43:BS101)</f>
        <v>120</v>
      </c>
      <c r="BR42" s="2586"/>
      <c r="BS42" s="2587"/>
      <c r="BT42" s="390" t="s">
        <v>582</v>
      </c>
      <c r="BU42" s="391"/>
      <c r="BV42" s="392"/>
    </row>
    <row r="43" spans="1:101" ht="14.15" customHeight="1" thickBot="1">
      <c r="A43" s="6"/>
      <c r="B43" s="68"/>
      <c r="C43" s="189"/>
      <c r="D43" s="64"/>
      <c r="E43" s="2590" t="s">
        <v>241</v>
      </c>
      <c r="F43" s="2591"/>
      <c r="G43" s="2591"/>
      <c r="H43" s="2592"/>
      <c r="I43" s="2593">
        <v>34</v>
      </c>
      <c r="J43" s="2594"/>
      <c r="K43" s="2593">
        <v>41</v>
      </c>
      <c r="L43" s="2594"/>
      <c r="M43" s="2597">
        <f>I43+K43</f>
        <v>75</v>
      </c>
      <c r="N43" s="2598"/>
      <c r="O43" s="189"/>
      <c r="S43" s="65" t="s">
        <v>1620</v>
      </c>
      <c r="Z43" s="237"/>
      <c r="AA43" s="177"/>
      <c r="AB43" s="152"/>
      <c r="AC43" s="2401"/>
      <c r="AD43" s="2401"/>
      <c r="AE43" s="2401"/>
      <c r="AF43" s="2401"/>
      <c r="AG43" s="2401"/>
      <c r="AH43" s="2401"/>
      <c r="AI43" s="2401"/>
      <c r="AJ43" s="2401"/>
      <c r="AK43" s="2401"/>
      <c r="AL43" s="2401"/>
      <c r="AM43" s="2401"/>
      <c r="AN43" s="2401"/>
      <c r="AO43" s="2401"/>
      <c r="AP43" s="2401"/>
      <c r="AQ43" s="2401"/>
      <c r="AR43" s="2401"/>
      <c r="AS43" s="2437"/>
      <c r="AT43" s="595"/>
      <c r="AV43" s="2608">
        <f>SUM(F10:AA11)-I10-T10+IF(O16&gt;0,1)+SUM(C16:K17)</f>
        <v>26</v>
      </c>
      <c r="AW43" s="2608"/>
      <c r="AX43" s="2608"/>
      <c r="AY43" s="2608"/>
      <c r="AZ43" s="2609"/>
      <c r="BA43" s="2423">
        <v>1</v>
      </c>
      <c r="BB43" s="2424"/>
      <c r="BC43" s="2424"/>
      <c r="BD43" s="2425"/>
      <c r="BE43" s="2429">
        <v>40</v>
      </c>
      <c r="BF43" s="2430"/>
      <c r="BG43" s="2430"/>
      <c r="BH43" s="694" t="s">
        <v>582</v>
      </c>
      <c r="BI43" s="695"/>
      <c r="BJ43" s="393"/>
      <c r="BK43" s="383"/>
      <c r="BL43" s="384"/>
      <c r="BM43" s="2423">
        <v>1</v>
      </c>
      <c r="BN43" s="2424"/>
      <c r="BO43" s="2424"/>
      <c r="BP43" s="2425"/>
      <c r="BQ43" s="2426">
        <v>40</v>
      </c>
      <c r="BR43" s="2427"/>
      <c r="BS43" s="2427"/>
      <c r="BT43" s="694" t="s">
        <v>582</v>
      </c>
      <c r="BU43" s="695"/>
      <c r="BV43" s="393"/>
    </row>
    <row r="44" spans="1:101" ht="14.15" customHeight="1" thickTop="1">
      <c r="A44" s="6"/>
      <c r="B44" s="68"/>
      <c r="C44" s="189"/>
      <c r="D44" s="64"/>
      <c r="E44" s="2603" t="s">
        <v>154</v>
      </c>
      <c r="F44" s="2604"/>
      <c r="G44" s="2604"/>
      <c r="H44" s="2605"/>
      <c r="I44" s="2606">
        <f>SUM(I41:J43)</f>
        <v>49</v>
      </c>
      <c r="J44" s="2607"/>
      <c r="K44" s="2606">
        <f>SUM(K38:L43)</f>
        <v>160</v>
      </c>
      <c r="L44" s="2607"/>
      <c r="M44" s="2606">
        <f>SUM(M38:N43)</f>
        <v>209</v>
      </c>
      <c r="N44" s="2607"/>
      <c r="O44" s="189"/>
      <c r="Z44" s="237"/>
      <c r="AA44" s="177"/>
      <c r="AB44" s="197" t="s">
        <v>242</v>
      </c>
      <c r="AD44" s="5"/>
      <c r="AS44" s="102"/>
      <c r="AT44" s="595"/>
      <c r="AV44" s="1433"/>
      <c r="AW44" s="1433"/>
      <c r="AX44" s="2435" t="s">
        <v>2064</v>
      </c>
      <c r="BA44" s="2423">
        <v>2</v>
      </c>
      <c r="BB44" s="2424"/>
      <c r="BC44" s="2424"/>
      <c r="BD44" s="2425"/>
      <c r="BE44" s="2429">
        <v>40</v>
      </c>
      <c r="BF44" s="2430"/>
      <c r="BG44" s="2430"/>
      <c r="BH44" s="694" t="s">
        <v>582</v>
      </c>
      <c r="BI44" s="695"/>
      <c r="BJ44" s="393"/>
      <c r="BK44" s="383"/>
      <c r="BL44" s="384"/>
      <c r="BM44" s="2423">
        <v>2</v>
      </c>
      <c r="BN44" s="2424"/>
      <c r="BO44" s="2424"/>
      <c r="BP44" s="2425"/>
      <c r="BQ44" s="2426">
        <v>40</v>
      </c>
      <c r="BR44" s="2427"/>
      <c r="BS44" s="2427"/>
      <c r="BT44" s="694" t="s">
        <v>582</v>
      </c>
      <c r="BU44" s="695"/>
      <c r="BV44" s="393"/>
    </row>
    <row r="45" spans="1:101" ht="14.15" customHeight="1">
      <c r="A45" s="6"/>
      <c r="B45" s="68"/>
      <c r="C45" s="189"/>
      <c r="D45" s="64"/>
      <c r="E45" s="72"/>
      <c r="F45" s="72"/>
      <c r="G45" s="72"/>
      <c r="H45" s="72"/>
      <c r="I45" s="1452"/>
      <c r="J45" s="1452"/>
      <c r="K45" s="1452"/>
      <c r="L45" s="1452"/>
      <c r="M45" s="1452"/>
      <c r="N45" s="1452"/>
      <c r="S45" s="65"/>
      <c r="Z45" s="237"/>
      <c r="AA45" s="177"/>
      <c r="AB45" s="152"/>
      <c r="AC45" s="849"/>
      <c r="AD45" s="2401" t="s">
        <v>2049</v>
      </c>
      <c r="AE45" s="2401"/>
      <c r="AF45" s="2401"/>
      <c r="AG45" s="2401"/>
      <c r="AH45" s="2401"/>
      <c r="AI45" s="2401"/>
      <c r="AJ45" s="2401"/>
      <c r="AK45" s="2401"/>
      <c r="AL45" s="2401"/>
      <c r="AM45" s="2401"/>
      <c r="AN45" s="2401"/>
      <c r="AO45" s="2401"/>
      <c r="AP45" s="2401"/>
      <c r="AQ45" s="2401"/>
      <c r="AR45" s="2401"/>
      <c r="AS45" s="2437"/>
      <c r="AT45" s="595"/>
      <c r="AV45" s="1433"/>
      <c r="AW45" s="1433"/>
      <c r="AX45" s="2435"/>
      <c r="BA45" s="2423">
        <v>3</v>
      </c>
      <c r="BB45" s="2424"/>
      <c r="BC45" s="2424"/>
      <c r="BD45" s="2425"/>
      <c r="BE45" s="2429">
        <v>40</v>
      </c>
      <c r="BF45" s="2430" t="b">
        <v>0</v>
      </c>
      <c r="BG45" s="2430"/>
      <c r="BH45" s="694" t="s">
        <v>582</v>
      </c>
      <c r="BI45" s="695"/>
      <c r="BJ45" s="393"/>
      <c r="BK45" s="383"/>
      <c r="BL45" s="384"/>
      <c r="BM45" s="2423">
        <v>3</v>
      </c>
      <c r="BN45" s="2424"/>
      <c r="BO45" s="2424"/>
      <c r="BP45" s="2425"/>
      <c r="BQ45" s="2426">
        <v>40</v>
      </c>
      <c r="BR45" s="2427"/>
      <c r="BS45" s="2427"/>
      <c r="BT45" s="694" t="s">
        <v>582</v>
      </c>
      <c r="BU45" s="695"/>
      <c r="BV45" s="393"/>
      <c r="CE45" s="104"/>
      <c r="CF45" s="104"/>
      <c r="CG45" s="104"/>
      <c r="CH45" s="104"/>
      <c r="CI45" s="104"/>
      <c r="CJ45" s="104"/>
      <c r="CK45" s="104"/>
      <c r="CL45" s="104"/>
      <c r="CM45" s="104"/>
      <c r="CN45" s="104"/>
      <c r="CO45" s="104"/>
      <c r="CP45" s="104"/>
      <c r="CQ45" s="104"/>
      <c r="CR45" s="104"/>
      <c r="CS45" s="104"/>
      <c r="CT45" s="104"/>
      <c r="CU45" s="104"/>
      <c r="CV45" s="104"/>
      <c r="CW45" s="104"/>
    </row>
    <row r="46" spans="1:101" ht="14.15" customHeight="1">
      <c r="A46" s="6"/>
      <c r="B46" s="68"/>
      <c r="C46" s="189"/>
      <c r="D46" s="64"/>
      <c r="E46" s="196" t="s">
        <v>2236</v>
      </c>
      <c r="F46" s="196"/>
      <c r="G46" s="196"/>
      <c r="H46" s="1207"/>
      <c r="I46" s="196"/>
      <c r="J46" s="196"/>
      <c r="K46" s="196"/>
      <c r="L46" s="196"/>
      <c r="M46" s="196"/>
      <c r="P46" s="5" t="s">
        <v>2156</v>
      </c>
      <c r="S46" s="65"/>
      <c r="Z46" s="237"/>
      <c r="AA46" s="177"/>
      <c r="AB46" s="152"/>
      <c r="AC46" s="849"/>
      <c r="AD46" s="2401"/>
      <c r="AE46" s="2401"/>
      <c r="AF46" s="2401"/>
      <c r="AG46" s="2401"/>
      <c r="AH46" s="2401"/>
      <c r="AI46" s="2401"/>
      <c r="AJ46" s="2401"/>
      <c r="AK46" s="2401"/>
      <c r="AL46" s="2401"/>
      <c r="AM46" s="2401"/>
      <c r="AN46" s="2401"/>
      <c r="AO46" s="2401"/>
      <c r="AP46" s="2401"/>
      <c r="AQ46" s="2401"/>
      <c r="AR46" s="2401"/>
      <c r="AS46" s="2437"/>
      <c r="AT46" s="595"/>
      <c r="AV46" s="1433"/>
      <c r="AW46" s="1433"/>
      <c r="AX46" s="2435"/>
      <c r="AY46" s="1433"/>
      <c r="AZ46" s="1433"/>
      <c r="BA46" s="2423">
        <v>4</v>
      </c>
      <c r="BB46" s="2424"/>
      <c r="BC46" s="2424"/>
      <c r="BD46" s="2425"/>
      <c r="BE46" s="2429">
        <v>40</v>
      </c>
      <c r="BF46" s="2430"/>
      <c r="BG46" s="2430"/>
      <c r="BH46" s="694" t="s">
        <v>582</v>
      </c>
      <c r="BI46" s="695"/>
      <c r="BJ46" s="393"/>
      <c r="BK46" s="383"/>
      <c r="BL46" s="384"/>
      <c r="BM46" s="2423">
        <v>4</v>
      </c>
      <c r="BN46" s="2424"/>
      <c r="BO46" s="2424"/>
      <c r="BP46" s="2425"/>
      <c r="BQ46" s="2426"/>
      <c r="BR46" s="2427"/>
      <c r="BS46" s="2427"/>
      <c r="BT46" s="694" t="s">
        <v>582</v>
      </c>
      <c r="BU46" s="695"/>
      <c r="BV46" s="393"/>
      <c r="CE46" s="104"/>
      <c r="CF46" s="104"/>
      <c r="CG46" s="104"/>
      <c r="CH46" s="104"/>
      <c r="CI46" s="104"/>
      <c r="CJ46" s="104"/>
      <c r="CK46" s="104"/>
      <c r="CL46" s="104"/>
      <c r="CM46" s="104"/>
      <c r="CN46" s="104"/>
      <c r="CO46" s="104"/>
      <c r="CP46" s="104"/>
      <c r="CQ46" s="104"/>
      <c r="CR46" s="104"/>
      <c r="CS46" s="104"/>
      <c r="CT46" s="104"/>
      <c r="CU46" s="104"/>
      <c r="CV46" s="104"/>
      <c r="CW46" s="104"/>
    </row>
    <row r="47" spans="1:101" ht="14.15" customHeight="1">
      <c r="A47" s="6"/>
      <c r="B47" s="68"/>
      <c r="C47" s="189"/>
      <c r="D47" s="64"/>
      <c r="E47" s="196"/>
      <c r="F47" s="196"/>
      <c r="G47" s="196"/>
      <c r="H47" s="1207" t="s">
        <v>2234</v>
      </c>
      <c r="I47" s="196"/>
      <c r="J47" s="196"/>
      <c r="K47" s="196"/>
      <c r="L47" s="196"/>
      <c r="M47" s="196"/>
      <c r="S47" s="65" t="s">
        <v>2046</v>
      </c>
      <c r="Z47" s="237"/>
      <c r="AA47" s="177"/>
      <c r="AB47" s="152"/>
      <c r="AC47" s="849"/>
      <c r="AD47" s="2401"/>
      <c r="AE47" s="2401"/>
      <c r="AF47" s="2401"/>
      <c r="AG47" s="2401"/>
      <c r="AH47" s="2401"/>
      <c r="AI47" s="2401"/>
      <c r="AJ47" s="2401"/>
      <c r="AK47" s="2401"/>
      <c r="AL47" s="2401"/>
      <c r="AM47" s="2401"/>
      <c r="AN47" s="2401"/>
      <c r="AO47" s="2401"/>
      <c r="AP47" s="2401"/>
      <c r="AQ47" s="2401"/>
      <c r="AR47" s="2401"/>
      <c r="AS47" s="2437"/>
      <c r="AT47" s="595"/>
      <c r="AV47" s="1433"/>
      <c r="AW47" s="1433"/>
      <c r="AX47" s="2435"/>
      <c r="AY47" s="1433"/>
      <c r="AZ47" s="1433"/>
      <c r="BA47" s="2423">
        <v>5</v>
      </c>
      <c r="BB47" s="2424"/>
      <c r="BC47" s="2424"/>
      <c r="BD47" s="2425"/>
      <c r="BE47" s="2429">
        <v>40</v>
      </c>
      <c r="BF47" s="2430"/>
      <c r="BG47" s="2430"/>
      <c r="BH47" s="694" t="s">
        <v>582</v>
      </c>
      <c r="BI47" s="695"/>
      <c r="BJ47" s="393"/>
      <c r="BK47" s="383"/>
      <c r="BL47" s="384"/>
      <c r="BM47" s="2423">
        <v>5</v>
      </c>
      <c r="BN47" s="2424"/>
      <c r="BO47" s="2424"/>
      <c r="BP47" s="2425"/>
      <c r="BQ47" s="2426"/>
      <c r="BR47" s="2427"/>
      <c r="BS47" s="2427"/>
      <c r="BT47" s="694" t="s">
        <v>582</v>
      </c>
      <c r="BU47" s="695"/>
      <c r="BV47" s="393"/>
      <c r="CE47" s="104"/>
      <c r="CF47" s="104"/>
      <c r="CG47" s="104"/>
      <c r="CH47" s="104"/>
      <c r="CI47" s="104"/>
      <c r="CJ47" s="104"/>
      <c r="CK47" s="104"/>
      <c r="CL47" s="104"/>
      <c r="CM47" s="104"/>
      <c r="CN47" s="104"/>
      <c r="CO47" s="104"/>
      <c r="CP47" s="104"/>
      <c r="CQ47" s="104"/>
      <c r="CR47" s="104"/>
      <c r="CS47" s="104"/>
      <c r="CT47" s="104"/>
      <c r="CU47" s="104"/>
      <c r="CV47" s="104"/>
      <c r="CW47" s="104"/>
    </row>
    <row r="48" spans="1:101" ht="14.15" customHeight="1">
      <c r="A48" s="6"/>
      <c r="B48" s="68"/>
      <c r="C48" s="189"/>
      <c r="D48" s="64"/>
      <c r="E48" s="196"/>
      <c r="F48" s="196"/>
      <c r="G48" s="196"/>
      <c r="H48" s="1207" t="s">
        <v>2235</v>
      </c>
      <c r="I48" s="196"/>
      <c r="J48" s="196"/>
      <c r="K48" s="196"/>
      <c r="L48" s="196"/>
      <c r="M48" s="196"/>
      <c r="S48" s="65" t="s">
        <v>2047</v>
      </c>
      <c r="Z48" s="237"/>
      <c r="AA48" s="177"/>
      <c r="AB48" s="152"/>
      <c r="AC48" s="849"/>
      <c r="AD48" s="2401"/>
      <c r="AE48" s="2401"/>
      <c r="AF48" s="2401"/>
      <c r="AG48" s="2401"/>
      <c r="AH48" s="2401"/>
      <c r="AI48" s="2401"/>
      <c r="AJ48" s="2401"/>
      <c r="AK48" s="2401"/>
      <c r="AL48" s="2401"/>
      <c r="AM48" s="2401"/>
      <c r="AN48" s="2401"/>
      <c r="AO48" s="2401"/>
      <c r="AP48" s="2401"/>
      <c r="AQ48" s="2401"/>
      <c r="AR48" s="2401"/>
      <c r="AS48" s="2437"/>
      <c r="AT48" s="595"/>
      <c r="AU48" s="595"/>
      <c r="AV48" s="595"/>
      <c r="AW48" s="418"/>
      <c r="AX48" s="2435"/>
      <c r="AY48" s="418"/>
      <c r="AZ48" s="418"/>
      <c r="BA48" s="2423">
        <v>6</v>
      </c>
      <c r="BB48" s="2424"/>
      <c r="BC48" s="2424"/>
      <c r="BD48" s="2425"/>
      <c r="BE48" s="2429">
        <v>40</v>
      </c>
      <c r="BF48" s="2430"/>
      <c r="BG48" s="2430"/>
      <c r="BH48" s="694" t="s">
        <v>582</v>
      </c>
      <c r="BI48" s="394"/>
      <c r="BJ48" s="395"/>
      <c r="BK48" s="383"/>
      <c r="BL48" s="384"/>
      <c r="BM48" s="2423">
        <v>6</v>
      </c>
      <c r="BN48" s="2424"/>
      <c r="BO48" s="2424"/>
      <c r="BP48" s="2425"/>
      <c r="BQ48" s="2426"/>
      <c r="BR48" s="2427"/>
      <c r="BS48" s="2427"/>
      <c r="BT48" s="694" t="s">
        <v>582</v>
      </c>
      <c r="BU48" s="394"/>
      <c r="BV48" s="395"/>
      <c r="CE48" s="104"/>
      <c r="CF48" s="104"/>
      <c r="CG48" s="104"/>
      <c r="CH48" s="104"/>
      <c r="CI48" s="104"/>
      <c r="CJ48" s="104"/>
      <c r="CK48" s="104"/>
      <c r="CL48" s="104"/>
      <c r="CM48" s="104"/>
      <c r="CN48" s="104"/>
      <c r="CO48" s="104"/>
      <c r="CP48" s="104"/>
      <c r="CQ48" s="104"/>
      <c r="CR48" s="104"/>
      <c r="CS48" s="104"/>
      <c r="CT48" s="104"/>
      <c r="CU48" s="104"/>
      <c r="CV48" s="104"/>
      <c r="CW48" s="104"/>
    </row>
    <row r="49" spans="1:144" ht="14.15" customHeight="1" thickBot="1">
      <c r="A49" s="6"/>
      <c r="B49" s="68"/>
      <c r="C49" s="189"/>
      <c r="D49" s="64"/>
      <c r="Z49" s="625"/>
      <c r="AA49" s="177"/>
      <c r="AB49" s="197" t="s">
        <v>2050</v>
      </c>
      <c r="AC49" s="849"/>
      <c r="AD49" s="849"/>
      <c r="AE49" s="849"/>
      <c r="AF49" s="849"/>
      <c r="AG49" s="849"/>
      <c r="AH49" s="849"/>
      <c r="AI49" s="849"/>
      <c r="AJ49" s="849"/>
      <c r="AK49" s="849"/>
      <c r="AL49" s="849"/>
      <c r="AM49" s="849"/>
      <c r="AN49" s="849"/>
      <c r="AO49" s="849"/>
      <c r="AP49" s="849"/>
      <c r="AQ49" s="849"/>
      <c r="AR49" s="849"/>
      <c r="AS49" s="1408"/>
      <c r="AT49" s="595"/>
      <c r="AX49" s="2435"/>
      <c r="BA49" s="2423">
        <v>7</v>
      </c>
      <c r="BB49" s="2424"/>
      <c r="BC49" s="2424"/>
      <c r="BD49" s="2425"/>
      <c r="BE49" s="2429"/>
      <c r="BF49" s="2430"/>
      <c r="BG49" s="2430"/>
      <c r="BH49" s="694" t="s">
        <v>582</v>
      </c>
      <c r="BI49" s="394"/>
      <c r="BJ49" s="395"/>
      <c r="BK49" s="383"/>
      <c r="BL49" s="384"/>
      <c r="BM49" s="2423">
        <v>7</v>
      </c>
      <c r="BN49" s="2424"/>
      <c r="BO49" s="2424"/>
      <c r="BP49" s="2425"/>
      <c r="BQ49" s="2426"/>
      <c r="BR49" s="2427"/>
      <c r="BS49" s="2427"/>
      <c r="BT49" s="694" t="s">
        <v>582</v>
      </c>
      <c r="BU49" s="394"/>
      <c r="BV49" s="395"/>
      <c r="CE49" s="104"/>
      <c r="CF49" s="104"/>
      <c r="CG49" s="104"/>
      <c r="CH49" s="104"/>
      <c r="CI49" s="104"/>
      <c r="CJ49" s="104"/>
      <c r="CK49" s="104"/>
      <c r="CL49" s="104"/>
      <c r="CM49" s="104"/>
      <c r="CN49" s="104"/>
      <c r="CO49" s="104"/>
      <c r="CP49" s="104"/>
      <c r="CQ49" s="104"/>
      <c r="CR49" s="104"/>
      <c r="CS49" s="104"/>
      <c r="CT49" s="104"/>
      <c r="CU49" s="104"/>
      <c r="CV49" s="104"/>
      <c r="CW49" s="104"/>
    </row>
    <row r="50" spans="1:144" ht="14.15" customHeight="1">
      <c r="A50" s="6"/>
      <c r="B50" s="68"/>
      <c r="C50" s="2550"/>
      <c r="D50" s="2551"/>
      <c r="E50" s="2552" t="s">
        <v>378</v>
      </c>
      <c r="F50" s="2553"/>
      <c r="G50" s="2553"/>
      <c r="H50" s="2554"/>
      <c r="I50" s="2555" t="s">
        <v>656</v>
      </c>
      <c r="J50" s="2556"/>
      <c r="K50" s="2556"/>
      <c r="L50" s="2556"/>
      <c r="M50" s="2556"/>
      <c r="N50" s="2556"/>
      <c r="O50" s="2556"/>
      <c r="P50" s="2556"/>
      <c r="Q50" s="2557"/>
      <c r="R50" s="2558" t="s">
        <v>657</v>
      </c>
      <c r="S50" s="2559"/>
      <c r="T50" s="2559"/>
      <c r="U50" s="2559"/>
      <c r="V50" s="2556"/>
      <c r="W50" s="2556"/>
      <c r="X50" s="2556"/>
      <c r="Y50" s="2556"/>
      <c r="Z50" s="564"/>
      <c r="AA50" s="177"/>
      <c r="AB50" s="152"/>
      <c r="AC50" s="849"/>
      <c r="AD50" s="2401" t="s">
        <v>2051</v>
      </c>
      <c r="AE50" s="2401"/>
      <c r="AF50" s="2401"/>
      <c r="AG50" s="2401"/>
      <c r="AH50" s="2401"/>
      <c r="AI50" s="2401"/>
      <c r="AJ50" s="2401"/>
      <c r="AK50" s="2401"/>
      <c r="AL50" s="2401"/>
      <c r="AM50" s="2401"/>
      <c r="AN50" s="2401"/>
      <c r="AO50" s="2401"/>
      <c r="AP50" s="2401"/>
      <c r="AQ50" s="2401"/>
      <c r="AR50" s="2401"/>
      <c r="AS50" s="2437"/>
      <c r="AT50" s="595"/>
      <c r="AX50" s="2435"/>
      <c r="BA50" s="2423">
        <v>8</v>
      </c>
      <c r="BB50" s="2424"/>
      <c r="BC50" s="2424"/>
      <c r="BD50" s="2425"/>
      <c r="BE50" s="2429"/>
      <c r="BF50" s="2430"/>
      <c r="BG50" s="2430"/>
      <c r="BH50" s="694" t="s">
        <v>582</v>
      </c>
      <c r="BI50" s="394"/>
      <c r="BJ50" s="395"/>
      <c r="BK50" s="383"/>
      <c r="BL50" s="384"/>
      <c r="BM50" s="2423">
        <v>8</v>
      </c>
      <c r="BN50" s="2424"/>
      <c r="BO50" s="2424"/>
      <c r="BP50" s="2425"/>
      <c r="BQ50" s="2426"/>
      <c r="BR50" s="2427"/>
      <c r="BS50" s="2427"/>
      <c r="BT50" s="694" t="s">
        <v>582</v>
      </c>
      <c r="BU50" s="394"/>
      <c r="BV50" s="395"/>
    </row>
    <row r="51" spans="1:144" ht="14.15" customHeight="1">
      <c r="A51" s="6"/>
      <c r="B51" s="68"/>
      <c r="C51" s="2523" t="s">
        <v>867</v>
      </c>
      <c r="D51" s="2526" t="s">
        <v>237</v>
      </c>
      <c r="E51" s="2578" t="s">
        <v>712</v>
      </c>
      <c r="F51" s="2579"/>
      <c r="G51" s="2579"/>
      <c r="H51" s="2580"/>
      <c r="I51" s="419"/>
      <c r="J51" s="2581">
        <f>IF(AY36=TRUE,ROUNDDOWN(M38/3,1),"")</f>
        <v>4.5999999999999996</v>
      </c>
      <c r="K51" s="2581"/>
      <c r="L51" s="420" t="s">
        <v>149</v>
      </c>
      <c r="M51" s="421" t="s">
        <v>153</v>
      </c>
      <c r="N51" s="2581">
        <f>J51</f>
        <v>4.5999999999999996</v>
      </c>
      <c r="O51" s="2581"/>
      <c r="P51" s="422" t="s">
        <v>149</v>
      </c>
      <c r="Q51" s="423" t="s">
        <v>188</v>
      </c>
      <c r="R51" s="419"/>
      <c r="S51" s="2581" t="str">
        <f>IF(AY37=TRUE,ROUNDDOWN(M38/3,1),"")</f>
        <v/>
      </c>
      <c r="T51" s="2581"/>
      <c r="U51" s="424" t="s">
        <v>149</v>
      </c>
      <c r="V51" s="421" t="s">
        <v>153</v>
      </c>
      <c r="W51" s="2581" t="str">
        <f>S51</f>
        <v/>
      </c>
      <c r="X51" s="2581"/>
      <c r="Y51" s="422" t="s">
        <v>149</v>
      </c>
      <c r="Z51" s="565" t="s">
        <v>188</v>
      </c>
      <c r="AA51" s="425"/>
      <c r="AB51" s="152"/>
      <c r="AC51" s="849"/>
      <c r="AD51" s="2401"/>
      <c r="AE51" s="2401"/>
      <c r="AF51" s="2401"/>
      <c r="AG51" s="2401"/>
      <c r="AH51" s="2401"/>
      <c r="AI51" s="2401"/>
      <c r="AJ51" s="2401"/>
      <c r="AK51" s="2401"/>
      <c r="AL51" s="2401"/>
      <c r="AM51" s="2401"/>
      <c r="AN51" s="2401"/>
      <c r="AO51" s="2401"/>
      <c r="AP51" s="2401"/>
      <c r="AQ51" s="2401"/>
      <c r="AR51" s="2401"/>
      <c r="AS51" s="2437"/>
      <c r="AT51" s="595"/>
      <c r="AW51" s="432"/>
      <c r="AX51" s="1486"/>
      <c r="AY51" s="432"/>
      <c r="AZ51" s="433"/>
      <c r="BA51" s="2423">
        <v>9</v>
      </c>
      <c r="BB51" s="2424"/>
      <c r="BC51" s="2424"/>
      <c r="BD51" s="2425"/>
      <c r="BE51" s="2429"/>
      <c r="BF51" s="2430"/>
      <c r="BG51" s="2430"/>
      <c r="BH51" s="694" t="s">
        <v>582</v>
      </c>
      <c r="BI51" s="394"/>
      <c r="BJ51" s="395"/>
      <c r="BK51" s="383"/>
      <c r="BL51" s="384"/>
      <c r="BM51" s="2423">
        <v>9</v>
      </c>
      <c r="BN51" s="2424"/>
      <c r="BO51" s="2424"/>
      <c r="BP51" s="2425"/>
      <c r="BQ51" s="2426"/>
      <c r="BR51" s="2427"/>
      <c r="BS51" s="2427"/>
      <c r="BT51" s="694" t="s">
        <v>582</v>
      </c>
      <c r="BU51" s="394"/>
      <c r="BV51" s="395"/>
    </row>
    <row r="52" spans="1:144" ht="14.15" customHeight="1">
      <c r="A52" s="6"/>
      <c r="B52" s="68"/>
      <c r="C52" s="2524"/>
      <c r="D52" s="2527"/>
      <c r="E52" s="2563" t="s">
        <v>2232</v>
      </c>
      <c r="F52" s="2564"/>
      <c r="G52" s="2564"/>
      <c r="H52" s="1477" t="s">
        <v>1494</v>
      </c>
      <c r="I52" s="1708"/>
      <c r="J52" s="2544">
        <f>IF(AY36=TRUE,IF(AY34=TRUE,ROUNDDOWN(M39/6,1),""),"")</f>
        <v>6.8</v>
      </c>
      <c r="K52" s="2544"/>
      <c r="L52" s="1458"/>
      <c r="M52" s="1459"/>
      <c r="N52" s="2544">
        <f t="shared" ref="N52" si="0">J52</f>
        <v>6.8</v>
      </c>
      <c r="O52" s="2544"/>
      <c r="P52" s="1457"/>
      <c r="Q52" s="423"/>
      <c r="R52" s="1708"/>
      <c r="S52" s="2544" t="str">
        <f>IF(AY37=TRUE,IF(AY34=TRUE,ROUNDDOWN((M41+M39)/6,1),""),"")</f>
        <v/>
      </c>
      <c r="T52" s="2544"/>
      <c r="U52" s="1709"/>
      <c r="V52" s="1459"/>
      <c r="W52" s="2544" t="str">
        <f t="shared" ref="W52:W53" si="1">S52</f>
        <v/>
      </c>
      <c r="X52" s="2544"/>
      <c r="Y52" s="1457"/>
      <c r="Z52" s="565"/>
      <c r="AA52" s="425"/>
      <c r="AC52" s="849"/>
      <c r="AD52" s="2401"/>
      <c r="AE52" s="2401"/>
      <c r="AF52" s="2401"/>
      <c r="AG52" s="2401"/>
      <c r="AH52" s="2401"/>
      <c r="AI52" s="2401"/>
      <c r="AJ52" s="2401"/>
      <c r="AK52" s="2401"/>
      <c r="AL52" s="2401"/>
      <c r="AM52" s="2401"/>
      <c r="AN52" s="2401"/>
      <c r="AO52" s="2401"/>
      <c r="AP52" s="2401"/>
      <c r="AQ52" s="2401"/>
      <c r="AR52" s="2401"/>
      <c r="AS52" s="2437"/>
      <c r="AT52" s="595"/>
      <c r="AW52" s="646"/>
      <c r="AX52" s="1486"/>
      <c r="AY52" s="646"/>
      <c r="AZ52" s="647"/>
      <c r="BA52" s="2423">
        <v>10</v>
      </c>
      <c r="BB52" s="2424"/>
      <c r="BC52" s="2424"/>
      <c r="BD52" s="2425"/>
      <c r="BE52" s="2429"/>
      <c r="BF52" s="2430"/>
      <c r="BG52" s="2430"/>
      <c r="BH52" s="694" t="s">
        <v>582</v>
      </c>
      <c r="BI52" s="695"/>
      <c r="BJ52" s="393"/>
      <c r="BK52" s="396"/>
      <c r="BL52" s="397"/>
      <c r="BM52" s="2423">
        <v>10</v>
      </c>
      <c r="BN52" s="2424"/>
      <c r="BO52" s="2424"/>
      <c r="BP52" s="2425"/>
      <c r="BQ52" s="2426"/>
      <c r="BR52" s="2427"/>
      <c r="BS52" s="2427"/>
      <c r="BT52" s="694" t="s">
        <v>582</v>
      </c>
      <c r="BU52" s="695"/>
      <c r="BV52" s="393"/>
    </row>
    <row r="53" spans="1:144" ht="14.15" customHeight="1">
      <c r="A53" s="6"/>
      <c r="B53" s="68"/>
      <c r="C53" s="2524"/>
      <c r="D53" s="2527"/>
      <c r="E53" s="2565"/>
      <c r="F53" s="2566"/>
      <c r="G53" s="2566"/>
      <c r="H53" s="1478" t="s">
        <v>1495</v>
      </c>
      <c r="I53" s="1708"/>
      <c r="J53" s="2544" t="str">
        <f>IF(AY36=TRUE,IF(AY35=TRUE, ROUNDDOWN(M39/5,1),""),"")</f>
        <v/>
      </c>
      <c r="K53" s="2544"/>
      <c r="L53" s="1458"/>
      <c r="M53" s="1459"/>
      <c r="N53" s="2544" t="str">
        <f>J53</f>
        <v/>
      </c>
      <c r="O53" s="2544"/>
      <c r="P53" s="1457"/>
      <c r="Q53" s="423"/>
      <c r="R53" s="1708"/>
      <c r="S53" s="2544" t="str">
        <f>IF(AY36=TRUE,IF(AY35=TRUE,ROUNDDOWN((M41+M39)/5,1),""),"")</f>
        <v/>
      </c>
      <c r="T53" s="2544"/>
      <c r="U53" s="1709"/>
      <c r="V53" s="1459"/>
      <c r="W53" s="2544" t="str">
        <f t="shared" si="1"/>
        <v/>
      </c>
      <c r="X53" s="2544"/>
      <c r="Y53" s="1457"/>
      <c r="Z53" s="565"/>
      <c r="AA53" s="425"/>
      <c r="AC53" s="849"/>
      <c r="AD53" s="2401"/>
      <c r="AE53" s="2401"/>
      <c r="AF53" s="2401"/>
      <c r="AG53" s="2401"/>
      <c r="AH53" s="2401"/>
      <c r="AI53" s="2401"/>
      <c r="AJ53" s="2401"/>
      <c r="AK53" s="2401"/>
      <c r="AL53" s="2401"/>
      <c r="AM53" s="2401"/>
      <c r="AN53" s="2401"/>
      <c r="AO53" s="2401"/>
      <c r="AP53" s="2401"/>
      <c r="AQ53" s="2401"/>
      <c r="AR53" s="2401"/>
      <c r="AS53" s="2437"/>
      <c r="AW53" s="442"/>
      <c r="AX53" s="1486"/>
      <c r="AY53" s="442"/>
      <c r="BA53" s="2423">
        <v>11</v>
      </c>
      <c r="BB53" s="2424"/>
      <c r="BC53" s="2424"/>
      <c r="BD53" s="2425"/>
      <c r="BE53" s="2429"/>
      <c r="BF53" s="2430"/>
      <c r="BG53" s="2430"/>
      <c r="BH53" s="694" t="s">
        <v>582</v>
      </c>
      <c r="BI53" s="394"/>
      <c r="BJ53" s="395"/>
      <c r="BK53" s="383"/>
      <c r="BL53" s="384"/>
      <c r="BM53" s="2423">
        <v>11</v>
      </c>
      <c r="BN53" s="2424"/>
      <c r="BO53" s="2424"/>
      <c r="BP53" s="2425"/>
      <c r="BQ53" s="2426"/>
      <c r="BR53" s="2427"/>
      <c r="BS53" s="2427"/>
      <c r="BT53" s="694" t="s">
        <v>582</v>
      </c>
      <c r="BU53" s="394"/>
      <c r="BV53" s="395"/>
    </row>
    <row r="54" spans="1:144" ht="14.15" customHeight="1">
      <c r="A54" s="6"/>
      <c r="B54" s="68"/>
      <c r="C54" s="2524"/>
      <c r="D54" s="2527"/>
      <c r="E54" s="2560" t="s">
        <v>2233</v>
      </c>
      <c r="F54" s="2561"/>
      <c r="G54" s="2561"/>
      <c r="H54" s="2562"/>
      <c r="I54" s="426"/>
      <c r="J54" s="2544">
        <f>IF(AY36=TRUE,ROUNDDOWN(M40/6,1),"")</f>
        <v>7</v>
      </c>
      <c r="K54" s="2544"/>
      <c r="L54" s="427" t="s">
        <v>149</v>
      </c>
      <c r="M54" s="428" t="s">
        <v>153</v>
      </c>
      <c r="N54" s="2544">
        <f>J54</f>
        <v>7</v>
      </c>
      <c r="O54" s="2544"/>
      <c r="P54" s="429" t="s">
        <v>149</v>
      </c>
      <c r="Q54" s="430" t="s">
        <v>188</v>
      </c>
      <c r="R54" s="426"/>
      <c r="S54" s="2544" t="str">
        <f>IF(AY37=TRUE,ROUNDDOWN(M40/6,1),"")</f>
        <v/>
      </c>
      <c r="T54" s="2544"/>
      <c r="U54" s="431" t="s">
        <v>149</v>
      </c>
      <c r="V54" s="428" t="s">
        <v>153</v>
      </c>
      <c r="W54" s="2544" t="str">
        <f>S54</f>
        <v/>
      </c>
      <c r="X54" s="2544"/>
      <c r="Y54" s="429" t="s">
        <v>149</v>
      </c>
      <c r="Z54" s="566" t="s">
        <v>188</v>
      </c>
      <c r="AA54" s="177"/>
      <c r="AC54" s="849"/>
      <c r="AD54" s="595"/>
      <c r="AE54" s="595"/>
      <c r="AF54" s="595"/>
      <c r="AG54" s="595"/>
      <c r="AH54" s="595"/>
      <c r="AI54" s="595"/>
      <c r="AJ54" s="595"/>
      <c r="AK54" s="595"/>
      <c r="AL54" s="595"/>
      <c r="AM54" s="595"/>
      <c r="AN54" s="595"/>
      <c r="AO54" s="595"/>
      <c r="AP54" s="595"/>
      <c r="AQ54" s="595"/>
      <c r="AR54" s="595"/>
      <c r="AS54" s="864"/>
      <c r="AT54" s="630"/>
      <c r="AW54" s="442"/>
      <c r="AX54" s="1486"/>
      <c r="AY54" s="442"/>
      <c r="BA54" s="2423">
        <v>12</v>
      </c>
      <c r="BB54" s="2424"/>
      <c r="BC54" s="2424"/>
      <c r="BD54" s="2425"/>
      <c r="BE54" s="2429"/>
      <c r="BF54" s="2430"/>
      <c r="BG54" s="2430"/>
      <c r="BH54" s="694" t="s">
        <v>582</v>
      </c>
      <c r="BI54" s="394"/>
      <c r="BJ54" s="395"/>
      <c r="BK54" s="398"/>
      <c r="BL54" s="399"/>
      <c r="BM54" s="2423">
        <v>12</v>
      </c>
      <c r="BN54" s="2424"/>
      <c r="BO54" s="2424"/>
      <c r="BP54" s="2425"/>
      <c r="BQ54" s="2426"/>
      <c r="BR54" s="2427"/>
      <c r="BS54" s="2427"/>
      <c r="BT54" s="694" t="s">
        <v>582</v>
      </c>
      <c r="BU54" s="394"/>
      <c r="BV54" s="395"/>
      <c r="CQ54" s="216" t="s">
        <v>2159</v>
      </c>
    </row>
    <row r="55" spans="1:144" ht="14.15" customHeight="1">
      <c r="A55" s="6"/>
      <c r="B55" s="68"/>
      <c r="C55" s="2524"/>
      <c r="D55" s="2527"/>
      <c r="E55" s="2571" t="s">
        <v>713</v>
      </c>
      <c r="F55" s="2572"/>
      <c r="G55" s="2572"/>
      <c r="H55" s="2573"/>
      <c r="I55" s="855"/>
      <c r="J55" s="2574"/>
      <c r="K55" s="2574"/>
      <c r="L55" s="434"/>
      <c r="M55" s="435"/>
      <c r="N55" s="2575"/>
      <c r="O55" s="2575"/>
      <c r="P55" s="436"/>
      <c r="Q55" s="437"/>
      <c r="R55" s="426"/>
      <c r="S55" s="2544" t="str">
        <f>IF(AY37=TRUE,ROUNDDOWN(M41/6,1),"")</f>
        <v/>
      </c>
      <c r="T55" s="2544"/>
      <c r="U55" s="438" t="s">
        <v>149</v>
      </c>
      <c r="V55" s="439"/>
      <c r="W55" s="2576"/>
      <c r="X55" s="2576"/>
      <c r="Y55" s="440"/>
      <c r="Z55" s="567"/>
      <c r="AA55" s="177"/>
      <c r="AC55" s="849"/>
      <c r="AD55" s="595"/>
      <c r="AE55" s="595"/>
      <c r="AF55" s="595"/>
      <c r="AG55" s="595"/>
      <c r="AH55" s="595"/>
      <c r="AI55" s="595"/>
      <c r="AJ55" s="595"/>
      <c r="AK55" s="595"/>
      <c r="AL55" s="595"/>
      <c r="AM55" s="595"/>
      <c r="AN55" s="595"/>
      <c r="AO55" s="595"/>
      <c r="AP55" s="595"/>
      <c r="AQ55" s="595"/>
      <c r="AR55" s="595"/>
      <c r="AS55" s="864"/>
      <c r="AT55" s="630"/>
      <c r="AW55" s="442"/>
      <c r="AX55" s="1486"/>
      <c r="AY55" s="442"/>
      <c r="BA55" s="2423">
        <v>13</v>
      </c>
      <c r="BB55" s="2424"/>
      <c r="BC55" s="2424"/>
      <c r="BD55" s="2425"/>
      <c r="BE55" s="2429"/>
      <c r="BF55" s="2430"/>
      <c r="BG55" s="2430"/>
      <c r="BH55" s="694" t="s">
        <v>582</v>
      </c>
      <c r="BI55" s="394"/>
      <c r="BJ55" s="395"/>
      <c r="BK55" s="398"/>
      <c r="BL55" s="399"/>
      <c r="BM55" s="2423">
        <v>13</v>
      </c>
      <c r="BN55" s="2424"/>
      <c r="BO55" s="2424"/>
      <c r="BP55" s="2425"/>
      <c r="BQ55" s="2426"/>
      <c r="BR55" s="2427"/>
      <c r="BS55" s="2427"/>
      <c r="BT55" s="694" t="s">
        <v>582</v>
      </c>
      <c r="BU55" s="394"/>
      <c r="BV55" s="395"/>
      <c r="CR55" s="65"/>
    </row>
    <row r="56" spans="1:144" ht="14.15" customHeight="1">
      <c r="A56" s="6"/>
      <c r="B56" s="68"/>
      <c r="C56" s="2524"/>
      <c r="D56" s="2527"/>
      <c r="E56" s="2563" t="s">
        <v>714</v>
      </c>
      <c r="F56" s="2564"/>
      <c r="G56" s="2564"/>
      <c r="H56" s="1477" t="s">
        <v>1494</v>
      </c>
      <c r="I56" s="1454"/>
      <c r="J56" s="2544" t="str">
        <f>IF(AY36=TRUE,IF(AY38=TRUE,ROUNDDOWN((M41+M42)/20,1),""),"")</f>
        <v/>
      </c>
      <c r="K56" s="2544"/>
      <c r="L56" s="427" t="s">
        <v>149</v>
      </c>
      <c r="M56" s="428" t="s">
        <v>153</v>
      </c>
      <c r="N56" s="2546" t="str">
        <f>IF(AY35=TRUE,IF(AY37=TRUE,ROUNDDOWN(K42/20,1),""),"")</f>
        <v/>
      </c>
      <c r="O56" s="2546"/>
      <c r="P56" s="429" t="s">
        <v>149</v>
      </c>
      <c r="Q56" s="430" t="s">
        <v>188</v>
      </c>
      <c r="R56" s="1460"/>
      <c r="S56" s="2544" t="str">
        <f>IF(AY37=TRUE,IF(AY38=TRUE,ROUNDDOWN(M42/20,1),""),"")</f>
        <v/>
      </c>
      <c r="T56" s="2544"/>
      <c r="U56" s="431" t="s">
        <v>149</v>
      </c>
      <c r="V56" s="428" t="s">
        <v>153</v>
      </c>
      <c r="W56" s="2546" t="str">
        <f>IF(AY36=TRUE,IF(AY37=TRUE,ROUNDDOWN(K42/20,1),""),"")</f>
        <v/>
      </c>
      <c r="X56" s="2546"/>
      <c r="Y56" s="441" t="s">
        <v>149</v>
      </c>
      <c r="Z56" s="566" t="s">
        <v>188</v>
      </c>
      <c r="AA56" s="177"/>
      <c r="AB56" s="153" t="s">
        <v>15</v>
      </c>
      <c r="AC56" s="115" t="s">
        <v>874</v>
      </c>
      <c r="AS56" s="102"/>
      <c r="AT56" s="84"/>
      <c r="AW56" s="442"/>
      <c r="AX56" s="1486"/>
      <c r="AY56" s="442"/>
      <c r="BA56" s="2423">
        <v>14</v>
      </c>
      <c r="BB56" s="2424"/>
      <c r="BC56" s="2424"/>
      <c r="BD56" s="2425"/>
      <c r="BE56" s="2429"/>
      <c r="BF56" s="2430"/>
      <c r="BG56" s="2430"/>
      <c r="BH56" s="694" t="s">
        <v>582</v>
      </c>
      <c r="BI56" s="394"/>
      <c r="BJ56" s="395"/>
      <c r="BK56" s="398"/>
      <c r="BL56" s="399"/>
      <c r="BM56" s="2423">
        <v>14</v>
      </c>
      <c r="BN56" s="2424"/>
      <c r="BO56" s="2424"/>
      <c r="BP56" s="2425"/>
      <c r="BQ56" s="2426"/>
      <c r="BR56" s="2427"/>
      <c r="BS56" s="2427"/>
      <c r="BT56" s="694" t="s">
        <v>582</v>
      </c>
      <c r="BU56" s="394"/>
      <c r="BV56" s="395"/>
      <c r="CR56" s="65" t="s">
        <v>2160</v>
      </c>
      <c r="CS56" s="65"/>
      <c r="CT56" s="65"/>
      <c r="CU56" s="65"/>
      <c r="CV56" s="65"/>
      <c r="CW56" s="65"/>
      <c r="CX56" s="65"/>
      <c r="CY56" s="65"/>
      <c r="CZ56" s="65"/>
      <c r="DA56" s="65"/>
      <c r="DB56" s="65"/>
      <c r="DC56" s="65"/>
      <c r="DD56" s="65"/>
      <c r="DE56" s="65"/>
      <c r="DF56" s="65"/>
      <c r="DG56" s="65"/>
      <c r="DH56" s="65"/>
      <c r="DI56" s="65"/>
      <c r="DJ56" s="65"/>
      <c r="DK56" s="65"/>
      <c r="DL56" s="65"/>
      <c r="DM56" s="65"/>
      <c r="DN56" s="65"/>
      <c r="DO56" s="1207"/>
      <c r="DP56" s="1207"/>
      <c r="DQ56" s="1207"/>
      <c r="DR56" s="1207"/>
      <c r="DS56" s="1207"/>
      <c r="DT56" s="1207"/>
      <c r="DU56" s="1207"/>
      <c r="DV56" s="1207"/>
      <c r="DW56" s="1207"/>
      <c r="DX56" s="1207"/>
      <c r="DY56" s="1207"/>
      <c r="DZ56" s="1207"/>
      <c r="EA56" s="1207"/>
      <c r="EB56" s="1207"/>
      <c r="EC56" s="1207"/>
      <c r="ED56" s="1207"/>
      <c r="EE56" s="1207"/>
      <c r="EF56" s="1207"/>
      <c r="EG56" s="1207"/>
      <c r="EH56" s="1207"/>
      <c r="EI56" s="1207"/>
      <c r="EJ56" s="1207"/>
      <c r="EK56" s="1207"/>
      <c r="EL56" s="1207"/>
      <c r="EM56" s="1207"/>
      <c r="EN56" s="1207"/>
    </row>
    <row r="57" spans="1:144" ht="14.15" customHeight="1">
      <c r="A57" s="6"/>
      <c r="B57" s="68"/>
      <c r="C57" s="2524"/>
      <c r="D57" s="2527"/>
      <c r="E57" s="2565"/>
      <c r="F57" s="2566"/>
      <c r="G57" s="2566"/>
      <c r="H57" s="1478" t="s">
        <v>1495</v>
      </c>
      <c r="I57" s="1453"/>
      <c r="J57" s="2545">
        <f>IF(AY36=TRUE,IF(AY39=TRUE,ROUNDDOWN((M42+M41)/15,1),""),"")</f>
        <v>2.4</v>
      </c>
      <c r="K57" s="2545"/>
      <c r="L57" s="1458" t="s">
        <v>149</v>
      </c>
      <c r="M57" s="1459" t="s">
        <v>153</v>
      </c>
      <c r="N57" s="2546">
        <f>IF(AY36=TRUE,IF(AY39=TRUE,ROUNDDOWN(K42/15,1),""),"")</f>
        <v>1.4</v>
      </c>
      <c r="O57" s="2546"/>
      <c r="P57" s="1457" t="s">
        <v>149</v>
      </c>
      <c r="Q57" s="423" t="s">
        <v>188</v>
      </c>
      <c r="R57" s="1453"/>
      <c r="S57" s="2544" t="str">
        <f>IF(AY37=TRUE,IF(AY39=TRUE,ROUNDDOWN(M42/15,1),""),"")</f>
        <v/>
      </c>
      <c r="T57" s="2544"/>
      <c r="U57" s="1455" t="s">
        <v>149</v>
      </c>
      <c r="V57" s="1456" t="s">
        <v>153</v>
      </c>
      <c r="W57" s="2547" t="str">
        <f>IF(AY36=TRUE,IF(AY38=TRUE,ROUNDDOWN(K42/15,1),""),"")</f>
        <v/>
      </c>
      <c r="X57" s="2547"/>
      <c r="Y57" s="443" t="s">
        <v>149</v>
      </c>
      <c r="Z57" s="566" t="s">
        <v>188</v>
      </c>
      <c r="AA57" s="177"/>
      <c r="AB57" s="356" t="s">
        <v>15</v>
      </c>
      <c r="AC57" s="2287" t="s">
        <v>2157</v>
      </c>
      <c r="AD57" s="2287"/>
      <c r="AE57" s="2287"/>
      <c r="AF57" s="2287"/>
      <c r="AG57" s="2287"/>
      <c r="AH57" s="2287"/>
      <c r="AI57" s="2287"/>
      <c r="AJ57" s="2287"/>
      <c r="AK57" s="2287"/>
      <c r="AL57" s="2287"/>
      <c r="AM57" s="2287"/>
      <c r="AN57" s="2287"/>
      <c r="AO57" s="2287"/>
      <c r="AP57" s="2287"/>
      <c r="AQ57" s="2287"/>
      <c r="AR57" s="2287"/>
      <c r="AS57" s="2403"/>
      <c r="AT57" s="84"/>
      <c r="AU57" s="589"/>
      <c r="AW57" s="442"/>
      <c r="AX57" s="2436" t="s">
        <v>2065</v>
      </c>
      <c r="AY57" s="442"/>
      <c r="BA57" s="2423">
        <v>15</v>
      </c>
      <c r="BB57" s="2424"/>
      <c r="BC57" s="2424"/>
      <c r="BD57" s="2425"/>
      <c r="BE57" s="2429"/>
      <c r="BF57" s="2430"/>
      <c r="BG57" s="2430"/>
      <c r="BH57" s="694" t="s">
        <v>582</v>
      </c>
      <c r="BI57" s="394"/>
      <c r="BJ57" s="395"/>
      <c r="BK57" s="400"/>
      <c r="BL57" s="401"/>
      <c r="BM57" s="2423">
        <v>15</v>
      </c>
      <c r="BN57" s="2424"/>
      <c r="BO57" s="2424"/>
      <c r="BP57" s="2425"/>
      <c r="BQ57" s="2426"/>
      <c r="BR57" s="2427"/>
      <c r="BS57" s="2427"/>
      <c r="BT57" s="694" t="s">
        <v>582</v>
      </c>
      <c r="BU57" s="394"/>
      <c r="BV57" s="395"/>
      <c r="CR57" s="2401" t="s">
        <v>2161</v>
      </c>
      <c r="CS57" s="2401"/>
      <c r="CT57" s="2401"/>
      <c r="CU57" s="2401"/>
      <c r="CV57" s="2401"/>
      <c r="CW57" s="2401"/>
      <c r="CX57" s="2401"/>
      <c r="CY57" s="2401"/>
      <c r="CZ57" s="2401"/>
      <c r="DA57" s="2401"/>
      <c r="DB57" s="2401"/>
      <c r="DC57" s="2401"/>
      <c r="DD57" s="2401"/>
      <c r="DE57" s="2401"/>
      <c r="DF57" s="2401"/>
      <c r="DG57" s="2401"/>
      <c r="DH57" s="2401"/>
      <c r="DI57" s="2401"/>
      <c r="DJ57" s="2401"/>
      <c r="DK57" s="2401"/>
      <c r="DL57" s="2401"/>
      <c r="DM57" s="2401"/>
      <c r="DN57" s="2401"/>
      <c r="DO57" s="1230"/>
      <c r="DP57" s="1230"/>
      <c r="DQ57" s="1230"/>
      <c r="DR57" s="1230"/>
      <c r="DS57" s="1230"/>
      <c r="DT57" s="1230"/>
      <c r="DU57" s="1230"/>
      <c r="DV57" s="1230"/>
      <c r="DW57" s="1230"/>
      <c r="DX57" s="1230"/>
      <c r="DY57" s="1230"/>
      <c r="DZ57" s="1230"/>
      <c r="EA57" s="1230"/>
      <c r="EB57" s="1230"/>
      <c r="EC57" s="1230"/>
      <c r="ED57" s="1230"/>
      <c r="EE57" s="1207"/>
      <c r="EF57" s="1207"/>
      <c r="EG57" s="1207"/>
      <c r="EH57" s="1207"/>
      <c r="EI57" s="1207"/>
      <c r="EJ57" s="1207"/>
      <c r="EK57" s="1207"/>
      <c r="EL57" s="1207"/>
      <c r="EM57" s="1207"/>
      <c r="EN57" s="1207"/>
    </row>
    <row r="58" spans="1:144" ht="14.15" customHeight="1">
      <c r="A58" s="6"/>
      <c r="B58" s="68"/>
      <c r="C58" s="2524"/>
      <c r="D58" s="2527"/>
      <c r="E58" s="2567" t="s">
        <v>2048</v>
      </c>
      <c r="F58" s="2568"/>
      <c r="G58" s="2568"/>
      <c r="H58" s="1540" t="s">
        <v>1494</v>
      </c>
      <c r="I58" s="99"/>
      <c r="J58" s="2544">
        <f>IF(AY36=TRUE,IF(AY40=TRUE,ROUNDDOWN((M43)/30,1),""),"")</f>
        <v>2.5</v>
      </c>
      <c r="K58" s="2544"/>
      <c r="L58" s="1541" t="s">
        <v>149</v>
      </c>
      <c r="M58" s="435" t="s">
        <v>153</v>
      </c>
      <c r="N58" s="2546">
        <f>IF(AY36=TRUE,IF(AY40=TRUE,ROUNDDOWN(K43/30,1),""),"")</f>
        <v>1.3</v>
      </c>
      <c r="O58" s="2546"/>
      <c r="P58" s="443" t="s">
        <v>149</v>
      </c>
      <c r="Q58" s="430" t="s">
        <v>188</v>
      </c>
      <c r="R58" s="1460"/>
      <c r="S58" s="2544" t="str">
        <f>IF(AY37=TRUE,IF(AY40=TRUE,ROUNDDOWN(M43/30,1),""),"")</f>
        <v/>
      </c>
      <c r="T58" s="2544"/>
      <c r="U58" s="438" t="s">
        <v>149</v>
      </c>
      <c r="V58" s="1542" t="s">
        <v>153</v>
      </c>
      <c r="W58" s="2549" t="str">
        <f>IF(AY37=TRUE,IF(AY39=TRUE,ROUNDDOWN(K43/30,1),""),"")</f>
        <v/>
      </c>
      <c r="X58" s="2549"/>
      <c r="Y58" s="443" t="s">
        <v>149</v>
      </c>
      <c r="Z58" s="566" t="s">
        <v>188</v>
      </c>
      <c r="AA58" s="177"/>
      <c r="AB58" s="152"/>
      <c r="AC58" s="2287"/>
      <c r="AD58" s="2287"/>
      <c r="AE58" s="2287"/>
      <c r="AF58" s="2287"/>
      <c r="AG58" s="2287"/>
      <c r="AH58" s="2287"/>
      <c r="AI58" s="2287"/>
      <c r="AJ58" s="2287"/>
      <c r="AK58" s="2287"/>
      <c r="AL58" s="2287"/>
      <c r="AM58" s="2287"/>
      <c r="AN58" s="2287"/>
      <c r="AO58" s="2287"/>
      <c r="AP58" s="2287"/>
      <c r="AQ58" s="2287"/>
      <c r="AR58" s="2287"/>
      <c r="AS58" s="2403"/>
      <c r="AT58" s="630"/>
      <c r="AU58" s="589"/>
      <c r="AW58" s="442"/>
      <c r="AX58" s="2436"/>
      <c r="AY58" s="442"/>
      <c r="BA58" s="2423">
        <v>17</v>
      </c>
      <c r="BB58" s="2424"/>
      <c r="BC58" s="2424"/>
      <c r="BD58" s="2425"/>
      <c r="BE58" s="2429"/>
      <c r="BF58" s="2430"/>
      <c r="BG58" s="2430"/>
      <c r="BH58" s="694" t="s">
        <v>582</v>
      </c>
      <c r="BI58" s="394"/>
      <c r="BJ58" s="395"/>
      <c r="BK58" s="400"/>
      <c r="BL58" s="401"/>
      <c r="BM58" s="2423">
        <v>17</v>
      </c>
      <c r="BN58" s="2424"/>
      <c r="BO58" s="2424"/>
      <c r="BP58" s="2425"/>
      <c r="BQ58" s="2426"/>
      <c r="BR58" s="2427"/>
      <c r="BS58" s="2427"/>
      <c r="BT58" s="694" t="s">
        <v>582</v>
      </c>
      <c r="BU58" s="394"/>
      <c r="BV58" s="395"/>
      <c r="CR58" s="2401"/>
      <c r="CS58" s="2401"/>
      <c r="CT58" s="2401"/>
      <c r="CU58" s="2401"/>
      <c r="CV58" s="2401"/>
      <c r="CW58" s="2401"/>
      <c r="CX58" s="2401"/>
      <c r="CY58" s="2401"/>
      <c r="CZ58" s="2401"/>
      <c r="DA58" s="2401"/>
      <c r="DB58" s="2401"/>
      <c r="DC58" s="2401"/>
      <c r="DD58" s="2401"/>
      <c r="DE58" s="2401"/>
      <c r="DF58" s="2401"/>
      <c r="DG58" s="2401"/>
      <c r="DH58" s="2401"/>
      <c r="DI58" s="2401"/>
      <c r="DJ58" s="2401"/>
      <c r="DK58" s="2401"/>
      <c r="DL58" s="2401"/>
      <c r="DM58" s="2401"/>
      <c r="DN58" s="2401"/>
      <c r="DO58" s="1230"/>
      <c r="DP58" s="1230"/>
      <c r="DQ58" s="1230"/>
      <c r="DR58" s="1230"/>
      <c r="DS58" s="1230"/>
      <c r="DT58" s="1230"/>
      <c r="DU58" s="1230"/>
      <c r="DV58" s="1230"/>
      <c r="DW58" s="1230"/>
      <c r="DX58" s="1230"/>
      <c r="DY58" s="1230"/>
      <c r="DZ58" s="1230"/>
      <c r="EA58" s="1230"/>
      <c r="EB58" s="1230"/>
      <c r="EC58" s="1230"/>
      <c r="ED58" s="1230"/>
      <c r="EE58" s="800"/>
      <c r="EF58" s="800"/>
      <c r="EG58" s="800"/>
      <c r="EH58" s="800"/>
      <c r="EI58" s="800"/>
      <c r="EJ58" s="800"/>
      <c r="EK58" s="800"/>
      <c r="EL58" s="800"/>
      <c r="EM58" s="800"/>
      <c r="EN58" s="800"/>
    </row>
    <row r="59" spans="1:144" ht="14.15" customHeight="1">
      <c r="A59" s="6"/>
      <c r="B59" s="68"/>
      <c r="C59" s="2524"/>
      <c r="D59" s="2527"/>
      <c r="E59" s="2569"/>
      <c r="F59" s="2570"/>
      <c r="G59" s="2570"/>
      <c r="H59" s="1543" t="s">
        <v>1495</v>
      </c>
      <c r="I59" s="1461"/>
      <c r="J59" s="2545" t="str">
        <f>IF(AY36=TRUE,IF(AY41=TRUE,ROUNDDOWN((M43)/25,1),""),"")</f>
        <v/>
      </c>
      <c r="K59" s="2545"/>
      <c r="L59" s="1544" t="s">
        <v>149</v>
      </c>
      <c r="M59" s="439" t="s">
        <v>153</v>
      </c>
      <c r="N59" s="2577" t="str">
        <f>IF(AY36=TRUE,IF(AY41=TRUE,ROUNDDOWN(K43/25,1),""),"")</f>
        <v/>
      </c>
      <c r="O59" s="2577"/>
      <c r="P59" s="1545" t="s">
        <v>149</v>
      </c>
      <c r="Q59" s="1546" t="s">
        <v>188</v>
      </c>
      <c r="R59" s="99"/>
      <c r="S59" s="2548" t="str">
        <f>IF(AY37=TRUE,IF(AY41=TRUE,ROUNDDOWN(M43/25,1),""),"")</f>
        <v/>
      </c>
      <c r="T59" s="2548"/>
      <c r="U59" s="1547" t="s">
        <v>149</v>
      </c>
      <c r="V59" s="1542" t="s">
        <v>153</v>
      </c>
      <c r="W59" s="2549" t="str">
        <f>IF(AY37=TRUE,IF(AY40=TRUE,ROUNDDOWN(K43/25,1),""),"")</f>
        <v/>
      </c>
      <c r="X59" s="2549"/>
      <c r="Y59" s="1545" t="s">
        <v>149</v>
      </c>
      <c r="Z59" s="1548" t="s">
        <v>188</v>
      </c>
      <c r="AA59" s="177"/>
      <c r="AB59" s="152"/>
      <c r="AC59" s="84" t="s">
        <v>719</v>
      </c>
      <c r="AD59" s="84"/>
      <c r="AE59" s="84"/>
      <c r="AF59" s="84"/>
      <c r="AG59" s="84"/>
      <c r="AH59" s="84"/>
      <c r="AI59" s="84"/>
      <c r="AJ59" s="84"/>
      <c r="AK59" s="84"/>
      <c r="AL59" s="84"/>
      <c r="AM59" s="84"/>
      <c r="AN59" s="84"/>
      <c r="AO59" s="84"/>
      <c r="AP59" s="84"/>
      <c r="AQ59" s="84"/>
      <c r="AR59" s="84"/>
      <c r="AS59" s="85"/>
      <c r="AT59" s="630"/>
      <c r="AW59" s="442"/>
      <c r="AX59" s="2436"/>
      <c r="AY59" s="442"/>
      <c r="BA59" s="2423">
        <v>18</v>
      </c>
      <c r="BB59" s="2424"/>
      <c r="BC59" s="2424"/>
      <c r="BD59" s="2425"/>
      <c r="BE59" s="2429"/>
      <c r="BF59" s="2430"/>
      <c r="BG59" s="2430"/>
      <c r="BH59" s="694" t="s">
        <v>582</v>
      </c>
      <c r="BI59" s="394"/>
      <c r="BJ59" s="395"/>
      <c r="BK59" s="400"/>
      <c r="BL59" s="401"/>
      <c r="BM59" s="2423">
        <v>18</v>
      </c>
      <c r="BN59" s="2424"/>
      <c r="BO59" s="2424"/>
      <c r="BP59" s="2425"/>
      <c r="BQ59" s="2426"/>
      <c r="BR59" s="2427"/>
      <c r="BS59" s="2427"/>
      <c r="BT59" s="694" t="s">
        <v>582</v>
      </c>
      <c r="BU59" s="394"/>
      <c r="BV59" s="395"/>
      <c r="CR59" s="2401"/>
      <c r="CS59" s="2401"/>
      <c r="CT59" s="2401"/>
      <c r="CU59" s="2401"/>
      <c r="CV59" s="2401"/>
      <c r="CW59" s="2401"/>
      <c r="CX59" s="2401"/>
      <c r="CY59" s="2401"/>
      <c r="CZ59" s="2401"/>
      <c r="DA59" s="2401"/>
      <c r="DB59" s="2401"/>
      <c r="DC59" s="2401"/>
      <c r="DD59" s="2401"/>
      <c r="DE59" s="2401"/>
      <c r="DF59" s="2401"/>
      <c r="DG59" s="2401"/>
      <c r="DH59" s="2401"/>
      <c r="DI59" s="2401"/>
      <c r="DJ59" s="2401"/>
      <c r="DK59" s="2401"/>
      <c r="DL59" s="2401"/>
      <c r="DM59" s="2401"/>
      <c r="DN59" s="2401"/>
      <c r="DO59" s="1230"/>
      <c r="DP59" s="1230"/>
      <c r="DQ59" s="1230"/>
      <c r="DR59" s="1230"/>
      <c r="DS59" s="1230"/>
      <c r="DT59" s="1230"/>
      <c r="DU59" s="1230"/>
      <c r="DV59" s="1230"/>
      <c r="DW59" s="1230"/>
      <c r="DX59" s="1230"/>
      <c r="DY59" s="1230"/>
      <c r="DZ59" s="1230"/>
      <c r="EA59" s="1230"/>
      <c r="EB59" s="1230"/>
      <c r="EC59" s="1230"/>
      <c r="ED59" s="1230"/>
      <c r="EE59" s="800"/>
      <c r="EF59" s="800"/>
      <c r="EG59" s="800"/>
      <c r="EH59" s="800"/>
      <c r="EI59" s="800"/>
      <c r="EJ59" s="800"/>
      <c r="EK59" s="800"/>
      <c r="EL59" s="800"/>
      <c r="EM59" s="800"/>
      <c r="EN59" s="800"/>
    </row>
    <row r="60" spans="1:144" ht="14.15" customHeight="1">
      <c r="A60" s="6"/>
      <c r="B60" s="68"/>
      <c r="C60" s="2524"/>
      <c r="D60" s="2528"/>
      <c r="E60" s="2324" t="s">
        <v>711</v>
      </c>
      <c r="F60" s="2325"/>
      <c r="G60" s="2325"/>
      <c r="H60" s="2529"/>
      <c r="I60" s="1476"/>
      <c r="J60" s="2542">
        <f>IF(AY36=TRUE,ROUND(SUM(J51,J52,J53,J54,J56,J57,J58,J59),0),"")</f>
        <v>23</v>
      </c>
      <c r="K60" s="2542"/>
      <c r="L60" s="468" t="s">
        <v>149</v>
      </c>
      <c r="M60" s="1479" t="s">
        <v>871</v>
      </c>
      <c r="N60" s="2543">
        <f>IF(AY36=TRUE,ROUND(SUM(N51,N53,N52,N54,N56,N57,N58,N59),0),"")</f>
        <v>21</v>
      </c>
      <c r="O60" s="2543"/>
      <c r="P60" s="1480" t="s">
        <v>149</v>
      </c>
      <c r="Q60" s="1475" t="s">
        <v>188</v>
      </c>
      <c r="R60" s="1476"/>
      <c r="S60" s="2542" t="str">
        <f>IF(AY37=TRUE,ROUND(SUM(S51,S52,S53,S54,S55,S56,S57,S58,S59),0),"")</f>
        <v/>
      </c>
      <c r="T60" s="2542"/>
      <c r="U60" s="1481" t="s">
        <v>149</v>
      </c>
      <c r="V60" s="1479" t="s">
        <v>871</v>
      </c>
      <c r="W60" s="2542" t="str">
        <f>IF(AY37=TRUE,ROUND(SUM(W51,W52,W53,W54,W56,W57,W58,W59),0),"")</f>
        <v/>
      </c>
      <c r="X60" s="2542"/>
      <c r="Y60" s="1480" t="s">
        <v>149</v>
      </c>
      <c r="Z60" s="1482" t="s">
        <v>188</v>
      </c>
      <c r="AA60" s="177"/>
      <c r="AB60" s="152"/>
      <c r="AC60" s="84"/>
      <c r="AD60" s="2287" t="s">
        <v>239</v>
      </c>
      <c r="AE60" s="2287"/>
      <c r="AF60" s="2287"/>
      <c r="AG60" s="2287"/>
      <c r="AH60" s="2287"/>
      <c r="AI60" s="2287"/>
      <c r="AJ60" s="2287"/>
      <c r="AK60" s="2287"/>
      <c r="AL60" s="2287"/>
      <c r="AM60" s="2287"/>
      <c r="AN60" s="2287"/>
      <c r="AO60" s="2287"/>
      <c r="AP60" s="2287"/>
      <c r="AQ60" s="2287"/>
      <c r="AR60" s="2287"/>
      <c r="AS60" s="2403"/>
      <c r="AT60" s="595"/>
      <c r="AW60" s="442"/>
      <c r="AX60" s="2436"/>
      <c r="AY60" s="442"/>
      <c r="BA60" s="2423">
        <v>19</v>
      </c>
      <c r="BB60" s="2424"/>
      <c r="BC60" s="2424"/>
      <c r="BD60" s="2425"/>
      <c r="BE60" s="2429"/>
      <c r="BF60" s="2430"/>
      <c r="BG60" s="2430"/>
      <c r="BH60" s="694" t="s">
        <v>582</v>
      </c>
      <c r="BI60" s="394"/>
      <c r="BJ60" s="395"/>
      <c r="BK60" s="400"/>
      <c r="BL60" s="401"/>
      <c r="BM60" s="2423">
        <v>19</v>
      </c>
      <c r="BN60" s="2424"/>
      <c r="BO60" s="2424"/>
      <c r="BP60" s="2425"/>
      <c r="BQ60" s="2426"/>
      <c r="BR60" s="2427"/>
      <c r="BS60" s="2427"/>
      <c r="BT60" s="694" t="s">
        <v>582</v>
      </c>
      <c r="BU60" s="394"/>
      <c r="BV60" s="395"/>
      <c r="CR60" s="2422" t="s">
        <v>2162</v>
      </c>
      <c r="CS60" s="2422"/>
      <c r="CT60" s="2422"/>
      <c r="CU60" s="2422"/>
      <c r="CV60" s="2422"/>
      <c r="CW60" s="2422"/>
      <c r="CX60" s="2422"/>
      <c r="CY60" s="2422"/>
      <c r="CZ60" s="2422"/>
      <c r="DA60" s="2422"/>
      <c r="DB60" s="2422"/>
      <c r="DC60" s="2422"/>
      <c r="DD60" s="2422"/>
      <c r="DE60" s="2422"/>
      <c r="DF60" s="2422"/>
      <c r="DG60" s="2422"/>
      <c r="DH60" s="2422"/>
      <c r="DI60" s="2422"/>
      <c r="DJ60" s="2422"/>
      <c r="DK60" s="2422"/>
      <c r="DL60" s="2422"/>
      <c r="DM60" s="2422"/>
      <c r="DN60" s="2422"/>
      <c r="DO60" s="800"/>
      <c r="DP60" s="800"/>
      <c r="DQ60" s="800"/>
      <c r="DR60" s="800"/>
      <c r="DS60" s="800"/>
      <c r="DT60" s="800"/>
      <c r="DU60" s="800"/>
      <c r="DV60" s="800"/>
      <c r="DW60" s="800"/>
      <c r="DX60" s="800"/>
      <c r="DY60" s="800"/>
      <c r="DZ60" s="800"/>
      <c r="EA60" s="800"/>
      <c r="EB60" s="800"/>
      <c r="EC60" s="800"/>
      <c r="ED60" s="800"/>
      <c r="EE60" s="800"/>
    </row>
    <row r="61" spans="1:144" ht="14.15" customHeight="1">
      <c r="A61" s="6"/>
      <c r="B61" s="68"/>
      <c r="C61" s="2524"/>
      <c r="D61" s="2511" t="s">
        <v>715</v>
      </c>
      <c r="E61" s="2512"/>
      <c r="F61" s="2512"/>
      <c r="G61" s="2512"/>
      <c r="H61" s="2513"/>
      <c r="I61" s="2519" t="s">
        <v>865</v>
      </c>
      <c r="J61" s="2520"/>
      <c r="K61" s="2520"/>
      <c r="L61" s="2520"/>
      <c r="M61" s="2520"/>
      <c r="N61" s="2520"/>
      <c r="O61" s="2520"/>
      <c r="P61" s="2520"/>
      <c r="Q61" s="2520"/>
      <c r="R61" s="444"/>
      <c r="S61" s="2521"/>
      <c r="T61" s="2521"/>
      <c r="U61" s="444" t="s">
        <v>149</v>
      </c>
      <c r="V61" s="445" t="s">
        <v>871</v>
      </c>
      <c r="W61" s="2522">
        <f>S61</f>
        <v>0</v>
      </c>
      <c r="X61" s="2522"/>
      <c r="Y61" s="1483" t="s">
        <v>12</v>
      </c>
      <c r="Z61" s="1484" t="s">
        <v>188</v>
      </c>
      <c r="AA61" s="177"/>
      <c r="AB61" s="152"/>
      <c r="AC61" s="602" t="s">
        <v>15</v>
      </c>
      <c r="AD61" s="2287"/>
      <c r="AE61" s="2287"/>
      <c r="AF61" s="2287"/>
      <c r="AG61" s="2287"/>
      <c r="AH61" s="2287"/>
      <c r="AI61" s="2287"/>
      <c r="AJ61" s="2287"/>
      <c r="AK61" s="2287"/>
      <c r="AL61" s="2287"/>
      <c r="AM61" s="2287"/>
      <c r="AN61" s="2287"/>
      <c r="AO61" s="2287"/>
      <c r="AP61" s="2287"/>
      <c r="AQ61" s="2287"/>
      <c r="AR61" s="2287"/>
      <c r="AS61" s="2403"/>
      <c r="AT61" s="595"/>
      <c r="AW61" s="442"/>
      <c r="AX61" s="2436"/>
      <c r="AY61" s="442"/>
      <c r="BA61" s="2423">
        <v>20</v>
      </c>
      <c r="BB61" s="2424"/>
      <c r="BC61" s="2424"/>
      <c r="BD61" s="2425"/>
      <c r="BE61" s="2429"/>
      <c r="BF61" s="2430"/>
      <c r="BG61" s="2430"/>
      <c r="BH61" s="694" t="s">
        <v>582</v>
      </c>
      <c r="BI61" s="394"/>
      <c r="BJ61" s="395"/>
      <c r="BK61" s="400"/>
      <c r="BL61" s="401"/>
      <c r="BM61" s="2423">
        <v>20</v>
      </c>
      <c r="BN61" s="2424"/>
      <c r="BO61" s="2424"/>
      <c r="BP61" s="2425"/>
      <c r="BQ61" s="2426"/>
      <c r="BR61" s="2427"/>
      <c r="BS61" s="2427"/>
      <c r="BT61" s="694" t="s">
        <v>582</v>
      </c>
      <c r="BU61" s="394"/>
      <c r="BV61" s="395"/>
      <c r="CR61" s="2422"/>
      <c r="CS61" s="2422"/>
      <c r="CT61" s="2422"/>
      <c r="CU61" s="2422"/>
      <c r="CV61" s="2422"/>
      <c r="CW61" s="2422"/>
      <c r="CX61" s="2422"/>
      <c r="CY61" s="2422"/>
      <c r="CZ61" s="2422"/>
      <c r="DA61" s="2422"/>
      <c r="DB61" s="2422"/>
      <c r="DC61" s="2422"/>
      <c r="DD61" s="2422"/>
      <c r="DE61" s="2422"/>
      <c r="DF61" s="2422"/>
      <c r="DG61" s="2422"/>
      <c r="DH61" s="2422"/>
      <c r="DI61" s="2422"/>
      <c r="DJ61" s="2422"/>
      <c r="DK61" s="2422"/>
      <c r="DL61" s="2422"/>
      <c r="DM61" s="2422"/>
      <c r="DN61" s="2422"/>
      <c r="DO61" s="1230"/>
      <c r="DP61" s="1230"/>
      <c r="DQ61" s="1230"/>
      <c r="DR61" s="1230"/>
      <c r="DS61" s="1230"/>
      <c r="DT61" s="1230"/>
      <c r="DU61" s="1230"/>
      <c r="DV61" s="1230"/>
      <c r="DW61" s="1230"/>
      <c r="DX61" s="1230"/>
      <c r="DY61" s="1230"/>
      <c r="DZ61" s="1230"/>
      <c r="EA61" s="1230"/>
      <c r="EB61" s="1230"/>
      <c r="EC61" s="1230"/>
      <c r="ED61" s="1230"/>
      <c r="EE61" s="800"/>
    </row>
    <row r="62" spans="1:144" ht="14.15" customHeight="1">
      <c r="A62" s="6"/>
      <c r="B62" s="68"/>
      <c r="C62" s="2524"/>
      <c r="D62" s="2514"/>
      <c r="E62" s="2515"/>
      <c r="F62" s="2515"/>
      <c r="G62" s="2515"/>
      <c r="H62" s="2516"/>
      <c r="I62" s="2530" t="s">
        <v>1111</v>
      </c>
      <c r="J62" s="2531"/>
      <c r="K62" s="2531"/>
      <c r="L62" s="2531"/>
      <c r="M62" s="2531"/>
      <c r="N62" s="2531"/>
      <c r="O62" s="2531"/>
      <c r="P62" s="2531"/>
      <c r="Q62" s="2531"/>
      <c r="R62" s="446"/>
      <c r="S62" s="2490">
        <v>1</v>
      </c>
      <c r="T62" s="2490"/>
      <c r="U62" s="2492" t="s">
        <v>149</v>
      </c>
      <c r="V62" s="2449" t="s">
        <v>871</v>
      </c>
      <c r="W62" s="2451"/>
      <c r="X62" s="2451"/>
      <c r="Y62" s="2453" t="s">
        <v>12</v>
      </c>
      <c r="Z62" s="2509" t="s">
        <v>188</v>
      </c>
      <c r="AA62" s="177"/>
      <c r="AB62" s="152"/>
      <c r="AC62" s="602"/>
      <c r="AD62" s="2287"/>
      <c r="AE62" s="2287"/>
      <c r="AF62" s="2287"/>
      <c r="AG62" s="2287"/>
      <c r="AH62" s="2287"/>
      <c r="AI62" s="2287"/>
      <c r="AJ62" s="2287"/>
      <c r="AK62" s="2287"/>
      <c r="AL62" s="2287"/>
      <c r="AM62" s="2287"/>
      <c r="AN62" s="2287"/>
      <c r="AO62" s="2287"/>
      <c r="AP62" s="2287"/>
      <c r="AQ62" s="2287"/>
      <c r="AR62" s="2287"/>
      <c r="AS62" s="2403"/>
      <c r="AT62" s="595"/>
      <c r="AW62" s="442"/>
      <c r="AX62" s="2436"/>
      <c r="AY62" s="442"/>
      <c r="BA62" s="2423">
        <v>21</v>
      </c>
      <c r="BB62" s="2424"/>
      <c r="BC62" s="2424"/>
      <c r="BD62" s="2425"/>
      <c r="BE62" s="2429"/>
      <c r="BF62" s="2430"/>
      <c r="BG62" s="2430"/>
      <c r="BH62" s="694" t="s">
        <v>582</v>
      </c>
      <c r="BI62" s="695"/>
      <c r="BJ62" s="393"/>
      <c r="BK62" s="398"/>
      <c r="BL62" s="399"/>
      <c r="BM62" s="2423">
        <v>21</v>
      </c>
      <c r="BN62" s="2424"/>
      <c r="BO62" s="2424"/>
      <c r="BP62" s="2425"/>
      <c r="BQ62" s="2426"/>
      <c r="BR62" s="2427"/>
      <c r="BS62" s="2427"/>
      <c r="BT62" s="694" t="s">
        <v>582</v>
      </c>
      <c r="BU62" s="695"/>
      <c r="BV62" s="393"/>
      <c r="CR62" s="2422"/>
      <c r="CS62" s="2422"/>
      <c r="CT62" s="2422"/>
      <c r="CU62" s="2422"/>
      <c r="CV62" s="2422"/>
      <c r="CW62" s="2422"/>
      <c r="CX62" s="2422"/>
      <c r="CY62" s="2422"/>
      <c r="CZ62" s="2422"/>
      <c r="DA62" s="2422"/>
      <c r="DB62" s="2422"/>
      <c r="DC62" s="2422"/>
      <c r="DD62" s="2422"/>
      <c r="DE62" s="2422"/>
      <c r="DF62" s="2422"/>
      <c r="DG62" s="2422"/>
      <c r="DH62" s="2422"/>
      <c r="DI62" s="2422"/>
      <c r="DJ62" s="2422"/>
      <c r="DK62" s="2422"/>
      <c r="DL62" s="2422"/>
      <c r="DM62" s="2422"/>
      <c r="DN62" s="2422"/>
      <c r="DO62" s="1230"/>
      <c r="DP62" s="1230"/>
      <c r="DQ62" s="1230"/>
      <c r="DR62" s="1230"/>
      <c r="DS62" s="1230"/>
      <c r="DT62" s="1230"/>
      <c r="DU62" s="1230"/>
      <c r="DV62" s="1230"/>
      <c r="DW62" s="1230"/>
      <c r="DX62" s="1230"/>
      <c r="DY62" s="1230"/>
      <c r="DZ62" s="1230"/>
      <c r="EA62" s="1230"/>
      <c r="EB62" s="1230"/>
      <c r="EC62" s="1230"/>
      <c r="ED62" s="1230"/>
    </row>
    <row r="63" spans="1:144" ht="14.15" customHeight="1">
      <c r="A63" s="6"/>
      <c r="B63" s="68"/>
      <c r="C63" s="2524"/>
      <c r="D63" s="2514"/>
      <c r="E63" s="2515"/>
      <c r="F63" s="2515"/>
      <c r="G63" s="2515"/>
      <c r="H63" s="2516"/>
      <c r="I63" s="2539"/>
      <c r="J63" s="2540"/>
      <c r="K63" s="2540"/>
      <c r="L63" s="2540"/>
      <c r="M63" s="2540"/>
      <c r="N63" s="2540"/>
      <c r="O63" s="2540"/>
      <c r="P63" s="2540"/>
      <c r="Q63" s="2540"/>
      <c r="R63" s="447"/>
      <c r="S63" s="2534"/>
      <c r="T63" s="2534"/>
      <c r="U63" s="2535"/>
      <c r="V63" s="2536"/>
      <c r="W63" s="2541"/>
      <c r="X63" s="2541"/>
      <c r="Y63" s="2508"/>
      <c r="Z63" s="2510"/>
      <c r="AA63" s="177"/>
      <c r="AB63" s="152"/>
      <c r="AC63" s="275" t="s">
        <v>15</v>
      </c>
      <c r="AD63" s="2401" t="s">
        <v>718</v>
      </c>
      <c r="AE63" s="2401"/>
      <c r="AF63" s="2401"/>
      <c r="AG63" s="2401"/>
      <c r="AH63" s="2401"/>
      <c r="AI63" s="2401"/>
      <c r="AJ63" s="2401"/>
      <c r="AK63" s="2401"/>
      <c r="AL63" s="2401"/>
      <c r="AM63" s="2401"/>
      <c r="AN63" s="2401"/>
      <c r="AO63" s="2401"/>
      <c r="AP63" s="2401"/>
      <c r="AQ63" s="2401"/>
      <c r="AR63" s="2401"/>
      <c r="AS63" s="2437"/>
      <c r="AT63" s="595"/>
      <c r="AW63" s="442"/>
      <c r="AX63" s="2436"/>
      <c r="AY63" s="442"/>
      <c r="BA63" s="2423">
        <v>22</v>
      </c>
      <c r="BB63" s="2424"/>
      <c r="BC63" s="2424"/>
      <c r="BD63" s="2425"/>
      <c r="BE63" s="2429"/>
      <c r="BF63" s="2430"/>
      <c r="BG63" s="2430"/>
      <c r="BH63" s="694" t="s">
        <v>582</v>
      </c>
      <c r="BI63" s="394"/>
      <c r="BJ63" s="395"/>
      <c r="BK63" s="398"/>
      <c r="BL63" s="399"/>
      <c r="BM63" s="2423">
        <v>22</v>
      </c>
      <c r="BN63" s="2424"/>
      <c r="BO63" s="2424"/>
      <c r="BP63" s="2425"/>
      <c r="BQ63" s="2426"/>
      <c r="BR63" s="2427"/>
      <c r="BS63" s="2427"/>
      <c r="BT63" s="694" t="s">
        <v>582</v>
      </c>
      <c r="BU63" s="394"/>
      <c r="BV63" s="395"/>
      <c r="CQ63" s="121"/>
      <c r="CR63" s="2422"/>
      <c r="CS63" s="2422"/>
      <c r="CT63" s="2422"/>
      <c r="CU63" s="2422"/>
      <c r="CV63" s="2422"/>
      <c r="CW63" s="2422"/>
      <c r="CX63" s="2422"/>
      <c r="CY63" s="2422"/>
      <c r="CZ63" s="2422"/>
      <c r="DA63" s="2422"/>
      <c r="DB63" s="2422"/>
      <c r="DC63" s="2422"/>
      <c r="DD63" s="2422"/>
      <c r="DE63" s="2422"/>
      <c r="DF63" s="2422"/>
      <c r="DG63" s="2422"/>
      <c r="DH63" s="2422"/>
      <c r="DI63" s="2422"/>
      <c r="DJ63" s="2422"/>
      <c r="DK63" s="2422"/>
      <c r="DL63" s="2422"/>
      <c r="DM63" s="2422"/>
      <c r="DN63" s="2422"/>
      <c r="DO63" s="1230"/>
      <c r="DP63" s="1230"/>
      <c r="DQ63" s="1230"/>
      <c r="DR63" s="1230"/>
      <c r="DS63" s="1230"/>
      <c r="DT63" s="1230"/>
      <c r="DU63" s="1230"/>
      <c r="DV63" s="1230"/>
      <c r="DW63" s="1230"/>
      <c r="DX63" s="1230"/>
      <c r="DY63" s="1230"/>
      <c r="DZ63" s="1230"/>
      <c r="EA63" s="1230"/>
      <c r="EB63" s="1230"/>
      <c r="EC63" s="1230"/>
      <c r="ED63" s="1230"/>
    </row>
    <row r="64" spans="1:144" ht="14.15" customHeight="1">
      <c r="A64" s="6"/>
      <c r="B64" s="68"/>
      <c r="C64" s="2524"/>
      <c r="D64" s="2514"/>
      <c r="E64" s="2515"/>
      <c r="F64" s="2515"/>
      <c r="G64" s="2515"/>
      <c r="H64" s="2516"/>
      <c r="I64" s="2530" t="s">
        <v>866</v>
      </c>
      <c r="J64" s="2531"/>
      <c r="K64" s="2531"/>
      <c r="L64" s="2531"/>
      <c r="M64" s="2531"/>
      <c r="N64" s="2531"/>
      <c r="O64" s="2531"/>
      <c r="P64" s="2531"/>
      <c r="Q64" s="2531"/>
      <c r="R64" s="448"/>
      <c r="S64" s="2490">
        <v>1</v>
      </c>
      <c r="T64" s="2490"/>
      <c r="U64" s="2492" t="s">
        <v>149</v>
      </c>
      <c r="V64" s="2449" t="s">
        <v>871</v>
      </c>
      <c r="W64" s="2537">
        <f>S64</f>
        <v>1</v>
      </c>
      <c r="X64" s="2537"/>
      <c r="Y64" s="2453" t="s">
        <v>12</v>
      </c>
      <c r="Z64" s="2509" t="s">
        <v>188</v>
      </c>
      <c r="AA64" s="177"/>
      <c r="AB64" s="152"/>
      <c r="AC64" s="65"/>
      <c r="AD64" s="2401"/>
      <c r="AE64" s="2401"/>
      <c r="AF64" s="2401"/>
      <c r="AG64" s="2401"/>
      <c r="AH64" s="2401"/>
      <c r="AI64" s="2401"/>
      <c r="AJ64" s="2401"/>
      <c r="AK64" s="2401"/>
      <c r="AL64" s="2401"/>
      <c r="AM64" s="2401"/>
      <c r="AN64" s="2401"/>
      <c r="AO64" s="2401"/>
      <c r="AP64" s="2401"/>
      <c r="AQ64" s="2401"/>
      <c r="AR64" s="2401"/>
      <c r="AS64" s="2437"/>
      <c r="AT64" s="595"/>
      <c r="AW64" s="648"/>
      <c r="AX64" s="1487"/>
      <c r="AY64" s="649"/>
      <c r="BA64" s="2423">
        <v>23</v>
      </c>
      <c r="BB64" s="2424"/>
      <c r="BC64" s="2424"/>
      <c r="BD64" s="2425"/>
      <c r="BE64" s="2429"/>
      <c r="BF64" s="2430"/>
      <c r="BG64" s="2430"/>
      <c r="BH64" s="694" t="s">
        <v>582</v>
      </c>
      <c r="BI64" s="394"/>
      <c r="BJ64" s="395"/>
      <c r="BK64" s="398"/>
      <c r="BL64" s="399"/>
      <c r="BM64" s="2423">
        <v>23</v>
      </c>
      <c r="BN64" s="2424"/>
      <c r="BO64" s="2424"/>
      <c r="BP64" s="2425"/>
      <c r="BQ64" s="2426"/>
      <c r="BR64" s="2427"/>
      <c r="BS64" s="2427"/>
      <c r="BT64" s="694" t="s">
        <v>582</v>
      </c>
      <c r="BU64" s="394"/>
      <c r="BV64" s="395"/>
      <c r="CQ64" s="121"/>
      <c r="CR64" s="2422"/>
      <c r="CS64" s="2422"/>
      <c r="CT64" s="2422"/>
      <c r="CU64" s="2422"/>
      <c r="CV64" s="2422"/>
      <c r="CW64" s="2422"/>
      <c r="CX64" s="2422"/>
      <c r="CY64" s="2422"/>
      <c r="CZ64" s="2422"/>
      <c r="DA64" s="2422"/>
      <c r="DB64" s="2422"/>
      <c r="DC64" s="2422"/>
      <c r="DD64" s="2422"/>
      <c r="DE64" s="2422"/>
      <c r="DF64" s="2422"/>
      <c r="DG64" s="2422"/>
      <c r="DH64" s="2422"/>
      <c r="DI64" s="2422"/>
      <c r="DJ64" s="2422"/>
      <c r="DK64" s="2422"/>
      <c r="DL64" s="2422"/>
      <c r="DM64" s="2422"/>
      <c r="DN64" s="2422"/>
      <c r="DO64" s="1230"/>
      <c r="DP64" s="1230"/>
      <c r="DQ64" s="1230"/>
      <c r="DR64" s="1230"/>
      <c r="DS64" s="1230"/>
      <c r="DT64" s="1230"/>
      <c r="DU64" s="1230"/>
      <c r="DV64" s="1230"/>
      <c r="DW64" s="1230"/>
      <c r="DX64" s="1230"/>
      <c r="DY64" s="1230"/>
      <c r="DZ64" s="1230"/>
      <c r="EA64" s="1230"/>
      <c r="EB64" s="1230"/>
      <c r="EC64" s="1230"/>
      <c r="ED64" s="1230"/>
    </row>
    <row r="65" spans="1:134" ht="13.5" customHeight="1">
      <c r="A65" s="6"/>
      <c r="B65" s="68"/>
      <c r="C65" s="2525"/>
      <c r="D65" s="2517"/>
      <c r="E65" s="2415"/>
      <c r="F65" s="2415"/>
      <c r="G65" s="2415"/>
      <c r="H65" s="2518"/>
      <c r="I65" s="2532"/>
      <c r="J65" s="2533"/>
      <c r="K65" s="2533"/>
      <c r="L65" s="2533"/>
      <c r="M65" s="2533"/>
      <c r="N65" s="2533"/>
      <c r="O65" s="2533"/>
      <c r="P65" s="2533"/>
      <c r="Q65" s="2533"/>
      <c r="R65" s="447"/>
      <c r="S65" s="2534"/>
      <c r="T65" s="2534"/>
      <c r="U65" s="2535"/>
      <c r="V65" s="2536"/>
      <c r="W65" s="2538"/>
      <c r="X65" s="2538"/>
      <c r="Y65" s="2508"/>
      <c r="Z65" s="2510"/>
      <c r="AA65" s="177"/>
      <c r="AC65" s="275" t="s">
        <v>15</v>
      </c>
      <c r="AD65" s="2401" t="s">
        <v>1112</v>
      </c>
      <c r="AE65" s="2401"/>
      <c r="AF65" s="2401"/>
      <c r="AG65" s="2401"/>
      <c r="AH65" s="2401"/>
      <c r="AI65" s="2401"/>
      <c r="AJ65" s="2401"/>
      <c r="AK65" s="2401"/>
      <c r="AL65" s="2401"/>
      <c r="AM65" s="2401"/>
      <c r="AN65" s="2401"/>
      <c r="AO65" s="2401"/>
      <c r="AP65" s="2401"/>
      <c r="AQ65" s="2401"/>
      <c r="AR65" s="2401"/>
      <c r="AS65" s="2437"/>
      <c r="AT65" s="1202"/>
      <c r="AW65" s="442"/>
      <c r="AX65" s="1487"/>
      <c r="AY65" s="442"/>
      <c r="BA65" s="2423">
        <v>24</v>
      </c>
      <c r="BB65" s="2424"/>
      <c r="BC65" s="2424"/>
      <c r="BD65" s="2425"/>
      <c r="BE65" s="2429"/>
      <c r="BF65" s="2430"/>
      <c r="BG65" s="2430"/>
      <c r="BH65" s="694" t="s">
        <v>582</v>
      </c>
      <c r="BI65" s="394"/>
      <c r="BJ65" s="395"/>
      <c r="BK65" s="398"/>
      <c r="BL65" s="399"/>
      <c r="BM65" s="2423">
        <v>24</v>
      </c>
      <c r="BN65" s="2424"/>
      <c r="BO65" s="2424"/>
      <c r="BP65" s="2425"/>
      <c r="BQ65" s="2426"/>
      <c r="BR65" s="2427"/>
      <c r="BS65" s="2427"/>
      <c r="BT65" s="694" t="s">
        <v>582</v>
      </c>
      <c r="BU65" s="394"/>
      <c r="BV65" s="395"/>
      <c r="CQ65" s="121"/>
      <c r="CR65" s="2422"/>
      <c r="CS65" s="2422"/>
      <c r="CT65" s="2422"/>
      <c r="CU65" s="2422"/>
      <c r="CV65" s="2422"/>
      <c r="CW65" s="2422"/>
      <c r="CX65" s="2422"/>
      <c r="CY65" s="2422"/>
      <c r="CZ65" s="2422"/>
      <c r="DA65" s="2422"/>
      <c r="DB65" s="2422"/>
      <c r="DC65" s="2422"/>
      <c r="DD65" s="2422"/>
      <c r="DE65" s="2422"/>
      <c r="DF65" s="2422"/>
      <c r="DG65" s="2422"/>
      <c r="DH65" s="2422"/>
      <c r="DI65" s="2422"/>
      <c r="DJ65" s="2422"/>
      <c r="DK65" s="2422"/>
      <c r="DL65" s="2422"/>
      <c r="DM65" s="2422"/>
      <c r="DN65" s="2422"/>
      <c r="DO65" s="1515"/>
      <c r="DP65" s="1515"/>
      <c r="DQ65" s="1515"/>
      <c r="DR65" s="1515"/>
      <c r="DS65" s="1515"/>
      <c r="DT65" s="1515"/>
      <c r="DU65" s="1515"/>
      <c r="DV65" s="1515"/>
      <c r="DW65" s="1515"/>
      <c r="DX65" s="1515"/>
      <c r="DY65" s="1515"/>
      <c r="DZ65" s="1515"/>
      <c r="EA65" s="1515"/>
      <c r="EB65" s="1515"/>
      <c r="EC65" s="1515"/>
      <c r="ED65" s="1515"/>
    </row>
    <row r="66" spans="1:134" ht="14.15" customHeight="1">
      <c r="A66" s="6"/>
      <c r="B66" s="68"/>
      <c r="C66" s="2496" t="s">
        <v>1577</v>
      </c>
      <c r="D66" s="2497"/>
      <c r="E66" s="2497"/>
      <c r="F66" s="2497"/>
      <c r="G66" s="2497"/>
      <c r="H66" s="2498"/>
      <c r="I66" s="449" t="s">
        <v>733</v>
      </c>
      <c r="J66" s="450"/>
      <c r="K66" s="450"/>
      <c r="L66" s="450"/>
      <c r="M66" s="450"/>
      <c r="N66" s="450"/>
      <c r="O66" s="450"/>
      <c r="P66" s="450"/>
      <c r="Q66" s="450"/>
      <c r="R66" s="451"/>
      <c r="S66" s="2502"/>
      <c r="T66" s="2502"/>
      <c r="U66" s="856" t="s">
        <v>149</v>
      </c>
      <c r="V66" s="452" t="s">
        <v>871</v>
      </c>
      <c r="W66" s="2503"/>
      <c r="X66" s="2503"/>
      <c r="Y66" s="895" t="s">
        <v>12</v>
      </c>
      <c r="Z66" s="568" t="s">
        <v>188</v>
      </c>
      <c r="AA66" s="177"/>
      <c r="AD66" s="2401"/>
      <c r="AE66" s="2401"/>
      <c r="AF66" s="2401"/>
      <c r="AG66" s="2401"/>
      <c r="AH66" s="2401"/>
      <c r="AI66" s="2401"/>
      <c r="AJ66" s="2401"/>
      <c r="AK66" s="2401"/>
      <c r="AL66" s="2401"/>
      <c r="AM66" s="2401"/>
      <c r="AN66" s="2401"/>
      <c r="AO66" s="2401"/>
      <c r="AP66" s="2401"/>
      <c r="AQ66" s="2401"/>
      <c r="AR66" s="2401"/>
      <c r="AS66" s="2437"/>
      <c r="AT66" s="1202"/>
      <c r="AW66" s="604"/>
      <c r="AX66" s="1487"/>
      <c r="AY66" s="286"/>
      <c r="BA66" s="2423">
        <v>25</v>
      </c>
      <c r="BB66" s="2424"/>
      <c r="BC66" s="2424"/>
      <c r="BD66" s="2425"/>
      <c r="BE66" s="2429"/>
      <c r="BF66" s="2430"/>
      <c r="BG66" s="2430"/>
      <c r="BH66" s="694" t="s">
        <v>582</v>
      </c>
      <c r="BI66" s="394"/>
      <c r="BJ66" s="395"/>
      <c r="BK66" s="455"/>
      <c r="BL66" s="456"/>
      <c r="BM66" s="2423">
        <v>25</v>
      </c>
      <c r="BN66" s="2424"/>
      <c r="BO66" s="2424"/>
      <c r="BP66" s="2425"/>
      <c r="BQ66" s="2426"/>
      <c r="BR66" s="2427"/>
      <c r="BS66" s="2427"/>
      <c r="BT66" s="694" t="s">
        <v>582</v>
      </c>
      <c r="BU66" s="394"/>
      <c r="BV66" s="395"/>
      <c r="CQ66" s="121"/>
      <c r="CR66" s="2422"/>
      <c r="CS66" s="2422"/>
      <c r="CT66" s="2422"/>
      <c r="CU66" s="2422"/>
      <c r="CV66" s="2422"/>
      <c r="CW66" s="2422"/>
      <c r="CX66" s="2422"/>
      <c r="CY66" s="2422"/>
      <c r="CZ66" s="2422"/>
      <c r="DA66" s="2422"/>
      <c r="DB66" s="2422"/>
      <c r="DC66" s="2422"/>
      <c r="DD66" s="2422"/>
      <c r="DE66" s="2422"/>
      <c r="DF66" s="2422"/>
      <c r="DG66" s="2422"/>
      <c r="DH66" s="2422"/>
      <c r="DI66" s="2422"/>
      <c r="DJ66" s="2422"/>
      <c r="DK66" s="2422"/>
      <c r="DL66" s="2422"/>
      <c r="DM66" s="2422"/>
      <c r="DN66" s="2422"/>
      <c r="DO66" s="1515"/>
      <c r="DP66" s="1515"/>
      <c r="DQ66" s="1515"/>
      <c r="DR66" s="1515"/>
      <c r="DS66" s="1515"/>
      <c r="DT66" s="1515"/>
      <c r="DU66" s="1515"/>
      <c r="DV66" s="1515"/>
      <c r="DW66" s="1515"/>
      <c r="DX66" s="1515"/>
      <c r="DY66" s="1515"/>
      <c r="DZ66" s="1515"/>
      <c r="EA66" s="1515"/>
      <c r="EB66" s="1515"/>
      <c r="EC66" s="1515"/>
      <c r="ED66" s="1515"/>
    </row>
    <row r="67" spans="1:134" ht="21.75" customHeight="1" thickBot="1">
      <c r="A67" s="6"/>
      <c r="B67" s="68"/>
      <c r="C67" s="2499"/>
      <c r="D67" s="2500"/>
      <c r="E67" s="2500"/>
      <c r="F67" s="2500"/>
      <c r="G67" s="2500"/>
      <c r="H67" s="2501"/>
      <c r="I67" s="2504" t="s">
        <v>1113</v>
      </c>
      <c r="J67" s="2505"/>
      <c r="K67" s="2505"/>
      <c r="L67" s="2505"/>
      <c r="M67" s="2505"/>
      <c r="N67" s="2505"/>
      <c r="O67" s="2505"/>
      <c r="P67" s="2505"/>
      <c r="Q67" s="569"/>
      <c r="R67" s="569"/>
      <c r="S67" s="2506"/>
      <c r="T67" s="2506"/>
      <c r="U67" s="448" t="s">
        <v>149</v>
      </c>
      <c r="V67" s="570" t="s">
        <v>871</v>
      </c>
      <c r="W67" s="2507"/>
      <c r="X67" s="2507"/>
      <c r="Y67" s="853" t="s">
        <v>12</v>
      </c>
      <c r="Z67" s="866" t="s">
        <v>188</v>
      </c>
      <c r="AA67" s="177"/>
      <c r="AD67" s="2401"/>
      <c r="AE67" s="2401"/>
      <c r="AF67" s="2401"/>
      <c r="AG67" s="2401"/>
      <c r="AH67" s="2401"/>
      <c r="AI67" s="2401"/>
      <c r="AJ67" s="2401"/>
      <c r="AK67" s="2401"/>
      <c r="AL67" s="2401"/>
      <c r="AM67" s="2401"/>
      <c r="AN67" s="2401"/>
      <c r="AO67" s="2401"/>
      <c r="AP67" s="2401"/>
      <c r="AQ67" s="2401"/>
      <c r="AR67" s="2401"/>
      <c r="AS67" s="2437"/>
      <c r="AT67" s="1199"/>
      <c r="AV67" s="286"/>
      <c r="AW67" s="604"/>
      <c r="AX67" s="1487"/>
      <c r="AY67" s="286"/>
      <c r="BA67" s="2423">
        <v>26</v>
      </c>
      <c r="BB67" s="2424"/>
      <c r="BC67" s="2424"/>
      <c r="BD67" s="2425"/>
      <c r="BE67" s="2429"/>
      <c r="BF67" s="2430"/>
      <c r="BG67" s="2430"/>
      <c r="BH67" s="694" t="s">
        <v>582</v>
      </c>
      <c r="BI67" s="695"/>
      <c r="BJ67" s="393"/>
      <c r="BK67" s="455"/>
      <c r="BL67" s="456"/>
      <c r="BM67" s="2423">
        <v>26</v>
      </c>
      <c r="BN67" s="2424"/>
      <c r="BO67" s="2424"/>
      <c r="BP67" s="2425"/>
      <c r="BQ67" s="2426"/>
      <c r="BR67" s="2427"/>
      <c r="BS67" s="2427"/>
      <c r="BT67" s="694" t="s">
        <v>582</v>
      </c>
      <c r="BU67" s="695"/>
      <c r="BV67" s="393"/>
      <c r="CR67" s="1549"/>
      <c r="CS67" s="1549"/>
      <c r="CT67" s="1549"/>
      <c r="CU67" s="1549"/>
      <c r="CV67" s="1549"/>
      <c r="CW67" s="1549"/>
      <c r="CX67" s="1549"/>
      <c r="CY67" s="1549"/>
      <c r="CZ67" s="1549"/>
      <c r="DA67" s="1549"/>
      <c r="DB67" s="1549"/>
      <c r="DC67" s="1549"/>
      <c r="DD67" s="1549"/>
      <c r="DE67" s="1549"/>
      <c r="DF67" s="1549"/>
      <c r="DG67" s="1549"/>
      <c r="DH67" s="1549"/>
      <c r="DI67" s="1549"/>
      <c r="DJ67" s="1549"/>
      <c r="DK67" s="1549"/>
      <c r="DL67" s="1549"/>
      <c r="DM67" s="1549"/>
      <c r="DN67" s="1549"/>
    </row>
    <row r="68" spans="1:134" ht="21.75" customHeight="1" thickTop="1">
      <c r="A68" s="6"/>
      <c r="B68" s="68"/>
      <c r="C68" s="2466" t="s">
        <v>1616</v>
      </c>
      <c r="D68" s="2467"/>
      <c r="E68" s="2467"/>
      <c r="F68" s="2467"/>
      <c r="G68" s="2467"/>
      <c r="H68" s="2468"/>
      <c r="I68" s="980"/>
      <c r="J68" s="2455">
        <f>IF(AY36=TRUE,(J60+SUM(S61:T67)),"")</f>
        <v>25</v>
      </c>
      <c r="K68" s="2455"/>
      <c r="L68" s="2457" t="s">
        <v>149</v>
      </c>
      <c r="M68" s="2457" t="s">
        <v>153</v>
      </c>
      <c r="N68" s="2455">
        <f>IF(AY36=TRUE,(N60+SUM(W61:X67)),"")</f>
        <v>22</v>
      </c>
      <c r="O68" s="2455"/>
      <c r="P68" s="2459" t="s">
        <v>12</v>
      </c>
      <c r="Q68" s="2461" t="s">
        <v>188</v>
      </c>
      <c r="R68" s="981"/>
      <c r="S68" s="2455" t="str">
        <f>IF(AY37=TRUE,(S60+SUM(S61:T67)),"")</f>
        <v/>
      </c>
      <c r="T68" s="2455"/>
      <c r="U68" s="2457" t="s">
        <v>149</v>
      </c>
      <c r="V68" s="2457" t="s">
        <v>153</v>
      </c>
      <c r="W68" s="2455" t="str">
        <f>IF(AY37=TRUE,(W60+SUM(W61:X67)),"")</f>
        <v/>
      </c>
      <c r="X68" s="2455"/>
      <c r="Y68" s="2459" t="s">
        <v>12</v>
      </c>
      <c r="Z68" s="2478" t="s">
        <v>188</v>
      </c>
      <c r="AA68" s="177"/>
      <c r="AB68" s="65" t="s">
        <v>218</v>
      </c>
      <c r="AC68" s="2401" t="s">
        <v>2158</v>
      </c>
      <c r="AD68" s="2401"/>
      <c r="AE68" s="2401"/>
      <c r="AF68" s="2401"/>
      <c r="AG68" s="2401"/>
      <c r="AH68" s="2401"/>
      <c r="AI68" s="2401"/>
      <c r="AJ68" s="2401"/>
      <c r="AK68" s="2401"/>
      <c r="AL68" s="2401"/>
      <c r="AM68" s="2401"/>
      <c r="AN68" s="2401"/>
      <c r="AO68" s="2401"/>
      <c r="AP68" s="2401"/>
      <c r="AQ68" s="2401"/>
      <c r="AR68" s="2401"/>
      <c r="AS68" s="2437"/>
      <c r="AT68" s="630"/>
      <c r="AV68" s="286"/>
      <c r="AY68" s="286"/>
      <c r="AZ68" s="454"/>
      <c r="BA68" s="2423">
        <v>27</v>
      </c>
      <c r="BB68" s="2424"/>
      <c r="BC68" s="2424"/>
      <c r="BD68" s="2425"/>
      <c r="BE68" s="2429"/>
      <c r="BF68" s="2430"/>
      <c r="BG68" s="2430"/>
      <c r="BH68" s="694" t="s">
        <v>582</v>
      </c>
      <c r="BI68" s="394"/>
      <c r="BJ68" s="395"/>
      <c r="BK68" s="455"/>
      <c r="BL68" s="456"/>
      <c r="BM68" s="2423">
        <v>27</v>
      </c>
      <c r="BN68" s="2424"/>
      <c r="BO68" s="2424"/>
      <c r="BP68" s="2425"/>
      <c r="BQ68" s="2426"/>
      <c r="BR68" s="2427"/>
      <c r="BS68" s="2427"/>
      <c r="BT68" s="694" t="s">
        <v>582</v>
      </c>
      <c r="BU68" s="394"/>
      <c r="BV68" s="395"/>
      <c r="CR68" s="1549"/>
      <c r="CS68" s="1549"/>
      <c r="CT68" s="1549"/>
      <c r="CU68" s="1549"/>
      <c r="CV68" s="1549"/>
      <c r="CW68" s="1549"/>
      <c r="CX68" s="1549"/>
      <c r="CY68" s="1549"/>
      <c r="CZ68" s="1549"/>
      <c r="DA68" s="1549"/>
      <c r="DB68" s="1549"/>
      <c r="DC68" s="1549"/>
      <c r="DD68" s="1549"/>
      <c r="DE68" s="1549"/>
      <c r="DF68" s="1549"/>
      <c r="DG68" s="1549"/>
      <c r="DH68" s="1549"/>
      <c r="DI68" s="1549"/>
      <c r="DJ68" s="1549"/>
      <c r="DK68" s="1549"/>
      <c r="DL68" s="1549"/>
      <c r="DM68" s="1549"/>
      <c r="DN68" s="1549"/>
    </row>
    <row r="69" spans="1:134" ht="14.15" customHeight="1" thickBot="1">
      <c r="A69" s="6"/>
      <c r="B69" s="68"/>
      <c r="C69" s="2469"/>
      <c r="D69" s="2470"/>
      <c r="E69" s="2470"/>
      <c r="F69" s="2470"/>
      <c r="G69" s="2470"/>
      <c r="H69" s="2471"/>
      <c r="I69" s="982"/>
      <c r="J69" s="2474"/>
      <c r="K69" s="2474"/>
      <c r="L69" s="2475"/>
      <c r="M69" s="2475"/>
      <c r="N69" s="2474"/>
      <c r="O69" s="2474"/>
      <c r="P69" s="2476"/>
      <c r="Q69" s="2477"/>
      <c r="R69" s="453"/>
      <c r="S69" s="2474"/>
      <c r="T69" s="2474"/>
      <c r="U69" s="2475"/>
      <c r="V69" s="2475"/>
      <c r="W69" s="2474"/>
      <c r="X69" s="2474"/>
      <c r="Y69" s="2476"/>
      <c r="Z69" s="2479"/>
      <c r="AA69" s="177"/>
      <c r="AB69" s="65" t="s">
        <v>218</v>
      </c>
      <c r="AC69" s="2401" t="s">
        <v>1242</v>
      </c>
      <c r="AD69" s="2401"/>
      <c r="AE69" s="2401"/>
      <c r="AF69" s="2401"/>
      <c r="AG69" s="2401"/>
      <c r="AH69" s="2401"/>
      <c r="AI69" s="2401"/>
      <c r="AJ69" s="2401"/>
      <c r="AK69" s="2401"/>
      <c r="AL69" s="2401"/>
      <c r="AM69" s="2401"/>
      <c r="AN69" s="2401"/>
      <c r="AO69" s="2401"/>
      <c r="AP69" s="2401"/>
      <c r="AQ69" s="2401"/>
      <c r="AR69" s="2401"/>
      <c r="AS69" s="2437"/>
      <c r="AT69" s="630"/>
      <c r="AV69" s="286"/>
      <c r="AW69" s="595"/>
      <c r="AX69" s="595"/>
      <c r="AY69" s="286"/>
      <c r="AZ69" s="454"/>
      <c r="BA69" s="2423">
        <v>28</v>
      </c>
      <c r="BB69" s="2424"/>
      <c r="BC69" s="2424"/>
      <c r="BD69" s="2425"/>
      <c r="BE69" s="2429"/>
      <c r="BF69" s="2430"/>
      <c r="BG69" s="2430"/>
      <c r="BH69" s="694" t="s">
        <v>582</v>
      </c>
      <c r="BI69" s="394"/>
      <c r="BJ69" s="395"/>
      <c r="BK69" s="455"/>
      <c r="BL69" s="456"/>
      <c r="BM69" s="2423">
        <v>28</v>
      </c>
      <c r="BN69" s="2424"/>
      <c r="BO69" s="2424"/>
      <c r="BP69" s="2425"/>
      <c r="BQ69" s="2426"/>
      <c r="BR69" s="2427"/>
      <c r="BS69" s="2427"/>
      <c r="BT69" s="694" t="s">
        <v>582</v>
      </c>
      <c r="BU69" s="394"/>
      <c r="BV69" s="395"/>
      <c r="CR69" s="1549"/>
      <c r="CS69" s="1549"/>
      <c r="CT69" s="1549"/>
      <c r="CU69" s="1549"/>
      <c r="CV69" s="1549"/>
      <c r="CW69" s="1549"/>
      <c r="CX69" s="1549"/>
      <c r="CY69" s="1549"/>
      <c r="CZ69" s="1549"/>
      <c r="DA69" s="1549"/>
      <c r="DB69" s="1549"/>
      <c r="DC69" s="1549"/>
      <c r="DD69" s="1549"/>
      <c r="DE69" s="1549"/>
      <c r="DF69" s="1549"/>
      <c r="DG69" s="1549"/>
      <c r="DH69" s="1549"/>
      <c r="DI69" s="1549"/>
      <c r="DJ69" s="1549"/>
      <c r="DK69" s="1549"/>
      <c r="DL69" s="1549"/>
      <c r="DM69" s="1549"/>
      <c r="DN69" s="1549"/>
    </row>
    <row r="70" spans="1:134" ht="14.15" customHeight="1">
      <c r="A70" s="6"/>
      <c r="B70" s="68"/>
      <c r="C70" s="2480" t="s">
        <v>1243</v>
      </c>
      <c r="D70" s="2481"/>
      <c r="E70" s="2481"/>
      <c r="F70" s="2481"/>
      <c r="G70" s="2481"/>
      <c r="H70" s="2482"/>
      <c r="I70" s="2486" t="s">
        <v>1090</v>
      </c>
      <c r="J70" s="2487"/>
      <c r="K70" s="2487"/>
      <c r="L70" s="2487"/>
      <c r="M70" s="2487"/>
      <c r="N70" s="2487"/>
      <c r="O70" s="2487"/>
      <c r="P70" s="2487"/>
      <c r="Q70" s="2487"/>
      <c r="R70" s="446"/>
      <c r="S70" s="2490">
        <v>1</v>
      </c>
      <c r="T70" s="2490"/>
      <c r="U70" s="2492" t="s">
        <v>149</v>
      </c>
      <c r="V70" s="2449" t="s">
        <v>871</v>
      </c>
      <c r="W70" s="2451"/>
      <c r="X70" s="2451"/>
      <c r="Y70" s="2453" t="s">
        <v>12</v>
      </c>
      <c r="Z70" s="2472" t="s">
        <v>188</v>
      </c>
      <c r="AA70" s="70"/>
      <c r="AB70" s="197" t="s">
        <v>218</v>
      </c>
      <c r="AC70" s="2494" t="s">
        <v>1245</v>
      </c>
      <c r="AD70" s="2494"/>
      <c r="AE70" s="2494"/>
      <c r="AF70" s="2494"/>
      <c r="AG70" s="2494"/>
      <c r="AH70" s="2494"/>
      <c r="AI70" s="2494"/>
      <c r="AJ70" s="2494"/>
      <c r="AK70" s="2494"/>
      <c r="AL70" s="2494"/>
      <c r="AM70" s="2494"/>
      <c r="AN70" s="2494"/>
      <c r="AO70" s="2494"/>
      <c r="AP70" s="2494"/>
      <c r="AQ70" s="2494"/>
      <c r="AR70" s="2494"/>
      <c r="AS70" s="2495"/>
      <c r="AT70" s="595"/>
      <c r="AV70" s="286"/>
      <c r="AW70" s="595"/>
      <c r="AX70" s="595"/>
      <c r="AY70" s="286"/>
      <c r="AZ70" s="454"/>
      <c r="BA70" s="2423">
        <v>29</v>
      </c>
      <c r="BB70" s="2424"/>
      <c r="BC70" s="2424"/>
      <c r="BD70" s="2425"/>
      <c r="BE70" s="2429"/>
      <c r="BF70" s="2430"/>
      <c r="BG70" s="2430"/>
      <c r="BH70" s="694" t="s">
        <v>582</v>
      </c>
      <c r="BI70" s="394"/>
      <c r="BJ70" s="395"/>
      <c r="BK70" s="455"/>
      <c r="BL70" s="456"/>
      <c r="BM70" s="2423">
        <v>29</v>
      </c>
      <c r="BN70" s="2424"/>
      <c r="BO70" s="2424"/>
      <c r="BP70" s="2425"/>
      <c r="BQ70" s="2426"/>
      <c r="BR70" s="2427"/>
      <c r="BS70" s="2427"/>
      <c r="BT70" s="694" t="s">
        <v>582</v>
      </c>
      <c r="BU70" s="394"/>
      <c r="BV70" s="395"/>
      <c r="CR70" s="1516"/>
      <c r="CS70" s="1516"/>
      <c r="CT70" s="1516"/>
      <c r="CU70" s="1516"/>
      <c r="CV70" s="1516"/>
      <c r="CW70" s="1516"/>
      <c r="CX70" s="1516"/>
      <c r="CY70" s="1516"/>
      <c r="CZ70" s="1516"/>
      <c r="DA70" s="1516"/>
      <c r="DB70" s="1516"/>
      <c r="DC70" s="1516"/>
      <c r="DD70" s="1516"/>
      <c r="DE70" s="1516"/>
      <c r="DF70" s="1516"/>
      <c r="DG70" s="1516"/>
      <c r="DH70" s="1516"/>
      <c r="DI70" s="1516"/>
      <c r="DJ70" s="1516"/>
      <c r="DK70" s="1516"/>
      <c r="DL70" s="1516"/>
      <c r="DM70" s="1516"/>
      <c r="DN70" s="1516"/>
    </row>
    <row r="71" spans="1:134" ht="13.5" customHeight="1">
      <c r="A71" s="6"/>
      <c r="B71" s="68"/>
      <c r="C71" s="2483"/>
      <c r="D71" s="2484"/>
      <c r="E71" s="2484"/>
      <c r="F71" s="2484"/>
      <c r="G71" s="2484"/>
      <c r="H71" s="2485"/>
      <c r="I71" s="2488"/>
      <c r="J71" s="2489"/>
      <c r="K71" s="2489"/>
      <c r="L71" s="2489"/>
      <c r="M71" s="2489"/>
      <c r="N71" s="2489"/>
      <c r="O71" s="2489"/>
      <c r="P71" s="2489"/>
      <c r="Q71" s="2489"/>
      <c r="S71" s="2491"/>
      <c r="T71" s="2491"/>
      <c r="U71" s="2493"/>
      <c r="V71" s="2450"/>
      <c r="W71" s="2452"/>
      <c r="X71" s="2452"/>
      <c r="Y71" s="2454"/>
      <c r="Z71" s="2473"/>
      <c r="AA71" s="177"/>
      <c r="AB71" s="602" t="s">
        <v>15</v>
      </c>
      <c r="AC71" s="2287" t="s">
        <v>240</v>
      </c>
      <c r="AD71" s="2287"/>
      <c r="AE71" s="2287"/>
      <c r="AF71" s="2287"/>
      <c r="AG71" s="2287"/>
      <c r="AH71" s="2287"/>
      <c r="AI71" s="2287"/>
      <c r="AJ71" s="2287"/>
      <c r="AK71" s="2287"/>
      <c r="AL71" s="2287"/>
      <c r="AM71" s="2287"/>
      <c r="AN71" s="2287"/>
      <c r="AO71" s="2287"/>
      <c r="AP71" s="2287"/>
      <c r="AQ71" s="2287"/>
      <c r="AR71" s="2287"/>
      <c r="AS71" s="2403"/>
      <c r="AT71" s="1200"/>
      <c r="AW71" s="595"/>
      <c r="AX71" s="2428"/>
      <c r="AY71" s="64"/>
      <c r="AZ71" s="454"/>
      <c r="BA71" s="2423">
        <v>30</v>
      </c>
      <c r="BB71" s="2424"/>
      <c r="BC71" s="2424"/>
      <c r="BD71" s="2425"/>
      <c r="BE71" s="2429"/>
      <c r="BF71" s="2430"/>
      <c r="BG71" s="2430"/>
      <c r="BH71" s="694" t="s">
        <v>582</v>
      </c>
      <c r="BI71" s="394"/>
      <c r="BJ71" s="395"/>
      <c r="BK71" s="455"/>
      <c r="BL71" s="456"/>
      <c r="BM71" s="2423">
        <v>30</v>
      </c>
      <c r="BN71" s="2424"/>
      <c r="BO71" s="2424"/>
      <c r="BP71" s="2425"/>
      <c r="BQ71" s="2426"/>
      <c r="BR71" s="2427"/>
      <c r="BS71" s="2427"/>
      <c r="BT71" s="694" t="s">
        <v>582</v>
      </c>
      <c r="BU71" s="394"/>
      <c r="BV71" s="395"/>
    </row>
    <row r="72" spans="1:134" ht="14.15" customHeight="1" thickBot="1">
      <c r="A72" s="6"/>
      <c r="B72" s="68"/>
      <c r="C72" s="2446" t="s">
        <v>1244</v>
      </c>
      <c r="D72" s="2447"/>
      <c r="E72" s="2447"/>
      <c r="F72" s="2447"/>
      <c r="G72" s="2447"/>
      <c r="H72" s="2448"/>
      <c r="I72" s="2463" t="s">
        <v>1084</v>
      </c>
      <c r="J72" s="2464"/>
      <c r="K72" s="2464"/>
      <c r="L72" s="2464"/>
      <c r="M72" s="2464"/>
      <c r="N72" s="2464"/>
      <c r="O72" s="2464"/>
      <c r="P72" s="2464"/>
      <c r="Q72" s="2464"/>
      <c r="R72" s="618"/>
      <c r="S72" s="2465"/>
      <c r="T72" s="2465"/>
      <c r="U72" s="618" t="s">
        <v>149</v>
      </c>
      <c r="V72" s="619" t="s">
        <v>871</v>
      </c>
      <c r="W72" s="2421"/>
      <c r="X72" s="2421"/>
      <c r="Y72" s="620" t="s">
        <v>12</v>
      </c>
      <c r="Z72" s="621" t="s">
        <v>188</v>
      </c>
      <c r="AA72" s="177"/>
      <c r="AC72" s="2287"/>
      <c r="AD72" s="2287"/>
      <c r="AE72" s="2287"/>
      <c r="AF72" s="2287"/>
      <c r="AG72" s="2287"/>
      <c r="AH72" s="2287"/>
      <c r="AI72" s="2287"/>
      <c r="AJ72" s="2287"/>
      <c r="AK72" s="2287"/>
      <c r="AL72" s="2287"/>
      <c r="AM72" s="2287"/>
      <c r="AN72" s="2287"/>
      <c r="AO72" s="2287"/>
      <c r="AP72" s="2287"/>
      <c r="AQ72" s="2287"/>
      <c r="AR72" s="2287"/>
      <c r="AS72" s="2403"/>
      <c r="AT72" s="1200"/>
      <c r="AW72" s="595"/>
      <c r="AX72" s="2428"/>
      <c r="AY72" s="286"/>
      <c r="BA72" s="2423">
        <v>31</v>
      </c>
      <c r="BB72" s="2424"/>
      <c r="BC72" s="2424"/>
      <c r="BD72" s="2425"/>
      <c r="BE72" s="2429"/>
      <c r="BF72" s="2430"/>
      <c r="BG72" s="2430"/>
      <c r="BH72" s="694" t="s">
        <v>582</v>
      </c>
      <c r="BI72" s="695"/>
      <c r="BJ72" s="393"/>
      <c r="BK72" s="455"/>
      <c r="BL72" s="456"/>
      <c r="BM72" s="2423">
        <v>31</v>
      </c>
      <c r="BN72" s="2424"/>
      <c r="BO72" s="2424"/>
      <c r="BP72" s="2425"/>
      <c r="BQ72" s="2426"/>
      <c r="BR72" s="2427"/>
      <c r="BS72" s="2427"/>
      <c r="BT72" s="694" t="s">
        <v>582</v>
      </c>
      <c r="BU72" s="695"/>
      <c r="BV72" s="393"/>
    </row>
    <row r="73" spans="1:134" ht="14.15" customHeight="1" thickTop="1">
      <c r="A73" s="6"/>
      <c r="B73" s="68"/>
      <c r="C73" s="2440" t="s">
        <v>233</v>
      </c>
      <c r="D73" s="2441"/>
      <c r="E73" s="2441"/>
      <c r="F73" s="2441"/>
      <c r="G73" s="2441"/>
      <c r="H73" s="2442"/>
      <c r="I73" s="980"/>
      <c r="J73" s="2455">
        <f>IF(AY36=TRUE,(J60+SUM(S61:T67)+SUM(S70:T72)),"")</f>
        <v>26</v>
      </c>
      <c r="K73" s="2455"/>
      <c r="L73" s="2457" t="s">
        <v>149</v>
      </c>
      <c r="M73" s="2457" t="s">
        <v>153</v>
      </c>
      <c r="N73" s="2455">
        <f>IF(AY36=TRUE,(N60+SUM(W61:X67)+SUM(W70:X72)),"")</f>
        <v>22</v>
      </c>
      <c r="O73" s="2455"/>
      <c r="P73" s="2459" t="s">
        <v>12</v>
      </c>
      <c r="Q73" s="2461" t="s">
        <v>188</v>
      </c>
      <c r="R73" s="981"/>
      <c r="S73" s="2455" t="str">
        <f>IF(AY37=TRUE,(S60+SUM(S61:T67)+SUM(S70:T72)),"")</f>
        <v/>
      </c>
      <c r="T73" s="2455"/>
      <c r="U73" s="2457" t="s">
        <v>149</v>
      </c>
      <c r="V73" s="2457" t="s">
        <v>153</v>
      </c>
      <c r="W73" s="2455" t="str">
        <f>IF(AY37=TRUE,(W60+SUM(W61:X67)+SUM(W70:X72)),"")</f>
        <v/>
      </c>
      <c r="X73" s="2455"/>
      <c r="Y73" s="2459" t="s">
        <v>12</v>
      </c>
      <c r="Z73" s="2461" t="s">
        <v>188</v>
      </c>
      <c r="AA73" s="70"/>
      <c r="AB73" s="602" t="s">
        <v>1085</v>
      </c>
      <c r="AC73" s="2401" t="s">
        <v>1086</v>
      </c>
      <c r="AD73" s="2401"/>
      <c r="AE73" s="2401"/>
      <c r="AF73" s="2401"/>
      <c r="AG73" s="2401"/>
      <c r="AH73" s="2401"/>
      <c r="AI73" s="2401"/>
      <c r="AJ73" s="2401"/>
      <c r="AK73" s="2401"/>
      <c r="AL73" s="2401"/>
      <c r="AM73" s="2401"/>
      <c r="AN73" s="2401"/>
      <c r="AO73" s="2401"/>
      <c r="AP73" s="2401"/>
      <c r="AQ73" s="2401"/>
      <c r="AR73" s="2401"/>
      <c r="AS73" s="2437"/>
      <c r="AT73" s="1200"/>
      <c r="AW73" s="595"/>
      <c r="AX73" s="2428"/>
      <c r="AY73" s="286"/>
      <c r="BA73" s="2423">
        <v>32</v>
      </c>
      <c r="BB73" s="2424"/>
      <c r="BC73" s="2424"/>
      <c r="BD73" s="2425"/>
      <c r="BE73" s="2429"/>
      <c r="BF73" s="2430"/>
      <c r="BG73" s="2430"/>
      <c r="BH73" s="694" t="s">
        <v>582</v>
      </c>
      <c r="BI73" s="394"/>
      <c r="BJ73" s="395"/>
      <c r="BK73" s="455"/>
      <c r="BL73" s="456"/>
      <c r="BM73" s="2423">
        <v>32</v>
      </c>
      <c r="BN73" s="2424"/>
      <c r="BO73" s="2424"/>
      <c r="BP73" s="2425"/>
      <c r="BQ73" s="2426"/>
      <c r="BR73" s="2427"/>
      <c r="BS73" s="2427"/>
      <c r="BT73" s="694" t="s">
        <v>582</v>
      </c>
      <c r="BU73" s="394"/>
      <c r="BV73" s="395"/>
    </row>
    <row r="74" spans="1:134" ht="14.15" customHeight="1">
      <c r="A74" s="6"/>
      <c r="B74" s="68"/>
      <c r="C74" s="2443"/>
      <c r="D74" s="2444"/>
      <c r="E74" s="2444"/>
      <c r="F74" s="2444"/>
      <c r="G74" s="2444"/>
      <c r="H74" s="2445"/>
      <c r="I74" s="983"/>
      <c r="J74" s="2456"/>
      <c r="K74" s="2456"/>
      <c r="L74" s="2458"/>
      <c r="M74" s="2458"/>
      <c r="N74" s="2456"/>
      <c r="O74" s="2456"/>
      <c r="P74" s="2460"/>
      <c r="Q74" s="2462"/>
      <c r="R74" s="984"/>
      <c r="S74" s="2456"/>
      <c r="T74" s="2456"/>
      <c r="U74" s="2458"/>
      <c r="V74" s="2458"/>
      <c r="W74" s="2456"/>
      <c r="X74" s="2456"/>
      <c r="Y74" s="2460"/>
      <c r="Z74" s="2462"/>
      <c r="AA74" s="70"/>
      <c r="AB74" s="66"/>
      <c r="AC74" s="615"/>
      <c r="AD74" s="615"/>
      <c r="AE74" s="615"/>
      <c r="AF74" s="615"/>
      <c r="AG74" s="615"/>
      <c r="AH74" s="615"/>
      <c r="AI74" s="615"/>
      <c r="AJ74" s="615"/>
      <c r="AK74" s="615"/>
      <c r="AL74" s="615"/>
      <c r="AM74" s="615"/>
      <c r="AN74" s="615"/>
      <c r="AO74" s="615"/>
      <c r="AP74" s="615"/>
      <c r="AQ74" s="615"/>
      <c r="AR74" s="615"/>
      <c r="AS74" s="616"/>
      <c r="AT74" s="615"/>
      <c r="AW74" s="104"/>
      <c r="AX74" s="2428"/>
      <c r="AY74" s="286"/>
      <c r="BA74" s="2423">
        <v>33</v>
      </c>
      <c r="BB74" s="2424"/>
      <c r="BC74" s="2424"/>
      <c r="BD74" s="2425"/>
      <c r="BE74" s="2429"/>
      <c r="BF74" s="2430"/>
      <c r="BG74" s="2430"/>
      <c r="BH74" s="694" t="s">
        <v>582</v>
      </c>
      <c r="BI74" s="394"/>
      <c r="BJ74" s="395"/>
      <c r="BK74" s="455"/>
      <c r="BL74" s="456"/>
      <c r="BM74" s="2423">
        <v>33</v>
      </c>
      <c r="BN74" s="2424"/>
      <c r="BO74" s="2424"/>
      <c r="BP74" s="2425"/>
      <c r="BQ74" s="2426"/>
      <c r="BR74" s="2427"/>
      <c r="BS74" s="2427"/>
      <c r="BT74" s="694" t="s">
        <v>582</v>
      </c>
      <c r="BU74" s="394"/>
      <c r="BV74" s="395"/>
    </row>
    <row r="75" spans="1:134" ht="14.15" customHeight="1">
      <c r="A75" s="6"/>
      <c r="B75" s="68"/>
      <c r="C75" s="607"/>
      <c r="D75" s="607"/>
      <c r="E75" s="607"/>
      <c r="F75" s="607"/>
      <c r="G75" s="607"/>
      <c r="H75" s="607"/>
      <c r="I75" s="601"/>
      <c r="J75" s="601"/>
      <c r="K75" s="601"/>
      <c r="L75" s="601"/>
      <c r="M75" s="601"/>
      <c r="N75" s="601"/>
      <c r="O75" s="601"/>
      <c r="P75" s="601"/>
      <c r="Q75" s="601"/>
      <c r="R75" s="601"/>
      <c r="S75" s="596"/>
      <c r="T75" s="596"/>
      <c r="U75" s="601"/>
      <c r="V75" s="276"/>
      <c r="W75" s="608"/>
      <c r="X75" s="608"/>
      <c r="Y75" s="597"/>
      <c r="Z75" s="65"/>
      <c r="AA75" s="70"/>
      <c r="AB75" s="276" t="s">
        <v>40</v>
      </c>
      <c r="AC75" s="2401" t="s">
        <v>716</v>
      </c>
      <c r="AD75" s="2401"/>
      <c r="AE75" s="2401"/>
      <c r="AF75" s="2401"/>
      <c r="AG75" s="2401"/>
      <c r="AH75" s="2401"/>
      <c r="AI75" s="2401"/>
      <c r="AJ75" s="2401"/>
      <c r="AK75" s="2401"/>
      <c r="AL75" s="2401"/>
      <c r="AM75" s="2401"/>
      <c r="AN75" s="2401"/>
      <c r="AO75" s="2401"/>
      <c r="AP75" s="2401"/>
      <c r="AQ75" s="2401"/>
      <c r="AR75" s="2401"/>
      <c r="AS75" s="2437"/>
      <c r="AT75" s="615"/>
      <c r="AW75" s="104"/>
      <c r="AX75" s="104"/>
      <c r="AY75" s="286"/>
      <c r="BA75" s="2423">
        <v>34</v>
      </c>
      <c r="BB75" s="2424"/>
      <c r="BC75" s="2424"/>
      <c r="BD75" s="2425"/>
      <c r="BE75" s="2429"/>
      <c r="BF75" s="2430"/>
      <c r="BG75" s="2430"/>
      <c r="BH75" s="694" t="s">
        <v>582</v>
      </c>
      <c r="BI75" s="394"/>
      <c r="BJ75" s="395"/>
      <c r="BK75" s="455"/>
      <c r="BL75" s="456"/>
      <c r="BM75" s="2423">
        <v>34</v>
      </c>
      <c r="BN75" s="2424"/>
      <c r="BO75" s="2424"/>
      <c r="BP75" s="2425"/>
      <c r="BQ75" s="2426"/>
      <c r="BR75" s="2427"/>
      <c r="BS75" s="2427"/>
      <c r="BT75" s="694" t="s">
        <v>582</v>
      </c>
      <c r="BU75" s="394"/>
      <c r="BV75" s="395"/>
    </row>
    <row r="76" spans="1:134" ht="14.15" customHeight="1">
      <c r="A76" s="6"/>
      <c r="B76" s="68"/>
      <c r="D76" s="6" t="s">
        <v>1617</v>
      </c>
      <c r="E76" s="72"/>
      <c r="F76" s="72"/>
      <c r="G76" s="72"/>
      <c r="H76" s="72"/>
      <c r="I76" s="72"/>
      <c r="J76" s="72"/>
      <c r="K76" s="72"/>
      <c r="L76" s="72"/>
      <c r="M76" s="72"/>
      <c r="N76" s="72"/>
      <c r="O76" s="72"/>
      <c r="P76" s="72"/>
      <c r="Q76" s="72"/>
      <c r="R76" s="72"/>
      <c r="S76" s="10"/>
      <c r="T76" s="10"/>
      <c r="U76" s="10"/>
      <c r="V76" s="10"/>
      <c r="W76" s="10"/>
      <c r="X76" s="10"/>
      <c r="Y76" s="10"/>
      <c r="AA76" s="70"/>
      <c r="AB76" s="276"/>
      <c r="AC76" s="2401"/>
      <c r="AD76" s="2401"/>
      <c r="AE76" s="2401"/>
      <c r="AF76" s="2401"/>
      <c r="AG76" s="2401"/>
      <c r="AH76" s="2401"/>
      <c r="AI76" s="2401"/>
      <c r="AJ76" s="2401"/>
      <c r="AK76" s="2401"/>
      <c r="AL76" s="2401"/>
      <c r="AM76" s="2401"/>
      <c r="AN76" s="2401"/>
      <c r="AO76" s="2401"/>
      <c r="AP76" s="2401"/>
      <c r="AQ76" s="2401"/>
      <c r="AR76" s="2401"/>
      <c r="AS76" s="2437"/>
      <c r="AT76" s="595"/>
      <c r="AU76" s="595"/>
      <c r="AV76" s="595"/>
      <c r="AW76" s="104"/>
      <c r="AX76" s="104"/>
      <c r="AY76" s="286"/>
      <c r="BA76" s="2423">
        <v>35</v>
      </c>
      <c r="BB76" s="2424"/>
      <c r="BC76" s="2424"/>
      <c r="BD76" s="2425"/>
      <c r="BE76" s="2429"/>
      <c r="BF76" s="2430"/>
      <c r="BG76" s="2430"/>
      <c r="BH76" s="694" t="s">
        <v>582</v>
      </c>
      <c r="BI76" s="394"/>
      <c r="BJ76" s="395"/>
      <c r="BK76" s="455"/>
      <c r="BL76" s="456"/>
      <c r="BM76" s="2423">
        <v>35</v>
      </c>
      <c r="BN76" s="2424"/>
      <c r="BO76" s="2424"/>
      <c r="BP76" s="2425"/>
      <c r="BQ76" s="2426"/>
      <c r="BR76" s="2427"/>
      <c r="BS76" s="2427"/>
      <c r="BT76" s="694" t="s">
        <v>582</v>
      </c>
      <c r="BU76" s="394"/>
      <c r="BV76" s="395"/>
    </row>
    <row r="77" spans="1:134" ht="14.15" customHeight="1">
      <c r="A77" s="6"/>
      <c r="B77" s="68"/>
      <c r="S77" s="6"/>
      <c r="T77" s="96"/>
      <c r="U77" s="96"/>
      <c r="V77" s="97"/>
      <c r="W77" s="98"/>
      <c r="X77" s="98"/>
      <c r="Y77" s="6"/>
      <c r="AA77" s="70"/>
      <c r="AB77" s="197" t="s">
        <v>165</v>
      </c>
      <c r="AC77" s="2401" t="s">
        <v>2062</v>
      </c>
      <c r="AD77" s="2401"/>
      <c r="AE77" s="2401"/>
      <c r="AF77" s="2401"/>
      <c r="AG77" s="2401"/>
      <c r="AH77" s="2401"/>
      <c r="AI77" s="2401"/>
      <c r="AJ77" s="2401"/>
      <c r="AK77" s="2401"/>
      <c r="AL77" s="2401"/>
      <c r="AM77" s="2401"/>
      <c r="AN77" s="2401"/>
      <c r="AO77" s="2401"/>
      <c r="AP77" s="2401"/>
      <c r="AQ77" s="2401"/>
      <c r="AR77" s="2401"/>
      <c r="AS77" s="2437"/>
      <c r="AT77" s="595"/>
      <c r="AU77" s="595"/>
      <c r="AV77" s="595"/>
      <c r="AW77" s="84"/>
      <c r="AX77" s="84"/>
      <c r="AY77" s="286"/>
      <c r="BA77" s="2423">
        <v>36</v>
      </c>
      <c r="BB77" s="2424"/>
      <c r="BC77" s="2424"/>
      <c r="BD77" s="2425"/>
      <c r="BE77" s="2429"/>
      <c r="BF77" s="2430"/>
      <c r="BG77" s="2430"/>
      <c r="BH77" s="694" t="s">
        <v>582</v>
      </c>
      <c r="BI77" s="695"/>
      <c r="BJ77" s="393"/>
      <c r="BK77" s="455"/>
      <c r="BL77" s="456"/>
      <c r="BM77" s="2423">
        <v>36</v>
      </c>
      <c r="BN77" s="2424"/>
      <c r="BO77" s="2424"/>
      <c r="BP77" s="2425"/>
      <c r="BQ77" s="2426"/>
      <c r="BR77" s="2427"/>
      <c r="BS77" s="2427"/>
      <c r="BT77" s="694" t="s">
        <v>582</v>
      </c>
      <c r="BU77" s="695"/>
      <c r="BV77" s="393"/>
    </row>
    <row r="78" spans="1:134" ht="14.15" customHeight="1" thickBot="1">
      <c r="A78" s="6"/>
      <c r="B78" s="68"/>
      <c r="D78" s="6" t="s">
        <v>1618</v>
      </c>
      <c r="T78" s="6"/>
      <c r="U78" s="6"/>
      <c r="V78" s="6"/>
      <c r="AA78" s="70"/>
      <c r="AB78" s="159"/>
      <c r="AC78" s="2438"/>
      <c r="AD78" s="2438"/>
      <c r="AE78" s="2438"/>
      <c r="AF78" s="2438"/>
      <c r="AG78" s="2438"/>
      <c r="AH78" s="2438"/>
      <c r="AI78" s="2438"/>
      <c r="AJ78" s="2438"/>
      <c r="AK78" s="2438"/>
      <c r="AL78" s="2438"/>
      <c r="AM78" s="2438"/>
      <c r="AN78" s="2438"/>
      <c r="AO78" s="2438"/>
      <c r="AP78" s="2438"/>
      <c r="AQ78" s="2438"/>
      <c r="AR78" s="2438"/>
      <c r="AS78" s="2439"/>
      <c r="AT78" s="595"/>
      <c r="AU78" s="104"/>
      <c r="AV78" s="104"/>
      <c r="AW78" s="84"/>
      <c r="AX78" s="84"/>
      <c r="AY78" s="286"/>
      <c r="BA78" s="2423">
        <v>37</v>
      </c>
      <c r="BB78" s="2424"/>
      <c r="BC78" s="2424"/>
      <c r="BD78" s="2425"/>
      <c r="BE78" s="2429"/>
      <c r="BF78" s="2430"/>
      <c r="BG78" s="2430"/>
      <c r="BH78" s="694" t="s">
        <v>582</v>
      </c>
      <c r="BI78" s="394"/>
      <c r="BJ78" s="395"/>
      <c r="BK78" s="455"/>
      <c r="BL78" s="456"/>
      <c r="BM78" s="2423">
        <v>37</v>
      </c>
      <c r="BN78" s="2424"/>
      <c r="BO78" s="2424"/>
      <c r="BP78" s="2425"/>
      <c r="BQ78" s="2426"/>
      <c r="BR78" s="2427"/>
      <c r="BS78" s="2427"/>
      <c r="BT78" s="694" t="s">
        <v>582</v>
      </c>
      <c r="BU78" s="394"/>
      <c r="BV78" s="395"/>
    </row>
    <row r="79" spans="1:134" ht="14.15" customHeight="1">
      <c r="A79" s="6"/>
      <c r="B79" s="68"/>
      <c r="S79" s="6"/>
      <c r="T79" s="96"/>
      <c r="U79" s="96"/>
      <c r="V79" s="97"/>
      <c r="W79" s="98"/>
      <c r="X79" s="98"/>
      <c r="Y79" s="6"/>
      <c r="AA79" s="177"/>
      <c r="AC79" s="104"/>
      <c r="AD79" s="104"/>
      <c r="AE79" s="104"/>
      <c r="AF79" s="104"/>
      <c r="AG79" s="104"/>
      <c r="AH79" s="104"/>
      <c r="AI79" s="104"/>
      <c r="AJ79" s="104"/>
      <c r="AK79" s="104"/>
      <c r="AL79" s="104"/>
      <c r="AM79" s="104"/>
      <c r="AN79" s="104"/>
      <c r="AO79" s="104"/>
      <c r="AP79" s="104"/>
      <c r="AQ79" s="104"/>
      <c r="AR79" s="104"/>
      <c r="AS79" s="104"/>
      <c r="AT79" s="595"/>
      <c r="AU79" s="104"/>
      <c r="AV79" s="104"/>
      <c r="AY79" s="286"/>
      <c r="BA79" s="2423">
        <v>38</v>
      </c>
      <c r="BB79" s="2424"/>
      <c r="BC79" s="2424"/>
      <c r="BD79" s="2425"/>
      <c r="BE79" s="2429"/>
      <c r="BF79" s="2430"/>
      <c r="BG79" s="2430"/>
      <c r="BH79" s="694" t="s">
        <v>582</v>
      </c>
      <c r="BI79" s="394"/>
      <c r="BJ79" s="395"/>
      <c r="BK79" s="455"/>
      <c r="BL79" s="456"/>
      <c r="BM79" s="2423">
        <v>38</v>
      </c>
      <c r="BN79" s="2424"/>
      <c r="BO79" s="2424"/>
      <c r="BP79" s="2425"/>
      <c r="BQ79" s="2426"/>
      <c r="BR79" s="2427"/>
      <c r="BS79" s="2427"/>
      <c r="BT79" s="694" t="s">
        <v>582</v>
      </c>
      <c r="BU79" s="394"/>
      <c r="BV79" s="395"/>
    </row>
    <row r="80" spans="1:134" ht="14.15" customHeight="1" thickBot="1">
      <c r="A80" s="6"/>
      <c r="B80" s="106"/>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C80" s="104"/>
      <c r="AD80" s="104"/>
      <c r="AE80" s="104"/>
      <c r="AF80" s="104"/>
      <c r="AG80" s="104"/>
      <c r="AH80" s="104"/>
      <c r="AI80" s="104"/>
      <c r="AJ80" s="104"/>
      <c r="AK80" s="104"/>
      <c r="AL80" s="104"/>
      <c r="AM80" s="104"/>
      <c r="AN80" s="104"/>
      <c r="AO80" s="104"/>
      <c r="AP80" s="104"/>
      <c r="AQ80" s="104"/>
      <c r="AR80" s="104"/>
      <c r="AS80" s="104"/>
      <c r="AT80" s="104"/>
      <c r="AU80" s="104"/>
      <c r="AV80" s="104"/>
      <c r="BA80" s="2423">
        <v>39</v>
      </c>
      <c r="BB80" s="2424"/>
      <c r="BC80" s="2424"/>
      <c r="BD80" s="2425"/>
      <c r="BE80" s="2429"/>
      <c r="BF80" s="2430"/>
      <c r="BG80" s="2430"/>
      <c r="BH80" s="694" t="s">
        <v>582</v>
      </c>
      <c r="BI80" s="394"/>
      <c r="BJ80" s="395"/>
      <c r="BK80" s="455"/>
      <c r="BL80" s="456"/>
      <c r="BM80" s="2423">
        <v>39</v>
      </c>
      <c r="BN80" s="2424"/>
      <c r="BO80" s="2424"/>
      <c r="BP80" s="2425"/>
      <c r="BQ80" s="2426"/>
      <c r="BR80" s="2427"/>
      <c r="BS80" s="2427"/>
      <c r="BT80" s="694" t="s">
        <v>582</v>
      </c>
      <c r="BU80" s="394"/>
      <c r="BV80" s="395"/>
    </row>
    <row r="81" spans="1:74" ht="14.15" customHeight="1">
      <c r="A81" s="6"/>
      <c r="B81" s="6"/>
      <c r="AA81" s="112"/>
      <c r="AC81" s="104"/>
      <c r="AD81" s="104"/>
      <c r="AE81" s="104"/>
      <c r="AF81" s="104"/>
      <c r="AG81" s="104"/>
      <c r="AH81" s="104"/>
      <c r="AI81" s="104"/>
      <c r="AJ81" s="104"/>
      <c r="AK81" s="104"/>
      <c r="AL81" s="104"/>
      <c r="AM81" s="104"/>
      <c r="AN81" s="104"/>
      <c r="AO81" s="104"/>
      <c r="AP81" s="104"/>
      <c r="AQ81" s="104"/>
      <c r="AR81" s="104"/>
      <c r="AS81" s="104"/>
      <c r="AT81" s="104"/>
      <c r="BA81" s="2423">
        <v>40</v>
      </c>
      <c r="BB81" s="2424"/>
      <c r="BC81" s="2424"/>
      <c r="BD81" s="2425"/>
      <c r="BE81" s="2429"/>
      <c r="BF81" s="2430"/>
      <c r="BG81" s="2430"/>
      <c r="BH81" s="694" t="s">
        <v>582</v>
      </c>
      <c r="BI81" s="394"/>
      <c r="BJ81" s="395"/>
      <c r="BK81" s="455"/>
      <c r="BL81" s="456"/>
      <c r="BM81" s="2423">
        <v>40</v>
      </c>
      <c r="BN81" s="2424"/>
      <c r="BO81" s="2424"/>
      <c r="BP81" s="2425"/>
      <c r="BQ81" s="2426"/>
      <c r="BR81" s="2427"/>
      <c r="BS81" s="2427"/>
      <c r="BT81" s="694" t="s">
        <v>582</v>
      </c>
      <c r="BU81" s="394"/>
      <c r="BV81" s="395"/>
    </row>
    <row r="82" spans="1:74" ht="14.15" customHeight="1">
      <c r="A82" s="6"/>
      <c r="B82" s="6"/>
      <c r="AT82" s="104"/>
      <c r="AY82" s="457"/>
      <c r="BA82" s="2423">
        <v>41</v>
      </c>
      <c r="BB82" s="2424"/>
      <c r="BC82" s="2424"/>
      <c r="BD82" s="2425"/>
      <c r="BE82" s="2429"/>
      <c r="BF82" s="2430"/>
      <c r="BG82" s="2430"/>
      <c r="BH82" s="694" t="s">
        <v>582</v>
      </c>
      <c r="BI82" s="695"/>
      <c r="BJ82" s="393"/>
      <c r="BK82" s="455"/>
      <c r="BL82" s="456"/>
      <c r="BM82" s="2423">
        <v>41</v>
      </c>
      <c r="BN82" s="2424"/>
      <c r="BO82" s="2424"/>
      <c r="BP82" s="2425"/>
      <c r="BQ82" s="2426"/>
      <c r="BR82" s="2427"/>
      <c r="BS82" s="2427"/>
      <c r="BT82" s="694" t="s">
        <v>582</v>
      </c>
      <c r="BU82" s="695"/>
      <c r="BV82" s="393"/>
    </row>
    <row r="83" spans="1:74" ht="14.15" customHeight="1">
      <c r="A83" s="6"/>
      <c r="B83" s="6"/>
      <c r="AY83" s="457"/>
      <c r="BA83" s="2423">
        <v>42</v>
      </c>
      <c r="BB83" s="2424"/>
      <c r="BC83" s="2424"/>
      <c r="BD83" s="2425"/>
      <c r="BE83" s="2429"/>
      <c r="BF83" s="2430"/>
      <c r="BG83" s="2430"/>
      <c r="BH83" s="694" t="s">
        <v>582</v>
      </c>
      <c r="BI83" s="394"/>
      <c r="BJ83" s="395"/>
      <c r="BK83" s="455"/>
      <c r="BL83" s="456"/>
      <c r="BM83" s="2423">
        <v>42</v>
      </c>
      <c r="BN83" s="2424"/>
      <c r="BO83" s="2424"/>
      <c r="BP83" s="2425"/>
      <c r="BQ83" s="2426"/>
      <c r="BR83" s="2427"/>
      <c r="BS83" s="2427"/>
      <c r="BT83" s="694" t="s">
        <v>582</v>
      </c>
      <c r="BU83" s="394"/>
      <c r="BV83" s="395"/>
    </row>
    <row r="84" spans="1:74" ht="14.15" customHeight="1">
      <c r="A84" s="6"/>
      <c r="B84" s="6"/>
      <c r="AY84" s="457"/>
      <c r="BA84" s="2423">
        <v>43</v>
      </c>
      <c r="BB84" s="2424"/>
      <c r="BC84" s="2424"/>
      <c r="BD84" s="2425"/>
      <c r="BE84" s="2429"/>
      <c r="BF84" s="2430"/>
      <c r="BG84" s="2430"/>
      <c r="BH84" s="694" t="s">
        <v>582</v>
      </c>
      <c r="BI84" s="394"/>
      <c r="BJ84" s="395"/>
      <c r="BK84" s="455"/>
      <c r="BL84" s="456"/>
      <c r="BM84" s="2423">
        <v>43</v>
      </c>
      <c r="BN84" s="2424"/>
      <c r="BO84" s="2424"/>
      <c r="BP84" s="2425"/>
      <c r="BQ84" s="2426"/>
      <c r="BR84" s="2427"/>
      <c r="BS84" s="2427"/>
      <c r="BT84" s="694" t="s">
        <v>582</v>
      </c>
      <c r="BU84" s="394"/>
      <c r="BV84" s="395"/>
    </row>
    <row r="85" spans="1:74" ht="14.15" customHeight="1">
      <c r="B85" s="6"/>
      <c r="AY85" s="457"/>
      <c r="BA85" s="2423">
        <v>44</v>
      </c>
      <c r="BB85" s="2424"/>
      <c r="BC85" s="2424"/>
      <c r="BD85" s="2425"/>
      <c r="BE85" s="2426"/>
      <c r="BF85" s="2427"/>
      <c r="BG85" s="2427"/>
      <c r="BH85" s="694" t="s">
        <v>582</v>
      </c>
      <c r="BI85" s="394"/>
      <c r="BJ85" s="395"/>
      <c r="BK85" s="455"/>
      <c r="BL85" s="456"/>
      <c r="BM85" s="2423">
        <v>44</v>
      </c>
      <c r="BN85" s="2424"/>
      <c r="BO85" s="2424"/>
      <c r="BP85" s="2425"/>
      <c r="BQ85" s="2426"/>
      <c r="BR85" s="2427"/>
      <c r="BS85" s="2427"/>
      <c r="BT85" s="694" t="s">
        <v>582</v>
      </c>
      <c r="BU85" s="394"/>
      <c r="BV85" s="395"/>
    </row>
    <row r="86" spans="1:74" ht="14.15" customHeight="1">
      <c r="B86" s="6"/>
      <c r="BA86" s="2423">
        <v>45</v>
      </c>
      <c r="BB86" s="2424"/>
      <c r="BC86" s="2424"/>
      <c r="BD86" s="2425"/>
      <c r="BE86" s="2426"/>
      <c r="BF86" s="2427"/>
      <c r="BG86" s="2427"/>
      <c r="BH86" s="694" t="s">
        <v>582</v>
      </c>
      <c r="BI86" s="394"/>
      <c r="BJ86" s="395"/>
      <c r="BK86" s="455"/>
      <c r="BL86" s="456"/>
      <c r="BM86" s="2423">
        <v>45</v>
      </c>
      <c r="BN86" s="2424"/>
      <c r="BO86" s="2424"/>
      <c r="BP86" s="2425"/>
      <c r="BQ86" s="2426"/>
      <c r="BR86" s="2427"/>
      <c r="BS86" s="2427"/>
      <c r="BT86" s="694" t="s">
        <v>582</v>
      </c>
      <c r="BU86" s="394"/>
      <c r="BV86" s="395"/>
    </row>
    <row r="87" spans="1:74" ht="14.15" customHeight="1">
      <c r="B87" s="6"/>
      <c r="BA87" s="2423">
        <v>46</v>
      </c>
      <c r="BB87" s="2424"/>
      <c r="BC87" s="2424"/>
      <c r="BD87" s="2425"/>
      <c r="BE87" s="2426"/>
      <c r="BF87" s="2427"/>
      <c r="BG87" s="2427"/>
      <c r="BH87" s="694" t="s">
        <v>582</v>
      </c>
      <c r="BI87" s="695"/>
      <c r="BJ87" s="393"/>
      <c r="BK87" s="455"/>
      <c r="BL87" s="456"/>
      <c r="BM87" s="2423">
        <v>46</v>
      </c>
      <c r="BN87" s="2424"/>
      <c r="BO87" s="2424"/>
      <c r="BP87" s="2425"/>
      <c r="BQ87" s="2426"/>
      <c r="BR87" s="2427"/>
      <c r="BS87" s="2427"/>
      <c r="BT87" s="694" t="s">
        <v>582</v>
      </c>
      <c r="BU87" s="695"/>
      <c r="BV87" s="393"/>
    </row>
    <row r="88" spans="1:74" ht="14.15" customHeight="1">
      <c r="B88" s="6"/>
      <c r="AA88" s="6"/>
      <c r="BA88" s="2423">
        <v>47</v>
      </c>
      <c r="BB88" s="2424"/>
      <c r="BC88" s="2424"/>
      <c r="BD88" s="2425"/>
      <c r="BE88" s="2426"/>
      <c r="BF88" s="2427"/>
      <c r="BG88" s="2427"/>
      <c r="BH88" s="694" t="s">
        <v>582</v>
      </c>
      <c r="BI88" s="394"/>
      <c r="BJ88" s="395"/>
      <c r="BK88" s="455"/>
      <c r="BL88" s="456"/>
      <c r="BM88" s="2423">
        <v>47</v>
      </c>
      <c r="BN88" s="2424"/>
      <c r="BO88" s="2424"/>
      <c r="BP88" s="2425"/>
      <c r="BQ88" s="2426"/>
      <c r="BR88" s="2427"/>
      <c r="BS88" s="2427"/>
      <c r="BT88" s="694" t="s">
        <v>582</v>
      </c>
      <c r="BU88" s="394"/>
      <c r="BV88" s="395"/>
    </row>
    <row r="89" spans="1:74" ht="14.15" customHeight="1">
      <c r="A89" s="6"/>
      <c r="BA89" s="2423">
        <v>48</v>
      </c>
      <c r="BB89" s="2424"/>
      <c r="BC89" s="2424"/>
      <c r="BD89" s="2425"/>
      <c r="BE89" s="2426"/>
      <c r="BF89" s="2427"/>
      <c r="BG89" s="2427"/>
      <c r="BH89" s="694" t="s">
        <v>582</v>
      </c>
      <c r="BI89" s="394"/>
      <c r="BJ89" s="395"/>
      <c r="BK89" s="455"/>
      <c r="BL89" s="456"/>
      <c r="BM89" s="2423">
        <v>48</v>
      </c>
      <c r="BN89" s="2424"/>
      <c r="BO89" s="2424"/>
      <c r="BP89" s="2425"/>
      <c r="BQ89" s="2426"/>
      <c r="BR89" s="2427"/>
      <c r="BS89" s="2427"/>
      <c r="BT89" s="694" t="s">
        <v>582</v>
      </c>
      <c r="BU89" s="394"/>
      <c r="BV89" s="395"/>
    </row>
    <row r="90" spans="1:74" ht="14.15" customHeight="1">
      <c r="A90" s="6"/>
      <c r="BA90" s="2423">
        <v>49</v>
      </c>
      <c r="BB90" s="2424"/>
      <c r="BC90" s="2424"/>
      <c r="BD90" s="2425"/>
      <c r="BE90" s="2426"/>
      <c r="BF90" s="2427"/>
      <c r="BG90" s="2427"/>
      <c r="BH90" s="694" t="s">
        <v>582</v>
      </c>
      <c r="BI90" s="394"/>
      <c r="BJ90" s="395"/>
      <c r="BK90" s="455"/>
      <c r="BL90" s="456"/>
      <c r="BM90" s="2423">
        <v>49</v>
      </c>
      <c r="BN90" s="2424"/>
      <c r="BO90" s="2424"/>
      <c r="BP90" s="2425"/>
      <c r="BQ90" s="2426"/>
      <c r="BR90" s="2427"/>
      <c r="BS90" s="2427"/>
      <c r="BT90" s="694" t="s">
        <v>582</v>
      </c>
      <c r="BU90" s="394"/>
      <c r="BV90" s="395"/>
    </row>
    <row r="91" spans="1:74" ht="14.15" customHeight="1">
      <c r="BA91" s="2423">
        <v>50</v>
      </c>
      <c r="BB91" s="2424"/>
      <c r="BC91" s="2424"/>
      <c r="BD91" s="2425"/>
      <c r="BE91" s="2426"/>
      <c r="BF91" s="2427"/>
      <c r="BG91" s="2427"/>
      <c r="BH91" s="694" t="s">
        <v>582</v>
      </c>
      <c r="BI91" s="394"/>
      <c r="BJ91" s="395"/>
      <c r="BK91" s="455"/>
      <c r="BL91" s="456"/>
      <c r="BM91" s="2423">
        <v>50</v>
      </c>
      <c r="BN91" s="2424"/>
      <c r="BO91" s="2424"/>
      <c r="BP91" s="2425"/>
      <c r="BQ91" s="2426"/>
      <c r="BR91" s="2427"/>
      <c r="BS91" s="2427"/>
      <c r="BT91" s="694" t="s">
        <v>582</v>
      </c>
      <c r="BU91" s="394"/>
      <c r="BV91" s="395"/>
    </row>
    <row r="92" spans="1:74" ht="14.15" customHeight="1">
      <c r="BA92" s="2423">
        <v>51</v>
      </c>
      <c r="BB92" s="2424"/>
      <c r="BC92" s="2424"/>
      <c r="BD92" s="2425"/>
      <c r="BE92" s="2426"/>
      <c r="BF92" s="2427"/>
      <c r="BG92" s="2427"/>
      <c r="BH92" s="694" t="s">
        <v>582</v>
      </c>
      <c r="BI92" s="695"/>
      <c r="BJ92" s="393"/>
      <c r="BK92" s="455"/>
      <c r="BL92" s="456"/>
      <c r="BM92" s="2423">
        <v>51</v>
      </c>
      <c r="BN92" s="2424"/>
      <c r="BO92" s="2424"/>
      <c r="BP92" s="2425"/>
      <c r="BQ92" s="2426"/>
      <c r="BR92" s="2427"/>
      <c r="BS92" s="2427"/>
      <c r="BT92" s="694" t="s">
        <v>582</v>
      </c>
      <c r="BU92" s="695"/>
      <c r="BV92" s="393"/>
    </row>
    <row r="93" spans="1:74" ht="14.15" customHeight="1">
      <c r="B93" s="6"/>
      <c r="BA93" s="2423">
        <v>52</v>
      </c>
      <c r="BB93" s="2424"/>
      <c r="BC93" s="2424"/>
      <c r="BD93" s="2425"/>
      <c r="BE93" s="2426"/>
      <c r="BF93" s="2427"/>
      <c r="BG93" s="2427"/>
      <c r="BH93" s="694" t="s">
        <v>582</v>
      </c>
      <c r="BI93" s="394"/>
      <c r="BJ93" s="395"/>
      <c r="BK93" s="455"/>
      <c r="BL93" s="456"/>
      <c r="BM93" s="2423">
        <v>52</v>
      </c>
      <c r="BN93" s="2424"/>
      <c r="BO93" s="2424"/>
      <c r="BP93" s="2425"/>
      <c r="BQ93" s="2426"/>
      <c r="BR93" s="2427"/>
      <c r="BS93" s="2427"/>
      <c r="BT93" s="694" t="s">
        <v>582</v>
      </c>
      <c r="BU93" s="394"/>
      <c r="BV93" s="395"/>
    </row>
    <row r="94" spans="1:74" ht="14.15" customHeight="1">
      <c r="B94" s="6"/>
      <c r="BA94" s="2423">
        <v>53</v>
      </c>
      <c r="BB94" s="2424"/>
      <c r="BC94" s="2424"/>
      <c r="BD94" s="2425"/>
      <c r="BE94" s="2426"/>
      <c r="BF94" s="2427"/>
      <c r="BG94" s="2427"/>
      <c r="BH94" s="694" t="s">
        <v>582</v>
      </c>
      <c r="BI94" s="394"/>
      <c r="BJ94" s="395"/>
      <c r="BK94" s="455"/>
      <c r="BL94" s="456"/>
      <c r="BM94" s="2423">
        <v>53</v>
      </c>
      <c r="BN94" s="2424"/>
      <c r="BO94" s="2424"/>
      <c r="BP94" s="2425"/>
      <c r="BQ94" s="2426"/>
      <c r="BR94" s="2427"/>
      <c r="BS94" s="2427"/>
      <c r="BT94" s="694" t="s">
        <v>582</v>
      </c>
      <c r="BU94" s="394"/>
      <c r="BV94" s="395"/>
    </row>
    <row r="95" spans="1:74" ht="14.15" customHeight="1">
      <c r="BA95" s="2423">
        <v>54</v>
      </c>
      <c r="BB95" s="2424"/>
      <c r="BC95" s="2424"/>
      <c r="BD95" s="2425"/>
      <c r="BE95" s="2426"/>
      <c r="BF95" s="2427"/>
      <c r="BG95" s="2427"/>
      <c r="BH95" s="694" t="s">
        <v>582</v>
      </c>
      <c r="BI95" s="394"/>
      <c r="BJ95" s="395"/>
      <c r="BK95" s="455"/>
      <c r="BL95" s="456"/>
      <c r="BM95" s="2423">
        <v>54</v>
      </c>
      <c r="BN95" s="2424"/>
      <c r="BO95" s="2424"/>
      <c r="BP95" s="2425"/>
      <c r="BQ95" s="2426"/>
      <c r="BR95" s="2427"/>
      <c r="BS95" s="2427"/>
      <c r="BT95" s="694" t="s">
        <v>582</v>
      </c>
      <c r="BU95" s="394"/>
      <c r="BV95" s="395"/>
    </row>
    <row r="96" spans="1:74" ht="14.15" customHeight="1">
      <c r="BA96" s="2423">
        <v>55</v>
      </c>
      <c r="BB96" s="2424"/>
      <c r="BC96" s="2424"/>
      <c r="BD96" s="2425"/>
      <c r="BE96" s="2426"/>
      <c r="BF96" s="2427"/>
      <c r="BG96" s="2427"/>
      <c r="BH96" s="694" t="s">
        <v>582</v>
      </c>
      <c r="BI96" s="394"/>
      <c r="BJ96" s="395"/>
      <c r="BK96" s="455"/>
      <c r="BL96" s="456"/>
      <c r="BM96" s="2423">
        <v>55</v>
      </c>
      <c r="BN96" s="2424"/>
      <c r="BO96" s="2424"/>
      <c r="BP96" s="2425"/>
      <c r="BQ96" s="2426"/>
      <c r="BR96" s="2427"/>
      <c r="BS96" s="2427"/>
      <c r="BT96" s="694" t="s">
        <v>582</v>
      </c>
      <c r="BU96" s="394"/>
      <c r="BV96" s="395"/>
    </row>
    <row r="97" spans="53:74" ht="14.15" customHeight="1">
      <c r="BA97" s="2423">
        <v>56</v>
      </c>
      <c r="BB97" s="2424"/>
      <c r="BC97" s="2424"/>
      <c r="BD97" s="2425"/>
      <c r="BE97" s="2426"/>
      <c r="BF97" s="2427"/>
      <c r="BG97" s="2427"/>
      <c r="BH97" s="694" t="s">
        <v>582</v>
      </c>
      <c r="BI97" s="695"/>
      <c r="BJ97" s="393"/>
      <c r="BK97" s="455"/>
      <c r="BL97" s="456"/>
      <c r="BM97" s="2423">
        <v>56</v>
      </c>
      <c r="BN97" s="2424"/>
      <c r="BO97" s="2424"/>
      <c r="BP97" s="2425"/>
      <c r="BQ97" s="2426"/>
      <c r="BR97" s="2427"/>
      <c r="BS97" s="2427"/>
      <c r="BT97" s="694" t="s">
        <v>582</v>
      </c>
      <c r="BU97" s="695"/>
      <c r="BV97" s="393"/>
    </row>
    <row r="98" spans="53:74" ht="14.15" customHeight="1">
      <c r="BA98" s="2423">
        <v>57</v>
      </c>
      <c r="BB98" s="2424"/>
      <c r="BC98" s="2424"/>
      <c r="BD98" s="2425"/>
      <c r="BE98" s="2426"/>
      <c r="BF98" s="2427"/>
      <c r="BG98" s="2427"/>
      <c r="BH98" s="694" t="s">
        <v>582</v>
      </c>
      <c r="BI98" s="394"/>
      <c r="BJ98" s="395"/>
      <c r="BK98" s="455"/>
      <c r="BL98" s="456"/>
      <c r="BM98" s="2423">
        <v>57</v>
      </c>
      <c r="BN98" s="2424"/>
      <c r="BO98" s="2424"/>
      <c r="BP98" s="2425"/>
      <c r="BQ98" s="2426"/>
      <c r="BR98" s="2427"/>
      <c r="BS98" s="2427"/>
      <c r="BT98" s="694" t="s">
        <v>582</v>
      </c>
      <c r="BU98" s="394"/>
      <c r="BV98" s="395"/>
    </row>
    <row r="99" spans="53:74" ht="14.15" customHeight="1">
      <c r="BA99" s="2423">
        <v>58</v>
      </c>
      <c r="BB99" s="2424"/>
      <c r="BC99" s="2424"/>
      <c r="BD99" s="2425"/>
      <c r="BE99" s="2426"/>
      <c r="BF99" s="2427"/>
      <c r="BG99" s="2427"/>
      <c r="BH99" s="694" t="s">
        <v>582</v>
      </c>
      <c r="BI99" s="394"/>
      <c r="BJ99" s="395"/>
      <c r="BK99" s="455"/>
      <c r="BL99" s="456"/>
      <c r="BM99" s="2423">
        <v>58</v>
      </c>
      <c r="BN99" s="2424"/>
      <c r="BO99" s="2424"/>
      <c r="BP99" s="2425"/>
      <c r="BQ99" s="2426"/>
      <c r="BR99" s="2427"/>
      <c r="BS99" s="2427"/>
      <c r="BT99" s="694" t="s">
        <v>582</v>
      </c>
      <c r="BU99" s="394"/>
      <c r="BV99" s="395"/>
    </row>
    <row r="100" spans="53:74" ht="14.15" customHeight="1">
      <c r="BA100" s="2423">
        <v>59</v>
      </c>
      <c r="BB100" s="2424"/>
      <c r="BC100" s="2424"/>
      <c r="BD100" s="2425"/>
      <c r="BE100" s="2426"/>
      <c r="BF100" s="2427"/>
      <c r="BG100" s="2427"/>
      <c r="BH100" s="694" t="s">
        <v>582</v>
      </c>
      <c r="BI100" s="394"/>
      <c r="BJ100" s="395"/>
      <c r="BK100" s="455"/>
      <c r="BL100" s="456"/>
      <c r="BM100" s="2423">
        <v>59</v>
      </c>
      <c r="BN100" s="2424"/>
      <c r="BO100" s="2424"/>
      <c r="BP100" s="2425"/>
      <c r="BQ100" s="2426"/>
      <c r="BR100" s="2427"/>
      <c r="BS100" s="2427"/>
      <c r="BT100" s="694" t="s">
        <v>582</v>
      </c>
      <c r="BU100" s="394"/>
      <c r="BV100" s="395"/>
    </row>
    <row r="101" spans="53:74" ht="14.15" customHeight="1">
      <c r="BA101" s="2423">
        <v>60</v>
      </c>
      <c r="BB101" s="2424"/>
      <c r="BC101" s="2424"/>
      <c r="BD101" s="2425"/>
      <c r="BE101" s="2426"/>
      <c r="BF101" s="2427"/>
      <c r="BG101" s="2427"/>
      <c r="BH101" s="694" t="s">
        <v>582</v>
      </c>
      <c r="BI101" s="394"/>
      <c r="BJ101" s="395"/>
      <c r="BK101" s="455"/>
      <c r="BL101" s="456"/>
      <c r="BM101" s="2423">
        <v>60</v>
      </c>
      <c r="BN101" s="2424"/>
      <c r="BO101" s="2424"/>
      <c r="BP101" s="2425"/>
      <c r="BQ101" s="2426"/>
      <c r="BR101" s="2427"/>
      <c r="BS101" s="2427"/>
      <c r="BT101" s="694" t="s">
        <v>582</v>
      </c>
      <c r="BU101" s="394"/>
      <c r="BV101" s="395"/>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30:86" ht="14.15" customHeight="1"/>
    <row r="114" spans="30:86" ht="14.15" customHeight="1"/>
    <row r="115" spans="30:86" ht="14.15" customHeight="1"/>
    <row r="123" spans="30:86" ht="13.5" customHeight="1">
      <c r="AY123" s="458"/>
      <c r="AZ123" s="458"/>
      <c r="BA123" s="458"/>
      <c r="BB123" s="458"/>
      <c r="BC123" s="458"/>
      <c r="BD123" s="459"/>
      <c r="BE123" s="459"/>
      <c r="BF123" s="460"/>
      <c r="BG123" s="460"/>
      <c r="BH123" s="96"/>
      <c r="BI123" s="121"/>
      <c r="BJ123" s="121"/>
      <c r="BK123" s="121"/>
      <c r="BL123" s="121"/>
      <c r="BV123" s="64"/>
    </row>
    <row r="124" spans="30:86" ht="14.25" customHeight="1">
      <c r="AY124" s="458"/>
      <c r="AZ124" s="458"/>
      <c r="BA124" s="458"/>
      <c r="BB124" s="458"/>
      <c r="BC124" s="458"/>
      <c r="BD124" s="459"/>
      <c r="BE124" s="459"/>
      <c r="BF124" s="460"/>
      <c r="BG124" s="460"/>
      <c r="BH124" s="96"/>
      <c r="BI124" s="121"/>
      <c r="BJ124" s="121"/>
      <c r="BK124" s="121"/>
      <c r="BL124" s="121"/>
      <c r="BV124" s="64"/>
    </row>
    <row r="125" spans="30:86" ht="13.5" customHeight="1" thickBot="1">
      <c r="AY125" s="458"/>
      <c r="AZ125" s="458"/>
      <c r="BA125" s="458"/>
      <c r="BB125" s="458"/>
      <c r="BC125" s="458"/>
      <c r="BD125" s="459"/>
      <c r="BE125" s="459"/>
      <c r="BF125" s="460"/>
      <c r="BG125" s="460"/>
      <c r="BH125" s="96"/>
      <c r="BI125" s="121"/>
      <c r="BJ125" s="121"/>
      <c r="BK125" s="121"/>
      <c r="BL125" s="121"/>
      <c r="BV125" s="64"/>
    </row>
    <row r="126" spans="30:86" ht="13.5" customHeight="1">
      <c r="AW126" s="72"/>
      <c r="AX126" s="72"/>
      <c r="AY126" s="458"/>
      <c r="AZ126" s="458"/>
      <c r="BA126" s="458"/>
      <c r="BB126" s="458"/>
      <c r="BC126" s="458"/>
      <c r="BD126" s="459"/>
      <c r="BE126" s="459"/>
      <c r="BF126" s="460"/>
      <c r="BG126" s="460"/>
      <c r="BH126" s="96"/>
      <c r="BI126" s="121"/>
      <c r="BJ126" s="121"/>
      <c r="BK126" s="121"/>
      <c r="BL126" s="121"/>
      <c r="BV126" s="64"/>
      <c r="CE126" s="2431" t="s">
        <v>711</v>
      </c>
      <c r="CF126" s="2432"/>
      <c r="CG126" s="2432"/>
      <c r="CH126" s="461" t="s">
        <v>150</v>
      </c>
    </row>
    <row r="127" spans="30:86" ht="13.5" customHeight="1" thickBot="1">
      <c r="AW127" s="72"/>
      <c r="AX127" s="72"/>
      <c r="BC127" s="462"/>
      <c r="BD127" s="462"/>
      <c r="BE127" s="462"/>
      <c r="BF127" s="463"/>
      <c r="BG127" s="463"/>
      <c r="BH127" s="96"/>
      <c r="BI127" s="121"/>
      <c r="BJ127" s="121"/>
      <c r="BK127" s="121"/>
      <c r="BL127" s="121"/>
      <c r="BV127" s="64"/>
      <c r="CE127" s="2433"/>
      <c r="CF127" s="2434"/>
      <c r="CG127" s="2434"/>
      <c r="CH127" s="464" t="s">
        <v>151</v>
      </c>
    </row>
    <row r="128" spans="30:86">
      <c r="AD128" s="5"/>
      <c r="AW128" s="72"/>
      <c r="AX128" s="72"/>
      <c r="BC128" s="462"/>
      <c r="BD128" s="462"/>
      <c r="BE128" s="462"/>
      <c r="BF128" s="463"/>
      <c r="BG128" s="463"/>
      <c r="BH128" s="96"/>
      <c r="BI128" s="121"/>
      <c r="BJ128" s="121"/>
      <c r="BK128" s="121"/>
      <c r="BL128" s="121"/>
      <c r="BV128" s="64"/>
    </row>
    <row r="129" spans="30:75" ht="13.5" customHeight="1">
      <c r="AD129" s="5"/>
      <c r="AW129" s="99"/>
      <c r="AX129" s="99"/>
      <c r="BC129" s="462"/>
      <c r="BD129" s="462"/>
      <c r="BE129" s="462"/>
      <c r="BF129" s="463"/>
      <c r="BG129" s="463"/>
      <c r="BH129" s="96"/>
      <c r="BI129" s="121"/>
      <c r="BJ129" s="121"/>
      <c r="BK129" s="121"/>
      <c r="BL129" s="121"/>
      <c r="BV129" s="64"/>
    </row>
    <row r="130" spans="30:75" ht="13">
      <c r="AD130" s="5"/>
      <c r="AU130" s="72"/>
      <c r="AV130" s="72"/>
      <c r="AW130" s="99"/>
      <c r="AX130" s="99"/>
      <c r="BC130" s="462"/>
      <c r="BD130" s="462"/>
      <c r="BE130" s="462"/>
      <c r="BF130" s="463"/>
      <c r="BG130" s="463"/>
      <c r="BH130" s="96"/>
      <c r="BI130" s="121"/>
      <c r="BJ130" s="121"/>
      <c r="BK130" s="121"/>
      <c r="BL130" s="121"/>
      <c r="BV130" s="605"/>
    </row>
    <row r="131" spans="30:75" ht="13">
      <c r="AD131" s="5"/>
      <c r="AS131" s="72"/>
      <c r="AU131" s="72"/>
      <c r="AV131" s="72"/>
      <c r="AW131" s="99"/>
      <c r="AX131" s="99"/>
      <c r="BC131" s="6"/>
      <c r="BD131" s="99"/>
      <c r="BE131" s="99"/>
      <c r="BF131" s="371"/>
      <c r="BG131" s="371"/>
      <c r="BH131" s="96"/>
      <c r="BI131" s="121"/>
      <c r="BJ131" s="121"/>
      <c r="BK131" s="121"/>
      <c r="BL131" s="121"/>
      <c r="BV131" s="605"/>
    </row>
    <row r="132" spans="30:75">
      <c r="AD132" s="5"/>
      <c r="AS132" s="72"/>
      <c r="AT132" s="72"/>
      <c r="AU132" s="72"/>
      <c r="AV132" s="72"/>
      <c r="AW132" s="99"/>
      <c r="AX132" s="99"/>
      <c r="BC132" s="99"/>
      <c r="BD132" s="99"/>
      <c r="BE132" s="99"/>
      <c r="BF132" s="371"/>
      <c r="BG132" s="371"/>
      <c r="BH132" s="96"/>
      <c r="BI132" s="121"/>
      <c r="BJ132" s="121"/>
      <c r="BK132" s="121"/>
      <c r="BL132" s="121"/>
    </row>
    <row r="133" spans="30:75">
      <c r="AD133" s="5"/>
      <c r="AS133" s="72"/>
      <c r="AT133" s="72"/>
      <c r="AU133" s="99"/>
      <c r="AV133" s="99"/>
      <c r="BF133" s="121"/>
      <c r="BG133" s="121"/>
      <c r="BH133" s="121"/>
      <c r="BI133" s="121"/>
      <c r="BJ133" s="121"/>
      <c r="BK133" s="121"/>
      <c r="BL133" s="121"/>
    </row>
    <row r="134" spans="30:75">
      <c r="AD134" s="5"/>
      <c r="AS134" s="99"/>
      <c r="AT134" s="72"/>
      <c r="AU134" s="99"/>
      <c r="AV134" s="99"/>
      <c r="BF134" s="1891"/>
      <c r="BG134" s="1891"/>
      <c r="BH134" s="1891"/>
      <c r="BI134" s="121"/>
      <c r="BJ134" s="121"/>
      <c r="BK134" s="121"/>
      <c r="BL134" s="121"/>
    </row>
    <row r="135" spans="30:75">
      <c r="AD135" s="5"/>
      <c r="AS135" s="99"/>
      <c r="AT135" s="99"/>
      <c r="AU135" s="99"/>
      <c r="AV135" s="99"/>
    </row>
    <row r="136" spans="30:75" ht="13.5" customHeight="1">
      <c r="AD136" s="5"/>
      <c r="AS136" s="99"/>
      <c r="AT136" s="99"/>
      <c r="AU136" s="99"/>
      <c r="AV136" s="99"/>
      <c r="BM136" s="72"/>
      <c r="BN136" s="72"/>
      <c r="BO136" s="72"/>
      <c r="BP136" s="72"/>
      <c r="BQ136" s="72"/>
      <c r="BR136" s="465"/>
      <c r="BS136" s="465"/>
      <c r="BT136" s="465"/>
      <c r="BU136" s="465"/>
      <c r="BV136" s="466"/>
      <c r="BW136" s="466"/>
    </row>
    <row r="137" spans="30:75">
      <c r="AD137" s="5"/>
      <c r="AS137" s="99"/>
      <c r="AT137" s="99"/>
      <c r="BM137" s="72"/>
      <c r="BN137" s="72"/>
      <c r="BO137" s="72"/>
      <c r="BP137" s="72"/>
      <c r="BQ137" s="72"/>
      <c r="BR137" s="465"/>
      <c r="BS137" s="465"/>
      <c r="BT137" s="465"/>
      <c r="BU137" s="465"/>
      <c r="BV137" s="466"/>
      <c r="BW137" s="466"/>
    </row>
    <row r="138" spans="30:75">
      <c r="AD138" s="5"/>
      <c r="AT138" s="99"/>
      <c r="BM138" s="72"/>
      <c r="BN138" s="72"/>
      <c r="BO138" s="72"/>
      <c r="BP138" s="72"/>
      <c r="BQ138" s="72"/>
      <c r="BR138" s="467"/>
      <c r="BS138" s="467"/>
      <c r="BT138" s="467"/>
      <c r="BU138" s="467"/>
      <c r="BV138" s="466"/>
      <c r="BW138" s="466"/>
    </row>
    <row r="139" spans="30:75">
      <c r="AD139" s="5"/>
    </row>
    <row r="140" spans="30:75" ht="13.5" customHeight="1">
      <c r="AD140" s="5"/>
    </row>
    <row r="141" spans="30:75" ht="13.5" customHeight="1">
      <c r="AD141" s="5"/>
    </row>
    <row r="142" spans="30:75">
      <c r="AD142" s="5"/>
      <c r="BM142" s="72"/>
      <c r="BN142" s="72"/>
      <c r="BO142" s="72"/>
      <c r="BP142" s="72"/>
      <c r="BQ142" s="72"/>
      <c r="BR142" s="467"/>
      <c r="BS142" s="467"/>
      <c r="BT142" s="467"/>
      <c r="BU142" s="467"/>
      <c r="BV142" s="466"/>
      <c r="BW142" s="466"/>
    </row>
    <row r="143" spans="30:75">
      <c r="AD143" s="5"/>
    </row>
    <row r="144" spans="30:75">
      <c r="AD144" s="5"/>
      <c r="BM144" s="72"/>
      <c r="BN144" s="72"/>
      <c r="BO144" s="72"/>
      <c r="BP144" s="72"/>
      <c r="BQ144" s="72"/>
      <c r="BR144" s="467"/>
      <c r="BS144" s="467"/>
      <c r="BT144" s="467"/>
      <c r="BU144" s="467"/>
      <c r="BV144" s="466"/>
      <c r="BW144" s="466"/>
    </row>
    <row r="145" spans="30:75">
      <c r="AD145" s="5"/>
      <c r="BM145" s="72"/>
      <c r="BN145" s="72"/>
      <c r="BO145" s="72"/>
      <c r="BP145" s="72"/>
      <c r="BQ145" s="72"/>
      <c r="BR145" s="465"/>
      <c r="BS145" s="465"/>
      <c r="BT145" s="465"/>
      <c r="BU145" s="465"/>
      <c r="BV145" s="466"/>
      <c r="BW145" s="466"/>
    </row>
    <row r="146" spans="30:75">
      <c r="AD146" s="5"/>
    </row>
  </sheetData>
  <mergeCells count="545">
    <mergeCell ref="B1:AS1"/>
    <mergeCell ref="AU1:AY1"/>
    <mergeCell ref="B3:AA3"/>
    <mergeCell ref="AB3:AS3"/>
    <mergeCell ref="C5:AS5"/>
    <mergeCell ref="BA5:BE5"/>
    <mergeCell ref="AB8:AF8"/>
    <mergeCell ref="AG8:AL9"/>
    <mergeCell ref="I9:J9"/>
    <mergeCell ref="T9:U9"/>
    <mergeCell ref="AE9:AF9"/>
    <mergeCell ref="C10:E11"/>
    <mergeCell ref="F10:H11"/>
    <mergeCell ref="I10:J11"/>
    <mergeCell ref="K10:P11"/>
    <mergeCell ref="Q10:S11"/>
    <mergeCell ref="C6:E9"/>
    <mergeCell ref="F6:AL6"/>
    <mergeCell ref="T10:U11"/>
    <mergeCell ref="V10:AA11"/>
    <mergeCell ref="AB10:AD11"/>
    <mergeCell ref="AE10:AF11"/>
    <mergeCell ref="AG10:AL11"/>
    <mergeCell ref="F7:P7"/>
    <mergeCell ref="Q7:AA7"/>
    <mergeCell ref="AB7:AL7"/>
    <mergeCell ref="F8:J8"/>
    <mergeCell ref="K8:P9"/>
    <mergeCell ref="Q8:U8"/>
    <mergeCell ref="V8:AA9"/>
    <mergeCell ref="C12:K12"/>
    <mergeCell ref="L12:P13"/>
    <mergeCell ref="Q12:S13"/>
    <mergeCell ref="T12:V13"/>
    <mergeCell ref="W12:AD13"/>
    <mergeCell ref="AE12:AJ13"/>
    <mergeCell ref="AK12:AL15"/>
    <mergeCell ref="C13:E13"/>
    <mergeCell ref="F13:H13"/>
    <mergeCell ref="I13:K13"/>
    <mergeCell ref="D14:E14"/>
    <mergeCell ref="G14:H14"/>
    <mergeCell ref="J14:K14"/>
    <mergeCell ref="M14:N14"/>
    <mergeCell ref="O14:P15"/>
    <mergeCell ref="AH14:AJ15"/>
    <mergeCell ref="D15:E15"/>
    <mergeCell ref="G15:H15"/>
    <mergeCell ref="J15:K15"/>
    <mergeCell ref="M15:N15"/>
    <mergeCell ref="R15:S15"/>
    <mergeCell ref="U15:V15"/>
    <mergeCell ref="R14:S14"/>
    <mergeCell ref="U14:V14"/>
    <mergeCell ref="W14:Y15"/>
    <mergeCell ref="Z14:AB15"/>
    <mergeCell ref="AC14:AD15"/>
    <mergeCell ref="AE14:AG15"/>
    <mergeCell ref="AK16:AL17"/>
    <mergeCell ref="BA17:CK18"/>
    <mergeCell ref="C18:D18"/>
    <mergeCell ref="E18:AS20"/>
    <mergeCell ref="C21:D21"/>
    <mergeCell ref="E21:AS22"/>
    <mergeCell ref="T16:V17"/>
    <mergeCell ref="W16:Y17"/>
    <mergeCell ref="Z16:AB17"/>
    <mergeCell ref="AC16:AD17"/>
    <mergeCell ref="AE16:AG17"/>
    <mergeCell ref="AH16:AJ17"/>
    <mergeCell ref="C16:E17"/>
    <mergeCell ref="F16:H17"/>
    <mergeCell ref="I16:K17"/>
    <mergeCell ref="L16:N17"/>
    <mergeCell ref="O16:P17"/>
    <mergeCell ref="Q16:S17"/>
    <mergeCell ref="X26:Y26"/>
    <mergeCell ref="Z26:AA26"/>
    <mergeCell ref="E27:P27"/>
    <mergeCell ref="Q27:R27"/>
    <mergeCell ref="T27:W27"/>
    <mergeCell ref="X27:Y27"/>
    <mergeCell ref="Z27:AA27"/>
    <mergeCell ref="AB24:AS24"/>
    <mergeCell ref="E25:P25"/>
    <mergeCell ref="Q25:R25"/>
    <mergeCell ref="T25:W25"/>
    <mergeCell ref="X25:Y25"/>
    <mergeCell ref="Z25:AA25"/>
    <mergeCell ref="AC25:AS28"/>
    <mergeCell ref="E26:P26"/>
    <mergeCell ref="Q26:R26"/>
    <mergeCell ref="T26:W26"/>
    <mergeCell ref="BQ41:BV41"/>
    <mergeCell ref="BM41:BP41"/>
    <mergeCell ref="BE43:BG43"/>
    <mergeCell ref="BM43:BP43"/>
    <mergeCell ref="BQ43:BS43"/>
    <mergeCell ref="BE47:BG47"/>
    <mergeCell ref="AE29:AR31"/>
    <mergeCell ref="D30:AA30"/>
    <mergeCell ref="W31:Z32"/>
    <mergeCell ref="AB31:AD32"/>
    <mergeCell ref="BA31:BJ32"/>
    <mergeCell ref="BM31:BV32"/>
    <mergeCell ref="AE32:AR32"/>
    <mergeCell ref="BM39:BV40"/>
    <mergeCell ref="BM37:BP38"/>
    <mergeCell ref="AY35:AZ35"/>
    <mergeCell ref="BA35:BD36"/>
    <mergeCell ref="BE35:BG36"/>
    <mergeCell ref="BH35:BJ36"/>
    <mergeCell ref="BM35:BP36"/>
    <mergeCell ref="BQ35:BS36"/>
    <mergeCell ref="BT35:BV36"/>
    <mergeCell ref="BA33:BD34"/>
    <mergeCell ref="BE33:BG34"/>
    <mergeCell ref="BH33:BJ34"/>
    <mergeCell ref="BM33:BP34"/>
    <mergeCell ref="BQ33:BS34"/>
    <mergeCell ref="BT33:BV34"/>
    <mergeCell ref="BQ37:BS38"/>
    <mergeCell ref="BT37:BV38"/>
    <mergeCell ref="AY36:AZ36"/>
    <mergeCell ref="I37:J37"/>
    <mergeCell ref="K37:L37"/>
    <mergeCell ref="M37:N37"/>
    <mergeCell ref="P37:Z37"/>
    <mergeCell ref="AY37:AZ37"/>
    <mergeCell ref="BA37:BD38"/>
    <mergeCell ref="BE37:BG38"/>
    <mergeCell ref="BH37:BJ38"/>
    <mergeCell ref="AX33:AZ33"/>
    <mergeCell ref="AY34:AZ34"/>
    <mergeCell ref="AC34:AS34"/>
    <mergeCell ref="BA41:BD41"/>
    <mergeCell ref="BE41:BJ41"/>
    <mergeCell ref="BA39:BJ40"/>
    <mergeCell ref="E38:H38"/>
    <mergeCell ref="I38:J38"/>
    <mergeCell ref="K38:L38"/>
    <mergeCell ref="M38:N38"/>
    <mergeCell ref="AY38:AZ38"/>
    <mergeCell ref="E39:H39"/>
    <mergeCell ref="I39:J39"/>
    <mergeCell ref="K39:L39"/>
    <mergeCell ref="M39:N39"/>
    <mergeCell ref="AY39:AZ39"/>
    <mergeCell ref="AY40:AZ40"/>
    <mergeCell ref="E40:H40"/>
    <mergeCell ref="I40:J40"/>
    <mergeCell ref="K40:L40"/>
    <mergeCell ref="M40:N40"/>
    <mergeCell ref="AC36:AS39"/>
    <mergeCell ref="AD45:AS48"/>
    <mergeCell ref="AW42:AZ42"/>
    <mergeCell ref="E41:H41"/>
    <mergeCell ref="I41:J41"/>
    <mergeCell ref="K41:L41"/>
    <mergeCell ref="M41:N41"/>
    <mergeCell ref="BA44:BD44"/>
    <mergeCell ref="BE44:BG44"/>
    <mergeCell ref="BM44:BP44"/>
    <mergeCell ref="AY41:AZ41"/>
    <mergeCell ref="AC42:AS43"/>
    <mergeCell ref="E42:H42"/>
    <mergeCell ref="I42:J42"/>
    <mergeCell ref="K42:L42"/>
    <mergeCell ref="M42:N42"/>
    <mergeCell ref="E44:H44"/>
    <mergeCell ref="I44:J44"/>
    <mergeCell ref="K44:L44"/>
    <mergeCell ref="M44:N44"/>
    <mergeCell ref="AV43:AZ43"/>
    <mergeCell ref="E43:H43"/>
    <mergeCell ref="I43:J43"/>
    <mergeCell ref="K43:L43"/>
    <mergeCell ref="M43:N43"/>
    <mergeCell ref="BQ44:BS44"/>
    <mergeCell ref="BA42:BD42"/>
    <mergeCell ref="BE42:BG42"/>
    <mergeCell ref="BM42:BP42"/>
    <mergeCell ref="BQ42:BS42"/>
    <mergeCell ref="BA48:BD48"/>
    <mergeCell ref="BE48:BG48"/>
    <mergeCell ref="BM48:BP48"/>
    <mergeCell ref="BQ48:BS48"/>
    <mergeCell ref="BA45:BD45"/>
    <mergeCell ref="BE45:BG45"/>
    <mergeCell ref="BM45:BP45"/>
    <mergeCell ref="BQ45:BS45"/>
    <mergeCell ref="BA46:BD46"/>
    <mergeCell ref="BE46:BG46"/>
    <mergeCell ref="BM46:BP46"/>
    <mergeCell ref="BQ46:BS46"/>
    <mergeCell ref="BA43:BD43"/>
    <mergeCell ref="BQ47:BS47"/>
    <mergeCell ref="BM47:BP47"/>
    <mergeCell ref="E58:G59"/>
    <mergeCell ref="J58:K58"/>
    <mergeCell ref="N58:O58"/>
    <mergeCell ref="S58:T58"/>
    <mergeCell ref="AD50:AS53"/>
    <mergeCell ref="BA47:BD47"/>
    <mergeCell ref="E55:H55"/>
    <mergeCell ref="J55:K55"/>
    <mergeCell ref="N55:O55"/>
    <mergeCell ref="S55:T55"/>
    <mergeCell ref="W55:X55"/>
    <mergeCell ref="E56:G57"/>
    <mergeCell ref="J56:K56"/>
    <mergeCell ref="N56:O56"/>
    <mergeCell ref="S56:T56"/>
    <mergeCell ref="W56:X56"/>
    <mergeCell ref="BA53:BD53"/>
    <mergeCell ref="J59:K59"/>
    <mergeCell ref="N59:O59"/>
    <mergeCell ref="E51:H51"/>
    <mergeCell ref="J51:K51"/>
    <mergeCell ref="N51:O51"/>
    <mergeCell ref="S51:T51"/>
    <mergeCell ref="W51:X51"/>
    <mergeCell ref="C50:D50"/>
    <mergeCell ref="E50:H50"/>
    <mergeCell ref="I50:Q50"/>
    <mergeCell ref="R50:Y50"/>
    <mergeCell ref="BA49:BD49"/>
    <mergeCell ref="E54:H54"/>
    <mergeCell ref="J54:K54"/>
    <mergeCell ref="N54:O54"/>
    <mergeCell ref="S54:T54"/>
    <mergeCell ref="W54:X54"/>
    <mergeCell ref="BA51:BD51"/>
    <mergeCell ref="E52:G53"/>
    <mergeCell ref="J52:K52"/>
    <mergeCell ref="N52:O52"/>
    <mergeCell ref="BE49:BG49"/>
    <mergeCell ref="BM49:BP49"/>
    <mergeCell ref="BQ49:BS49"/>
    <mergeCell ref="S59:T59"/>
    <mergeCell ref="W59:X59"/>
    <mergeCell ref="BA56:BD56"/>
    <mergeCell ref="BE56:BG56"/>
    <mergeCell ref="W58:X58"/>
    <mergeCell ref="AD60:AS62"/>
    <mergeCell ref="BA55:BD55"/>
    <mergeCell ref="BE55:BG55"/>
    <mergeCell ref="BQ53:BS53"/>
    <mergeCell ref="BM55:BP55"/>
    <mergeCell ref="BQ55:BS55"/>
    <mergeCell ref="BM56:BP56"/>
    <mergeCell ref="BQ56:BS56"/>
    <mergeCell ref="BE50:BG50"/>
    <mergeCell ref="BM50:BP50"/>
    <mergeCell ref="BQ50:BS50"/>
    <mergeCell ref="BA50:BD50"/>
    <mergeCell ref="BA52:BD52"/>
    <mergeCell ref="BE52:BG52"/>
    <mergeCell ref="BM52:BP52"/>
    <mergeCell ref="BQ52:BS52"/>
    <mergeCell ref="BM61:BP61"/>
    <mergeCell ref="BQ61:BS61"/>
    <mergeCell ref="BA62:BD62"/>
    <mergeCell ref="BE62:BG62"/>
    <mergeCell ref="BE53:BG53"/>
    <mergeCell ref="BM53:BP53"/>
    <mergeCell ref="J53:K53"/>
    <mergeCell ref="N53:O53"/>
    <mergeCell ref="BE51:BG51"/>
    <mergeCell ref="BM51:BP51"/>
    <mergeCell ref="BQ51:BS51"/>
    <mergeCell ref="J57:K57"/>
    <mergeCell ref="N57:O57"/>
    <mergeCell ref="S57:T57"/>
    <mergeCell ref="W57:X57"/>
    <mergeCell ref="BA54:BD54"/>
    <mergeCell ref="BE54:BG54"/>
    <mergeCell ref="BM54:BP54"/>
    <mergeCell ref="BQ54:BS54"/>
    <mergeCell ref="AC57:AS58"/>
    <mergeCell ref="S52:T52"/>
    <mergeCell ref="S53:T53"/>
    <mergeCell ref="W52:X52"/>
    <mergeCell ref="W53:X53"/>
    <mergeCell ref="BA58:BD58"/>
    <mergeCell ref="BE58:BG58"/>
    <mergeCell ref="BM58:BP58"/>
    <mergeCell ref="BQ58:BS58"/>
    <mergeCell ref="BA57:BD57"/>
    <mergeCell ref="BQ60:BS60"/>
    <mergeCell ref="BE57:BG57"/>
    <mergeCell ref="BM57:BP57"/>
    <mergeCell ref="BA59:BD59"/>
    <mergeCell ref="AC68:AS68"/>
    <mergeCell ref="I67:P67"/>
    <mergeCell ref="S67:T67"/>
    <mergeCell ref="W67:X67"/>
    <mergeCell ref="AC69:AS69"/>
    <mergeCell ref="Y64:Y65"/>
    <mergeCell ref="Z64:Z65"/>
    <mergeCell ref="D61:H65"/>
    <mergeCell ref="I61:Q61"/>
    <mergeCell ref="S61:T61"/>
    <mergeCell ref="W61:X61"/>
    <mergeCell ref="I64:Q65"/>
    <mergeCell ref="S64:T65"/>
    <mergeCell ref="U64:U65"/>
    <mergeCell ref="V64:V65"/>
    <mergeCell ref="W64:X65"/>
    <mergeCell ref="I62:Q63"/>
    <mergeCell ref="S62:T63"/>
    <mergeCell ref="U62:U63"/>
    <mergeCell ref="V62:V63"/>
    <mergeCell ref="W62:X63"/>
    <mergeCell ref="Z62:Z63"/>
    <mergeCell ref="Y62:Y63"/>
    <mergeCell ref="AD65:AS67"/>
    <mergeCell ref="BA61:BD61"/>
    <mergeCell ref="BE61:BG61"/>
    <mergeCell ref="BA64:BD64"/>
    <mergeCell ref="BE64:BG64"/>
    <mergeCell ref="BM64:BP64"/>
    <mergeCell ref="BQ64:BS64"/>
    <mergeCell ref="C66:H67"/>
    <mergeCell ref="S66:T66"/>
    <mergeCell ref="W66:X66"/>
    <mergeCell ref="C51:C65"/>
    <mergeCell ref="D51:D60"/>
    <mergeCell ref="E60:H60"/>
    <mergeCell ref="J60:K60"/>
    <mergeCell ref="N60:O60"/>
    <mergeCell ref="S60:T60"/>
    <mergeCell ref="W60:X60"/>
    <mergeCell ref="BE59:BG59"/>
    <mergeCell ref="BM59:BP59"/>
    <mergeCell ref="BQ59:BS59"/>
    <mergeCell ref="BA60:BD60"/>
    <mergeCell ref="BE60:BG60"/>
    <mergeCell ref="BM60:BP60"/>
    <mergeCell ref="BQ57:BS57"/>
    <mergeCell ref="AD63:AS64"/>
    <mergeCell ref="BE69:BG69"/>
    <mergeCell ref="BM69:BP69"/>
    <mergeCell ref="BQ69:BS69"/>
    <mergeCell ref="BA70:BD70"/>
    <mergeCell ref="BE70:BG70"/>
    <mergeCell ref="BA69:BD69"/>
    <mergeCell ref="BM62:BP62"/>
    <mergeCell ref="BQ62:BS62"/>
    <mergeCell ref="BM63:BP63"/>
    <mergeCell ref="BQ63:BS63"/>
    <mergeCell ref="BA63:BD63"/>
    <mergeCell ref="BE63:BG63"/>
    <mergeCell ref="BE66:BG66"/>
    <mergeCell ref="BM66:BP66"/>
    <mergeCell ref="BQ66:BS66"/>
    <mergeCell ref="BA67:BD67"/>
    <mergeCell ref="BE67:BG67"/>
    <mergeCell ref="BM67:BP67"/>
    <mergeCell ref="BQ67:BS67"/>
    <mergeCell ref="BA68:BD68"/>
    <mergeCell ref="BE68:BG68"/>
    <mergeCell ref="BM68:BP68"/>
    <mergeCell ref="BQ68:BS68"/>
    <mergeCell ref="C68:H69"/>
    <mergeCell ref="Z70:Z71"/>
    <mergeCell ref="J68:K69"/>
    <mergeCell ref="L68:L69"/>
    <mergeCell ref="M68:M69"/>
    <mergeCell ref="N68:O69"/>
    <mergeCell ref="P68:P69"/>
    <mergeCell ref="Q68:Q69"/>
    <mergeCell ref="S68:T69"/>
    <mergeCell ref="U68:U69"/>
    <mergeCell ref="V68:V69"/>
    <mergeCell ref="W68:X69"/>
    <mergeCell ref="Y68:Y69"/>
    <mergeCell ref="Z68:Z69"/>
    <mergeCell ref="C70:H71"/>
    <mergeCell ref="I70:Q71"/>
    <mergeCell ref="S70:T71"/>
    <mergeCell ref="U70:U71"/>
    <mergeCell ref="C73:H74"/>
    <mergeCell ref="C72:H72"/>
    <mergeCell ref="V70:V71"/>
    <mergeCell ref="W70:X71"/>
    <mergeCell ref="Y70:Y71"/>
    <mergeCell ref="BA74:BD74"/>
    <mergeCell ref="BE74:BG74"/>
    <mergeCell ref="BM74:BP74"/>
    <mergeCell ref="BQ74:BS74"/>
    <mergeCell ref="J73:K74"/>
    <mergeCell ref="L73:L74"/>
    <mergeCell ref="M73:M74"/>
    <mergeCell ref="N73:O74"/>
    <mergeCell ref="P73:P74"/>
    <mergeCell ref="Q73:Q74"/>
    <mergeCell ref="S73:T74"/>
    <mergeCell ref="U73:U74"/>
    <mergeCell ref="V73:V74"/>
    <mergeCell ref="W73:X74"/>
    <mergeCell ref="Y73:Y74"/>
    <mergeCell ref="Z73:Z74"/>
    <mergeCell ref="AC73:AS73"/>
    <mergeCell ref="I72:Q72"/>
    <mergeCell ref="S72:T72"/>
    <mergeCell ref="BA75:BD75"/>
    <mergeCell ref="BE75:BG75"/>
    <mergeCell ref="BM75:BP75"/>
    <mergeCell ref="BQ75:BS75"/>
    <mergeCell ref="AC77:AS78"/>
    <mergeCell ref="BA76:BD76"/>
    <mergeCell ref="BE76:BG76"/>
    <mergeCell ref="BM76:BP76"/>
    <mergeCell ref="BQ76:BS76"/>
    <mergeCell ref="BA77:BD77"/>
    <mergeCell ref="BE77:BG77"/>
    <mergeCell ref="BM77:BP77"/>
    <mergeCell ref="BQ77:BS77"/>
    <mergeCell ref="AC75:AS76"/>
    <mergeCell ref="BA80:BD80"/>
    <mergeCell ref="BE80:BG80"/>
    <mergeCell ref="BM80:BP80"/>
    <mergeCell ref="BQ80:BS80"/>
    <mergeCell ref="BA81:BD81"/>
    <mergeCell ref="BE81:BG81"/>
    <mergeCell ref="BM81:BP81"/>
    <mergeCell ref="BQ81:BS81"/>
    <mergeCell ref="BA78:BD78"/>
    <mergeCell ref="BE78:BG78"/>
    <mergeCell ref="BM78:BP78"/>
    <mergeCell ref="BQ78:BS78"/>
    <mergeCell ref="BA79:BD79"/>
    <mergeCell ref="BE79:BG79"/>
    <mergeCell ref="BM79:BP79"/>
    <mergeCell ref="BQ79:BS79"/>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CR57:DN59"/>
    <mergeCell ref="CE126:CG127"/>
    <mergeCell ref="BF134:BH134"/>
    <mergeCell ref="AX44:AX50"/>
    <mergeCell ref="AX57:AX63"/>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W72:X72"/>
    <mergeCell ref="CR60:DN66"/>
    <mergeCell ref="BM70:BP70"/>
    <mergeCell ref="BQ70:BS70"/>
    <mergeCell ref="AX71:AX74"/>
    <mergeCell ref="BA71:BD71"/>
    <mergeCell ref="BE71:BG71"/>
    <mergeCell ref="BM71:BP71"/>
    <mergeCell ref="BQ71:BS71"/>
    <mergeCell ref="BA72:BD72"/>
    <mergeCell ref="BE72:BG72"/>
    <mergeCell ref="BM72:BP72"/>
    <mergeCell ref="BQ72:BS72"/>
    <mergeCell ref="BA73:BD73"/>
    <mergeCell ref="BE73:BG73"/>
    <mergeCell ref="BM73:BP73"/>
    <mergeCell ref="BQ73:BS73"/>
    <mergeCell ref="BA65:BD65"/>
    <mergeCell ref="BE65:BG65"/>
    <mergeCell ref="BM65:BP65"/>
    <mergeCell ref="BQ65:BS65"/>
    <mergeCell ref="AC71:AS72"/>
    <mergeCell ref="BA66:BD66"/>
    <mergeCell ref="AC70:AS70"/>
  </mergeCells>
  <phoneticPr fontId="2"/>
  <conditionalFormatting sqref="AK16">
    <cfRule type="containsBlanks" dxfId="10" priority="1">
      <formula>LEN(TRIM(AK16))=0</formula>
    </cfRule>
  </conditionalFormatting>
  <hyperlinks>
    <hyperlink ref="AU1" location="目次!A1" display="目次に戻る" xr:uid="{CA8646D0-9891-4DF2-A461-C94A3E68B27F}"/>
  </hyperlinks>
  <printOptions horizontalCentered="1"/>
  <pageMargins left="0" right="0" top="0.39370078740157483" bottom="0.19685039370078741" header="0.19685039370078741" footer="0.51181102362204722"/>
  <pageSetup paperSize="9" scale="75"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927745" r:id="rId4" name="Check Box 1">
              <controlPr defaultSize="0" autoFill="0" autoLine="0" autoPict="0">
                <anchor moveWithCells="1">
                  <from>
                    <xdr:col>19</xdr:col>
                    <xdr:colOff>6350</xdr:colOff>
                    <xdr:row>75</xdr:row>
                    <xdr:rowOff>152400</xdr:rowOff>
                  </from>
                  <to>
                    <xdr:col>22</xdr:col>
                    <xdr:colOff>107950</xdr:colOff>
                    <xdr:row>77</xdr:row>
                    <xdr:rowOff>19050</xdr:rowOff>
                  </to>
                </anchor>
              </controlPr>
            </control>
          </mc:Choice>
        </mc:AlternateContent>
        <mc:AlternateContent xmlns:mc="http://schemas.openxmlformats.org/markup-compatibility/2006">
          <mc:Choice Requires="x14">
            <control shapeId="927746" r:id="rId5" name="Check Box 2">
              <controlPr defaultSize="0" autoFill="0" autoLine="0" autoPict="0">
                <anchor moveWithCells="1">
                  <from>
                    <xdr:col>22</xdr:col>
                    <xdr:colOff>177800</xdr:colOff>
                    <xdr:row>75</xdr:row>
                    <xdr:rowOff>152400</xdr:rowOff>
                  </from>
                  <to>
                    <xdr:col>25</xdr:col>
                    <xdr:colOff>133350</xdr:colOff>
                    <xdr:row>77</xdr:row>
                    <xdr:rowOff>12700</xdr:rowOff>
                  </to>
                </anchor>
              </controlPr>
            </control>
          </mc:Choice>
        </mc:AlternateContent>
        <mc:AlternateContent xmlns:mc="http://schemas.openxmlformats.org/markup-compatibility/2006">
          <mc:Choice Requires="x14">
            <control shapeId="927747" r:id="rId6" name="Check Box 3">
              <controlPr defaultSize="0" autoFill="0" autoLine="0" autoPict="0">
                <anchor moveWithCells="1">
                  <from>
                    <xdr:col>19</xdr:col>
                    <xdr:colOff>6350</xdr:colOff>
                    <xdr:row>78</xdr:row>
                    <xdr:rowOff>0</xdr:rowOff>
                  </from>
                  <to>
                    <xdr:col>22</xdr:col>
                    <xdr:colOff>107950</xdr:colOff>
                    <xdr:row>79</xdr:row>
                    <xdr:rowOff>0</xdr:rowOff>
                  </to>
                </anchor>
              </controlPr>
            </control>
          </mc:Choice>
        </mc:AlternateContent>
        <mc:AlternateContent xmlns:mc="http://schemas.openxmlformats.org/markup-compatibility/2006">
          <mc:Choice Requires="x14">
            <control shapeId="927748" r:id="rId7" name="Check Box 4">
              <controlPr defaultSize="0" autoFill="0" autoLine="0" autoPict="0">
                <anchor moveWithCells="1">
                  <from>
                    <xdr:col>22</xdr:col>
                    <xdr:colOff>177800</xdr:colOff>
                    <xdr:row>78</xdr:row>
                    <xdr:rowOff>0</xdr:rowOff>
                  </from>
                  <to>
                    <xdr:col>25</xdr:col>
                    <xdr:colOff>133350</xdr:colOff>
                    <xdr:row>78</xdr:row>
                    <xdr:rowOff>171450</xdr:rowOff>
                  </to>
                </anchor>
              </controlPr>
            </control>
          </mc:Choice>
        </mc:AlternateContent>
        <mc:AlternateContent xmlns:mc="http://schemas.openxmlformats.org/markup-compatibility/2006">
          <mc:Choice Requires="x14">
            <control shapeId="927749" r:id="rId8" name="Check Box 5">
              <controlPr defaultSize="0" autoFill="0" autoLine="0" autoPict="0">
                <anchor moveWithCells="1">
                  <from>
                    <xdr:col>20</xdr:col>
                    <xdr:colOff>0</xdr:colOff>
                    <xdr:row>23</xdr:row>
                    <xdr:rowOff>0</xdr:rowOff>
                  </from>
                  <to>
                    <xdr:col>23</xdr:col>
                    <xdr:colOff>12700</xdr:colOff>
                    <xdr:row>24</xdr:row>
                    <xdr:rowOff>38100</xdr:rowOff>
                  </to>
                </anchor>
              </controlPr>
            </control>
          </mc:Choice>
        </mc:AlternateContent>
        <mc:AlternateContent xmlns:mc="http://schemas.openxmlformats.org/markup-compatibility/2006">
          <mc:Choice Requires="x14">
            <control shapeId="927750" r:id="rId9" name="Check Box 6">
              <controlPr defaultSize="0" autoFill="0" autoLine="0" autoPict="0">
                <anchor moveWithCells="1">
                  <from>
                    <xdr:col>23</xdr:col>
                    <xdr:colOff>6350</xdr:colOff>
                    <xdr:row>23</xdr:row>
                    <xdr:rowOff>0</xdr:rowOff>
                  </from>
                  <to>
                    <xdr:col>26</xdr:col>
                    <xdr:colOff>6350</xdr:colOff>
                    <xdr:row>24</xdr:row>
                    <xdr:rowOff>25400</xdr:rowOff>
                  </to>
                </anchor>
              </controlPr>
            </control>
          </mc:Choice>
        </mc:AlternateContent>
        <mc:AlternateContent xmlns:mc="http://schemas.openxmlformats.org/markup-compatibility/2006">
          <mc:Choice Requires="x14">
            <control shapeId="927751" r:id="rId10" name="Check Box 7">
              <controlPr defaultSize="0" autoFill="0" autoLine="0" autoPict="0" altText="">
                <anchor moveWithCells="1">
                  <from>
                    <xdr:col>16</xdr:col>
                    <xdr:colOff>127000</xdr:colOff>
                    <xdr:row>37</xdr:row>
                    <xdr:rowOff>12700</xdr:rowOff>
                  </from>
                  <to>
                    <xdr:col>18</xdr:col>
                    <xdr:colOff>25400</xdr:colOff>
                    <xdr:row>38</xdr:row>
                    <xdr:rowOff>38100</xdr:rowOff>
                  </to>
                </anchor>
              </controlPr>
            </control>
          </mc:Choice>
        </mc:AlternateContent>
        <mc:AlternateContent xmlns:mc="http://schemas.openxmlformats.org/markup-compatibility/2006">
          <mc:Choice Requires="x14">
            <control shapeId="927752" r:id="rId11" name="Check Box 8">
              <controlPr defaultSize="0" autoFill="0" autoLine="0" autoPict="0" altText="">
                <anchor moveWithCells="1">
                  <from>
                    <xdr:col>16</xdr:col>
                    <xdr:colOff>127000</xdr:colOff>
                    <xdr:row>38</xdr:row>
                    <xdr:rowOff>38100</xdr:rowOff>
                  </from>
                  <to>
                    <xdr:col>18</xdr:col>
                    <xdr:colOff>25400</xdr:colOff>
                    <xdr:row>39</xdr:row>
                    <xdr:rowOff>63500</xdr:rowOff>
                  </to>
                </anchor>
              </controlPr>
            </control>
          </mc:Choice>
        </mc:AlternateContent>
        <mc:AlternateContent xmlns:mc="http://schemas.openxmlformats.org/markup-compatibility/2006">
          <mc:Choice Requires="x14">
            <control shapeId="927753" r:id="rId12" name="Check Box 9">
              <controlPr defaultSize="0" autoFill="0" autoLine="0" autoPict="0" altText="">
                <anchor moveWithCells="1">
                  <from>
                    <xdr:col>16</xdr:col>
                    <xdr:colOff>120650</xdr:colOff>
                    <xdr:row>40</xdr:row>
                    <xdr:rowOff>152400</xdr:rowOff>
                  </from>
                  <to>
                    <xdr:col>18</xdr:col>
                    <xdr:colOff>25400</xdr:colOff>
                    <xdr:row>41</xdr:row>
                    <xdr:rowOff>171450</xdr:rowOff>
                  </to>
                </anchor>
              </controlPr>
            </control>
          </mc:Choice>
        </mc:AlternateContent>
        <mc:AlternateContent xmlns:mc="http://schemas.openxmlformats.org/markup-compatibility/2006">
          <mc:Choice Requires="x14">
            <control shapeId="927754" r:id="rId13" name="Check Box 10">
              <controlPr defaultSize="0" autoFill="0" autoLine="0" autoPict="0" altText="">
                <anchor moveWithCells="1">
                  <from>
                    <xdr:col>16</xdr:col>
                    <xdr:colOff>127000</xdr:colOff>
                    <xdr:row>41</xdr:row>
                    <xdr:rowOff>152400</xdr:rowOff>
                  </from>
                  <to>
                    <xdr:col>18</xdr:col>
                    <xdr:colOff>25400</xdr:colOff>
                    <xdr:row>43</xdr:row>
                    <xdr:rowOff>12700</xdr:rowOff>
                  </to>
                </anchor>
              </controlPr>
            </control>
          </mc:Choice>
        </mc:AlternateContent>
        <mc:AlternateContent xmlns:mc="http://schemas.openxmlformats.org/markup-compatibility/2006">
          <mc:Choice Requires="x14">
            <control shapeId="927755" r:id="rId14" name="Check Box 11">
              <controlPr defaultSize="0" autoFill="0" autoLine="0" autoPict="0" altText="">
                <anchor moveWithCells="1">
                  <from>
                    <xdr:col>2</xdr:col>
                    <xdr:colOff>6350</xdr:colOff>
                    <xdr:row>13</xdr:row>
                    <xdr:rowOff>31750</xdr:rowOff>
                  </from>
                  <to>
                    <xdr:col>3</xdr:col>
                    <xdr:colOff>82550</xdr:colOff>
                    <xdr:row>13</xdr:row>
                    <xdr:rowOff>158750</xdr:rowOff>
                  </to>
                </anchor>
              </controlPr>
            </control>
          </mc:Choice>
        </mc:AlternateContent>
        <mc:AlternateContent xmlns:mc="http://schemas.openxmlformats.org/markup-compatibility/2006">
          <mc:Choice Requires="x14">
            <control shapeId="927756" r:id="rId15" name="Check Box 12">
              <controlPr defaultSize="0" autoFill="0" autoLine="0" autoPict="0" altText="">
                <anchor moveWithCells="1">
                  <from>
                    <xdr:col>2</xdr:col>
                    <xdr:colOff>6350</xdr:colOff>
                    <xdr:row>13</xdr:row>
                    <xdr:rowOff>171450</xdr:rowOff>
                  </from>
                  <to>
                    <xdr:col>3</xdr:col>
                    <xdr:colOff>82550</xdr:colOff>
                    <xdr:row>14</xdr:row>
                    <xdr:rowOff>120650</xdr:rowOff>
                  </to>
                </anchor>
              </controlPr>
            </control>
          </mc:Choice>
        </mc:AlternateContent>
        <mc:AlternateContent xmlns:mc="http://schemas.openxmlformats.org/markup-compatibility/2006">
          <mc:Choice Requires="x14">
            <control shapeId="927757" r:id="rId16" name="Check Box 13">
              <controlPr defaultSize="0" autoFill="0" autoLine="0" autoPict="0" altText="">
                <anchor moveWithCells="1">
                  <from>
                    <xdr:col>4</xdr:col>
                    <xdr:colOff>158750</xdr:colOff>
                    <xdr:row>13</xdr:row>
                    <xdr:rowOff>25400</xdr:rowOff>
                  </from>
                  <to>
                    <xdr:col>6</xdr:col>
                    <xdr:colOff>95250</xdr:colOff>
                    <xdr:row>13</xdr:row>
                    <xdr:rowOff>158750</xdr:rowOff>
                  </to>
                </anchor>
              </controlPr>
            </control>
          </mc:Choice>
        </mc:AlternateContent>
        <mc:AlternateContent xmlns:mc="http://schemas.openxmlformats.org/markup-compatibility/2006">
          <mc:Choice Requires="x14">
            <control shapeId="927758" r:id="rId17" name="Check Box 14">
              <controlPr defaultSize="0" autoFill="0" autoLine="0" autoPict="0" altText="">
                <anchor moveWithCells="1">
                  <from>
                    <xdr:col>4</xdr:col>
                    <xdr:colOff>158750</xdr:colOff>
                    <xdr:row>13</xdr:row>
                    <xdr:rowOff>171450</xdr:rowOff>
                  </from>
                  <to>
                    <xdr:col>6</xdr:col>
                    <xdr:colOff>95250</xdr:colOff>
                    <xdr:row>14</xdr:row>
                    <xdr:rowOff>127000</xdr:rowOff>
                  </to>
                </anchor>
              </controlPr>
            </control>
          </mc:Choice>
        </mc:AlternateContent>
        <mc:AlternateContent xmlns:mc="http://schemas.openxmlformats.org/markup-compatibility/2006">
          <mc:Choice Requires="x14">
            <control shapeId="927759" r:id="rId18" name="Check Box 15">
              <controlPr defaultSize="0" autoFill="0" autoLine="0" autoPict="0" altText="">
                <anchor moveWithCells="1">
                  <from>
                    <xdr:col>7</xdr:col>
                    <xdr:colOff>158750</xdr:colOff>
                    <xdr:row>13</xdr:row>
                    <xdr:rowOff>25400</xdr:rowOff>
                  </from>
                  <to>
                    <xdr:col>9</xdr:col>
                    <xdr:colOff>82550</xdr:colOff>
                    <xdr:row>13</xdr:row>
                    <xdr:rowOff>158750</xdr:rowOff>
                  </to>
                </anchor>
              </controlPr>
            </control>
          </mc:Choice>
        </mc:AlternateContent>
        <mc:AlternateContent xmlns:mc="http://schemas.openxmlformats.org/markup-compatibility/2006">
          <mc:Choice Requires="x14">
            <control shapeId="927760" r:id="rId19" name="Check Box 16">
              <controlPr defaultSize="0" autoFill="0" autoLine="0" autoPict="0" altText="">
                <anchor moveWithCells="1">
                  <from>
                    <xdr:col>7</xdr:col>
                    <xdr:colOff>158750</xdr:colOff>
                    <xdr:row>13</xdr:row>
                    <xdr:rowOff>171450</xdr:rowOff>
                  </from>
                  <to>
                    <xdr:col>9</xdr:col>
                    <xdr:colOff>82550</xdr:colOff>
                    <xdr:row>14</xdr:row>
                    <xdr:rowOff>127000</xdr:rowOff>
                  </to>
                </anchor>
              </controlPr>
            </control>
          </mc:Choice>
        </mc:AlternateContent>
        <mc:AlternateContent xmlns:mc="http://schemas.openxmlformats.org/markup-compatibility/2006">
          <mc:Choice Requires="x14">
            <control shapeId="927761" r:id="rId20" name="Check Box 17">
              <controlPr defaultSize="0" autoFill="0" autoLine="0" autoPict="0" altText="">
                <anchor moveWithCells="1">
                  <from>
                    <xdr:col>10</xdr:col>
                    <xdr:colOff>158750</xdr:colOff>
                    <xdr:row>13</xdr:row>
                    <xdr:rowOff>25400</xdr:rowOff>
                  </from>
                  <to>
                    <xdr:col>12</xdr:col>
                    <xdr:colOff>82550</xdr:colOff>
                    <xdr:row>13</xdr:row>
                    <xdr:rowOff>158750</xdr:rowOff>
                  </to>
                </anchor>
              </controlPr>
            </control>
          </mc:Choice>
        </mc:AlternateContent>
        <mc:AlternateContent xmlns:mc="http://schemas.openxmlformats.org/markup-compatibility/2006">
          <mc:Choice Requires="x14">
            <control shapeId="927762" r:id="rId21" name="Check Box 18">
              <controlPr defaultSize="0" autoFill="0" autoLine="0" autoPict="0" altText="">
                <anchor moveWithCells="1">
                  <from>
                    <xdr:col>10</xdr:col>
                    <xdr:colOff>158750</xdr:colOff>
                    <xdr:row>13</xdr:row>
                    <xdr:rowOff>171450</xdr:rowOff>
                  </from>
                  <to>
                    <xdr:col>12</xdr:col>
                    <xdr:colOff>82550</xdr:colOff>
                    <xdr:row>14</xdr:row>
                    <xdr:rowOff>127000</xdr:rowOff>
                  </to>
                </anchor>
              </controlPr>
            </control>
          </mc:Choice>
        </mc:AlternateContent>
        <mc:AlternateContent xmlns:mc="http://schemas.openxmlformats.org/markup-compatibility/2006">
          <mc:Choice Requires="x14">
            <control shapeId="927763" r:id="rId22" name="Check Box 19">
              <controlPr defaultSize="0" autoFill="0" autoLine="0" autoPict="0" altText="">
                <anchor moveWithCells="1">
                  <from>
                    <xdr:col>15</xdr:col>
                    <xdr:colOff>158750</xdr:colOff>
                    <xdr:row>13</xdr:row>
                    <xdr:rowOff>31750</xdr:rowOff>
                  </from>
                  <to>
                    <xdr:col>17</xdr:col>
                    <xdr:colOff>82550</xdr:colOff>
                    <xdr:row>13</xdr:row>
                    <xdr:rowOff>158750</xdr:rowOff>
                  </to>
                </anchor>
              </controlPr>
            </control>
          </mc:Choice>
        </mc:AlternateContent>
        <mc:AlternateContent xmlns:mc="http://schemas.openxmlformats.org/markup-compatibility/2006">
          <mc:Choice Requires="x14">
            <control shapeId="927764" r:id="rId23" name="Check Box 20">
              <controlPr defaultSize="0" autoFill="0" autoLine="0" autoPict="0" altText="">
                <anchor moveWithCells="1">
                  <from>
                    <xdr:col>15</xdr:col>
                    <xdr:colOff>158750</xdr:colOff>
                    <xdr:row>13</xdr:row>
                    <xdr:rowOff>171450</xdr:rowOff>
                  </from>
                  <to>
                    <xdr:col>17</xdr:col>
                    <xdr:colOff>82550</xdr:colOff>
                    <xdr:row>14</xdr:row>
                    <xdr:rowOff>127000</xdr:rowOff>
                  </to>
                </anchor>
              </controlPr>
            </control>
          </mc:Choice>
        </mc:AlternateContent>
        <mc:AlternateContent xmlns:mc="http://schemas.openxmlformats.org/markup-compatibility/2006">
          <mc:Choice Requires="x14">
            <control shapeId="927765" r:id="rId24" name="Check Box 21">
              <controlPr defaultSize="0" autoFill="0" autoLine="0" autoPict="0" altText="">
                <anchor moveWithCells="1">
                  <from>
                    <xdr:col>19</xdr:col>
                    <xdr:colOff>0</xdr:colOff>
                    <xdr:row>13</xdr:row>
                    <xdr:rowOff>31750</xdr:rowOff>
                  </from>
                  <to>
                    <xdr:col>20</xdr:col>
                    <xdr:colOff>95250</xdr:colOff>
                    <xdr:row>13</xdr:row>
                    <xdr:rowOff>158750</xdr:rowOff>
                  </to>
                </anchor>
              </controlPr>
            </control>
          </mc:Choice>
        </mc:AlternateContent>
        <mc:AlternateContent xmlns:mc="http://schemas.openxmlformats.org/markup-compatibility/2006">
          <mc:Choice Requires="x14">
            <control shapeId="927766" r:id="rId25" name="Check Box 22">
              <controlPr defaultSize="0" autoFill="0" autoLine="0" autoPict="0" altText="">
                <anchor moveWithCells="1">
                  <from>
                    <xdr:col>19</xdr:col>
                    <xdr:colOff>0</xdr:colOff>
                    <xdr:row>13</xdr:row>
                    <xdr:rowOff>171450</xdr:rowOff>
                  </from>
                  <to>
                    <xdr:col>20</xdr:col>
                    <xdr:colOff>95250</xdr:colOff>
                    <xdr:row>14</xdr:row>
                    <xdr:rowOff>127000</xdr:rowOff>
                  </to>
                </anchor>
              </controlPr>
            </control>
          </mc:Choice>
        </mc:AlternateContent>
        <mc:AlternateContent xmlns:mc="http://schemas.openxmlformats.org/markup-compatibility/2006">
          <mc:Choice Requires="x14">
            <control shapeId="927767" r:id="rId26" name="Check Box 23">
              <controlPr defaultSize="0" autoFill="0" autoLine="0" autoPict="0" altText="">
                <anchor moveWithCells="1">
                  <from>
                    <xdr:col>16</xdr:col>
                    <xdr:colOff>114300</xdr:colOff>
                    <xdr:row>46</xdr:row>
                    <xdr:rowOff>165100</xdr:rowOff>
                  </from>
                  <to>
                    <xdr:col>25</xdr:col>
                    <xdr:colOff>152400</xdr:colOff>
                    <xdr:row>48</xdr:row>
                    <xdr:rowOff>31750</xdr:rowOff>
                  </to>
                </anchor>
              </controlPr>
            </control>
          </mc:Choice>
        </mc:AlternateContent>
        <mc:AlternateContent xmlns:mc="http://schemas.openxmlformats.org/markup-compatibility/2006">
          <mc:Choice Requires="x14">
            <control shapeId="927768" r:id="rId27" name="Check Box 24">
              <controlPr defaultSize="0" autoFill="0" autoLine="0" autoPict="0" altText="">
                <anchor moveWithCells="1">
                  <from>
                    <xdr:col>16</xdr:col>
                    <xdr:colOff>114300</xdr:colOff>
                    <xdr:row>45</xdr:row>
                    <xdr:rowOff>139700</xdr:rowOff>
                  </from>
                  <to>
                    <xdr:col>18</xdr:col>
                    <xdr:colOff>31750</xdr:colOff>
                    <xdr:row>46</xdr:row>
                    <xdr:rowOff>152400</xdr:rowOff>
                  </to>
                </anchor>
              </controlPr>
            </control>
          </mc:Choice>
        </mc:AlternateContent>
        <mc:AlternateContent xmlns:mc="http://schemas.openxmlformats.org/markup-compatibility/2006">
          <mc:Choice Requires="x14">
            <control shapeId="927781" r:id="rId28" name="Check Box 37">
              <controlPr defaultSize="0" autoFill="0" autoLine="0" autoPict="0" altText="">
                <anchor moveWithCells="1">
                  <from>
                    <xdr:col>5</xdr:col>
                    <xdr:colOff>114300</xdr:colOff>
                    <xdr:row>46</xdr:row>
                    <xdr:rowOff>165100</xdr:rowOff>
                  </from>
                  <to>
                    <xdr:col>7</xdr:col>
                    <xdr:colOff>31750</xdr:colOff>
                    <xdr:row>48</xdr:row>
                    <xdr:rowOff>38100</xdr:rowOff>
                  </to>
                </anchor>
              </controlPr>
            </control>
          </mc:Choice>
        </mc:AlternateContent>
        <mc:AlternateContent xmlns:mc="http://schemas.openxmlformats.org/markup-compatibility/2006">
          <mc:Choice Requires="x14">
            <control shapeId="927782" r:id="rId29" name="Check Box 38">
              <controlPr defaultSize="0" autoFill="0" autoLine="0" autoPict="0" altText="">
                <anchor moveWithCells="1">
                  <from>
                    <xdr:col>5</xdr:col>
                    <xdr:colOff>127000</xdr:colOff>
                    <xdr:row>46</xdr:row>
                    <xdr:rowOff>0</xdr:rowOff>
                  </from>
                  <to>
                    <xdr:col>7</xdr:col>
                    <xdr:colOff>31750</xdr:colOff>
                    <xdr:row>47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EO148"/>
  <sheetViews>
    <sheetView showGridLines="0" view="pageBreakPreview" topLeftCell="A37" zoomScale="70" zoomScaleNormal="118" zoomScaleSheetLayoutView="70" workbookViewId="0">
      <selection activeCell="AU1" sqref="AU1:AY1"/>
    </sheetView>
  </sheetViews>
  <sheetFormatPr defaultColWidth="8" defaultRowHeight="12"/>
  <cols>
    <col min="1" max="1" width="1.453125" style="5" customWidth="1"/>
    <col min="2" max="15" width="2.90625" style="5" customWidth="1"/>
    <col min="16" max="16" width="3.1796875" style="5" customWidth="1"/>
    <col min="17" max="27" width="2.9062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31" width="2.36328125" style="5" customWidth="1"/>
    <col min="132" max="16384" width="8" style="5"/>
  </cols>
  <sheetData>
    <row r="1" spans="1:101" ht="14.15" customHeight="1">
      <c r="B1" s="2394" t="s">
        <v>732</v>
      </c>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S1" s="2394"/>
      <c r="AT1" s="650"/>
      <c r="AU1" s="2794" t="s">
        <v>1428</v>
      </c>
      <c r="AV1" s="2794"/>
      <c r="AW1" s="2794"/>
      <c r="AX1" s="2794"/>
      <c r="AY1" s="2794"/>
      <c r="AZ1" s="6"/>
    </row>
    <row r="2" spans="1:101" ht="5.15" customHeight="1" thickBot="1"/>
    <row r="3" spans="1:101" ht="14.15" customHeight="1">
      <c r="B3" s="2395" t="s">
        <v>39</v>
      </c>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795"/>
      <c r="AB3" s="2796" t="s">
        <v>6</v>
      </c>
      <c r="AC3" s="2396"/>
      <c r="AD3" s="2396"/>
      <c r="AE3" s="2396"/>
      <c r="AF3" s="2396"/>
      <c r="AG3" s="2396"/>
      <c r="AH3" s="2396"/>
      <c r="AI3" s="2396"/>
      <c r="AJ3" s="2396"/>
      <c r="AK3" s="2396"/>
      <c r="AL3" s="2396"/>
      <c r="AM3" s="2396"/>
      <c r="AN3" s="2396"/>
      <c r="AO3" s="2396"/>
      <c r="AP3" s="2396"/>
      <c r="AQ3" s="2396"/>
      <c r="AR3" s="2396"/>
      <c r="AS3" s="2797"/>
      <c r="AT3" s="146"/>
      <c r="AU3" s="146"/>
      <c r="AV3" s="146"/>
      <c r="AW3" s="146"/>
      <c r="AX3" s="146"/>
      <c r="AY3" s="5" t="s">
        <v>1755</v>
      </c>
      <c r="AZ3" s="405"/>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row>
    <row r="4" spans="1:101" ht="14.15" customHeight="1">
      <c r="A4" s="6"/>
      <c r="B4" s="63" t="s">
        <v>584</v>
      </c>
      <c r="C4" s="363"/>
      <c r="D4" s="363"/>
      <c r="E4" s="363"/>
      <c r="F4" s="363"/>
      <c r="G4" s="363"/>
      <c r="H4" s="363"/>
      <c r="I4" s="363"/>
      <c r="J4" s="363"/>
      <c r="K4" s="363"/>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row>
    <row r="5" spans="1:101" ht="13.5" customHeight="1">
      <c r="A5" s="6"/>
      <c r="B5" s="68"/>
      <c r="C5" s="2288" t="s">
        <v>1237</v>
      </c>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798"/>
      <c r="AT5" s="6"/>
      <c r="AU5" s="6"/>
      <c r="AV5" s="6"/>
      <c r="AW5" s="265"/>
      <c r="AX5" s="265"/>
      <c r="AZ5" s="6"/>
      <c r="BA5" s="2799"/>
      <c r="BB5" s="2799"/>
      <c r="BC5" s="2799"/>
      <c r="BD5" s="2799"/>
      <c r="BE5" s="2799"/>
    </row>
    <row r="6" spans="1:101" ht="14.15" customHeight="1">
      <c r="A6" s="6"/>
      <c r="B6" s="68"/>
      <c r="C6" s="2770" t="s">
        <v>13</v>
      </c>
      <c r="D6" s="2771"/>
      <c r="E6" s="2772"/>
      <c r="F6" s="2423" t="s">
        <v>707</v>
      </c>
      <c r="G6" s="2424"/>
      <c r="H6" s="2424"/>
      <c r="I6" s="2424"/>
      <c r="J6" s="2424"/>
      <c r="K6" s="2424"/>
      <c r="L6" s="2424"/>
      <c r="M6" s="2424"/>
      <c r="N6" s="2424"/>
      <c r="O6" s="2424"/>
      <c r="P6" s="2424"/>
      <c r="Q6" s="2424"/>
      <c r="R6" s="2424"/>
      <c r="S6" s="2424"/>
      <c r="T6" s="2424"/>
      <c r="U6" s="2424"/>
      <c r="V6" s="2424"/>
      <c r="W6" s="2424"/>
      <c r="X6" s="2424"/>
      <c r="Y6" s="2424"/>
      <c r="Z6" s="2424"/>
      <c r="AA6" s="2424"/>
      <c r="AB6" s="2424"/>
      <c r="AC6" s="2424"/>
      <c r="AD6" s="2424"/>
      <c r="AE6" s="2424"/>
      <c r="AF6" s="2424"/>
      <c r="AG6" s="2424"/>
      <c r="AH6" s="2424"/>
      <c r="AI6" s="2424"/>
      <c r="AJ6" s="2424"/>
      <c r="AK6" s="2424"/>
      <c r="AL6" s="2425"/>
      <c r="AM6" s="64"/>
      <c r="AN6" s="64"/>
      <c r="AO6" s="64"/>
      <c r="AP6" s="64"/>
      <c r="AQ6" s="64"/>
      <c r="AR6" s="64"/>
      <c r="AS6" s="118"/>
      <c r="AT6" s="10"/>
      <c r="AU6" s="10"/>
      <c r="AV6" s="10"/>
      <c r="AW6" s="265"/>
      <c r="AX6" s="265"/>
      <c r="AZ6" s="6"/>
      <c r="BA6" s="6"/>
      <c r="BB6" s="6"/>
      <c r="BC6" s="6"/>
    </row>
    <row r="7" spans="1:101" ht="14.15" customHeight="1">
      <c r="A7" s="6"/>
      <c r="B7" s="68"/>
      <c r="C7" s="2783"/>
      <c r="D7" s="2412"/>
      <c r="E7" s="2784"/>
      <c r="F7" s="2613" t="s">
        <v>721</v>
      </c>
      <c r="G7" s="2614"/>
      <c r="H7" s="2614"/>
      <c r="I7" s="2614"/>
      <c r="J7" s="2614"/>
      <c r="K7" s="2614"/>
      <c r="L7" s="2614"/>
      <c r="M7" s="2614"/>
      <c r="N7" s="2614"/>
      <c r="O7" s="2614"/>
      <c r="P7" s="2615"/>
      <c r="Q7" s="2423" t="s">
        <v>717</v>
      </c>
      <c r="R7" s="2424"/>
      <c r="S7" s="2424"/>
      <c r="T7" s="2424"/>
      <c r="U7" s="2424"/>
      <c r="V7" s="2424"/>
      <c r="W7" s="2424"/>
      <c r="X7" s="2424"/>
      <c r="Y7" s="2424"/>
      <c r="Z7" s="2424"/>
      <c r="AA7" s="2425"/>
      <c r="AB7" s="2423" t="s">
        <v>720</v>
      </c>
      <c r="AC7" s="2424"/>
      <c r="AD7" s="2424"/>
      <c r="AE7" s="2424"/>
      <c r="AF7" s="2424"/>
      <c r="AG7" s="2424"/>
      <c r="AH7" s="2424"/>
      <c r="AI7" s="2424"/>
      <c r="AJ7" s="2424"/>
      <c r="AK7" s="2785"/>
      <c r="AL7" s="2786"/>
      <c r="AM7" s="10"/>
      <c r="AN7" s="10"/>
      <c r="AO7" s="10"/>
      <c r="AP7" s="10"/>
      <c r="AQ7" s="10"/>
      <c r="AR7" s="10"/>
      <c r="AS7" s="118"/>
      <c r="AT7" s="10"/>
      <c r="AU7" s="10"/>
      <c r="AV7" s="10"/>
      <c r="AW7" s="10"/>
      <c r="AX7" s="10"/>
      <c r="BB7" s="6"/>
    </row>
    <row r="8" spans="1:101" ht="14.15" customHeight="1">
      <c r="A8" s="6"/>
      <c r="B8" s="68"/>
      <c r="C8" s="2783"/>
      <c r="D8" s="2412"/>
      <c r="E8" s="2784"/>
      <c r="F8" s="2770" t="s">
        <v>575</v>
      </c>
      <c r="G8" s="2771"/>
      <c r="H8" s="2771"/>
      <c r="I8" s="2771"/>
      <c r="J8" s="2787"/>
      <c r="K8" s="2788" t="s">
        <v>383</v>
      </c>
      <c r="L8" s="2788"/>
      <c r="M8" s="2788"/>
      <c r="N8" s="2788"/>
      <c r="O8" s="2788"/>
      <c r="P8" s="2789"/>
      <c r="Q8" s="2770" t="s">
        <v>575</v>
      </c>
      <c r="R8" s="2771"/>
      <c r="S8" s="2771"/>
      <c r="T8" s="2771"/>
      <c r="U8" s="2771"/>
      <c r="V8" s="2792" t="s">
        <v>383</v>
      </c>
      <c r="W8" s="2788"/>
      <c r="X8" s="2788"/>
      <c r="Y8" s="2788"/>
      <c r="Z8" s="2788"/>
      <c r="AA8" s="2789"/>
      <c r="AB8" s="2770" t="s">
        <v>575</v>
      </c>
      <c r="AC8" s="2771"/>
      <c r="AD8" s="2771"/>
      <c r="AE8" s="2771"/>
      <c r="AF8" s="2771"/>
      <c r="AG8" s="2800" t="s">
        <v>383</v>
      </c>
      <c r="AH8" s="2512"/>
      <c r="AI8" s="2512"/>
      <c r="AJ8" s="2512"/>
      <c r="AK8" s="2512"/>
      <c r="AL8" s="2801"/>
      <c r="AM8" s="64"/>
      <c r="AN8" s="64"/>
      <c r="AO8" s="64"/>
      <c r="AP8" s="64"/>
      <c r="AQ8" s="64"/>
      <c r="AR8" s="64"/>
      <c r="AS8" s="406"/>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row>
    <row r="9" spans="1:101" ht="14.15" customHeight="1">
      <c r="A9" s="6"/>
      <c r="B9" s="68"/>
      <c r="C9" s="2773"/>
      <c r="D9" s="2416"/>
      <c r="E9" s="2774"/>
      <c r="F9" s="861"/>
      <c r="G9" s="848"/>
      <c r="H9" s="848"/>
      <c r="I9" s="2321" t="s">
        <v>576</v>
      </c>
      <c r="J9" s="2802"/>
      <c r="K9" s="2790"/>
      <c r="L9" s="2790"/>
      <c r="M9" s="2790"/>
      <c r="N9" s="2790"/>
      <c r="O9" s="2790"/>
      <c r="P9" s="2791"/>
      <c r="Q9" s="861"/>
      <c r="R9" s="848"/>
      <c r="S9" s="848"/>
      <c r="T9" s="2321" t="s">
        <v>576</v>
      </c>
      <c r="U9" s="2322"/>
      <c r="V9" s="2793"/>
      <c r="W9" s="2790"/>
      <c r="X9" s="2790"/>
      <c r="Y9" s="2790"/>
      <c r="Z9" s="2790"/>
      <c r="AA9" s="2791"/>
      <c r="AB9" s="861"/>
      <c r="AC9" s="848"/>
      <c r="AD9" s="848"/>
      <c r="AE9" s="2321" t="s">
        <v>576</v>
      </c>
      <c r="AF9" s="2322"/>
      <c r="AG9" s="2727"/>
      <c r="AH9" s="1753"/>
      <c r="AI9" s="1753"/>
      <c r="AJ9" s="1753"/>
      <c r="AK9" s="1753"/>
      <c r="AL9" s="1754"/>
      <c r="AM9" s="280"/>
      <c r="AN9" s="280"/>
      <c r="AO9" s="280"/>
      <c r="AP9" s="280"/>
      <c r="AQ9" s="280"/>
      <c r="AR9" s="280"/>
      <c r="AS9" s="406"/>
      <c r="AT9" s="128"/>
      <c r="AU9" s="128"/>
      <c r="AV9" s="128"/>
      <c r="AW9" s="603"/>
      <c r="AX9" s="603"/>
      <c r="AZ9" s="6" t="s">
        <v>1615</v>
      </c>
      <c r="BA9" s="6"/>
      <c r="BB9" s="72"/>
      <c r="BC9" s="72"/>
      <c r="BD9" s="72"/>
      <c r="BE9" s="72"/>
      <c r="BF9" s="72"/>
      <c r="BG9" s="72"/>
      <c r="BH9" s="72"/>
      <c r="BI9" s="72"/>
      <c r="BJ9" s="72"/>
      <c r="BK9" s="72"/>
      <c r="BL9" s="72"/>
      <c r="BM9" s="72"/>
      <c r="BN9" s="72"/>
      <c r="BO9" s="72"/>
      <c r="BP9" s="407"/>
      <c r="BQ9" s="407"/>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row>
    <row r="10" spans="1:101" ht="14.15" customHeight="1">
      <c r="A10" s="6"/>
      <c r="B10" s="68"/>
      <c r="C10" s="2770"/>
      <c r="D10" s="2771"/>
      <c r="E10" s="2772"/>
      <c r="F10" s="2775"/>
      <c r="G10" s="2776"/>
      <c r="H10" s="2777"/>
      <c r="I10" s="2778"/>
      <c r="J10" s="2779"/>
      <c r="K10" s="2781"/>
      <c r="L10" s="2776"/>
      <c r="M10" s="2776"/>
      <c r="N10" s="2699"/>
      <c r="O10" s="2699"/>
      <c r="P10" s="2768"/>
      <c r="Q10" s="2775"/>
      <c r="R10" s="2776"/>
      <c r="S10" s="2777"/>
      <c r="T10" s="2778"/>
      <c r="U10" s="2779"/>
      <c r="V10" s="2781"/>
      <c r="W10" s="2776"/>
      <c r="X10" s="2776"/>
      <c r="Y10" s="2699"/>
      <c r="Z10" s="2699"/>
      <c r="AA10" s="2768"/>
      <c r="AB10" s="2775"/>
      <c r="AC10" s="2776"/>
      <c r="AD10" s="2777"/>
      <c r="AE10" s="2778"/>
      <c r="AF10" s="2779"/>
      <c r="AG10" s="2781"/>
      <c r="AH10" s="2776"/>
      <c r="AI10" s="2776"/>
      <c r="AJ10" s="2699"/>
      <c r="AK10" s="2699"/>
      <c r="AL10" s="2768"/>
      <c r="AM10" s="75"/>
      <c r="AN10" s="75"/>
      <c r="AO10" s="75"/>
      <c r="AP10" s="75"/>
      <c r="AQ10" s="75"/>
      <c r="AR10" s="75"/>
      <c r="AS10" s="408"/>
      <c r="AT10" s="409"/>
      <c r="AU10" s="409"/>
      <c r="AV10" s="409"/>
      <c r="AW10" s="603"/>
      <c r="AX10" s="603"/>
      <c r="AZ10" s="5" t="s">
        <v>1006</v>
      </c>
    </row>
    <row r="11" spans="1:101" ht="14.15" customHeight="1">
      <c r="A11" s="6"/>
      <c r="B11" s="68"/>
      <c r="C11" s="2773"/>
      <c r="D11" s="2416"/>
      <c r="E11" s="2774"/>
      <c r="F11" s="2719"/>
      <c r="G11" s="2720"/>
      <c r="H11" s="2721"/>
      <c r="I11" s="2780"/>
      <c r="J11" s="2731"/>
      <c r="K11" s="2782"/>
      <c r="L11" s="2720"/>
      <c r="M11" s="2720"/>
      <c r="N11" s="1753"/>
      <c r="O11" s="1753"/>
      <c r="P11" s="1754"/>
      <c r="Q11" s="2719"/>
      <c r="R11" s="2720"/>
      <c r="S11" s="2721"/>
      <c r="T11" s="2780"/>
      <c r="U11" s="2731"/>
      <c r="V11" s="2782"/>
      <c r="W11" s="2720"/>
      <c r="X11" s="2720"/>
      <c r="Y11" s="1753"/>
      <c r="Z11" s="1753"/>
      <c r="AA11" s="1754"/>
      <c r="AB11" s="2719"/>
      <c r="AC11" s="2720"/>
      <c r="AD11" s="2721"/>
      <c r="AE11" s="2780"/>
      <c r="AF11" s="2731"/>
      <c r="AG11" s="2782"/>
      <c r="AH11" s="2720"/>
      <c r="AI11" s="2720"/>
      <c r="AJ11" s="1753"/>
      <c r="AK11" s="1753"/>
      <c r="AL11" s="1754"/>
      <c r="AM11" s="75"/>
      <c r="AN11" s="75"/>
      <c r="AO11" s="75"/>
      <c r="AP11" s="75"/>
      <c r="AQ11" s="75"/>
      <c r="AR11" s="75"/>
      <c r="AS11" s="408"/>
      <c r="AT11" s="409"/>
      <c r="AU11" s="409"/>
      <c r="AV11" s="409"/>
      <c r="AW11" s="409"/>
      <c r="AX11" s="409"/>
      <c r="AZ11" s="6" t="s">
        <v>727</v>
      </c>
      <c r="BA11" s="72"/>
      <c r="BB11" s="72"/>
      <c r="BC11" s="72"/>
      <c r="BD11" s="72"/>
      <c r="BE11" s="72"/>
      <c r="BF11" s="72"/>
      <c r="BG11" s="72"/>
      <c r="BH11" s="72"/>
      <c r="BI11" s="72"/>
      <c r="BJ11" s="72"/>
      <c r="BK11" s="72"/>
      <c r="BL11" s="72"/>
      <c r="BM11" s="72"/>
      <c r="BN11" s="72"/>
      <c r="BO11" s="72"/>
      <c r="BP11" s="407"/>
      <c r="BQ11" s="407"/>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T11" s="72"/>
    </row>
    <row r="12" spans="1:101" ht="14.15" customHeight="1">
      <c r="A12" s="6"/>
      <c r="B12" s="68"/>
      <c r="C12" s="2739" t="s">
        <v>946</v>
      </c>
      <c r="D12" s="2740"/>
      <c r="E12" s="2740"/>
      <c r="F12" s="2740"/>
      <c r="G12" s="2740"/>
      <c r="H12" s="2740"/>
      <c r="I12" s="2740"/>
      <c r="J12" s="2740"/>
      <c r="K12" s="2741"/>
      <c r="L12" s="2742" t="s">
        <v>947</v>
      </c>
      <c r="M12" s="2743"/>
      <c r="N12" s="2743"/>
      <c r="O12" s="2743"/>
      <c r="P12" s="2744"/>
      <c r="Q12" s="2748" t="s">
        <v>937</v>
      </c>
      <c r="R12" s="2748"/>
      <c r="S12" s="2748"/>
      <c r="T12" s="2115" t="s">
        <v>938</v>
      </c>
      <c r="U12" s="2116"/>
      <c r="V12" s="2300"/>
      <c r="W12" s="2749" t="s">
        <v>577</v>
      </c>
      <c r="X12" s="2750"/>
      <c r="Y12" s="2750"/>
      <c r="Z12" s="2750"/>
      <c r="AA12" s="2750"/>
      <c r="AB12" s="2750"/>
      <c r="AC12" s="2750"/>
      <c r="AD12" s="2751"/>
      <c r="AE12" s="2752" t="s">
        <v>1100</v>
      </c>
      <c r="AF12" s="2753"/>
      <c r="AG12" s="2753"/>
      <c r="AH12" s="2753"/>
      <c r="AI12" s="2753"/>
      <c r="AJ12" s="2754"/>
      <c r="AK12" s="2758" t="s">
        <v>194</v>
      </c>
      <c r="AL12" s="2758"/>
      <c r="AM12" s="98"/>
      <c r="AN12" s="98"/>
      <c r="AO12" s="98"/>
      <c r="AP12" s="98"/>
      <c r="AQ12" s="98"/>
      <c r="AR12" s="98"/>
      <c r="AS12" s="102"/>
      <c r="AW12" s="409"/>
      <c r="AX12" s="409"/>
      <c r="AY12" s="17"/>
      <c r="AZ12" s="72"/>
      <c r="BA12" s="6" t="s">
        <v>578</v>
      </c>
      <c r="BB12" s="72"/>
      <c r="BC12" s="72"/>
      <c r="BD12" s="72"/>
      <c r="BE12" s="72"/>
      <c r="BF12" s="72"/>
      <c r="BG12" s="72"/>
      <c r="BH12" s="72"/>
      <c r="BI12" s="72"/>
      <c r="BJ12" s="72"/>
      <c r="BK12" s="72"/>
      <c r="BL12" s="72"/>
      <c r="BM12" s="72"/>
      <c r="BN12" s="72"/>
      <c r="BO12" s="72"/>
      <c r="BP12" s="410"/>
      <c r="BQ12" s="410"/>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row>
    <row r="13" spans="1:101" ht="14.15" customHeight="1">
      <c r="A13" s="6"/>
      <c r="B13" s="68"/>
      <c r="C13" s="2760" t="s">
        <v>939</v>
      </c>
      <c r="D13" s="2760"/>
      <c r="E13" s="2760"/>
      <c r="F13" s="2761" t="s">
        <v>943</v>
      </c>
      <c r="G13" s="2761"/>
      <c r="H13" s="2761"/>
      <c r="I13" s="2748" t="s">
        <v>944</v>
      </c>
      <c r="J13" s="2748"/>
      <c r="K13" s="2748"/>
      <c r="L13" s="2745"/>
      <c r="M13" s="2746"/>
      <c r="N13" s="2746"/>
      <c r="O13" s="2746"/>
      <c r="P13" s="2747"/>
      <c r="Q13" s="2748"/>
      <c r="R13" s="2748"/>
      <c r="S13" s="2748"/>
      <c r="T13" s="2117"/>
      <c r="U13" s="2118"/>
      <c r="V13" s="2301"/>
      <c r="W13" s="2377"/>
      <c r="X13" s="2378"/>
      <c r="Y13" s="2378"/>
      <c r="Z13" s="2378"/>
      <c r="AA13" s="2378"/>
      <c r="AB13" s="2378"/>
      <c r="AC13" s="2378"/>
      <c r="AD13" s="2379"/>
      <c r="AE13" s="2755"/>
      <c r="AF13" s="2756"/>
      <c r="AG13" s="2756"/>
      <c r="AH13" s="2756"/>
      <c r="AI13" s="2756"/>
      <c r="AJ13" s="2757"/>
      <c r="AK13" s="2758"/>
      <c r="AL13" s="2758"/>
      <c r="AM13" s="98"/>
      <c r="AN13" s="98"/>
      <c r="AO13" s="98"/>
      <c r="AP13" s="98"/>
      <c r="AQ13" s="98"/>
      <c r="AR13" s="98"/>
      <c r="AS13" s="102"/>
      <c r="AZ13" s="72"/>
      <c r="BA13" s="6" t="s">
        <v>579</v>
      </c>
      <c r="BB13" s="72"/>
      <c r="BC13" s="72"/>
      <c r="BD13" s="72"/>
      <c r="BE13" s="72"/>
    </row>
    <row r="14" spans="1:101" ht="14.15" customHeight="1">
      <c r="A14" s="6"/>
      <c r="B14" s="68"/>
      <c r="C14" s="411"/>
      <c r="D14" s="2116" t="s">
        <v>940</v>
      </c>
      <c r="E14" s="2300"/>
      <c r="F14" s="852"/>
      <c r="G14" s="2762" t="s">
        <v>940</v>
      </c>
      <c r="H14" s="2763"/>
      <c r="I14" s="852"/>
      <c r="J14" s="2762" t="s">
        <v>940</v>
      </c>
      <c r="K14" s="2763"/>
      <c r="L14" s="852"/>
      <c r="M14" s="2762" t="s">
        <v>940</v>
      </c>
      <c r="N14" s="2762"/>
      <c r="O14" s="2764" t="s">
        <v>948</v>
      </c>
      <c r="P14" s="2765"/>
      <c r="Q14" s="852"/>
      <c r="R14" s="2762" t="s">
        <v>940</v>
      </c>
      <c r="S14" s="2763"/>
      <c r="T14" s="412"/>
      <c r="U14" s="2762" t="s">
        <v>940</v>
      </c>
      <c r="V14" s="2763"/>
      <c r="W14" s="2115" t="s">
        <v>941</v>
      </c>
      <c r="X14" s="2693"/>
      <c r="Y14" s="2694"/>
      <c r="Z14" s="2698" t="s">
        <v>1522</v>
      </c>
      <c r="AA14" s="2699"/>
      <c r="AB14" s="2700"/>
      <c r="AC14" s="2704" t="s">
        <v>942</v>
      </c>
      <c r="AD14" s="2705"/>
      <c r="AE14" s="2708" t="s">
        <v>384</v>
      </c>
      <c r="AF14" s="2699"/>
      <c r="AG14" s="2700"/>
      <c r="AH14" s="2698" t="s">
        <v>1522</v>
      </c>
      <c r="AI14" s="2699"/>
      <c r="AJ14" s="2768"/>
      <c r="AK14" s="2758"/>
      <c r="AL14" s="2758"/>
      <c r="AM14" s="98"/>
      <c r="AN14" s="98"/>
      <c r="AO14" s="98"/>
      <c r="AP14" s="98"/>
      <c r="AQ14" s="98"/>
      <c r="AR14" s="98"/>
      <c r="AS14" s="102"/>
      <c r="AZ14" s="5" t="s">
        <v>726</v>
      </c>
    </row>
    <row r="15" spans="1:101" ht="14.15" customHeight="1" thickBot="1">
      <c r="A15" s="6"/>
      <c r="B15" s="68"/>
      <c r="C15" s="413"/>
      <c r="D15" s="2753" t="s">
        <v>1520</v>
      </c>
      <c r="E15" s="2754"/>
      <c r="F15" s="857"/>
      <c r="G15" s="2753" t="s">
        <v>1520</v>
      </c>
      <c r="H15" s="2754"/>
      <c r="I15" s="857"/>
      <c r="J15" s="2753" t="s">
        <v>1520</v>
      </c>
      <c r="K15" s="2754"/>
      <c r="L15" s="857"/>
      <c r="M15" s="2753" t="s">
        <v>1520</v>
      </c>
      <c r="N15" s="2753"/>
      <c r="O15" s="2766"/>
      <c r="P15" s="2767"/>
      <c r="Q15" s="857"/>
      <c r="R15" s="2753" t="s">
        <v>1520</v>
      </c>
      <c r="S15" s="2754"/>
      <c r="T15" s="414"/>
      <c r="U15" s="2753" t="s">
        <v>1520</v>
      </c>
      <c r="V15" s="2754"/>
      <c r="W15" s="2695"/>
      <c r="X15" s="2696"/>
      <c r="Y15" s="2697"/>
      <c r="Z15" s="2701"/>
      <c r="AA15" s="2702"/>
      <c r="AB15" s="2703"/>
      <c r="AC15" s="2706"/>
      <c r="AD15" s="2707"/>
      <c r="AE15" s="2709"/>
      <c r="AF15" s="2702"/>
      <c r="AG15" s="2703"/>
      <c r="AH15" s="2701"/>
      <c r="AI15" s="2702"/>
      <c r="AJ15" s="2769"/>
      <c r="AK15" s="2759"/>
      <c r="AL15" s="2759"/>
      <c r="AM15" s="98"/>
      <c r="AN15" s="98"/>
      <c r="AO15" s="98"/>
      <c r="AP15" s="98"/>
      <c r="AQ15" s="98"/>
      <c r="AR15" s="98"/>
      <c r="AS15" s="102"/>
      <c r="BA15" s="5" t="s">
        <v>580</v>
      </c>
    </row>
    <row r="16" spans="1:101" ht="14.15" customHeight="1" thickTop="1">
      <c r="A16" s="6"/>
      <c r="B16" s="68"/>
      <c r="C16" s="2716"/>
      <c r="D16" s="2717"/>
      <c r="E16" s="2718"/>
      <c r="F16" s="2716"/>
      <c r="G16" s="2717"/>
      <c r="H16" s="2718"/>
      <c r="I16" s="2733"/>
      <c r="J16" s="2734"/>
      <c r="K16" s="2735"/>
      <c r="L16" s="2733"/>
      <c r="M16" s="2734"/>
      <c r="N16" s="2734"/>
      <c r="O16" s="2737"/>
      <c r="P16" s="2735"/>
      <c r="Q16" s="2733"/>
      <c r="R16" s="2734"/>
      <c r="S16" s="2735"/>
      <c r="T16" s="2716"/>
      <c r="U16" s="2717"/>
      <c r="V16" s="2718"/>
      <c r="W16" s="2716"/>
      <c r="X16" s="2722"/>
      <c r="Y16" s="2723"/>
      <c r="Z16" s="2726"/>
      <c r="AA16" s="2722"/>
      <c r="AB16" s="2723"/>
      <c r="AC16" s="2728"/>
      <c r="AD16" s="2729"/>
      <c r="AE16" s="2716"/>
      <c r="AF16" s="2722"/>
      <c r="AG16" s="2723"/>
      <c r="AH16" s="2726"/>
      <c r="AI16" s="2722"/>
      <c r="AJ16" s="2732"/>
      <c r="AK16" s="2710">
        <f>SUM(C10:AL11)-I10-T10-AE10-O16+SUM(C16:AJ17)-AC16</f>
        <v>0</v>
      </c>
      <c r="AL16" s="2710"/>
      <c r="AM16" s="623"/>
      <c r="AN16" s="623"/>
      <c r="AO16" s="623"/>
      <c r="AP16" s="623"/>
      <c r="AQ16" s="623"/>
      <c r="AR16" s="623"/>
      <c r="AS16" s="102"/>
      <c r="AZ16" s="5" t="s">
        <v>581</v>
      </c>
      <c r="BA16" s="72"/>
      <c r="CS16" s="64"/>
      <c r="CU16" s="72"/>
      <c r="CV16" s="72"/>
      <c r="CW16" s="72"/>
    </row>
    <row r="17" spans="1:120" ht="14.15" customHeight="1">
      <c r="A17" s="6"/>
      <c r="B17" s="68"/>
      <c r="C17" s="2719"/>
      <c r="D17" s="2720"/>
      <c r="E17" s="2721"/>
      <c r="F17" s="2719"/>
      <c r="G17" s="2720"/>
      <c r="H17" s="2721"/>
      <c r="I17" s="2517"/>
      <c r="J17" s="2415"/>
      <c r="K17" s="2736"/>
      <c r="L17" s="2517"/>
      <c r="M17" s="2415"/>
      <c r="N17" s="2415"/>
      <c r="O17" s="2738"/>
      <c r="P17" s="2736"/>
      <c r="Q17" s="2517"/>
      <c r="R17" s="2415"/>
      <c r="S17" s="2736"/>
      <c r="T17" s="2719"/>
      <c r="U17" s="2720"/>
      <c r="V17" s="2721"/>
      <c r="W17" s="2724"/>
      <c r="X17" s="1753"/>
      <c r="Y17" s="2725"/>
      <c r="Z17" s="2727"/>
      <c r="AA17" s="1753"/>
      <c r="AB17" s="2725"/>
      <c r="AC17" s="2730"/>
      <c r="AD17" s="2731"/>
      <c r="AE17" s="2724"/>
      <c r="AF17" s="1753"/>
      <c r="AG17" s="2725"/>
      <c r="AH17" s="2727"/>
      <c r="AI17" s="1753"/>
      <c r="AJ17" s="1754"/>
      <c r="AK17" s="2711"/>
      <c r="AL17" s="2711"/>
      <c r="AM17" s="623"/>
      <c r="AN17" s="623"/>
      <c r="AO17" s="623"/>
      <c r="AP17" s="623"/>
      <c r="AQ17" s="623"/>
      <c r="AR17" s="623"/>
      <c r="AS17" s="154"/>
      <c r="AT17" s="65"/>
      <c r="AU17" s="65"/>
      <c r="AV17" s="65"/>
      <c r="BA17" s="2712" t="s">
        <v>1521</v>
      </c>
      <c r="BB17" s="2712"/>
      <c r="BC17" s="2712"/>
      <c r="BD17" s="2712"/>
      <c r="BE17" s="2712"/>
      <c r="BF17" s="2712"/>
      <c r="BG17" s="2712"/>
      <c r="BH17" s="2712"/>
      <c r="BI17" s="2712"/>
      <c r="BJ17" s="2712"/>
      <c r="BK17" s="2712"/>
      <c r="BL17" s="2712"/>
      <c r="BM17" s="2712"/>
      <c r="BN17" s="2712"/>
      <c r="BO17" s="2712"/>
      <c r="BP17" s="2712"/>
      <c r="BQ17" s="2712"/>
      <c r="BR17" s="2712"/>
      <c r="BS17" s="2712"/>
      <c r="BT17" s="2712"/>
      <c r="BU17" s="2712"/>
      <c r="BV17" s="2712"/>
      <c r="BW17" s="2712"/>
      <c r="BX17" s="2712"/>
      <c r="BY17" s="2712"/>
      <c r="BZ17" s="2712"/>
      <c r="CA17" s="2712"/>
      <c r="CB17" s="2712"/>
      <c r="CC17" s="2712"/>
      <c r="CD17" s="2712"/>
      <c r="CE17" s="2712"/>
      <c r="CF17" s="2712"/>
      <c r="CG17" s="2712"/>
      <c r="CH17" s="2712"/>
      <c r="CI17" s="2712"/>
      <c r="CJ17" s="2712"/>
      <c r="CK17" s="2712"/>
      <c r="CL17" s="2712"/>
      <c r="CM17" s="2712"/>
      <c r="CN17" s="2712"/>
      <c r="CO17" s="2712"/>
      <c r="CP17"/>
      <c r="CQ17"/>
      <c r="CR17"/>
      <c r="CS17"/>
      <c r="CT17"/>
      <c r="CU17"/>
      <c r="CV17"/>
      <c r="CW17"/>
      <c r="CX17"/>
      <c r="CY17"/>
      <c r="CZ17"/>
      <c r="DA17"/>
    </row>
    <row r="18" spans="1:120" ht="14.15" customHeight="1">
      <c r="A18" s="6"/>
      <c r="B18" s="68"/>
      <c r="C18" s="2714" t="s">
        <v>725</v>
      </c>
      <c r="D18" s="2714"/>
      <c r="E18" s="2401" t="s">
        <v>752</v>
      </c>
      <c r="F18" s="2401"/>
      <c r="G18" s="2401"/>
      <c r="H18" s="2401"/>
      <c r="I18" s="2401"/>
      <c r="J18" s="2401"/>
      <c r="K18" s="2401"/>
      <c r="L18" s="2401"/>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c r="AS18" s="2437"/>
      <c r="AT18" s="595"/>
      <c r="AU18" s="595"/>
      <c r="AV18" s="595"/>
      <c r="BA18" s="2712"/>
      <c r="BB18" s="2712"/>
      <c r="BC18" s="2712"/>
      <c r="BD18" s="2712"/>
      <c r="BE18" s="2712"/>
      <c r="BF18" s="2712"/>
      <c r="BG18" s="2712"/>
      <c r="BH18" s="2712"/>
      <c r="BI18" s="2712"/>
      <c r="BJ18" s="2712"/>
      <c r="BK18" s="2712"/>
      <c r="BL18" s="2712"/>
      <c r="BM18" s="2712"/>
      <c r="BN18" s="2712"/>
      <c r="BO18" s="2712"/>
      <c r="BP18" s="2712"/>
      <c r="BQ18" s="2712"/>
      <c r="BR18" s="2712"/>
      <c r="BS18" s="2712"/>
      <c r="BT18" s="2712"/>
      <c r="BU18" s="2712"/>
      <c r="BV18" s="2712"/>
      <c r="BW18" s="2712"/>
      <c r="BX18" s="2712"/>
      <c r="BY18" s="2712"/>
      <c r="BZ18" s="2712"/>
      <c r="CA18" s="2712"/>
      <c r="CB18" s="2712"/>
      <c r="CC18" s="2712"/>
      <c r="CD18" s="2712"/>
      <c r="CE18" s="2712"/>
      <c r="CF18" s="2712"/>
      <c r="CG18" s="2712"/>
      <c r="CH18" s="2712"/>
      <c r="CI18" s="2712"/>
      <c r="CJ18" s="2712"/>
      <c r="CK18" s="2712"/>
      <c r="CL18" s="2712"/>
      <c r="CM18" s="2712"/>
      <c r="CN18" s="2712"/>
      <c r="CO18" s="2712"/>
      <c r="CP18"/>
      <c r="CQ18"/>
      <c r="CR18"/>
      <c r="CS18"/>
      <c r="CT18"/>
      <c r="CU18"/>
      <c r="CV18"/>
      <c r="CW18"/>
      <c r="CX18"/>
      <c r="CY18"/>
      <c r="CZ18"/>
      <c r="DA18"/>
    </row>
    <row r="19" spans="1:120" ht="14.15" customHeight="1">
      <c r="A19" s="6"/>
      <c r="B19" s="68"/>
      <c r="C19" s="6"/>
      <c r="D19" s="65"/>
      <c r="E19" s="2401"/>
      <c r="F19" s="2401"/>
      <c r="G19" s="2401"/>
      <c r="H19" s="2401"/>
      <c r="I19" s="2401"/>
      <c r="J19" s="2401"/>
      <c r="K19" s="2401"/>
      <c r="L19" s="240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c r="AS19" s="2437"/>
      <c r="AT19" s="595"/>
      <c r="AU19" s="595"/>
      <c r="AV19" s="595"/>
      <c r="AW19" s="265"/>
      <c r="AX19" s="265"/>
      <c r="AZ19" s="5" t="s">
        <v>1007</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row>
    <row r="20" spans="1:120" ht="14.15" customHeight="1">
      <c r="A20" s="6"/>
      <c r="B20" s="68"/>
      <c r="C20" s="6"/>
      <c r="D20" s="65"/>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c r="AS20" s="2437"/>
      <c r="AT20" s="595"/>
      <c r="AU20" s="595"/>
      <c r="AV20" s="595"/>
      <c r="AW20" s="595"/>
      <c r="AX20" s="595"/>
      <c r="AZ20" s="183"/>
      <c r="BA20" s="5" t="s">
        <v>897</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row>
    <row r="21" spans="1:120" ht="14.15" customHeight="1">
      <c r="A21" s="6"/>
      <c r="B21" s="68"/>
      <c r="C21" s="2715" t="s">
        <v>235</v>
      </c>
      <c r="D21" s="2715"/>
      <c r="E21" s="2401" t="s">
        <v>1110</v>
      </c>
      <c r="F21" s="2401"/>
      <c r="G21" s="2401"/>
      <c r="H21" s="2401"/>
      <c r="I21" s="2401"/>
      <c r="J21" s="2401"/>
      <c r="K21" s="2401"/>
      <c r="L21" s="240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c r="AS21" s="2437"/>
      <c r="AT21" s="595"/>
      <c r="AU21" s="595"/>
      <c r="AV21" s="595"/>
      <c r="AW21" s="595"/>
      <c r="AX21" s="595"/>
      <c r="AZ21" s="5" t="s">
        <v>728</v>
      </c>
    </row>
    <row r="22" spans="1:120" ht="14.15" customHeight="1">
      <c r="A22" s="6"/>
      <c r="B22" s="68"/>
      <c r="C22" s="1"/>
      <c r="D22" s="65"/>
      <c r="E22" s="2401"/>
      <c r="F22" s="2401"/>
      <c r="G22" s="2401"/>
      <c r="H22" s="2401"/>
      <c r="I22" s="2401"/>
      <c r="J22" s="2401"/>
      <c r="K22" s="2401"/>
      <c r="L22" s="240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c r="AS22" s="2437"/>
      <c r="AT22" s="595"/>
      <c r="AU22" s="595"/>
      <c r="AV22" s="595"/>
      <c r="AW22" s="595"/>
      <c r="AX22" s="595"/>
      <c r="AZ22" s="5" t="s">
        <v>1008</v>
      </c>
      <c r="DE22" s="104"/>
      <c r="DF22" s="104"/>
      <c r="DG22" s="104"/>
      <c r="DH22" s="104"/>
      <c r="DI22" s="104"/>
      <c r="DJ22" s="104"/>
      <c r="DK22" s="104"/>
      <c r="DL22" s="104"/>
      <c r="DM22" s="104"/>
    </row>
    <row r="23" spans="1:120" ht="14.15" customHeight="1">
      <c r="A23" s="6"/>
      <c r="B23" s="68"/>
      <c r="C23" s="6" t="s">
        <v>749</v>
      </c>
      <c r="AB23" s="152"/>
      <c r="AL23" s="17"/>
      <c r="AM23" s="17"/>
      <c r="AN23" s="17"/>
      <c r="AO23" s="17"/>
      <c r="AP23" s="17"/>
      <c r="AQ23" s="17"/>
      <c r="AR23" s="17"/>
      <c r="AS23" s="102"/>
      <c r="AW23" s="595"/>
      <c r="AX23" s="595"/>
      <c r="BA23" s="5" t="s">
        <v>583</v>
      </c>
      <c r="CU23" s="104"/>
      <c r="CV23" s="104"/>
      <c r="CW23" s="104"/>
      <c r="CX23" s="104"/>
      <c r="CY23" s="104"/>
      <c r="CZ23" s="104"/>
      <c r="DA23" s="104"/>
      <c r="DB23" s="104"/>
      <c r="DC23" s="104"/>
      <c r="DD23" s="104"/>
      <c r="DE23" s="104"/>
      <c r="DF23" s="104"/>
      <c r="DG23" s="104"/>
      <c r="DH23" s="104"/>
      <c r="DI23" s="104"/>
      <c r="DJ23" s="104"/>
      <c r="DK23" s="104"/>
      <c r="DL23" s="104"/>
      <c r="DM23" s="104"/>
    </row>
    <row r="24" spans="1:120" ht="14.15" customHeight="1">
      <c r="A24" s="6"/>
      <c r="B24" s="68"/>
      <c r="C24" s="6"/>
      <c r="D24" s="6" t="s">
        <v>1088</v>
      </c>
      <c r="E24" s="99"/>
      <c r="F24" s="99"/>
      <c r="G24" s="99"/>
      <c r="H24" s="99"/>
      <c r="I24" s="99"/>
      <c r="J24" s="72"/>
      <c r="K24" s="72"/>
      <c r="L24" s="72"/>
      <c r="M24" s="1"/>
      <c r="N24" s="1"/>
      <c r="O24" s="1"/>
      <c r="P24" s="1"/>
      <c r="Q24" s="1"/>
      <c r="R24" s="1"/>
      <c r="T24" s="96"/>
      <c r="U24" s="96"/>
      <c r="V24" s="97"/>
      <c r="W24" s="98"/>
      <c r="X24" s="98"/>
      <c r="Y24" s="6"/>
      <c r="Z24" s="6"/>
      <c r="AA24" s="6"/>
      <c r="AB24" s="2690" t="s">
        <v>596</v>
      </c>
      <c r="AC24" s="2691"/>
      <c r="AD24" s="2691"/>
      <c r="AE24" s="2691"/>
      <c r="AF24" s="2691"/>
      <c r="AG24" s="2691"/>
      <c r="AH24" s="2691"/>
      <c r="AI24" s="2691"/>
      <c r="AJ24" s="2691"/>
      <c r="AK24" s="2691"/>
      <c r="AL24" s="2691"/>
      <c r="AM24" s="2691"/>
      <c r="AN24" s="2691"/>
      <c r="AO24" s="2691"/>
      <c r="AP24" s="2691"/>
      <c r="AQ24" s="2691"/>
      <c r="AR24" s="2691"/>
      <c r="AS24" s="2692"/>
      <c r="AT24" s="104"/>
      <c r="AU24" s="631"/>
      <c r="AV24" s="631"/>
      <c r="AW24" s="595"/>
      <c r="AX24" s="595"/>
      <c r="BB24" s="5" t="s">
        <v>264</v>
      </c>
      <c r="CU24" s="104"/>
      <c r="CV24" s="104"/>
      <c r="CW24" s="104"/>
      <c r="CX24" s="104"/>
      <c r="CY24" s="104"/>
      <c r="CZ24" s="104"/>
      <c r="DA24" s="104"/>
      <c r="DB24" s="104"/>
      <c r="DC24" s="104"/>
      <c r="DD24" s="104"/>
      <c r="DE24" s="104"/>
      <c r="DF24" s="104"/>
      <c r="DG24" s="104"/>
      <c r="DH24" s="104"/>
      <c r="DI24" s="104"/>
      <c r="DJ24" s="104"/>
      <c r="DK24" s="104"/>
      <c r="DL24" s="104"/>
      <c r="DM24" s="104"/>
    </row>
    <row r="25" spans="1:120" ht="14.15" customHeight="1">
      <c r="A25" s="6"/>
      <c r="B25" s="68"/>
      <c r="C25" s="6"/>
      <c r="D25" s="6" t="s">
        <v>279</v>
      </c>
      <c r="E25" s="2688" t="s">
        <v>722</v>
      </c>
      <c r="F25" s="2688"/>
      <c r="G25" s="2688"/>
      <c r="H25" s="2688"/>
      <c r="I25" s="2688"/>
      <c r="J25" s="2688"/>
      <c r="K25" s="2688"/>
      <c r="L25" s="2688"/>
      <c r="M25" s="2688"/>
      <c r="N25" s="2688"/>
      <c r="O25" s="2688"/>
      <c r="P25" s="2688"/>
      <c r="Q25" s="2687">
        <f>SUM(J68,J69,S68,S69)</f>
        <v>0</v>
      </c>
      <c r="R25" s="2687"/>
      <c r="S25" s="72" t="s">
        <v>152</v>
      </c>
      <c r="T25" s="2515" t="s">
        <v>873</v>
      </c>
      <c r="U25" s="2515"/>
      <c r="V25" s="2515"/>
      <c r="W25" s="2515"/>
      <c r="X25" s="2687">
        <f>SUM(N68,N69,W68,W69)</f>
        <v>0</v>
      </c>
      <c r="Y25" s="2687"/>
      <c r="Z25" s="2288" t="s">
        <v>440</v>
      </c>
      <c r="AA25" s="2289"/>
      <c r="AB25" s="415" t="s">
        <v>40</v>
      </c>
      <c r="AC25" s="2290" t="s">
        <v>950</v>
      </c>
      <c r="AD25" s="2290"/>
      <c r="AE25" s="2290"/>
      <c r="AF25" s="2290"/>
      <c r="AG25" s="2290"/>
      <c r="AH25" s="2290"/>
      <c r="AI25" s="2290"/>
      <c r="AJ25" s="2290"/>
      <c r="AK25" s="2290"/>
      <c r="AL25" s="2290"/>
      <c r="AM25" s="2290"/>
      <c r="AN25" s="2290"/>
      <c r="AO25" s="2290"/>
      <c r="AP25" s="2290"/>
      <c r="AQ25" s="2290"/>
      <c r="AR25" s="2290"/>
      <c r="AS25" s="2291"/>
      <c r="AT25" s="843"/>
      <c r="AU25" s="630"/>
      <c r="AV25" s="630"/>
      <c r="AW25" s="595"/>
      <c r="AX25" s="595"/>
      <c r="BA25" s="72"/>
      <c r="BB25" s="5" t="s">
        <v>265</v>
      </c>
      <c r="BC25" s="72"/>
      <c r="BD25" s="340"/>
      <c r="BE25" s="84"/>
      <c r="BF25" s="84"/>
      <c r="BG25" s="84"/>
      <c r="BH25" s="84"/>
      <c r="BI25" s="84"/>
      <c r="BJ25" s="84"/>
      <c r="BK25" s="84"/>
      <c r="CU25" s="104"/>
      <c r="CV25" s="104"/>
      <c r="CW25" s="104"/>
      <c r="CX25" s="104"/>
      <c r="CY25" s="104"/>
      <c r="CZ25" s="104"/>
      <c r="DA25" s="104"/>
      <c r="DB25" s="104"/>
      <c r="DC25" s="104"/>
      <c r="DD25" s="104"/>
      <c r="DE25" s="104"/>
      <c r="DF25" s="104"/>
      <c r="DG25" s="104"/>
      <c r="DH25" s="104"/>
      <c r="DI25" s="104"/>
      <c r="DJ25" s="104"/>
      <c r="DK25" s="104"/>
      <c r="DL25" s="104"/>
      <c r="DM25" s="104"/>
    </row>
    <row r="26" spans="1:120" ht="14.15" customHeight="1">
      <c r="A26" s="6"/>
      <c r="B26" s="68"/>
      <c r="C26" s="6"/>
      <c r="D26" s="6" t="s">
        <v>405</v>
      </c>
      <c r="E26" s="2688" t="s">
        <v>723</v>
      </c>
      <c r="F26" s="2688"/>
      <c r="G26" s="2688"/>
      <c r="H26" s="2688"/>
      <c r="I26" s="2688"/>
      <c r="J26" s="2688"/>
      <c r="K26" s="2688"/>
      <c r="L26" s="2688"/>
      <c r="M26" s="2688"/>
      <c r="N26" s="2688"/>
      <c r="O26" s="2688"/>
      <c r="P26" s="2688"/>
      <c r="Q26" s="2687">
        <f>SUM(F10:AL11)-I10-T10-AE10+SUM(C16:K17)+O16</f>
        <v>0</v>
      </c>
      <c r="R26" s="2687"/>
      <c r="S26" s="96" t="s">
        <v>152</v>
      </c>
      <c r="T26" s="2515" t="s">
        <v>873</v>
      </c>
      <c r="U26" s="2515"/>
      <c r="V26" s="2515"/>
      <c r="W26" s="2515"/>
      <c r="X26" s="2687">
        <f>SUM(F10:AA11)-I10-T10+SUM(C16:K17)+IF(O16&gt;0,1)</f>
        <v>0</v>
      </c>
      <c r="Y26" s="2687"/>
      <c r="Z26" s="2288" t="s">
        <v>440</v>
      </c>
      <c r="AA26" s="2289"/>
      <c r="AB26" s="152"/>
      <c r="AC26" s="2290"/>
      <c r="AD26" s="2290"/>
      <c r="AE26" s="2290"/>
      <c r="AF26" s="2290"/>
      <c r="AG26" s="2290"/>
      <c r="AH26" s="2290"/>
      <c r="AI26" s="2290"/>
      <c r="AJ26" s="2290"/>
      <c r="AK26" s="2290"/>
      <c r="AL26" s="2290"/>
      <c r="AM26" s="2290"/>
      <c r="AN26" s="2290"/>
      <c r="AO26" s="2290"/>
      <c r="AP26" s="2290"/>
      <c r="AQ26" s="2290"/>
      <c r="AR26" s="2290"/>
      <c r="AS26" s="2291"/>
      <c r="AT26" s="843"/>
      <c r="AU26" s="630"/>
      <c r="AV26" s="630"/>
      <c r="AW26" s="595"/>
      <c r="AX26" s="595"/>
      <c r="BA26" s="72"/>
      <c r="BB26" s="5" t="s">
        <v>266</v>
      </c>
      <c r="BC26" s="72"/>
      <c r="BD26" s="340"/>
      <c r="BE26" s="84"/>
      <c r="BF26" s="84"/>
      <c r="BG26" s="84"/>
      <c r="BH26" s="84"/>
      <c r="BI26" s="84"/>
      <c r="BJ26" s="84"/>
      <c r="BK26" s="84"/>
      <c r="CU26" s="104"/>
      <c r="CV26" s="104"/>
      <c r="CW26" s="104"/>
      <c r="CX26" s="104"/>
      <c r="CY26" s="104"/>
      <c r="CZ26" s="104"/>
      <c r="DA26" s="104"/>
      <c r="DB26" s="104"/>
      <c r="DC26" s="104"/>
      <c r="DD26" s="104"/>
      <c r="DE26" s="104"/>
      <c r="DF26" s="104"/>
      <c r="DG26" s="104"/>
      <c r="DH26" s="104"/>
      <c r="DI26" s="104"/>
      <c r="DJ26" s="104"/>
      <c r="DK26" s="104"/>
      <c r="DL26" s="104"/>
      <c r="DM26" s="104"/>
    </row>
    <row r="27" spans="1:120" ht="14.15" customHeight="1">
      <c r="A27" s="6"/>
      <c r="B27" s="68"/>
      <c r="C27" s="6"/>
      <c r="D27" s="6" t="s">
        <v>280</v>
      </c>
      <c r="E27" s="2288" t="s">
        <v>724</v>
      </c>
      <c r="F27" s="2288"/>
      <c r="G27" s="2288"/>
      <c r="H27" s="2288"/>
      <c r="I27" s="2288"/>
      <c r="J27" s="2288"/>
      <c r="K27" s="2288"/>
      <c r="L27" s="2288"/>
      <c r="M27" s="2288"/>
      <c r="N27" s="2288"/>
      <c r="O27" s="2288"/>
      <c r="P27" s="2288"/>
      <c r="Q27" s="2689">
        <f>BE37</f>
        <v>0</v>
      </c>
      <c r="R27" s="2689"/>
      <c r="S27" s="96" t="s">
        <v>152</v>
      </c>
      <c r="T27" s="2515" t="s">
        <v>873</v>
      </c>
      <c r="U27" s="2515"/>
      <c r="V27" s="2515"/>
      <c r="W27" s="2515"/>
      <c r="X27" s="2689">
        <f>BQ37</f>
        <v>0</v>
      </c>
      <c r="Y27" s="2689"/>
      <c r="Z27" s="2288" t="s">
        <v>440</v>
      </c>
      <c r="AA27" s="2289"/>
      <c r="AB27" s="152"/>
      <c r="AC27" s="2290"/>
      <c r="AD27" s="2290"/>
      <c r="AE27" s="2290"/>
      <c r="AF27" s="2290"/>
      <c r="AG27" s="2290"/>
      <c r="AH27" s="2290"/>
      <c r="AI27" s="2290"/>
      <c r="AJ27" s="2290"/>
      <c r="AK27" s="2290"/>
      <c r="AL27" s="2290"/>
      <c r="AM27" s="2290"/>
      <c r="AN27" s="2290"/>
      <c r="AO27" s="2290"/>
      <c r="AP27" s="2290"/>
      <c r="AQ27" s="2290"/>
      <c r="AR27" s="2290"/>
      <c r="AS27" s="2291"/>
      <c r="AT27" s="843"/>
      <c r="AU27" s="630"/>
      <c r="AV27" s="630"/>
      <c r="AW27" s="595"/>
      <c r="AX27" s="595"/>
      <c r="CU27" s="104"/>
      <c r="CV27" s="104"/>
      <c r="CW27" s="104"/>
      <c r="CX27" s="104"/>
      <c r="CY27" s="104"/>
      <c r="CZ27" s="104"/>
      <c r="DA27" s="104"/>
      <c r="DB27" s="104"/>
      <c r="DC27" s="104"/>
      <c r="DD27" s="104"/>
      <c r="DE27" s="104"/>
      <c r="DF27" s="104"/>
      <c r="DG27" s="104"/>
      <c r="DH27" s="104"/>
      <c r="DI27" s="104"/>
      <c r="DJ27" s="104"/>
      <c r="DK27" s="104"/>
      <c r="DL27" s="104"/>
      <c r="DM27" s="104"/>
    </row>
    <row r="28" spans="1:120" ht="14.15" customHeight="1">
      <c r="A28" s="6"/>
      <c r="B28" s="68"/>
      <c r="C28" s="6"/>
      <c r="D28" s="6"/>
      <c r="E28" s="1"/>
      <c r="F28" s="1"/>
      <c r="G28" s="1"/>
      <c r="H28" s="1"/>
      <c r="I28" s="1"/>
      <c r="J28" s="1"/>
      <c r="K28" s="1"/>
      <c r="L28" s="1"/>
      <c r="M28" s="1"/>
      <c r="N28" s="1"/>
      <c r="O28" s="1"/>
      <c r="P28" s="1"/>
      <c r="Q28" s="360"/>
      <c r="R28" s="360"/>
      <c r="S28" s="96"/>
      <c r="T28" s="96"/>
      <c r="U28" s="96"/>
      <c r="V28" s="96"/>
      <c r="W28" s="96"/>
      <c r="X28" s="360"/>
      <c r="Y28" s="360"/>
      <c r="Z28" s="96"/>
      <c r="AA28" s="72"/>
      <c r="AB28" s="152"/>
      <c r="AC28" s="2290"/>
      <c r="AD28" s="2290"/>
      <c r="AE28" s="2290"/>
      <c r="AF28" s="2290"/>
      <c r="AG28" s="2290"/>
      <c r="AH28" s="2290"/>
      <c r="AI28" s="2290"/>
      <c r="AJ28" s="2290"/>
      <c r="AK28" s="2290"/>
      <c r="AL28" s="2290"/>
      <c r="AM28" s="2290"/>
      <c r="AN28" s="2290"/>
      <c r="AO28" s="2290"/>
      <c r="AP28" s="2290"/>
      <c r="AQ28" s="2290"/>
      <c r="AR28" s="2290"/>
      <c r="AS28" s="2291"/>
      <c r="AT28" s="843"/>
      <c r="AU28" s="630"/>
      <c r="AV28" s="630"/>
      <c r="AW28" s="595"/>
      <c r="AX28" s="595"/>
      <c r="CU28" s="104"/>
      <c r="CV28" s="104"/>
      <c r="CW28" s="104"/>
      <c r="CX28" s="104"/>
      <c r="CY28" s="104"/>
      <c r="CZ28" s="104"/>
      <c r="DA28" s="104"/>
      <c r="DB28" s="104"/>
      <c r="DC28" s="104"/>
      <c r="DD28" s="104"/>
      <c r="DE28" s="104"/>
      <c r="DF28" s="104"/>
      <c r="DG28" s="104"/>
      <c r="DH28" s="104"/>
      <c r="DI28" s="104"/>
      <c r="DJ28" s="104"/>
      <c r="DK28" s="104"/>
      <c r="DL28" s="104"/>
      <c r="DM28" s="104"/>
    </row>
    <row r="29" spans="1:120" ht="14.15" customHeight="1">
      <c r="A29" s="6"/>
      <c r="B29" s="68"/>
      <c r="C29" s="6"/>
      <c r="D29" s="6" t="s">
        <v>1258</v>
      </c>
      <c r="E29" s="600"/>
      <c r="F29" s="600"/>
      <c r="G29" s="600"/>
      <c r="H29" s="600"/>
      <c r="I29" s="600"/>
      <c r="J29" s="600"/>
      <c r="K29" s="600"/>
      <c r="L29" s="600"/>
      <c r="M29" s="600"/>
      <c r="N29" s="600"/>
      <c r="O29" s="600"/>
      <c r="P29" s="600"/>
      <c r="Q29" s="360"/>
      <c r="R29" s="360"/>
      <c r="S29" s="96"/>
      <c r="T29" s="96"/>
      <c r="U29" s="96"/>
      <c r="V29" s="96"/>
      <c r="W29" s="96"/>
      <c r="X29" s="360"/>
      <c r="Y29" s="360"/>
      <c r="Z29" s="96"/>
      <c r="AA29" s="72"/>
      <c r="AB29" s="629" t="s">
        <v>1255</v>
      </c>
      <c r="AC29" s="634"/>
      <c r="AD29" s="634"/>
      <c r="AE29" s="2665" t="s">
        <v>1261</v>
      </c>
      <c r="AF29" s="2665"/>
      <c r="AG29" s="2665"/>
      <c r="AH29" s="2665"/>
      <c r="AI29" s="2665"/>
      <c r="AJ29" s="2665"/>
      <c r="AK29" s="2665"/>
      <c r="AL29" s="2665"/>
      <c r="AM29" s="2665"/>
      <c r="AN29" s="2665"/>
      <c r="AO29" s="2665"/>
      <c r="AP29" s="2665"/>
      <c r="AQ29" s="2665"/>
      <c r="AR29" s="2665"/>
      <c r="AS29" s="2815"/>
      <c r="AT29" s="557"/>
      <c r="AU29" s="557"/>
      <c r="AV29" s="557"/>
      <c r="AW29" s="595"/>
      <c r="AX29" s="595"/>
      <c r="CU29" s="104"/>
      <c r="CV29" s="104"/>
      <c r="CW29" s="104"/>
      <c r="CX29" s="104"/>
      <c r="CY29" s="104"/>
      <c r="CZ29" s="104"/>
      <c r="DA29" s="104"/>
      <c r="DB29" s="104"/>
      <c r="DC29" s="104"/>
      <c r="DD29" s="104"/>
      <c r="DE29" s="104"/>
      <c r="DF29" s="104"/>
      <c r="DG29" s="104"/>
      <c r="DH29" s="104"/>
      <c r="DI29" s="104"/>
      <c r="DJ29" s="104"/>
      <c r="DK29" s="104"/>
      <c r="DL29" s="104"/>
      <c r="DM29" s="104"/>
    </row>
    <row r="30" spans="1:120" ht="12" customHeight="1">
      <c r="A30" s="6"/>
      <c r="B30" s="68"/>
      <c r="C30" s="6"/>
      <c r="D30" s="2666" t="s">
        <v>1254</v>
      </c>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7"/>
      <c r="AB30" s="589"/>
      <c r="AC30" s="634"/>
      <c r="AD30" s="634"/>
      <c r="AE30" s="2665"/>
      <c r="AF30" s="2665"/>
      <c r="AG30" s="2665"/>
      <c r="AH30" s="2665"/>
      <c r="AI30" s="2665"/>
      <c r="AJ30" s="2665"/>
      <c r="AK30" s="2665"/>
      <c r="AL30" s="2665"/>
      <c r="AM30" s="2665"/>
      <c r="AN30" s="2665"/>
      <c r="AO30" s="2665"/>
      <c r="AP30" s="2665"/>
      <c r="AQ30" s="2665"/>
      <c r="AR30" s="2665"/>
      <c r="AS30" s="2815"/>
      <c r="AT30" s="637"/>
      <c r="AU30" s="637"/>
      <c r="AV30" s="637"/>
      <c r="AW30" s="595"/>
      <c r="AX30" s="595"/>
      <c r="BL30" s="5" t="s">
        <v>1091</v>
      </c>
      <c r="CS30" s="216" t="s">
        <v>2272</v>
      </c>
    </row>
    <row r="31" spans="1:120">
      <c r="A31" s="6"/>
      <c r="B31" s="68"/>
      <c r="C31" s="6"/>
      <c r="D31" s="638" t="s">
        <v>1257</v>
      </c>
      <c r="E31" s="639"/>
      <c r="F31" s="639"/>
      <c r="G31" s="639"/>
      <c r="H31" s="639"/>
      <c r="I31" s="639"/>
      <c r="J31" s="639"/>
      <c r="K31" s="639"/>
      <c r="L31" s="639"/>
      <c r="M31" s="639"/>
      <c r="N31" s="639"/>
      <c r="O31" s="639"/>
      <c r="P31" s="639"/>
      <c r="Q31" s="639"/>
      <c r="R31" s="592"/>
      <c r="S31" s="592"/>
      <c r="T31" s="592"/>
      <c r="U31" s="592"/>
      <c r="V31" s="592"/>
      <c r="W31" s="2668"/>
      <c r="X31" s="2668"/>
      <c r="Y31" s="2668"/>
      <c r="Z31" s="2668"/>
      <c r="AA31" s="628"/>
      <c r="AB31" s="2670" t="s">
        <v>1256</v>
      </c>
      <c r="AC31" s="2671"/>
      <c r="AD31" s="2671"/>
      <c r="AE31" s="2816"/>
      <c r="AF31" s="2816"/>
      <c r="AG31" s="2816"/>
      <c r="AH31" s="2816"/>
      <c r="AI31" s="2816"/>
      <c r="AJ31" s="2816"/>
      <c r="AK31" s="2816"/>
      <c r="AL31" s="2816"/>
      <c r="AM31" s="2816"/>
      <c r="AN31" s="2816"/>
      <c r="AO31" s="2816"/>
      <c r="AP31" s="2816"/>
      <c r="AQ31" s="2816"/>
      <c r="AR31" s="2816"/>
      <c r="AS31" s="2817"/>
      <c r="AT31" s="637"/>
      <c r="AU31" s="637"/>
      <c r="AV31" s="637"/>
      <c r="AW31" s="595"/>
      <c r="AX31" s="595"/>
      <c r="BA31" s="2656" t="s">
        <v>262</v>
      </c>
      <c r="BB31" s="2656"/>
      <c r="BC31" s="2656"/>
      <c r="BD31" s="2656"/>
      <c r="BE31" s="2656"/>
      <c r="BF31" s="2656"/>
      <c r="BG31" s="2656"/>
      <c r="BH31" s="2656"/>
      <c r="BI31" s="2656"/>
      <c r="BJ31" s="2656"/>
      <c r="BK31" s="383"/>
      <c r="BL31" s="384"/>
      <c r="BM31" s="2656" t="s">
        <v>262</v>
      </c>
      <c r="BN31" s="2656"/>
      <c r="BO31" s="2656"/>
      <c r="BP31" s="2656"/>
      <c r="BQ31" s="2656"/>
      <c r="BR31" s="2656"/>
      <c r="BS31" s="2656"/>
      <c r="BT31" s="2656"/>
      <c r="BU31" s="2656"/>
      <c r="BV31" s="2656"/>
      <c r="CT31" s="65"/>
    </row>
    <row r="32" spans="1:120" ht="14.15" customHeight="1">
      <c r="A32" s="6"/>
      <c r="B32" s="68"/>
      <c r="C32" s="6"/>
      <c r="D32" s="639"/>
      <c r="E32" s="639"/>
      <c r="F32" s="639"/>
      <c r="G32" s="639"/>
      <c r="H32" s="639"/>
      <c r="I32" s="639"/>
      <c r="J32" s="639"/>
      <c r="K32" s="639"/>
      <c r="L32" s="639"/>
      <c r="M32" s="639"/>
      <c r="N32" s="639"/>
      <c r="O32" s="639"/>
      <c r="P32" s="639"/>
      <c r="Q32" s="639"/>
      <c r="R32" s="589"/>
      <c r="S32" s="635" t="s">
        <v>1259</v>
      </c>
      <c r="T32" s="635"/>
      <c r="U32" s="635"/>
      <c r="V32" s="635"/>
      <c r="W32" s="2669"/>
      <c r="X32" s="2669"/>
      <c r="Y32" s="2669"/>
      <c r="Z32" s="2669"/>
      <c r="AA32" s="633" t="s">
        <v>1020</v>
      </c>
      <c r="AB32" s="2670"/>
      <c r="AC32" s="2671"/>
      <c r="AD32" s="2671"/>
      <c r="AE32" s="2813" t="s">
        <v>2273</v>
      </c>
      <c r="AF32" s="2813"/>
      <c r="AG32" s="2813"/>
      <c r="AH32" s="2813"/>
      <c r="AI32" s="2813"/>
      <c r="AJ32" s="2813"/>
      <c r="AK32" s="2813"/>
      <c r="AL32" s="2813"/>
      <c r="AM32" s="2813"/>
      <c r="AN32" s="2813"/>
      <c r="AO32" s="2813"/>
      <c r="AP32" s="2813"/>
      <c r="AQ32" s="2813"/>
      <c r="AR32" s="2813"/>
      <c r="AS32" s="2814"/>
      <c r="AT32" s="557"/>
      <c r="AU32" s="557"/>
      <c r="AV32" s="557"/>
      <c r="AW32" s="595"/>
      <c r="AX32" s="2663" t="s">
        <v>2060</v>
      </c>
      <c r="AY32" s="2663"/>
      <c r="AZ32" s="2664"/>
      <c r="BA32" s="2672"/>
      <c r="BB32" s="2672"/>
      <c r="BC32" s="2672"/>
      <c r="BD32" s="2672"/>
      <c r="BE32" s="2672"/>
      <c r="BF32" s="2672"/>
      <c r="BG32" s="2672"/>
      <c r="BH32" s="2672"/>
      <c r="BI32" s="2672"/>
      <c r="BJ32" s="2672"/>
      <c r="BK32" s="383"/>
      <c r="BL32" s="384"/>
      <c r="BM32" s="2672"/>
      <c r="BN32" s="2672"/>
      <c r="BO32" s="2672"/>
      <c r="BP32" s="2672"/>
      <c r="BQ32" s="2672"/>
      <c r="BR32" s="2672"/>
      <c r="BS32" s="2672"/>
      <c r="BT32" s="2672"/>
      <c r="BU32" s="2672"/>
      <c r="BV32" s="2672"/>
      <c r="CR32" s="216"/>
      <c r="CT32" s="65" t="s">
        <v>2160</v>
      </c>
      <c r="CU32" s="65"/>
      <c r="CV32" s="65"/>
      <c r="CW32" s="65"/>
      <c r="CX32" s="65"/>
      <c r="CY32" s="65"/>
      <c r="CZ32" s="65"/>
      <c r="DA32" s="65"/>
      <c r="DB32" s="65"/>
      <c r="DC32" s="65"/>
      <c r="DD32" s="65"/>
      <c r="DE32" s="65"/>
      <c r="DF32" s="65"/>
      <c r="DG32" s="65"/>
      <c r="DH32" s="65"/>
      <c r="DI32" s="65"/>
      <c r="DJ32" s="65"/>
      <c r="DK32" s="65"/>
      <c r="DL32" s="65"/>
      <c r="DM32" s="65"/>
      <c r="DN32" s="65"/>
      <c r="DO32" s="65"/>
      <c r="DP32" s="65"/>
    </row>
    <row r="33" spans="1:145" ht="14.15" customHeight="1">
      <c r="A33" s="6"/>
      <c r="B33" s="68"/>
      <c r="C33" s="6"/>
      <c r="S33" s="1658" t="s">
        <v>1260</v>
      </c>
      <c r="T33" s="1"/>
      <c r="U33" s="1"/>
      <c r="V33" s="1"/>
      <c r="W33" s="121"/>
      <c r="X33" s="121"/>
      <c r="Y33" s="121"/>
      <c r="Z33" s="121"/>
      <c r="AA33" s="499"/>
      <c r="AB33" s="152"/>
      <c r="AC33" s="557"/>
      <c r="AD33" s="557"/>
      <c r="AE33" s="557"/>
      <c r="AF33" s="557"/>
      <c r="AG33" s="557"/>
      <c r="AH33" s="557"/>
      <c r="AI33" s="557"/>
      <c r="AJ33" s="557"/>
      <c r="AK33" s="557"/>
      <c r="AL33" s="557"/>
      <c r="AM33" s="557"/>
      <c r="AN33" s="557"/>
      <c r="AO33" s="557"/>
      <c r="AP33" s="557"/>
      <c r="AQ33" s="557"/>
      <c r="AR33" s="557"/>
      <c r="AS33" s="606"/>
      <c r="AT33" s="557"/>
      <c r="AU33" s="557"/>
      <c r="AV33" s="557"/>
      <c r="AW33" s="595"/>
      <c r="AX33" s="595"/>
      <c r="AY33" s="2652" t="b">
        <v>0</v>
      </c>
      <c r="AZ33" s="2653"/>
      <c r="BA33" s="2634" t="s">
        <v>263</v>
      </c>
      <c r="BB33" s="2635"/>
      <c r="BC33" s="2635"/>
      <c r="BD33" s="2636"/>
      <c r="BE33" s="2640">
        <v>40</v>
      </c>
      <c r="BF33" s="2641"/>
      <c r="BG33" s="2641"/>
      <c r="BH33" s="2630" t="s">
        <v>1490</v>
      </c>
      <c r="BI33" s="2630"/>
      <c r="BJ33" s="2631"/>
      <c r="BK33" s="383"/>
      <c r="BL33" s="384"/>
      <c r="BM33" s="2634" t="s">
        <v>263</v>
      </c>
      <c r="BN33" s="2635"/>
      <c r="BO33" s="2635"/>
      <c r="BP33" s="2636"/>
      <c r="BQ33" s="2640">
        <v>40</v>
      </c>
      <c r="BR33" s="2641"/>
      <c r="BS33" s="2641"/>
      <c r="BT33" s="2630" t="s">
        <v>1490</v>
      </c>
      <c r="BU33" s="2630"/>
      <c r="BV33" s="2631"/>
      <c r="CT33" s="2401" t="s">
        <v>2161</v>
      </c>
      <c r="CU33" s="2401"/>
      <c r="CV33" s="2401"/>
      <c r="CW33" s="2401"/>
      <c r="CX33" s="2401"/>
      <c r="CY33" s="2401"/>
      <c r="CZ33" s="2401"/>
      <c r="DA33" s="2401"/>
      <c r="DB33" s="2401"/>
      <c r="DC33" s="2401"/>
      <c r="DD33" s="2401"/>
      <c r="DE33" s="2401"/>
      <c r="DF33" s="2401"/>
      <c r="DG33" s="2401"/>
      <c r="DH33" s="2401"/>
      <c r="DI33" s="2401"/>
      <c r="DJ33" s="2401"/>
      <c r="DK33" s="2401"/>
      <c r="DL33" s="2401"/>
      <c r="DM33" s="2401"/>
      <c r="DN33" s="2401"/>
      <c r="DO33" s="2401"/>
      <c r="DP33" s="2401"/>
    </row>
    <row r="34" spans="1:145" ht="14.15" customHeight="1">
      <c r="A34" s="6"/>
      <c r="B34" s="68"/>
      <c r="C34" s="6"/>
      <c r="R34" s="72"/>
      <c r="S34" s="121"/>
      <c r="T34" s="121"/>
      <c r="U34" s="121"/>
      <c r="V34" s="121"/>
      <c r="W34" s="96"/>
      <c r="AB34" s="197" t="s">
        <v>1450</v>
      </c>
      <c r="AC34" s="2287" t="s">
        <v>2063</v>
      </c>
      <c r="AD34" s="2287"/>
      <c r="AE34" s="2287"/>
      <c r="AF34" s="2287"/>
      <c r="AG34" s="2287"/>
      <c r="AH34" s="2287"/>
      <c r="AI34" s="2287"/>
      <c r="AJ34" s="2287"/>
      <c r="AK34" s="2287"/>
      <c r="AL34" s="2287"/>
      <c r="AM34" s="2287"/>
      <c r="AN34" s="2287"/>
      <c r="AO34" s="2287"/>
      <c r="AP34" s="2287"/>
      <c r="AQ34" s="2287"/>
      <c r="AR34" s="2287"/>
      <c r="AS34" s="2403"/>
      <c r="AT34" s="630"/>
      <c r="AU34" s="557"/>
      <c r="AV34" s="557"/>
      <c r="AW34" s="595"/>
      <c r="AY34" s="2652" t="b">
        <v>0</v>
      </c>
      <c r="AZ34" s="2653"/>
      <c r="BA34" s="2637"/>
      <c r="BB34" s="2638"/>
      <c r="BC34" s="2638"/>
      <c r="BD34" s="2639"/>
      <c r="BE34" s="2642"/>
      <c r="BF34" s="2643"/>
      <c r="BG34" s="2643"/>
      <c r="BH34" s="2632"/>
      <c r="BI34" s="2632"/>
      <c r="BJ34" s="2633"/>
      <c r="BK34" s="383"/>
      <c r="BL34" s="384"/>
      <c r="BM34" s="2637"/>
      <c r="BN34" s="2638"/>
      <c r="BO34" s="2638"/>
      <c r="BP34" s="2639"/>
      <c r="BQ34" s="2642"/>
      <c r="BR34" s="2643"/>
      <c r="BS34" s="2643"/>
      <c r="BT34" s="2632"/>
      <c r="BU34" s="2632"/>
      <c r="BV34" s="2633"/>
      <c r="CT34" s="2401"/>
      <c r="CU34" s="2401"/>
      <c r="CV34" s="2401"/>
      <c r="CW34" s="2401"/>
      <c r="CX34" s="2401"/>
      <c r="CY34" s="2401"/>
      <c r="CZ34" s="2401"/>
      <c r="DA34" s="2401"/>
      <c r="DB34" s="2401"/>
      <c r="DC34" s="2401"/>
      <c r="DD34" s="2401"/>
      <c r="DE34" s="2401"/>
      <c r="DF34" s="2401"/>
      <c r="DG34" s="2401"/>
      <c r="DH34" s="2401"/>
      <c r="DI34" s="2401"/>
      <c r="DJ34" s="2401"/>
      <c r="DK34" s="2401"/>
      <c r="DL34" s="2401"/>
      <c r="DM34" s="2401"/>
      <c r="DN34" s="2401"/>
      <c r="DO34" s="2401"/>
      <c r="DP34" s="2401"/>
      <c r="DQ34" s="1207"/>
      <c r="DR34" s="1207"/>
      <c r="DS34" s="1207"/>
      <c r="DT34" s="1207"/>
      <c r="DU34" s="1207"/>
      <c r="DV34" s="1207"/>
      <c r="DW34" s="1207"/>
      <c r="DX34" s="1207"/>
      <c r="DY34" s="1207"/>
      <c r="DZ34" s="1207"/>
      <c r="EA34" s="1207"/>
      <c r="EB34" s="1207"/>
      <c r="EC34" s="1207"/>
      <c r="ED34" s="1207"/>
      <c r="EE34" s="1207"/>
      <c r="EF34" s="1207"/>
      <c r="EG34" s="1207"/>
      <c r="EH34" s="1207"/>
      <c r="EI34" s="1207"/>
      <c r="EJ34" s="1207"/>
      <c r="EK34" s="1207"/>
      <c r="EL34" s="1207"/>
      <c r="EM34" s="1207"/>
      <c r="EN34" s="1207"/>
      <c r="EO34" s="1207"/>
    </row>
    <row r="35" spans="1:145" ht="14.15" customHeight="1">
      <c r="A35" s="6"/>
      <c r="B35" s="68"/>
      <c r="C35" s="5" t="s">
        <v>870</v>
      </c>
      <c r="AA35" s="177"/>
      <c r="AC35" s="557"/>
      <c r="AD35" s="557"/>
      <c r="AE35" s="557"/>
      <c r="AF35" s="557"/>
      <c r="AG35" s="557"/>
      <c r="AH35" s="557"/>
      <c r="AI35" s="557"/>
      <c r="AJ35" s="557"/>
      <c r="AK35" s="557"/>
      <c r="AL35" s="557"/>
      <c r="AM35" s="557"/>
      <c r="AN35" s="557"/>
      <c r="AO35" s="557"/>
      <c r="AP35" s="557"/>
      <c r="AQ35" s="557"/>
      <c r="AR35" s="557"/>
      <c r="AS35" s="606"/>
      <c r="AT35" s="630"/>
      <c r="AU35" s="557"/>
      <c r="AV35" s="557"/>
      <c r="AY35" s="2652" t="b">
        <v>0</v>
      </c>
      <c r="AZ35" s="2653"/>
      <c r="BA35" s="2674" t="s">
        <v>729</v>
      </c>
      <c r="BB35" s="2675"/>
      <c r="BC35" s="2675"/>
      <c r="BD35" s="2676"/>
      <c r="BE35" s="2680">
        <f>BE42</f>
        <v>0</v>
      </c>
      <c r="BF35" s="1973"/>
      <c r="BG35" s="1973"/>
      <c r="BH35" s="2630" t="s">
        <v>1490</v>
      </c>
      <c r="BI35" s="2630"/>
      <c r="BJ35" s="2631"/>
      <c r="BK35" s="383"/>
      <c r="BL35" s="384"/>
      <c r="BM35" s="2674" t="s">
        <v>729</v>
      </c>
      <c r="BN35" s="2675"/>
      <c r="BO35" s="2675"/>
      <c r="BP35" s="2676"/>
      <c r="BQ35" s="2680">
        <f>BQ42</f>
        <v>0</v>
      </c>
      <c r="BR35" s="2684"/>
      <c r="BS35" s="2684"/>
      <c r="BT35" s="2630" t="s">
        <v>1490</v>
      </c>
      <c r="BU35" s="2630"/>
      <c r="BV35" s="2631"/>
      <c r="CT35" s="2401"/>
      <c r="CU35" s="2401"/>
      <c r="CV35" s="2401"/>
      <c r="CW35" s="2401"/>
      <c r="CX35" s="2401"/>
      <c r="CY35" s="2401"/>
      <c r="CZ35" s="2401"/>
      <c r="DA35" s="2401"/>
      <c r="DB35" s="2401"/>
      <c r="DC35" s="2401"/>
      <c r="DD35" s="2401"/>
      <c r="DE35" s="2401"/>
      <c r="DF35" s="2401"/>
      <c r="DG35" s="2401"/>
      <c r="DH35" s="2401"/>
      <c r="DI35" s="2401"/>
      <c r="DJ35" s="2401"/>
      <c r="DK35" s="2401"/>
      <c r="DL35" s="2401"/>
      <c r="DM35" s="2401"/>
      <c r="DN35" s="2401"/>
      <c r="DO35" s="2401"/>
      <c r="DP35" s="2401"/>
      <c r="DQ35" s="1230"/>
      <c r="DR35" s="1230"/>
      <c r="DS35" s="1230"/>
      <c r="DT35" s="1230"/>
      <c r="DU35" s="1230"/>
      <c r="DV35" s="1230"/>
      <c r="DW35" s="1230"/>
      <c r="DX35" s="1230"/>
      <c r="DY35" s="1230"/>
      <c r="DZ35" s="1230"/>
      <c r="EA35" s="1230"/>
      <c r="EB35" s="1230"/>
      <c r="EC35" s="1230"/>
      <c r="ED35" s="1230"/>
      <c r="EE35" s="1230"/>
      <c r="EF35" s="1207"/>
      <c r="EG35" s="1207"/>
      <c r="EH35" s="1207"/>
      <c r="EI35" s="1207"/>
      <c r="EJ35" s="1207"/>
      <c r="EK35" s="1207"/>
      <c r="EL35" s="1207"/>
      <c r="EM35" s="1207"/>
      <c r="EN35" s="1207"/>
      <c r="EO35" s="1207"/>
    </row>
    <row r="36" spans="1:145" ht="14.15" customHeight="1" thickBot="1">
      <c r="A36" s="268"/>
      <c r="B36" s="62"/>
      <c r="C36" s="187"/>
      <c r="D36" s="598"/>
      <c r="E36" s="119"/>
      <c r="F36" s="599"/>
      <c r="G36" s="599"/>
      <c r="H36" s="599"/>
      <c r="I36" s="599"/>
      <c r="J36" s="599"/>
      <c r="K36" s="599"/>
      <c r="L36" s="599"/>
      <c r="M36" s="599"/>
      <c r="N36" s="599"/>
      <c r="O36" s="205"/>
      <c r="P36" s="205"/>
      <c r="Q36" s="205"/>
      <c r="R36" s="205"/>
      <c r="S36" s="205"/>
      <c r="T36" s="599"/>
      <c r="U36" s="599"/>
      <c r="V36" s="599"/>
      <c r="W36" s="599"/>
      <c r="X36" s="599"/>
      <c r="Y36" s="599"/>
      <c r="Z36" s="123"/>
      <c r="AA36" s="177"/>
      <c r="AB36" s="1249" t="s">
        <v>2227</v>
      </c>
      <c r="AC36" s="557"/>
      <c r="AD36" s="557"/>
      <c r="AE36" s="557"/>
      <c r="AF36" s="557"/>
      <c r="AG36" s="557"/>
      <c r="AH36" s="557"/>
      <c r="AI36" s="557"/>
      <c r="AJ36" s="557"/>
      <c r="AK36" s="557"/>
      <c r="AL36" s="557"/>
      <c r="AM36" s="557"/>
      <c r="AN36" s="557"/>
      <c r="AO36" s="557"/>
      <c r="AP36" s="557"/>
      <c r="AQ36" s="557"/>
      <c r="AR36" s="557"/>
      <c r="AS36" s="606"/>
      <c r="AT36" s="557"/>
      <c r="AU36" s="557"/>
      <c r="AV36" s="557"/>
      <c r="AY36" s="2599" t="b">
        <v>0</v>
      </c>
      <c r="AZ36" s="2599"/>
      <c r="BA36" s="2677"/>
      <c r="BB36" s="2678"/>
      <c r="BC36" s="2678"/>
      <c r="BD36" s="2679"/>
      <c r="BE36" s="2681"/>
      <c r="BF36" s="2173"/>
      <c r="BG36" s="2173"/>
      <c r="BH36" s="2682"/>
      <c r="BI36" s="2682"/>
      <c r="BJ36" s="2683"/>
      <c r="BK36" s="383"/>
      <c r="BL36" s="384"/>
      <c r="BM36" s="2677"/>
      <c r="BN36" s="2678"/>
      <c r="BO36" s="2678"/>
      <c r="BP36" s="2679"/>
      <c r="BQ36" s="2685"/>
      <c r="BR36" s="2686"/>
      <c r="BS36" s="2686"/>
      <c r="BT36" s="2682"/>
      <c r="BU36" s="2682"/>
      <c r="BV36" s="2683"/>
      <c r="CT36" s="2422" t="s">
        <v>2162</v>
      </c>
      <c r="CU36" s="2422"/>
      <c r="CV36" s="2422"/>
      <c r="CW36" s="2422"/>
      <c r="CX36" s="2422"/>
      <c r="CY36" s="2422"/>
      <c r="CZ36" s="2422"/>
      <c r="DA36" s="2422"/>
      <c r="DB36" s="2422"/>
      <c r="DC36" s="2422"/>
      <c r="DD36" s="2422"/>
      <c r="DE36" s="2422"/>
      <c r="DF36" s="2422"/>
      <c r="DG36" s="2422"/>
      <c r="DH36" s="2422"/>
      <c r="DI36" s="2422"/>
      <c r="DJ36" s="2422"/>
      <c r="DK36" s="2422"/>
      <c r="DL36" s="2422"/>
      <c r="DM36" s="2422"/>
      <c r="DN36" s="2422"/>
      <c r="DO36" s="2422"/>
      <c r="DP36" s="2422"/>
      <c r="DQ36" s="1230"/>
      <c r="DR36" s="1230"/>
      <c r="DS36" s="1230"/>
      <c r="DT36" s="1230"/>
      <c r="DU36" s="1230"/>
      <c r="DV36" s="1230"/>
      <c r="DW36" s="1230"/>
      <c r="DX36" s="1230"/>
      <c r="DY36" s="1230"/>
      <c r="DZ36" s="1230"/>
      <c r="EA36" s="1230"/>
      <c r="EB36" s="1230"/>
      <c r="EC36" s="1230"/>
      <c r="ED36" s="1230"/>
      <c r="EE36" s="1230"/>
      <c r="EF36" s="800"/>
      <c r="EG36" s="800"/>
      <c r="EH36" s="800"/>
      <c r="EI36" s="800"/>
      <c r="EJ36" s="800"/>
      <c r="EK36" s="800"/>
      <c r="EL36" s="800"/>
      <c r="EM36" s="800"/>
      <c r="EN36" s="800"/>
      <c r="EO36" s="800"/>
    </row>
    <row r="37" spans="1:145" ht="14.15" customHeight="1" thickBot="1">
      <c r="A37" s="6"/>
      <c r="B37" s="68"/>
      <c r="C37" s="189"/>
      <c r="D37" s="64"/>
      <c r="E37" s="416"/>
      <c r="F37" s="353"/>
      <c r="G37" s="353"/>
      <c r="H37" s="417"/>
      <c r="I37" s="2654" t="s">
        <v>648</v>
      </c>
      <c r="J37" s="2655"/>
      <c r="K37" s="2654" t="s">
        <v>709</v>
      </c>
      <c r="L37" s="2655"/>
      <c r="M37" s="2654" t="s">
        <v>154</v>
      </c>
      <c r="N37" s="2655"/>
      <c r="O37" s="189"/>
      <c r="P37" s="2656" t="s">
        <v>1009</v>
      </c>
      <c r="Q37" s="2656"/>
      <c r="R37" s="2656"/>
      <c r="S37" s="2656"/>
      <c r="T37" s="2656"/>
      <c r="U37" s="2656"/>
      <c r="V37" s="2656"/>
      <c r="W37" s="2656"/>
      <c r="X37" s="2656"/>
      <c r="Y37" s="2656"/>
      <c r="Z37" s="2657"/>
      <c r="AA37" s="177"/>
      <c r="AC37" s="84"/>
      <c r="AD37" s="2628" t="s">
        <v>2231</v>
      </c>
      <c r="AE37" s="2628"/>
      <c r="AF37" s="2628"/>
      <c r="AG37" s="2628"/>
      <c r="AH37" s="2628"/>
      <c r="AI37" s="2628"/>
      <c r="AJ37" s="2628"/>
      <c r="AK37" s="2628"/>
      <c r="AL37" s="2628"/>
      <c r="AM37" s="2628"/>
      <c r="AN37" s="2628"/>
      <c r="AO37" s="2628"/>
      <c r="AP37" s="2628"/>
      <c r="AQ37" s="2628"/>
      <c r="AR37" s="2628"/>
      <c r="AS37" s="2629"/>
      <c r="AT37" s="84"/>
      <c r="AU37" s="84"/>
      <c r="AV37" s="84"/>
      <c r="AY37" s="2599" t="b">
        <v>0</v>
      </c>
      <c r="AZ37" s="2599"/>
      <c r="BA37" s="2658" t="s">
        <v>261</v>
      </c>
      <c r="BB37" s="2659"/>
      <c r="BC37" s="2659"/>
      <c r="BD37" s="2660"/>
      <c r="BE37" s="2644">
        <f>IF(ISERROR(BE35/BE33),"",(BE35/BE33))</f>
        <v>0</v>
      </c>
      <c r="BF37" s="2645" t="b">
        <v>1</v>
      </c>
      <c r="BG37" s="2645"/>
      <c r="BH37" s="2648" t="s">
        <v>149</v>
      </c>
      <c r="BI37" s="2648"/>
      <c r="BJ37" s="2649"/>
      <c r="BK37" s="383"/>
      <c r="BL37" s="384"/>
      <c r="BM37" s="2658" t="s">
        <v>261</v>
      </c>
      <c r="BN37" s="2659"/>
      <c r="BO37" s="2659"/>
      <c r="BP37" s="2660"/>
      <c r="BQ37" s="2644">
        <f>IF(ISERROR(BQ35/BQ33),"",(BQ35/BQ33))</f>
        <v>0</v>
      </c>
      <c r="BR37" s="2645"/>
      <c r="BS37" s="2645"/>
      <c r="BT37" s="2648" t="s">
        <v>149</v>
      </c>
      <c r="BU37" s="2648"/>
      <c r="BV37" s="2649"/>
      <c r="CT37" s="2422"/>
      <c r="CU37" s="2422"/>
      <c r="CV37" s="2422"/>
      <c r="CW37" s="2422"/>
      <c r="CX37" s="2422"/>
      <c r="CY37" s="2422"/>
      <c r="CZ37" s="2422"/>
      <c r="DA37" s="2422"/>
      <c r="DB37" s="2422"/>
      <c r="DC37" s="2422"/>
      <c r="DD37" s="2422"/>
      <c r="DE37" s="2422"/>
      <c r="DF37" s="2422"/>
      <c r="DG37" s="2422"/>
      <c r="DH37" s="2422"/>
      <c r="DI37" s="2422"/>
      <c r="DJ37" s="2422"/>
      <c r="DK37" s="2422"/>
      <c r="DL37" s="2422"/>
      <c r="DM37" s="2422"/>
      <c r="DN37" s="2422"/>
      <c r="DO37" s="2422"/>
      <c r="DP37" s="2422"/>
      <c r="DQ37" s="1230"/>
      <c r="DR37" s="1230"/>
      <c r="DS37" s="1230"/>
      <c r="DT37" s="1230"/>
      <c r="DU37" s="1230"/>
      <c r="DV37" s="1230"/>
      <c r="DW37" s="1230"/>
      <c r="DX37" s="1230"/>
      <c r="DY37" s="1230"/>
      <c r="DZ37" s="1230"/>
      <c r="EA37" s="1230"/>
      <c r="EB37" s="1230"/>
      <c r="EC37" s="1230"/>
      <c r="ED37" s="1230"/>
      <c r="EE37" s="1230"/>
      <c r="EF37" s="800"/>
      <c r="EG37" s="800"/>
      <c r="EH37" s="800"/>
      <c r="EI37" s="800"/>
      <c r="EJ37" s="800"/>
      <c r="EK37" s="800"/>
      <c r="EL37" s="800"/>
      <c r="EM37" s="800"/>
      <c r="EN37" s="800"/>
      <c r="EO37" s="800"/>
    </row>
    <row r="38" spans="1:145" ht="14.15" customHeight="1" thickTop="1" thickBot="1">
      <c r="A38" s="6"/>
      <c r="B38" s="68"/>
      <c r="C38" s="189"/>
      <c r="D38" s="183"/>
      <c r="E38" s="2618" t="s">
        <v>238</v>
      </c>
      <c r="F38" s="2619"/>
      <c r="G38" s="2619"/>
      <c r="H38" s="2619"/>
      <c r="I38" s="2620"/>
      <c r="J38" s="2621"/>
      <c r="K38" s="2622"/>
      <c r="L38" s="2623"/>
      <c r="M38" s="2606">
        <f>K38</f>
        <v>0</v>
      </c>
      <c r="N38" s="2607"/>
      <c r="O38" s="189"/>
      <c r="S38" s="65" t="s">
        <v>1010</v>
      </c>
      <c r="Z38" s="237"/>
      <c r="AA38" s="177"/>
      <c r="AB38" s="152"/>
      <c r="AD38" s="2628"/>
      <c r="AE38" s="2628"/>
      <c r="AF38" s="2628"/>
      <c r="AG38" s="2628"/>
      <c r="AH38" s="2628"/>
      <c r="AI38" s="2628"/>
      <c r="AJ38" s="2628"/>
      <c r="AK38" s="2628"/>
      <c r="AL38" s="2628"/>
      <c r="AM38" s="2628"/>
      <c r="AN38" s="2628"/>
      <c r="AO38" s="2628"/>
      <c r="AP38" s="2628"/>
      <c r="AQ38" s="2628"/>
      <c r="AR38" s="2628"/>
      <c r="AS38" s="2629"/>
      <c r="AT38" s="595"/>
      <c r="AU38" s="595"/>
      <c r="AV38" s="595"/>
      <c r="AW38" s="64"/>
      <c r="AX38" s="64"/>
      <c r="AY38" s="2599" t="b">
        <v>0</v>
      </c>
      <c r="AZ38" s="2599"/>
      <c r="BA38" s="2661"/>
      <c r="BB38" s="2662"/>
      <c r="BC38" s="2662"/>
      <c r="BD38" s="2477"/>
      <c r="BE38" s="2646"/>
      <c r="BF38" s="2647" t="b">
        <v>1</v>
      </c>
      <c r="BG38" s="2647"/>
      <c r="BH38" s="2650"/>
      <c r="BI38" s="2650"/>
      <c r="BJ38" s="2651"/>
      <c r="BK38" s="383"/>
      <c r="BL38" s="384"/>
      <c r="BM38" s="2661"/>
      <c r="BN38" s="2662"/>
      <c r="BO38" s="2662"/>
      <c r="BP38" s="2477"/>
      <c r="BQ38" s="2646"/>
      <c r="BR38" s="2647"/>
      <c r="BS38" s="2647"/>
      <c r="BT38" s="2650"/>
      <c r="BU38" s="2650"/>
      <c r="BV38" s="2651"/>
      <c r="CT38" s="2422"/>
      <c r="CU38" s="2422"/>
      <c r="CV38" s="2422"/>
      <c r="CW38" s="2422"/>
      <c r="CX38" s="2422"/>
      <c r="CY38" s="2422"/>
      <c r="CZ38" s="2422"/>
      <c r="DA38" s="2422"/>
      <c r="DB38" s="2422"/>
      <c r="DC38" s="2422"/>
      <c r="DD38" s="2422"/>
      <c r="DE38" s="2422"/>
      <c r="DF38" s="2422"/>
      <c r="DG38" s="2422"/>
      <c r="DH38" s="2422"/>
      <c r="DI38" s="2422"/>
      <c r="DJ38" s="2422"/>
      <c r="DK38" s="2422"/>
      <c r="DL38" s="2422"/>
      <c r="DM38" s="2422"/>
      <c r="DN38" s="2422"/>
      <c r="DO38" s="2422"/>
      <c r="DP38" s="2422"/>
      <c r="DQ38" s="800"/>
      <c r="DR38" s="800"/>
      <c r="DS38" s="800"/>
      <c r="DT38" s="800"/>
      <c r="DU38" s="800"/>
      <c r="DV38" s="800"/>
      <c r="DW38" s="800"/>
      <c r="DX38" s="800"/>
      <c r="DY38" s="800"/>
      <c r="DZ38" s="800"/>
      <c r="EA38" s="800"/>
      <c r="EB38" s="800"/>
      <c r="EC38" s="800"/>
      <c r="ED38" s="800"/>
      <c r="EE38" s="800"/>
      <c r="EF38" s="800"/>
    </row>
    <row r="39" spans="1:145" ht="14.15" customHeight="1">
      <c r="A39" s="6"/>
      <c r="B39" s="68"/>
      <c r="C39" s="189"/>
      <c r="D39" s="183"/>
      <c r="E39" s="2321" t="s">
        <v>2238</v>
      </c>
      <c r="F39" s="2322"/>
      <c r="G39" s="2322"/>
      <c r="H39" s="2322"/>
      <c r="I39" s="2595"/>
      <c r="J39" s="2596"/>
      <c r="K39" s="2624"/>
      <c r="L39" s="2625"/>
      <c r="M39" s="2626">
        <f>K39</f>
        <v>0</v>
      </c>
      <c r="N39" s="2627"/>
      <c r="S39" s="65" t="s">
        <v>1011</v>
      </c>
      <c r="Z39" s="237"/>
      <c r="AA39" s="177"/>
      <c r="AD39" s="2628"/>
      <c r="AE39" s="2628"/>
      <c r="AF39" s="2628"/>
      <c r="AG39" s="2628"/>
      <c r="AH39" s="2628"/>
      <c r="AI39" s="2628"/>
      <c r="AJ39" s="2628"/>
      <c r="AK39" s="2628"/>
      <c r="AL39" s="2628"/>
      <c r="AM39" s="2628"/>
      <c r="AN39" s="2628"/>
      <c r="AO39" s="2628"/>
      <c r="AP39" s="2628"/>
      <c r="AQ39" s="2628"/>
      <c r="AR39" s="2628"/>
      <c r="AS39" s="2629"/>
      <c r="AT39" s="595"/>
      <c r="AU39" s="595"/>
      <c r="AV39" s="595"/>
      <c r="AW39" s="64"/>
      <c r="AX39" s="64"/>
      <c r="AY39" s="2599" t="b">
        <v>0</v>
      </c>
      <c r="AZ39" s="2599"/>
      <c r="BA39" s="2616" t="s">
        <v>1491</v>
      </c>
      <c r="BB39" s="2616"/>
      <c r="BC39" s="2616"/>
      <c r="BD39" s="2616"/>
      <c r="BE39" s="2616"/>
      <c r="BF39" s="2616"/>
      <c r="BG39" s="2616"/>
      <c r="BH39" s="2616"/>
      <c r="BI39" s="2616"/>
      <c r="BJ39" s="2616"/>
      <c r="BK39" s="577"/>
      <c r="BL39" s="578"/>
      <c r="BM39" s="2616" t="s">
        <v>1492</v>
      </c>
      <c r="BN39" s="2616"/>
      <c r="BO39" s="2616"/>
      <c r="BP39" s="2616"/>
      <c r="BQ39" s="2616"/>
      <c r="BR39" s="2616"/>
      <c r="BS39" s="2616"/>
      <c r="BT39" s="2616"/>
      <c r="BU39" s="2616"/>
      <c r="BV39" s="2616"/>
      <c r="CT39" s="2422"/>
      <c r="CU39" s="2422"/>
      <c r="CV39" s="2422"/>
      <c r="CW39" s="2422"/>
      <c r="CX39" s="2422"/>
      <c r="CY39" s="2422"/>
      <c r="CZ39" s="2422"/>
      <c r="DA39" s="2422"/>
      <c r="DB39" s="2422"/>
      <c r="DC39" s="2422"/>
      <c r="DD39" s="2422"/>
      <c r="DE39" s="2422"/>
      <c r="DF39" s="2422"/>
      <c r="DG39" s="2422"/>
      <c r="DH39" s="2422"/>
      <c r="DI39" s="2422"/>
      <c r="DJ39" s="2422"/>
      <c r="DK39" s="2422"/>
      <c r="DL39" s="2422"/>
      <c r="DM39" s="2422"/>
      <c r="DN39" s="2422"/>
      <c r="DO39" s="2422"/>
      <c r="DP39" s="2422"/>
      <c r="DQ39" s="800"/>
      <c r="DR39" s="800"/>
      <c r="DS39" s="800"/>
      <c r="DT39" s="800"/>
      <c r="DU39" s="800"/>
      <c r="DV39" s="800"/>
      <c r="DW39" s="800"/>
      <c r="DX39" s="800"/>
      <c r="DY39" s="800"/>
      <c r="DZ39" s="800"/>
      <c r="EA39" s="800"/>
      <c r="EB39" s="800"/>
      <c r="EC39" s="800"/>
      <c r="ED39" s="800"/>
      <c r="EE39" s="800"/>
      <c r="EF39" s="800"/>
    </row>
    <row r="40" spans="1:145" ht="14.15" customHeight="1">
      <c r="A40" s="6"/>
      <c r="B40" s="68"/>
      <c r="C40" s="189"/>
      <c r="D40" s="64"/>
      <c r="E40" s="2321" t="s">
        <v>2237</v>
      </c>
      <c r="F40" s="2322"/>
      <c r="G40" s="2322"/>
      <c r="H40" s="2322"/>
      <c r="I40" s="2595"/>
      <c r="J40" s="2596"/>
      <c r="K40" s="2624"/>
      <c r="L40" s="2625"/>
      <c r="M40" s="2626">
        <f>K40</f>
        <v>0</v>
      </c>
      <c r="N40" s="2627"/>
      <c r="Z40" s="237"/>
      <c r="AA40" s="177"/>
      <c r="AC40" s="849"/>
      <c r="AD40" s="2628"/>
      <c r="AE40" s="2628"/>
      <c r="AF40" s="2628"/>
      <c r="AG40" s="2628"/>
      <c r="AH40" s="2628"/>
      <c r="AI40" s="2628"/>
      <c r="AJ40" s="2628"/>
      <c r="AK40" s="2628"/>
      <c r="AL40" s="2628"/>
      <c r="AM40" s="2628"/>
      <c r="AN40" s="2628"/>
      <c r="AO40" s="2628"/>
      <c r="AP40" s="2628"/>
      <c r="AQ40" s="2628"/>
      <c r="AR40" s="2628"/>
      <c r="AS40" s="2629"/>
      <c r="AT40" s="595"/>
      <c r="AU40" s="595"/>
      <c r="AV40" s="595"/>
      <c r="AW40" s="64"/>
      <c r="AX40" s="64"/>
      <c r="AY40" s="2599" t="b">
        <v>0</v>
      </c>
      <c r="AZ40" s="2599"/>
      <c r="BA40" s="2617"/>
      <c r="BB40" s="2617"/>
      <c r="BC40" s="2617"/>
      <c r="BD40" s="2617"/>
      <c r="BE40" s="2617"/>
      <c r="BF40" s="2617"/>
      <c r="BG40" s="2617"/>
      <c r="BH40" s="2617"/>
      <c r="BI40" s="2617"/>
      <c r="BJ40" s="2617"/>
      <c r="BK40" s="577"/>
      <c r="BL40" s="578"/>
      <c r="BM40" s="2617"/>
      <c r="BN40" s="2617"/>
      <c r="BO40" s="2617"/>
      <c r="BP40" s="2617"/>
      <c r="BQ40" s="2617"/>
      <c r="BR40" s="2617"/>
      <c r="BS40" s="2617"/>
      <c r="BT40" s="2617"/>
      <c r="BU40" s="2617"/>
      <c r="BV40" s="2617"/>
      <c r="CS40" s="121"/>
      <c r="CT40" s="2422"/>
      <c r="CU40" s="2422"/>
      <c r="CV40" s="2422"/>
      <c r="CW40" s="2422"/>
      <c r="CX40" s="2422"/>
      <c r="CY40" s="2422"/>
      <c r="CZ40" s="2422"/>
      <c r="DA40" s="2422"/>
      <c r="DB40" s="2422"/>
      <c r="DC40" s="2422"/>
      <c r="DD40" s="2422"/>
      <c r="DE40" s="2422"/>
      <c r="DF40" s="2422"/>
      <c r="DG40" s="2422"/>
      <c r="DH40" s="2422"/>
      <c r="DI40" s="2422"/>
      <c r="DJ40" s="2422"/>
      <c r="DK40" s="2422"/>
      <c r="DL40" s="2422"/>
      <c r="DM40" s="2422"/>
      <c r="DN40" s="2422"/>
      <c r="DO40" s="2422"/>
      <c r="DP40" s="2422"/>
      <c r="DQ40" s="1230"/>
      <c r="DR40" s="1230"/>
      <c r="DS40" s="1230"/>
      <c r="DT40" s="1230"/>
      <c r="DU40" s="1230"/>
      <c r="DV40" s="1230"/>
      <c r="DW40" s="1230"/>
      <c r="DX40" s="1230"/>
      <c r="DY40" s="1230"/>
      <c r="DZ40" s="1230"/>
      <c r="EA40" s="1230"/>
      <c r="EB40" s="1230"/>
      <c r="EC40" s="1230"/>
      <c r="ED40" s="1230"/>
      <c r="EE40" s="1230"/>
      <c r="EF40" s="800"/>
    </row>
    <row r="41" spans="1:145" ht="14.15" customHeight="1" thickBot="1">
      <c r="A41" s="6"/>
      <c r="B41" s="68"/>
      <c r="C41" s="189"/>
      <c r="D41" s="64"/>
      <c r="E41" s="2590" t="s">
        <v>710</v>
      </c>
      <c r="F41" s="2591"/>
      <c r="G41" s="2591"/>
      <c r="H41" s="2592"/>
      <c r="I41" s="2593"/>
      <c r="J41" s="2594"/>
      <c r="K41" s="2595"/>
      <c r="L41" s="2596"/>
      <c r="M41" s="2597">
        <f>I41</f>
        <v>0</v>
      </c>
      <c r="N41" s="2598"/>
      <c r="O41" s="189"/>
      <c r="P41" s="5" t="s">
        <v>1012</v>
      </c>
      <c r="Z41" s="237"/>
      <c r="AA41" s="177"/>
      <c r="AD41" s="1309"/>
      <c r="AE41" s="1309"/>
      <c r="AF41" s="1309"/>
      <c r="AG41" s="1309"/>
      <c r="AH41" s="1309"/>
      <c r="AI41" s="1309"/>
      <c r="AJ41" s="1309"/>
      <c r="AK41" s="1309"/>
      <c r="AL41" s="1309"/>
      <c r="AM41" s="1309"/>
      <c r="AN41" s="1309"/>
      <c r="AO41" s="1309"/>
      <c r="AP41" s="1309"/>
      <c r="AQ41" s="1309"/>
      <c r="AR41" s="1309"/>
      <c r="AS41" s="1317"/>
      <c r="AW41" s="64"/>
      <c r="AX41" s="64"/>
      <c r="BA41" s="2610"/>
      <c r="BB41" s="2611"/>
      <c r="BC41" s="2611"/>
      <c r="BD41" s="2612"/>
      <c r="BE41" s="2613" t="s">
        <v>1493</v>
      </c>
      <c r="BF41" s="2614"/>
      <c r="BG41" s="2614"/>
      <c r="BH41" s="2614"/>
      <c r="BI41" s="2614"/>
      <c r="BJ41" s="2615"/>
      <c r="BK41" s="383"/>
      <c r="BL41" s="384"/>
      <c r="BM41" s="2423"/>
      <c r="BN41" s="2424"/>
      <c r="BO41" s="2424"/>
      <c r="BP41" s="2425"/>
      <c r="BQ41" s="2613" t="s">
        <v>1493</v>
      </c>
      <c r="BR41" s="2614"/>
      <c r="BS41" s="2614"/>
      <c r="BT41" s="2614"/>
      <c r="BU41" s="2614"/>
      <c r="BV41" s="2615"/>
      <c r="CS41" s="121"/>
      <c r="CT41" s="2422"/>
      <c r="CU41" s="2422"/>
      <c r="CV41" s="2422"/>
      <c r="CW41" s="2422"/>
      <c r="CX41" s="2422"/>
      <c r="CY41" s="2422"/>
      <c r="CZ41" s="2422"/>
      <c r="DA41" s="2422"/>
      <c r="DB41" s="2422"/>
      <c r="DC41" s="2422"/>
      <c r="DD41" s="2422"/>
      <c r="DE41" s="2422"/>
      <c r="DF41" s="2422"/>
      <c r="DG41" s="2422"/>
      <c r="DH41" s="2422"/>
      <c r="DI41" s="2422"/>
      <c r="DJ41" s="2422"/>
      <c r="DK41" s="2422"/>
      <c r="DL41" s="2422"/>
      <c r="DM41" s="2422"/>
      <c r="DN41" s="2422"/>
      <c r="DO41" s="2422"/>
      <c r="DP41" s="2422"/>
      <c r="DQ41" s="1230"/>
      <c r="DR41" s="1230"/>
      <c r="DS41" s="1230"/>
      <c r="DT41" s="1230"/>
      <c r="DU41" s="1230"/>
      <c r="DV41" s="1230"/>
      <c r="DW41" s="1230"/>
      <c r="DX41" s="1230"/>
      <c r="DY41" s="1230"/>
      <c r="DZ41" s="1230"/>
      <c r="EA41" s="1230"/>
      <c r="EB41" s="1230"/>
      <c r="EC41" s="1230"/>
      <c r="ED41" s="1230"/>
      <c r="EE41" s="1230"/>
    </row>
    <row r="42" spans="1:145" ht="14.15" customHeight="1" thickBot="1">
      <c r="A42" s="6"/>
      <c r="B42" s="68"/>
      <c r="C42" s="189"/>
      <c r="D42" s="64"/>
      <c r="E42" s="2600" t="s">
        <v>653</v>
      </c>
      <c r="F42" s="2600"/>
      <c r="G42" s="2600"/>
      <c r="H42" s="2600"/>
      <c r="I42" s="2601"/>
      <c r="J42" s="2601"/>
      <c r="K42" s="2601"/>
      <c r="L42" s="2601"/>
      <c r="M42" s="2602">
        <f>I42+K42</f>
        <v>0</v>
      </c>
      <c r="N42" s="2602"/>
      <c r="O42" s="189"/>
      <c r="S42" s="65" t="s">
        <v>1619</v>
      </c>
      <c r="Z42" s="237"/>
      <c r="AA42" s="177"/>
      <c r="AC42" s="849"/>
      <c r="AD42" s="1309"/>
      <c r="AE42" s="1309"/>
      <c r="AF42" s="1309"/>
      <c r="AG42" s="1309"/>
      <c r="AH42" s="1309"/>
      <c r="AI42" s="1309"/>
      <c r="AJ42" s="1309"/>
      <c r="AK42" s="1309"/>
      <c r="AL42" s="1309"/>
      <c r="AM42" s="1309"/>
      <c r="AN42" s="1309"/>
      <c r="AO42" s="1309"/>
      <c r="AP42" s="1309"/>
      <c r="AQ42" s="1309"/>
      <c r="AR42" s="1309"/>
      <c r="AS42" s="1317"/>
      <c r="AT42" s="595"/>
      <c r="AU42" s="595"/>
      <c r="AW42" s="2588">
        <f>SUM(F10:AL11)-I10-T10-AE10+SUM(C16:K17)+IF(O16&gt;0,1)</f>
        <v>0</v>
      </c>
      <c r="AX42" s="2588"/>
      <c r="AY42" s="2588"/>
      <c r="AZ42" s="2589"/>
      <c r="BA42" s="2582">
        <f>COUNTA(BE43:BG101)</f>
        <v>0</v>
      </c>
      <c r="BB42" s="2583"/>
      <c r="BC42" s="2583"/>
      <c r="BD42" s="2583"/>
      <c r="BE42" s="2584">
        <f>SUM(BE43:BG101)</f>
        <v>0</v>
      </c>
      <c r="BF42" s="2585"/>
      <c r="BG42" s="2585"/>
      <c r="BH42" s="390" t="s">
        <v>582</v>
      </c>
      <c r="BI42" s="391"/>
      <c r="BJ42" s="392"/>
      <c r="BK42" s="383"/>
      <c r="BL42" s="384"/>
      <c r="BM42" s="2582">
        <f>COUNTA(BQ43:BS101)</f>
        <v>0</v>
      </c>
      <c r="BN42" s="2583"/>
      <c r="BO42" s="2583"/>
      <c r="BP42" s="2583"/>
      <c r="BQ42" s="2586">
        <f>SUM(BQ43:BS101)</f>
        <v>0</v>
      </c>
      <c r="BR42" s="2586"/>
      <c r="BS42" s="2587"/>
      <c r="BT42" s="390" t="s">
        <v>582</v>
      </c>
      <c r="BU42" s="391"/>
      <c r="BV42" s="392"/>
      <c r="CR42" s="121"/>
      <c r="CS42" s="121"/>
      <c r="CT42" s="2422"/>
      <c r="CU42" s="2422"/>
      <c r="CV42" s="2422"/>
      <c r="CW42" s="2422"/>
      <c r="CX42" s="2422"/>
      <c r="CY42" s="2422"/>
      <c r="CZ42" s="2422"/>
      <c r="DA42" s="2422"/>
      <c r="DB42" s="2422"/>
      <c r="DC42" s="2422"/>
      <c r="DD42" s="2422"/>
      <c r="DE42" s="2422"/>
      <c r="DF42" s="2422"/>
      <c r="DG42" s="2422"/>
      <c r="DH42" s="2422"/>
      <c r="DI42" s="2422"/>
      <c r="DJ42" s="2422"/>
      <c r="DK42" s="2422"/>
      <c r="DL42" s="2422"/>
      <c r="DM42" s="2422"/>
      <c r="DN42" s="2422"/>
      <c r="DO42" s="2422"/>
      <c r="DP42" s="2422"/>
      <c r="DQ42" s="1230"/>
      <c r="DR42" s="1230"/>
      <c r="DS42" s="1230"/>
      <c r="DT42" s="1230"/>
      <c r="DU42" s="1230"/>
      <c r="DV42" s="1230"/>
      <c r="DW42" s="1230"/>
      <c r="DX42" s="1230"/>
      <c r="DY42" s="1230"/>
      <c r="DZ42" s="1230"/>
      <c r="EA42" s="1230"/>
      <c r="EB42" s="1230"/>
      <c r="EC42" s="1230"/>
      <c r="ED42" s="1230"/>
      <c r="EE42" s="1230"/>
    </row>
    <row r="43" spans="1:145" ht="14.15" customHeight="1" thickBot="1">
      <c r="A43" s="6"/>
      <c r="B43" s="68"/>
      <c r="C43" s="189"/>
      <c r="D43" s="64"/>
      <c r="E43" s="2590" t="s">
        <v>241</v>
      </c>
      <c r="F43" s="2591"/>
      <c r="G43" s="2591"/>
      <c r="H43" s="2592"/>
      <c r="I43" s="2593"/>
      <c r="J43" s="2594"/>
      <c r="K43" s="2593"/>
      <c r="L43" s="2594"/>
      <c r="M43" s="2597">
        <f>I43+K43</f>
        <v>0</v>
      </c>
      <c r="N43" s="2598"/>
      <c r="O43" s="189"/>
      <c r="S43" s="65" t="s">
        <v>1620</v>
      </c>
      <c r="Z43" s="237"/>
      <c r="AA43" s="177"/>
      <c r="AB43" s="197" t="s">
        <v>730</v>
      </c>
      <c r="AE43" s="849"/>
      <c r="AF43" s="849"/>
      <c r="AG43" s="849"/>
      <c r="AH43" s="849"/>
      <c r="AI43" s="849"/>
      <c r="AJ43" s="849"/>
      <c r="AK43" s="849"/>
      <c r="AL43" s="849"/>
      <c r="AM43" s="849"/>
      <c r="AN43" s="849"/>
      <c r="AO43" s="849"/>
      <c r="AP43" s="849"/>
      <c r="AQ43" s="849"/>
      <c r="AR43" s="849"/>
      <c r="AS43" s="1408"/>
      <c r="AT43" s="595"/>
      <c r="AV43" s="2608">
        <f>SUM(F10:AA11)-I10-T10+IF(O16&gt;0,1)+SUM(C16:K17)</f>
        <v>0</v>
      </c>
      <c r="AW43" s="2608"/>
      <c r="AX43" s="2608"/>
      <c r="AY43" s="2608"/>
      <c r="AZ43" s="2609"/>
      <c r="BA43" s="2423">
        <v>1</v>
      </c>
      <c r="BB43" s="2424"/>
      <c r="BC43" s="2424"/>
      <c r="BD43" s="2425"/>
      <c r="BE43" s="2429"/>
      <c r="BF43" s="2430"/>
      <c r="BG43" s="2430"/>
      <c r="BH43" s="694" t="s">
        <v>582</v>
      </c>
      <c r="BI43" s="695"/>
      <c r="BJ43" s="393"/>
      <c r="BK43" s="383"/>
      <c r="BL43" s="384"/>
      <c r="BM43" s="2423">
        <v>1</v>
      </c>
      <c r="BN43" s="2424"/>
      <c r="BO43" s="2424"/>
      <c r="BP43" s="2425"/>
      <c r="BQ43" s="2426"/>
      <c r="BR43" s="2427"/>
      <c r="BS43" s="2427"/>
      <c r="BT43" s="694" t="s">
        <v>582</v>
      </c>
      <c r="BU43" s="695"/>
      <c r="BV43" s="393"/>
      <c r="CR43" s="121"/>
      <c r="CS43" s="121"/>
      <c r="CT43" s="2422"/>
      <c r="CU43" s="2422"/>
      <c r="CV43" s="2422"/>
      <c r="CW43" s="2422"/>
      <c r="CX43" s="2422"/>
      <c r="CY43" s="2422"/>
      <c r="CZ43" s="2422"/>
      <c r="DA43" s="2422"/>
      <c r="DB43" s="2422"/>
      <c r="DC43" s="2422"/>
      <c r="DD43" s="2422"/>
      <c r="DE43" s="2422"/>
      <c r="DF43" s="2422"/>
      <c r="DG43" s="2422"/>
      <c r="DH43" s="2422"/>
      <c r="DI43" s="2422"/>
      <c r="DJ43" s="2422"/>
      <c r="DK43" s="2422"/>
      <c r="DL43" s="2422"/>
      <c r="DM43" s="2422"/>
      <c r="DN43" s="2422"/>
      <c r="DO43" s="2422"/>
      <c r="DP43" s="2422"/>
      <c r="DQ43" s="1230"/>
      <c r="DR43" s="1230"/>
      <c r="DS43" s="1230"/>
      <c r="DT43" s="1230"/>
      <c r="DU43" s="1230"/>
      <c r="DV43" s="1230"/>
      <c r="DW43" s="1230"/>
      <c r="DX43" s="1230"/>
      <c r="DY43" s="1230"/>
      <c r="DZ43" s="1230"/>
      <c r="EA43" s="1230"/>
      <c r="EB43" s="1230"/>
      <c r="EC43" s="1230"/>
      <c r="ED43" s="1230"/>
      <c r="EE43" s="1230"/>
    </row>
    <row r="44" spans="1:145" ht="14.15" customHeight="1" thickTop="1">
      <c r="A44" s="6"/>
      <c r="B44" s="68"/>
      <c r="C44" s="189"/>
      <c r="D44" s="64"/>
      <c r="E44" s="2603" t="s">
        <v>154</v>
      </c>
      <c r="F44" s="2604"/>
      <c r="G44" s="2604"/>
      <c r="H44" s="2605"/>
      <c r="I44" s="2606">
        <f>SUM(I41:J43)</f>
        <v>0</v>
      </c>
      <c r="J44" s="2607"/>
      <c r="K44" s="2606">
        <f>SUM(K38:L43)</f>
        <v>0</v>
      </c>
      <c r="L44" s="2607"/>
      <c r="M44" s="2606">
        <f>SUM(M38:N43)</f>
        <v>0</v>
      </c>
      <c r="N44" s="2607"/>
      <c r="O44" s="189"/>
      <c r="Z44" s="237"/>
      <c r="AA44" s="177"/>
      <c r="AC44" s="849"/>
      <c r="AD44" s="2401" t="s">
        <v>731</v>
      </c>
      <c r="AE44" s="2401"/>
      <c r="AF44" s="2401"/>
      <c r="AG44" s="2401"/>
      <c r="AH44" s="2401"/>
      <c r="AI44" s="2401"/>
      <c r="AJ44" s="2401"/>
      <c r="AK44" s="2401"/>
      <c r="AL44" s="2401"/>
      <c r="AM44" s="2401"/>
      <c r="AN44" s="2401"/>
      <c r="AO44" s="2401"/>
      <c r="AP44" s="2401"/>
      <c r="AQ44" s="2401"/>
      <c r="AR44" s="2401"/>
      <c r="AS44" s="2437"/>
      <c r="AT44" s="595"/>
      <c r="AV44" s="1433"/>
      <c r="AW44" s="1433"/>
      <c r="AX44" s="1433"/>
      <c r="BA44" s="2423">
        <v>2</v>
      </c>
      <c r="BB44" s="2424"/>
      <c r="BC44" s="2424"/>
      <c r="BD44" s="2425"/>
      <c r="BE44" s="2429"/>
      <c r="BF44" s="2430"/>
      <c r="BG44" s="2430"/>
      <c r="BH44" s="694" t="s">
        <v>582</v>
      </c>
      <c r="BI44" s="695"/>
      <c r="BJ44" s="393"/>
      <c r="BK44" s="383"/>
      <c r="BL44" s="384"/>
      <c r="BM44" s="2423">
        <v>2</v>
      </c>
      <c r="BN44" s="2424"/>
      <c r="BO44" s="2424"/>
      <c r="BP44" s="2425"/>
      <c r="BQ44" s="2426"/>
      <c r="BR44" s="2427"/>
      <c r="BS44" s="2427"/>
      <c r="BT44" s="694" t="s">
        <v>582</v>
      </c>
      <c r="BU44" s="695"/>
      <c r="BV44" s="393"/>
      <c r="CR44" s="121"/>
      <c r="CS44" s="1514"/>
      <c r="CT44" s="1515"/>
      <c r="CU44" s="1515"/>
      <c r="CV44" s="1515"/>
      <c r="CW44" s="1515"/>
      <c r="CX44" s="1515"/>
      <c r="CY44" s="1515"/>
      <c r="CZ44" s="1515"/>
      <c r="DA44" s="1515"/>
      <c r="DB44" s="1515"/>
      <c r="DC44" s="1515"/>
      <c r="DD44" s="1515"/>
      <c r="DE44" s="1515"/>
      <c r="DF44" s="1515"/>
      <c r="DG44" s="1515"/>
      <c r="DH44" s="1515"/>
      <c r="DI44" s="1515"/>
      <c r="DJ44" s="1515"/>
      <c r="DK44" s="1515"/>
      <c r="DL44" s="1515"/>
      <c r="DM44" s="1515"/>
      <c r="DN44" s="1515"/>
      <c r="DO44" s="1515"/>
      <c r="DP44" s="1515"/>
      <c r="DQ44" s="1515"/>
      <c r="DR44" s="1515"/>
      <c r="DS44" s="1515"/>
      <c r="DT44" s="1515"/>
      <c r="DU44" s="1515"/>
      <c r="DV44" s="1515"/>
      <c r="DW44" s="1515"/>
      <c r="DX44" s="1515"/>
      <c r="DY44" s="1515"/>
      <c r="DZ44" s="1515"/>
      <c r="EA44" s="1515"/>
      <c r="EB44" s="1515"/>
      <c r="EC44" s="1515"/>
      <c r="ED44" s="1515"/>
      <c r="EE44" s="1515"/>
    </row>
    <row r="45" spans="1:145" ht="14.15" customHeight="1">
      <c r="A45" s="6"/>
      <c r="B45" s="68"/>
      <c r="C45" s="189"/>
      <c r="D45" s="64"/>
      <c r="E45" s="72"/>
      <c r="F45" s="72"/>
      <c r="G45" s="72"/>
      <c r="H45" s="72"/>
      <c r="I45" s="1452"/>
      <c r="J45" s="1452"/>
      <c r="K45" s="1452"/>
      <c r="L45" s="1452"/>
      <c r="M45" s="1452"/>
      <c r="N45" s="1452"/>
      <c r="S45" s="65"/>
      <c r="Z45" s="237"/>
      <c r="AA45" s="177"/>
      <c r="AC45" s="849"/>
      <c r="AD45" s="2401"/>
      <c r="AE45" s="2401"/>
      <c r="AF45" s="2401"/>
      <c r="AG45" s="2401"/>
      <c r="AH45" s="2401"/>
      <c r="AI45" s="2401"/>
      <c r="AJ45" s="2401"/>
      <c r="AK45" s="2401"/>
      <c r="AL45" s="2401"/>
      <c r="AM45" s="2401"/>
      <c r="AN45" s="2401"/>
      <c r="AO45" s="2401"/>
      <c r="AP45" s="2401"/>
      <c r="AQ45" s="2401"/>
      <c r="AR45" s="2401"/>
      <c r="AS45" s="2437"/>
      <c r="AT45" s="595"/>
      <c r="AV45" s="1433"/>
      <c r="AW45" s="1433"/>
      <c r="AX45" s="1433"/>
      <c r="BA45" s="2423">
        <v>3</v>
      </c>
      <c r="BB45" s="2424"/>
      <c r="BC45" s="2424"/>
      <c r="BD45" s="2425"/>
      <c r="BE45" s="2429"/>
      <c r="BF45" s="2430"/>
      <c r="BG45" s="2430"/>
      <c r="BH45" s="694" t="s">
        <v>582</v>
      </c>
      <c r="BI45" s="695"/>
      <c r="BJ45" s="393"/>
      <c r="BK45" s="383"/>
      <c r="BL45" s="384"/>
      <c r="BM45" s="2423">
        <v>3</v>
      </c>
      <c r="BN45" s="2424"/>
      <c r="BO45" s="2424"/>
      <c r="BP45" s="2425"/>
      <c r="BQ45" s="2426"/>
      <c r="BR45" s="2427"/>
      <c r="BS45" s="2427"/>
      <c r="BT45" s="694" t="s">
        <v>582</v>
      </c>
      <c r="BU45" s="695"/>
      <c r="BV45" s="393"/>
      <c r="CR45" s="121"/>
      <c r="CS45" s="1515"/>
      <c r="CT45" s="1515"/>
      <c r="CU45" s="1515"/>
      <c r="CV45" s="1515"/>
      <c r="CW45" s="1515"/>
      <c r="CX45" s="1515"/>
      <c r="CY45" s="1515"/>
      <c r="CZ45" s="1515"/>
      <c r="DA45" s="1515"/>
      <c r="DB45" s="1515"/>
      <c r="DC45" s="1515"/>
      <c r="DD45" s="1515"/>
      <c r="DE45" s="1515"/>
      <c r="DF45" s="1515"/>
      <c r="DG45" s="1515"/>
      <c r="DH45" s="1515"/>
      <c r="DI45" s="1515"/>
      <c r="DJ45" s="1515"/>
      <c r="DK45" s="1515"/>
      <c r="DL45" s="1515"/>
      <c r="DM45" s="1515"/>
      <c r="DN45" s="1515"/>
      <c r="DO45" s="1515"/>
      <c r="DP45" s="1515"/>
      <c r="DQ45" s="1515"/>
      <c r="DR45" s="1515"/>
      <c r="DS45" s="1515"/>
      <c r="DT45" s="1515"/>
      <c r="DU45" s="1515"/>
      <c r="DV45" s="1515"/>
      <c r="DW45" s="1515"/>
      <c r="DX45" s="1515"/>
      <c r="DY45" s="1515"/>
      <c r="DZ45" s="1515"/>
      <c r="EA45" s="1515"/>
      <c r="EB45" s="1515"/>
      <c r="EC45" s="1515"/>
      <c r="ED45" s="1515"/>
      <c r="EE45" s="1515"/>
    </row>
    <row r="46" spans="1:145" ht="14.15" customHeight="1">
      <c r="A46" s="6"/>
      <c r="B46" s="68"/>
      <c r="C46" s="189"/>
      <c r="D46" s="64"/>
      <c r="E46" s="196" t="s">
        <v>2236</v>
      </c>
      <c r="F46" s="196"/>
      <c r="G46" s="196"/>
      <c r="H46" s="1207"/>
      <c r="I46" s="196"/>
      <c r="J46" s="196"/>
      <c r="K46" s="196"/>
      <c r="L46" s="196"/>
      <c r="M46" s="196"/>
      <c r="P46" s="5" t="s">
        <v>2156</v>
      </c>
      <c r="S46" s="65"/>
      <c r="Z46" s="237"/>
      <c r="AA46" s="177"/>
      <c r="AC46" s="849"/>
      <c r="AD46" s="2401"/>
      <c r="AE46" s="2401"/>
      <c r="AF46" s="2401"/>
      <c r="AG46" s="2401"/>
      <c r="AH46" s="2401"/>
      <c r="AI46" s="2401"/>
      <c r="AJ46" s="2401"/>
      <c r="AK46" s="2401"/>
      <c r="AL46" s="2401"/>
      <c r="AM46" s="2401"/>
      <c r="AN46" s="2401"/>
      <c r="AO46" s="2401"/>
      <c r="AP46" s="2401"/>
      <c r="AQ46" s="2401"/>
      <c r="AR46" s="2401"/>
      <c r="AS46" s="2437"/>
      <c r="AT46" s="595"/>
      <c r="AV46" s="1433"/>
      <c r="AW46" s="1433"/>
      <c r="AX46" s="1433"/>
      <c r="AY46" s="1433"/>
      <c r="AZ46" s="1433"/>
      <c r="BA46" s="2423">
        <v>4</v>
      </c>
      <c r="BB46" s="2424"/>
      <c r="BC46" s="2424"/>
      <c r="BD46" s="2425"/>
      <c r="BE46" s="2429"/>
      <c r="BF46" s="2430"/>
      <c r="BG46" s="2430"/>
      <c r="BH46" s="694" t="s">
        <v>582</v>
      </c>
      <c r="BI46" s="695"/>
      <c r="BJ46" s="393"/>
      <c r="BK46" s="383"/>
      <c r="BL46" s="384"/>
      <c r="BM46" s="2423">
        <v>4</v>
      </c>
      <c r="BN46" s="2424"/>
      <c r="BO46" s="2424"/>
      <c r="BP46" s="2425"/>
      <c r="BQ46" s="2426"/>
      <c r="BR46" s="2427"/>
      <c r="BS46" s="2427"/>
      <c r="BT46" s="694" t="s">
        <v>582</v>
      </c>
      <c r="BU46" s="695"/>
      <c r="BV46" s="393"/>
      <c r="CU46" s="104"/>
      <c r="CV46" s="104"/>
      <c r="CW46" s="104"/>
      <c r="CX46" s="104"/>
      <c r="CY46" s="104"/>
      <c r="CZ46" s="104"/>
      <c r="DA46" s="104"/>
      <c r="DB46" s="104"/>
      <c r="DC46" s="104"/>
      <c r="DD46" s="104"/>
      <c r="DE46" s="104"/>
      <c r="DF46" s="104"/>
      <c r="DG46" s="104"/>
      <c r="DH46" s="104"/>
      <c r="DI46" s="104"/>
      <c r="DJ46" s="104"/>
      <c r="DK46" s="104"/>
      <c r="DL46" s="104"/>
      <c r="DM46" s="104"/>
    </row>
    <row r="47" spans="1:145" ht="14.15" customHeight="1">
      <c r="A47" s="6"/>
      <c r="B47" s="68"/>
      <c r="C47" s="189"/>
      <c r="D47" s="64"/>
      <c r="E47" s="196"/>
      <c r="F47" s="196"/>
      <c r="G47" s="196"/>
      <c r="H47" s="1207" t="s">
        <v>2234</v>
      </c>
      <c r="I47" s="196"/>
      <c r="J47" s="196"/>
      <c r="K47" s="196"/>
      <c r="L47" s="196"/>
      <c r="M47" s="196"/>
      <c r="S47" s="65" t="s">
        <v>2046</v>
      </c>
      <c r="Z47" s="237"/>
      <c r="AA47" s="177"/>
      <c r="AB47" s="197" t="s">
        <v>242</v>
      </c>
      <c r="AE47" s="849"/>
      <c r="AF47" s="849"/>
      <c r="AG47" s="849"/>
      <c r="AH47" s="849"/>
      <c r="AI47" s="849"/>
      <c r="AJ47" s="849"/>
      <c r="AK47" s="849"/>
      <c r="AL47" s="849"/>
      <c r="AM47" s="849"/>
      <c r="AN47" s="849"/>
      <c r="AO47" s="849"/>
      <c r="AP47" s="849"/>
      <c r="AQ47" s="849"/>
      <c r="AR47" s="849"/>
      <c r="AS47" s="1408"/>
      <c r="AT47" s="595"/>
      <c r="AV47" s="1433"/>
      <c r="AW47" s="1433"/>
      <c r="AX47" s="1433"/>
      <c r="AY47" s="1433"/>
      <c r="AZ47" s="1433"/>
      <c r="BA47" s="2423">
        <v>5</v>
      </c>
      <c r="BB47" s="2424"/>
      <c r="BC47" s="2424"/>
      <c r="BD47" s="2425"/>
      <c r="BE47" s="2429"/>
      <c r="BF47" s="2430"/>
      <c r="BG47" s="2430"/>
      <c r="BH47" s="694" t="s">
        <v>582</v>
      </c>
      <c r="BI47" s="695"/>
      <c r="BJ47" s="393"/>
      <c r="BK47" s="383"/>
      <c r="BL47" s="384"/>
      <c r="BM47" s="2423">
        <v>5</v>
      </c>
      <c r="BN47" s="2424"/>
      <c r="BO47" s="2424"/>
      <c r="BP47" s="2425"/>
      <c r="BQ47" s="2426"/>
      <c r="BR47" s="2427"/>
      <c r="BS47" s="2427"/>
      <c r="BT47" s="694" t="s">
        <v>582</v>
      </c>
      <c r="BU47" s="695"/>
      <c r="BV47" s="393"/>
      <c r="CU47" s="104"/>
      <c r="CV47" s="104"/>
      <c r="CW47" s="104"/>
      <c r="CX47" s="104"/>
      <c r="CY47" s="104"/>
      <c r="CZ47" s="104"/>
      <c r="DA47" s="104"/>
      <c r="DB47" s="104"/>
      <c r="DC47" s="104"/>
      <c r="DD47" s="104"/>
      <c r="DE47" s="104"/>
      <c r="DF47" s="104"/>
      <c r="DG47" s="104"/>
      <c r="DH47" s="104"/>
      <c r="DI47" s="104"/>
      <c r="DJ47" s="104"/>
      <c r="DK47" s="104"/>
      <c r="DL47" s="104"/>
      <c r="DM47" s="104"/>
    </row>
    <row r="48" spans="1:145" ht="14.15" customHeight="1">
      <c r="A48" s="6"/>
      <c r="B48" s="68"/>
      <c r="C48" s="189"/>
      <c r="D48" s="64"/>
      <c r="E48" s="196"/>
      <c r="F48" s="196"/>
      <c r="G48" s="196"/>
      <c r="H48" s="1207" t="s">
        <v>2235</v>
      </c>
      <c r="I48" s="196"/>
      <c r="J48" s="196"/>
      <c r="K48" s="196"/>
      <c r="L48" s="196"/>
      <c r="M48" s="196"/>
      <c r="S48" s="65" t="s">
        <v>2047</v>
      </c>
      <c r="Z48" s="237"/>
      <c r="AA48" s="177"/>
      <c r="AB48" s="152"/>
      <c r="AC48" s="849"/>
      <c r="AD48" s="2401" t="s">
        <v>2049</v>
      </c>
      <c r="AE48" s="2401"/>
      <c r="AF48" s="2401"/>
      <c r="AG48" s="2401"/>
      <c r="AH48" s="2401"/>
      <c r="AI48" s="2401"/>
      <c r="AJ48" s="2401"/>
      <c r="AK48" s="2401"/>
      <c r="AL48" s="2401"/>
      <c r="AM48" s="2401"/>
      <c r="AN48" s="2401"/>
      <c r="AO48" s="2401"/>
      <c r="AP48" s="2401"/>
      <c r="AQ48" s="2401"/>
      <c r="AR48" s="2401"/>
      <c r="AS48" s="2437"/>
      <c r="AT48" s="595"/>
      <c r="AU48" s="595"/>
      <c r="AV48" s="595"/>
      <c r="AW48" s="418"/>
      <c r="AX48" s="418"/>
      <c r="AY48" s="418"/>
      <c r="AZ48" s="418"/>
      <c r="BA48" s="2423">
        <v>6</v>
      </c>
      <c r="BB48" s="2424"/>
      <c r="BC48" s="2424"/>
      <c r="BD48" s="2425"/>
      <c r="BE48" s="2429"/>
      <c r="BF48" s="2430"/>
      <c r="BG48" s="2430"/>
      <c r="BH48" s="694" t="s">
        <v>582</v>
      </c>
      <c r="BI48" s="394"/>
      <c r="BJ48" s="395"/>
      <c r="BK48" s="383"/>
      <c r="BL48" s="384"/>
      <c r="BM48" s="2423">
        <v>6</v>
      </c>
      <c r="BN48" s="2424"/>
      <c r="BO48" s="2424"/>
      <c r="BP48" s="2425"/>
      <c r="BQ48" s="2426"/>
      <c r="BR48" s="2427"/>
      <c r="BS48" s="2427"/>
      <c r="BT48" s="694" t="s">
        <v>582</v>
      </c>
      <c r="BU48" s="394"/>
      <c r="BV48" s="395"/>
      <c r="CU48" s="104"/>
      <c r="CV48" s="104"/>
      <c r="CW48" s="104"/>
      <c r="CX48" s="104"/>
      <c r="CY48" s="104"/>
      <c r="CZ48" s="104"/>
      <c r="DA48" s="104"/>
      <c r="DB48" s="104"/>
      <c r="DC48" s="104"/>
      <c r="DD48" s="104"/>
      <c r="DE48" s="104"/>
      <c r="DF48" s="104"/>
      <c r="DG48" s="104"/>
      <c r="DH48" s="104"/>
      <c r="DI48" s="104"/>
      <c r="DJ48" s="104"/>
      <c r="DK48" s="104"/>
      <c r="DL48" s="104"/>
      <c r="DM48" s="104"/>
    </row>
    <row r="49" spans="1:117" ht="14.15" customHeight="1" thickBot="1">
      <c r="A49" s="6"/>
      <c r="B49" s="68"/>
      <c r="C49" s="189"/>
      <c r="D49" s="64"/>
      <c r="Z49" s="625"/>
      <c r="AA49" s="177"/>
      <c r="AD49" s="2401"/>
      <c r="AE49" s="2401"/>
      <c r="AF49" s="2401"/>
      <c r="AG49" s="2401"/>
      <c r="AH49" s="2401"/>
      <c r="AI49" s="2401"/>
      <c r="AJ49" s="2401"/>
      <c r="AK49" s="2401"/>
      <c r="AL49" s="2401"/>
      <c r="AM49" s="2401"/>
      <c r="AN49" s="2401"/>
      <c r="AO49" s="2401"/>
      <c r="AP49" s="2401"/>
      <c r="AQ49" s="2401"/>
      <c r="AR49" s="2401"/>
      <c r="AS49" s="2437"/>
      <c r="AT49" s="595"/>
      <c r="AX49" s="1486"/>
      <c r="BA49" s="2423">
        <v>7</v>
      </c>
      <c r="BB49" s="2424"/>
      <c r="BC49" s="2424"/>
      <c r="BD49" s="2425"/>
      <c r="BE49" s="2429"/>
      <c r="BF49" s="2430"/>
      <c r="BG49" s="2430"/>
      <c r="BH49" s="694" t="s">
        <v>582</v>
      </c>
      <c r="BI49" s="394"/>
      <c r="BJ49" s="395"/>
      <c r="BK49" s="383"/>
      <c r="BL49" s="384"/>
      <c r="BM49" s="2423">
        <v>7</v>
      </c>
      <c r="BN49" s="2424"/>
      <c r="BO49" s="2424"/>
      <c r="BP49" s="2425"/>
      <c r="BQ49" s="2426"/>
      <c r="BR49" s="2427"/>
      <c r="BS49" s="2427"/>
      <c r="BT49" s="694" t="s">
        <v>582</v>
      </c>
      <c r="BU49" s="394"/>
      <c r="BV49" s="395"/>
      <c r="CU49" s="104"/>
      <c r="CV49" s="104"/>
      <c r="CW49" s="104"/>
      <c r="CX49" s="104"/>
      <c r="CY49" s="104"/>
      <c r="CZ49" s="104"/>
      <c r="DA49" s="104"/>
      <c r="DB49" s="104"/>
      <c r="DC49" s="104"/>
      <c r="DD49" s="104"/>
      <c r="DE49" s="104"/>
      <c r="DF49" s="104"/>
      <c r="DG49" s="104"/>
      <c r="DH49" s="104"/>
      <c r="DI49" s="104"/>
      <c r="DJ49" s="104"/>
      <c r="DK49" s="104"/>
      <c r="DL49" s="104"/>
      <c r="DM49" s="104"/>
    </row>
    <row r="50" spans="1:117" ht="14.15" customHeight="1">
      <c r="A50" s="6"/>
      <c r="B50" s="68"/>
      <c r="C50" s="2550"/>
      <c r="D50" s="2551"/>
      <c r="E50" s="2552" t="s">
        <v>378</v>
      </c>
      <c r="F50" s="2553"/>
      <c r="G50" s="2553"/>
      <c r="H50" s="2554"/>
      <c r="I50" s="2555" t="s">
        <v>656</v>
      </c>
      <c r="J50" s="2556"/>
      <c r="K50" s="2556"/>
      <c r="L50" s="2556"/>
      <c r="M50" s="2556"/>
      <c r="N50" s="2556"/>
      <c r="O50" s="2556"/>
      <c r="P50" s="2556"/>
      <c r="Q50" s="2557"/>
      <c r="R50" s="2558" t="s">
        <v>657</v>
      </c>
      <c r="S50" s="2559"/>
      <c r="T50" s="2559"/>
      <c r="U50" s="2559"/>
      <c r="V50" s="2556"/>
      <c r="W50" s="2556"/>
      <c r="X50" s="2556"/>
      <c r="Y50" s="2556"/>
      <c r="Z50" s="564"/>
      <c r="AA50" s="177"/>
      <c r="AC50" s="849"/>
      <c r="AD50" s="2401"/>
      <c r="AE50" s="2401"/>
      <c r="AF50" s="2401"/>
      <c r="AG50" s="2401"/>
      <c r="AH50" s="2401"/>
      <c r="AI50" s="2401"/>
      <c r="AJ50" s="2401"/>
      <c r="AK50" s="2401"/>
      <c r="AL50" s="2401"/>
      <c r="AM50" s="2401"/>
      <c r="AN50" s="2401"/>
      <c r="AO50" s="2401"/>
      <c r="AP50" s="2401"/>
      <c r="AQ50" s="2401"/>
      <c r="AR50" s="2401"/>
      <c r="AS50" s="2437"/>
      <c r="AT50" s="595"/>
      <c r="AX50" s="1486"/>
      <c r="BA50" s="2423">
        <v>8</v>
      </c>
      <c r="BB50" s="2424"/>
      <c r="BC50" s="2424"/>
      <c r="BD50" s="2425"/>
      <c r="BE50" s="2429"/>
      <c r="BF50" s="2430"/>
      <c r="BG50" s="2430"/>
      <c r="BH50" s="694" t="s">
        <v>582</v>
      </c>
      <c r="BI50" s="394"/>
      <c r="BJ50" s="395"/>
      <c r="BK50" s="383"/>
      <c r="BL50" s="384"/>
      <c r="BM50" s="2423">
        <v>8</v>
      </c>
      <c r="BN50" s="2424"/>
      <c r="BO50" s="2424"/>
      <c r="BP50" s="2425"/>
      <c r="BQ50" s="2426"/>
      <c r="BR50" s="2427"/>
      <c r="BS50" s="2427"/>
      <c r="BT50" s="694" t="s">
        <v>582</v>
      </c>
      <c r="BU50" s="394"/>
      <c r="BV50" s="395"/>
      <c r="CU50" s="104"/>
      <c r="CV50" s="104"/>
      <c r="CW50" s="104"/>
      <c r="CX50" s="104"/>
      <c r="CY50" s="104"/>
      <c r="CZ50" s="104"/>
      <c r="DA50" s="104"/>
      <c r="DB50" s="104"/>
      <c r="DC50" s="104"/>
      <c r="DD50" s="104"/>
      <c r="DE50" s="104"/>
      <c r="DF50" s="104"/>
      <c r="DG50" s="104"/>
      <c r="DH50" s="104"/>
      <c r="DI50" s="104"/>
      <c r="DJ50" s="104"/>
      <c r="DK50" s="104"/>
      <c r="DL50" s="104"/>
      <c r="DM50" s="104"/>
    </row>
    <row r="51" spans="1:117" ht="14.15" customHeight="1">
      <c r="A51" s="6"/>
      <c r="B51" s="68"/>
      <c r="C51" s="2523" t="s">
        <v>867</v>
      </c>
      <c r="D51" s="2526" t="s">
        <v>237</v>
      </c>
      <c r="E51" s="2578" t="s">
        <v>712</v>
      </c>
      <c r="F51" s="2579"/>
      <c r="G51" s="2579"/>
      <c r="H51" s="2580"/>
      <c r="I51" s="419"/>
      <c r="J51" s="2581" t="str">
        <f>IF(AY35=TRUE,ROUNDDOWN(M38/3,1),"")</f>
        <v/>
      </c>
      <c r="K51" s="2581"/>
      <c r="L51" s="420" t="s">
        <v>149</v>
      </c>
      <c r="M51" s="421" t="s">
        <v>868</v>
      </c>
      <c r="N51" s="2581" t="str">
        <f>J51</f>
        <v/>
      </c>
      <c r="O51" s="2581"/>
      <c r="P51" s="422" t="s">
        <v>149</v>
      </c>
      <c r="Q51" s="423" t="s">
        <v>869</v>
      </c>
      <c r="R51" s="419"/>
      <c r="S51" s="2581" t="str">
        <f>IF(AY36=TRUE,ROUNDDOWN(M38/3,1),"")</f>
        <v/>
      </c>
      <c r="T51" s="2581"/>
      <c r="U51" s="424" t="s">
        <v>149</v>
      </c>
      <c r="V51" s="421" t="s">
        <v>868</v>
      </c>
      <c r="W51" s="2581" t="str">
        <f>S51</f>
        <v/>
      </c>
      <c r="X51" s="2581"/>
      <c r="Y51" s="422" t="s">
        <v>149</v>
      </c>
      <c r="Z51" s="565" t="s">
        <v>869</v>
      </c>
      <c r="AA51" s="425"/>
      <c r="AC51" s="849"/>
      <c r="AD51" s="2401"/>
      <c r="AE51" s="2401"/>
      <c r="AF51" s="2401"/>
      <c r="AG51" s="2401"/>
      <c r="AH51" s="2401"/>
      <c r="AI51" s="2401"/>
      <c r="AJ51" s="2401"/>
      <c r="AK51" s="2401"/>
      <c r="AL51" s="2401"/>
      <c r="AM51" s="2401"/>
      <c r="AN51" s="2401"/>
      <c r="AO51" s="2401"/>
      <c r="AP51" s="2401"/>
      <c r="AQ51" s="2401"/>
      <c r="AR51" s="2401"/>
      <c r="AS51" s="2437"/>
      <c r="AW51" s="432"/>
      <c r="AX51" s="1486"/>
      <c r="AY51" s="432"/>
      <c r="AZ51" s="433"/>
      <c r="BA51" s="2423">
        <v>9</v>
      </c>
      <c r="BB51" s="2424"/>
      <c r="BC51" s="2424"/>
      <c r="BD51" s="2425"/>
      <c r="BE51" s="2429"/>
      <c r="BF51" s="2430"/>
      <c r="BG51" s="2430"/>
      <c r="BH51" s="694" t="s">
        <v>582</v>
      </c>
      <c r="BI51" s="394"/>
      <c r="BJ51" s="395"/>
      <c r="BK51" s="383"/>
      <c r="BL51" s="384"/>
      <c r="BM51" s="2423">
        <v>9</v>
      </c>
      <c r="BN51" s="2424"/>
      <c r="BO51" s="2424"/>
      <c r="BP51" s="2425"/>
      <c r="BQ51" s="2426"/>
      <c r="BR51" s="2427"/>
      <c r="BS51" s="2427"/>
      <c r="BT51" s="694" t="s">
        <v>582</v>
      </c>
      <c r="BU51" s="394"/>
      <c r="BV51" s="395"/>
    </row>
    <row r="52" spans="1:117" ht="14.15" customHeight="1">
      <c r="A52" s="6"/>
      <c r="B52" s="68"/>
      <c r="C52" s="2524"/>
      <c r="D52" s="2527"/>
      <c r="E52" s="2563" t="s">
        <v>2232</v>
      </c>
      <c r="F52" s="2564"/>
      <c r="G52" s="2564"/>
      <c r="H52" s="1477" t="s">
        <v>1494</v>
      </c>
      <c r="I52" s="426"/>
      <c r="J52" s="2544" t="str">
        <f>IF(AY35=TRUE,IF(AY33=TRUE,ROUNDDOWN(M39/6,1),""),"")</f>
        <v/>
      </c>
      <c r="K52" s="2544"/>
      <c r="L52" s="427" t="s">
        <v>149</v>
      </c>
      <c r="M52" s="428" t="s">
        <v>153</v>
      </c>
      <c r="N52" s="2544" t="str">
        <f t="shared" ref="N52:N53" si="0">J52</f>
        <v/>
      </c>
      <c r="O52" s="2544"/>
      <c r="P52" s="429" t="s">
        <v>149</v>
      </c>
      <c r="Q52" s="430" t="s">
        <v>188</v>
      </c>
      <c r="R52" s="426"/>
      <c r="S52" s="2544" t="str">
        <f>IF(AY36=TRUE,IF(AY33=TRUE,ROUNDDOWN((M41+M39)/6,1),""),"")</f>
        <v/>
      </c>
      <c r="T52" s="2544"/>
      <c r="U52" s="431" t="s">
        <v>149</v>
      </c>
      <c r="V52" s="428" t="s">
        <v>153</v>
      </c>
      <c r="W52" s="2544" t="str">
        <f>S52</f>
        <v/>
      </c>
      <c r="X52" s="2544"/>
      <c r="Y52" s="429" t="s">
        <v>149</v>
      </c>
      <c r="Z52" s="566" t="s">
        <v>188</v>
      </c>
      <c r="AA52" s="425"/>
      <c r="AB52" s="65"/>
      <c r="AC52" s="849"/>
      <c r="AD52" s="2401"/>
      <c r="AE52" s="2401"/>
      <c r="AF52" s="2401"/>
      <c r="AG52" s="2401"/>
      <c r="AH52" s="2401"/>
      <c r="AI52" s="2401"/>
      <c r="AJ52" s="2401"/>
      <c r="AK52" s="2401"/>
      <c r="AL52" s="2401"/>
      <c r="AM52" s="2401"/>
      <c r="AN52" s="2401"/>
      <c r="AO52" s="2401"/>
      <c r="AP52" s="2401"/>
      <c r="AQ52" s="2401"/>
      <c r="AR52" s="2401"/>
      <c r="AS52" s="2437"/>
      <c r="AT52" s="630"/>
      <c r="AW52" s="646"/>
      <c r="AX52" s="1486"/>
      <c r="AY52" s="646"/>
      <c r="AZ52" s="647"/>
      <c r="BA52" s="2423">
        <v>10</v>
      </c>
      <c r="BB52" s="2424"/>
      <c r="BC52" s="2424"/>
      <c r="BD52" s="2425"/>
      <c r="BE52" s="2429"/>
      <c r="BF52" s="2430"/>
      <c r="BG52" s="2430"/>
      <c r="BH52" s="694" t="s">
        <v>582</v>
      </c>
      <c r="BI52" s="695"/>
      <c r="BJ52" s="393"/>
      <c r="BK52" s="396"/>
      <c r="BL52" s="397"/>
      <c r="BM52" s="2423">
        <v>10</v>
      </c>
      <c r="BN52" s="2424"/>
      <c r="BO52" s="2424"/>
      <c r="BP52" s="2425"/>
      <c r="BQ52" s="2426"/>
      <c r="BR52" s="2427"/>
      <c r="BS52" s="2427"/>
      <c r="BT52" s="694" t="s">
        <v>582</v>
      </c>
      <c r="BU52" s="695"/>
      <c r="BV52" s="393"/>
    </row>
    <row r="53" spans="1:117" ht="14.15" customHeight="1">
      <c r="A53" s="6"/>
      <c r="B53" s="68"/>
      <c r="C53" s="2524"/>
      <c r="D53" s="2527"/>
      <c r="E53" s="2565"/>
      <c r="F53" s="2566"/>
      <c r="G53" s="2566"/>
      <c r="H53" s="1478" t="s">
        <v>1495</v>
      </c>
      <c r="I53" s="426"/>
      <c r="J53" s="2544" t="str">
        <f>IF(AY35=TRUE,IF(AY34=TRUE, ROUNDDOWN(M39/5,1),""),"")</f>
        <v/>
      </c>
      <c r="K53" s="2544"/>
      <c r="L53" s="427" t="s">
        <v>149</v>
      </c>
      <c r="M53" s="428" t="s">
        <v>153</v>
      </c>
      <c r="N53" s="2544" t="str">
        <f t="shared" si="0"/>
        <v/>
      </c>
      <c r="O53" s="2544"/>
      <c r="P53" s="429" t="s">
        <v>149</v>
      </c>
      <c r="Q53" s="430" t="s">
        <v>188</v>
      </c>
      <c r="R53" s="426"/>
      <c r="S53" s="2544" t="str">
        <f>IF(AY35=TRUE,IF(AY34=TRUE,ROUNDDOWN((M41+M39)/5,1),""),"")</f>
        <v/>
      </c>
      <c r="T53" s="2544"/>
      <c r="U53" s="431" t="s">
        <v>149</v>
      </c>
      <c r="V53" s="428" t="s">
        <v>153</v>
      </c>
      <c r="W53" s="2544" t="str">
        <f t="shared" ref="W53" si="1">S53</f>
        <v/>
      </c>
      <c r="X53" s="2544"/>
      <c r="Y53" s="429" t="s">
        <v>149</v>
      </c>
      <c r="Z53" s="566" t="s">
        <v>188</v>
      </c>
      <c r="AA53" s="425"/>
      <c r="AB53" s="197" t="s">
        <v>2050</v>
      </c>
      <c r="AC53" s="849"/>
      <c r="AD53" s="849"/>
      <c r="AE53" s="849"/>
      <c r="AF53" s="849"/>
      <c r="AG53" s="849"/>
      <c r="AH53" s="849"/>
      <c r="AI53" s="849"/>
      <c r="AJ53" s="849"/>
      <c r="AK53" s="849"/>
      <c r="AL53" s="849"/>
      <c r="AM53" s="849"/>
      <c r="AN53" s="849"/>
      <c r="AO53" s="849"/>
      <c r="AP53" s="849"/>
      <c r="AQ53" s="849"/>
      <c r="AR53" s="849"/>
      <c r="AS53" s="1408"/>
      <c r="AT53" s="630"/>
      <c r="AW53" s="442"/>
      <c r="AX53" s="1486"/>
      <c r="AY53" s="442"/>
      <c r="BA53" s="2423">
        <v>11</v>
      </c>
      <c r="BB53" s="2424"/>
      <c r="BC53" s="2424"/>
      <c r="BD53" s="2425"/>
      <c r="BE53" s="2429"/>
      <c r="BF53" s="2430"/>
      <c r="BG53" s="2430"/>
      <c r="BH53" s="694" t="s">
        <v>582</v>
      </c>
      <c r="BI53" s="394"/>
      <c r="BJ53" s="395"/>
      <c r="BK53" s="383"/>
      <c r="BL53" s="384"/>
      <c r="BM53" s="2423">
        <v>11</v>
      </c>
      <c r="BN53" s="2424"/>
      <c r="BO53" s="2424"/>
      <c r="BP53" s="2425"/>
      <c r="BQ53" s="2426"/>
      <c r="BR53" s="2427"/>
      <c r="BS53" s="2427"/>
      <c r="BT53" s="694" t="s">
        <v>582</v>
      </c>
      <c r="BU53" s="394"/>
      <c r="BV53" s="395"/>
    </row>
    <row r="54" spans="1:117" ht="14.15" customHeight="1">
      <c r="A54" s="6"/>
      <c r="B54" s="68"/>
      <c r="C54" s="2524"/>
      <c r="D54" s="2527"/>
      <c r="E54" s="2809" t="s">
        <v>2233</v>
      </c>
      <c r="F54" s="2810"/>
      <c r="G54" s="2810"/>
      <c r="H54" s="2811"/>
      <c r="I54" s="426"/>
      <c r="J54" s="2544" t="str">
        <f>IF(AY35=TRUE,ROUNDDOWN(M40/6,1),"")</f>
        <v/>
      </c>
      <c r="K54" s="2544"/>
      <c r="L54" s="427" t="s">
        <v>149</v>
      </c>
      <c r="M54" s="428" t="s">
        <v>868</v>
      </c>
      <c r="N54" s="2544" t="str">
        <f>J54</f>
        <v/>
      </c>
      <c r="O54" s="2544"/>
      <c r="P54" s="429" t="s">
        <v>149</v>
      </c>
      <c r="Q54" s="430" t="s">
        <v>869</v>
      </c>
      <c r="R54" s="426"/>
      <c r="S54" s="2544" t="str">
        <f>IF(AY36=TRUE,ROUNDDOWN(M40/6,1),"")</f>
        <v/>
      </c>
      <c r="T54" s="2544"/>
      <c r="U54" s="431" t="s">
        <v>149</v>
      </c>
      <c r="V54" s="428" t="s">
        <v>868</v>
      </c>
      <c r="W54" s="2544" t="str">
        <f>S54</f>
        <v/>
      </c>
      <c r="X54" s="2544"/>
      <c r="Y54" s="429" t="s">
        <v>149</v>
      </c>
      <c r="Z54" s="566" t="s">
        <v>869</v>
      </c>
      <c r="AA54" s="177"/>
      <c r="AD54" s="2401" t="s">
        <v>2051</v>
      </c>
      <c r="AE54" s="2401"/>
      <c r="AF54" s="2401"/>
      <c r="AG54" s="2401"/>
      <c r="AH54" s="2401"/>
      <c r="AI54" s="2401"/>
      <c r="AJ54" s="2401"/>
      <c r="AK54" s="2401"/>
      <c r="AL54" s="2401"/>
      <c r="AM54" s="2401"/>
      <c r="AN54" s="2401"/>
      <c r="AO54" s="2401"/>
      <c r="AP54" s="2401"/>
      <c r="AQ54" s="2401"/>
      <c r="AR54" s="2401"/>
      <c r="AS54" s="2437"/>
      <c r="AT54" s="84"/>
      <c r="AW54" s="442"/>
      <c r="AX54" s="1486"/>
      <c r="AY54" s="442"/>
      <c r="BA54" s="2423">
        <v>12</v>
      </c>
      <c r="BB54" s="2424"/>
      <c r="BC54" s="2424"/>
      <c r="BD54" s="2425"/>
      <c r="BE54" s="2429"/>
      <c r="BF54" s="2430"/>
      <c r="BG54" s="2430"/>
      <c r="BH54" s="694" t="s">
        <v>582</v>
      </c>
      <c r="BI54" s="394"/>
      <c r="BJ54" s="395"/>
      <c r="BK54" s="398"/>
      <c r="BL54" s="399"/>
      <c r="BM54" s="2423">
        <v>12</v>
      </c>
      <c r="BN54" s="2424"/>
      <c r="BO54" s="2424"/>
      <c r="BP54" s="2425"/>
      <c r="BQ54" s="2426"/>
      <c r="BR54" s="2427"/>
      <c r="BS54" s="2427"/>
      <c r="BT54" s="694" t="s">
        <v>582</v>
      </c>
      <c r="BU54" s="394"/>
      <c r="BV54" s="395"/>
    </row>
    <row r="55" spans="1:117" ht="14.15" customHeight="1">
      <c r="A55" s="6"/>
      <c r="B55" s="68"/>
      <c r="C55" s="2524"/>
      <c r="D55" s="2527"/>
      <c r="E55" s="2571" t="s">
        <v>713</v>
      </c>
      <c r="F55" s="2572"/>
      <c r="G55" s="2572"/>
      <c r="H55" s="2573"/>
      <c r="I55" s="855"/>
      <c r="J55" s="2574"/>
      <c r="K55" s="2574"/>
      <c r="L55" s="434"/>
      <c r="M55" s="435"/>
      <c r="N55" s="2575"/>
      <c r="O55" s="2575"/>
      <c r="P55" s="436"/>
      <c r="Q55" s="437"/>
      <c r="R55" s="426"/>
      <c r="S55" s="2544" t="str">
        <f>IF(AY36=TRUE,ROUNDDOWN(M41/6,1),"")</f>
        <v/>
      </c>
      <c r="T55" s="2544"/>
      <c r="U55" s="438" t="s">
        <v>149</v>
      </c>
      <c r="V55" s="439"/>
      <c r="W55" s="2576"/>
      <c r="X55" s="2576"/>
      <c r="Y55" s="440"/>
      <c r="Z55" s="567"/>
      <c r="AA55" s="177"/>
      <c r="AD55" s="2401"/>
      <c r="AE55" s="2401"/>
      <c r="AF55" s="2401"/>
      <c r="AG55" s="2401"/>
      <c r="AH55" s="2401"/>
      <c r="AI55" s="2401"/>
      <c r="AJ55" s="2401"/>
      <c r="AK55" s="2401"/>
      <c r="AL55" s="2401"/>
      <c r="AM55" s="2401"/>
      <c r="AN55" s="2401"/>
      <c r="AO55" s="2401"/>
      <c r="AP55" s="2401"/>
      <c r="AQ55" s="2401"/>
      <c r="AR55" s="2401"/>
      <c r="AS55" s="2437"/>
      <c r="AT55" s="84"/>
      <c r="AW55" s="442"/>
      <c r="AX55" s="1486"/>
      <c r="AY55" s="442"/>
      <c r="BA55" s="2423">
        <v>13</v>
      </c>
      <c r="BB55" s="2424"/>
      <c r="BC55" s="2424"/>
      <c r="BD55" s="2425"/>
      <c r="BE55" s="2429"/>
      <c r="BF55" s="2430"/>
      <c r="BG55" s="2430"/>
      <c r="BH55" s="694" t="s">
        <v>582</v>
      </c>
      <c r="BI55" s="394"/>
      <c r="BJ55" s="395"/>
      <c r="BK55" s="398"/>
      <c r="BL55" s="399"/>
      <c r="BM55" s="2423">
        <v>13</v>
      </c>
      <c r="BN55" s="2424"/>
      <c r="BO55" s="2424"/>
      <c r="BP55" s="2425"/>
      <c r="BQ55" s="2426"/>
      <c r="BR55" s="2427"/>
      <c r="BS55" s="2427"/>
      <c r="BT55" s="694" t="s">
        <v>582</v>
      </c>
      <c r="BU55" s="394"/>
      <c r="BV55" s="395"/>
    </row>
    <row r="56" spans="1:117" ht="14.15" customHeight="1">
      <c r="A56" s="6"/>
      <c r="B56" s="68"/>
      <c r="C56" s="2524"/>
      <c r="D56" s="2527"/>
      <c r="E56" s="2563" t="s">
        <v>714</v>
      </c>
      <c r="F56" s="2564"/>
      <c r="G56" s="2564"/>
      <c r="H56" s="1477" t="s">
        <v>1494</v>
      </c>
      <c r="I56" s="1454"/>
      <c r="J56" s="2544" t="str">
        <f>IF(AY35=TRUE,IF(AY37=TRUE,ROUNDDOWN((M41+M42)/20,1),""),"")</f>
        <v/>
      </c>
      <c r="K56" s="2544"/>
      <c r="L56" s="427" t="s">
        <v>149</v>
      </c>
      <c r="M56" s="428" t="s">
        <v>868</v>
      </c>
      <c r="N56" s="2546" t="str">
        <f>IF(AY35=TRUE,IF(AY37=TRUE,ROUNDDOWN(K42/20,1),""),"")</f>
        <v/>
      </c>
      <c r="O56" s="2546"/>
      <c r="P56" s="429" t="s">
        <v>149</v>
      </c>
      <c r="Q56" s="430" t="s">
        <v>869</v>
      </c>
      <c r="R56" s="1460"/>
      <c r="S56" s="2544" t="str">
        <f>IF(AY36=TRUE,IF(AY37=TRUE,ROUNDDOWN(M42/20,1),""),"")</f>
        <v/>
      </c>
      <c r="T56" s="2544"/>
      <c r="U56" s="431" t="s">
        <v>149</v>
      </c>
      <c r="V56" s="428" t="s">
        <v>868</v>
      </c>
      <c r="W56" s="2546" t="str">
        <f>IF(AY36=TRUE,IF(AY37=TRUE,ROUNDDOWN(K42/20,1),""),"")</f>
        <v/>
      </c>
      <c r="X56" s="2546"/>
      <c r="Y56" s="441" t="s">
        <v>149</v>
      </c>
      <c r="Z56" s="566" t="s">
        <v>869</v>
      </c>
      <c r="AA56" s="177"/>
      <c r="AD56" s="2401"/>
      <c r="AE56" s="2401"/>
      <c r="AF56" s="2401"/>
      <c r="AG56" s="2401"/>
      <c r="AH56" s="2401"/>
      <c r="AI56" s="2401"/>
      <c r="AJ56" s="2401"/>
      <c r="AK56" s="2401"/>
      <c r="AL56" s="2401"/>
      <c r="AM56" s="2401"/>
      <c r="AN56" s="2401"/>
      <c r="AO56" s="2401"/>
      <c r="AP56" s="2401"/>
      <c r="AQ56" s="2401"/>
      <c r="AR56" s="2401"/>
      <c r="AS56" s="2437"/>
      <c r="AT56" s="630"/>
      <c r="AW56" s="442"/>
      <c r="AX56" s="1486"/>
      <c r="AY56" s="442"/>
      <c r="BA56" s="2423">
        <v>14</v>
      </c>
      <c r="BB56" s="2424"/>
      <c r="BC56" s="2424"/>
      <c r="BD56" s="2425"/>
      <c r="BE56" s="2429"/>
      <c r="BF56" s="2430"/>
      <c r="BG56" s="2430"/>
      <c r="BH56" s="694" t="s">
        <v>582</v>
      </c>
      <c r="BI56" s="394"/>
      <c r="BJ56" s="395"/>
      <c r="BK56" s="398"/>
      <c r="BL56" s="399"/>
      <c r="BM56" s="2423">
        <v>14</v>
      </c>
      <c r="BN56" s="2424"/>
      <c r="BO56" s="2424"/>
      <c r="BP56" s="2425"/>
      <c r="BQ56" s="2426"/>
      <c r="BR56" s="2427"/>
      <c r="BS56" s="2427"/>
      <c r="BT56" s="694" t="s">
        <v>582</v>
      </c>
      <c r="BU56" s="394"/>
      <c r="BV56" s="395"/>
    </row>
    <row r="57" spans="1:117" ht="14.15" customHeight="1">
      <c r="A57" s="6"/>
      <c r="B57" s="68"/>
      <c r="C57" s="2524"/>
      <c r="D57" s="2527"/>
      <c r="E57" s="2565"/>
      <c r="F57" s="2566"/>
      <c r="G57" s="2566"/>
      <c r="H57" s="1478" t="s">
        <v>1495</v>
      </c>
      <c r="I57" s="1453"/>
      <c r="J57" s="2545" t="str">
        <f>IF(AY35=TRUE,IF(AY38=TRUE,ROUNDDOWN(M42/15,1),""),"")</f>
        <v/>
      </c>
      <c r="K57" s="2545"/>
      <c r="L57" s="1458" t="s">
        <v>149</v>
      </c>
      <c r="M57" s="1459" t="s">
        <v>868</v>
      </c>
      <c r="N57" s="2808" t="str">
        <f>IF(AY35=TRUE,IF(AY38=TRUE,ROUNDDOWN(K42/15,1),""),"")</f>
        <v/>
      </c>
      <c r="O57" s="2808"/>
      <c r="P57" s="1457" t="s">
        <v>149</v>
      </c>
      <c r="Q57" s="423" t="s">
        <v>869</v>
      </c>
      <c r="R57" s="1453"/>
      <c r="S57" s="2812" t="str">
        <f>IF(AY36=TRUE,IF(AY38=TRUE,ROUNDDOWN(M42/15,1),""),"")</f>
        <v/>
      </c>
      <c r="T57" s="2812"/>
      <c r="U57" s="1455" t="s">
        <v>149</v>
      </c>
      <c r="V57" s="1456" t="s">
        <v>868</v>
      </c>
      <c r="W57" s="2547" t="str">
        <f>IF(AY36=TRUE,IF(AY38=TRUE,ROUNDDOWN(K42/15,1),""),"")</f>
        <v/>
      </c>
      <c r="X57" s="2547"/>
      <c r="Y57" s="443" t="s">
        <v>149</v>
      </c>
      <c r="Z57" s="566" t="s">
        <v>869</v>
      </c>
      <c r="AA57" s="177"/>
      <c r="AD57" s="2401"/>
      <c r="AE57" s="2401"/>
      <c r="AF57" s="2401"/>
      <c r="AG57" s="2401"/>
      <c r="AH57" s="2401"/>
      <c r="AI57" s="2401"/>
      <c r="AJ57" s="2401"/>
      <c r="AK57" s="2401"/>
      <c r="AL57" s="2401"/>
      <c r="AM57" s="2401"/>
      <c r="AN57" s="2401"/>
      <c r="AO57" s="2401"/>
      <c r="AP57" s="2401"/>
      <c r="AQ57" s="2401"/>
      <c r="AR57" s="2401"/>
      <c r="AS57" s="2437"/>
      <c r="AT57" s="630"/>
      <c r="AU57" s="589"/>
      <c r="AW57" s="442"/>
      <c r="AX57" s="442"/>
      <c r="AY57" s="442"/>
      <c r="BA57" s="2423">
        <v>15</v>
      </c>
      <c r="BB57" s="2424"/>
      <c r="BC57" s="2424"/>
      <c r="BD57" s="2425"/>
      <c r="BE57" s="2429"/>
      <c r="BF57" s="2430"/>
      <c r="BG57" s="2430"/>
      <c r="BH57" s="694" t="s">
        <v>582</v>
      </c>
      <c r="BI57" s="394"/>
      <c r="BJ57" s="395"/>
      <c r="BK57" s="400"/>
      <c r="BL57" s="401"/>
      <c r="BM57" s="2423">
        <v>15</v>
      </c>
      <c r="BN57" s="2424"/>
      <c r="BO57" s="2424"/>
      <c r="BP57" s="2425"/>
      <c r="BQ57" s="2426"/>
      <c r="BR57" s="2427"/>
      <c r="BS57" s="2427"/>
      <c r="BT57" s="694" t="s">
        <v>582</v>
      </c>
      <c r="BU57" s="394"/>
      <c r="BV57" s="395"/>
    </row>
    <row r="58" spans="1:117" ht="14.15" customHeight="1">
      <c r="A58" s="6"/>
      <c r="B58" s="68"/>
      <c r="C58" s="2524"/>
      <c r="D58" s="2527"/>
      <c r="E58" s="2567" t="s">
        <v>2048</v>
      </c>
      <c r="F58" s="2568"/>
      <c r="G58" s="2568"/>
      <c r="H58" s="1540" t="s">
        <v>1494</v>
      </c>
      <c r="I58" s="99"/>
      <c r="J58" s="2544" t="str">
        <f>IF(AY35=TRUE,IF(AY39=TRUE,ROUNDDOWN((M43)/30,1),""),"")</f>
        <v/>
      </c>
      <c r="K58" s="2544"/>
      <c r="L58" s="1541" t="s">
        <v>149</v>
      </c>
      <c r="M58" s="435" t="s">
        <v>153</v>
      </c>
      <c r="N58" s="2807" t="str">
        <f>IF(AY35=TRUE,IF(AY39=TRUE,ROUNDDOWN(K43/30,1),""),"")</f>
        <v/>
      </c>
      <c r="O58" s="2807"/>
      <c r="P58" s="443" t="s">
        <v>149</v>
      </c>
      <c r="Q58" s="430" t="s">
        <v>188</v>
      </c>
      <c r="R58" s="1460"/>
      <c r="S58" s="2548" t="str">
        <f>IF(AY36=TRUE,IF(AY39=TRUE,ROUNDDOWN(M43/30,1),""),"")</f>
        <v/>
      </c>
      <c r="T58" s="2548"/>
      <c r="U58" s="438" t="s">
        <v>149</v>
      </c>
      <c r="V58" s="1542" t="s">
        <v>153</v>
      </c>
      <c r="W58" s="2549" t="str">
        <f>IF(AY36=TRUE,IF(AY39=TRUE,ROUNDDOWN(K43/30,1),""),"")</f>
        <v/>
      </c>
      <c r="X58" s="2549"/>
      <c r="Y58" s="443" t="s">
        <v>149</v>
      </c>
      <c r="Z58" s="566" t="s">
        <v>188</v>
      </c>
      <c r="AA58" s="177"/>
      <c r="AD58" s="2401"/>
      <c r="AE58" s="2401"/>
      <c r="AF58" s="2401"/>
      <c r="AG58" s="2401"/>
      <c r="AH58" s="2401"/>
      <c r="AI58" s="2401"/>
      <c r="AJ58" s="2401"/>
      <c r="AK58" s="2401"/>
      <c r="AL58" s="2401"/>
      <c r="AM58" s="2401"/>
      <c r="AN58" s="2401"/>
      <c r="AO58" s="2401"/>
      <c r="AP58" s="2401"/>
      <c r="AQ58" s="2401"/>
      <c r="AR58" s="2401"/>
      <c r="AS58" s="2437"/>
      <c r="AT58" s="595"/>
      <c r="AU58" s="589"/>
      <c r="AW58" s="442"/>
      <c r="AX58" s="442"/>
      <c r="AY58" s="442"/>
      <c r="BA58" s="2423">
        <v>17</v>
      </c>
      <c r="BB58" s="2424"/>
      <c r="BC58" s="2424"/>
      <c r="BD58" s="2425"/>
      <c r="BE58" s="2429"/>
      <c r="BF58" s="2430"/>
      <c r="BG58" s="2430"/>
      <c r="BH58" s="694" t="s">
        <v>582</v>
      </c>
      <c r="BI58" s="394"/>
      <c r="BJ58" s="395"/>
      <c r="BK58" s="400"/>
      <c r="BL58" s="401"/>
      <c r="BM58" s="2423">
        <v>17</v>
      </c>
      <c r="BN58" s="2424"/>
      <c r="BO58" s="2424"/>
      <c r="BP58" s="2425"/>
      <c r="BQ58" s="2426"/>
      <c r="BR58" s="2427"/>
      <c r="BS58" s="2427"/>
      <c r="BT58" s="694" t="s">
        <v>582</v>
      </c>
      <c r="BU58" s="394"/>
      <c r="BV58" s="395"/>
    </row>
    <row r="59" spans="1:117" ht="14.15" customHeight="1">
      <c r="A59" s="6"/>
      <c r="B59" s="68"/>
      <c r="C59" s="2524"/>
      <c r="D59" s="2527"/>
      <c r="E59" s="2569"/>
      <c r="F59" s="2570"/>
      <c r="G59" s="2570"/>
      <c r="H59" s="1543" t="s">
        <v>1495</v>
      </c>
      <c r="I59" s="1461"/>
      <c r="J59" s="2545" t="str">
        <f>IF(AY35=TRUE,IF(AY40=TRUE,ROUNDDOWN((M43)/25,1),""),"")</f>
        <v/>
      </c>
      <c r="K59" s="2545"/>
      <c r="L59" s="1544" t="s">
        <v>149</v>
      </c>
      <c r="M59" s="439" t="s">
        <v>868</v>
      </c>
      <c r="N59" s="2807" t="str">
        <f>IF(AY35=TRUE,IF(AY40=TRUE,ROUNDDOWN(K43/25,1),""),"")</f>
        <v/>
      </c>
      <c r="O59" s="2807"/>
      <c r="P59" s="1545" t="s">
        <v>149</v>
      </c>
      <c r="Q59" s="1546" t="s">
        <v>869</v>
      </c>
      <c r="R59" s="99"/>
      <c r="S59" s="2548" t="str">
        <f>IF(AY36=TRUE,IF(AY40=TRUE,ROUNDDOWN(M43/25,1),""),"")</f>
        <v/>
      </c>
      <c r="T59" s="2548"/>
      <c r="U59" s="1547" t="s">
        <v>149</v>
      </c>
      <c r="V59" s="1542" t="s">
        <v>868</v>
      </c>
      <c r="W59" s="2549" t="str">
        <f>IF(AY36=TRUE,IF(AY40=TRUE,ROUNDDOWN(K43/25,1),""),"")</f>
        <v/>
      </c>
      <c r="X59" s="2549"/>
      <c r="Y59" s="1545" t="s">
        <v>149</v>
      </c>
      <c r="Z59" s="1548" t="s">
        <v>869</v>
      </c>
      <c r="AA59" s="177"/>
      <c r="AD59" s="849"/>
      <c r="AE59" s="849"/>
      <c r="AF59" s="849"/>
      <c r="AG59" s="849"/>
      <c r="AH59" s="849"/>
      <c r="AI59" s="849"/>
      <c r="AJ59" s="849"/>
      <c r="AK59" s="849"/>
      <c r="AL59" s="849"/>
      <c r="AM59" s="849"/>
      <c r="AN59" s="849"/>
      <c r="AO59" s="849"/>
      <c r="AP59" s="849"/>
      <c r="AQ59" s="849"/>
      <c r="AR59" s="849"/>
      <c r="AS59" s="1408"/>
      <c r="AT59" s="595"/>
      <c r="AW59" s="442"/>
      <c r="AX59" s="442"/>
      <c r="AY59" s="442"/>
      <c r="BA59" s="2423">
        <v>18</v>
      </c>
      <c r="BB59" s="2424"/>
      <c r="BC59" s="2424"/>
      <c r="BD59" s="2425"/>
      <c r="BE59" s="2429"/>
      <c r="BF59" s="2430"/>
      <c r="BG59" s="2430"/>
      <c r="BH59" s="694" t="s">
        <v>582</v>
      </c>
      <c r="BI59" s="394"/>
      <c r="BJ59" s="395"/>
      <c r="BK59" s="400"/>
      <c r="BL59" s="401"/>
      <c r="BM59" s="2423">
        <v>18</v>
      </c>
      <c r="BN59" s="2424"/>
      <c r="BO59" s="2424"/>
      <c r="BP59" s="2425"/>
      <c r="BQ59" s="2426"/>
      <c r="BR59" s="2427"/>
      <c r="BS59" s="2427"/>
      <c r="BT59" s="694" t="s">
        <v>582</v>
      </c>
      <c r="BU59" s="394"/>
      <c r="BV59" s="395"/>
    </row>
    <row r="60" spans="1:117" ht="14.15" customHeight="1">
      <c r="A60" s="6"/>
      <c r="B60" s="68"/>
      <c r="C60" s="2524"/>
      <c r="D60" s="2528"/>
      <c r="E60" s="2324" t="s">
        <v>711</v>
      </c>
      <c r="F60" s="2325"/>
      <c r="G60" s="2325"/>
      <c r="H60" s="2529"/>
      <c r="I60" s="1476"/>
      <c r="J60" s="2542" t="str">
        <f>IF(AY35=TRUE,ROUND(SUM(J51,J52,J53,J54,J56,J57,J58,J59),0),"")</f>
        <v/>
      </c>
      <c r="K60" s="2542"/>
      <c r="L60" s="468" t="s">
        <v>149</v>
      </c>
      <c r="M60" s="1479" t="s">
        <v>872</v>
      </c>
      <c r="N60" s="2542" t="str">
        <f>IF(AY35=TRUE,ROUND(SUM(N51,N52,N53,N54,N56,N57,N58,N59),0),"")</f>
        <v/>
      </c>
      <c r="O60" s="2542"/>
      <c r="P60" s="1480" t="s">
        <v>149</v>
      </c>
      <c r="Q60" s="1475" t="s">
        <v>869</v>
      </c>
      <c r="R60" s="1476"/>
      <c r="S60" s="2542" t="str">
        <f>IF(AY36=TRUE,ROUND(SUM(S51,S52,S53,S54,S55,S56,S57,S58,S59),0),"")</f>
        <v/>
      </c>
      <c r="T60" s="2542"/>
      <c r="U60" s="1481" t="s">
        <v>149</v>
      </c>
      <c r="V60" s="1479" t="s">
        <v>871</v>
      </c>
      <c r="W60" s="2542" t="str">
        <f>IF(AY36=TRUE,ROUND(SUM(W51,W52,W53,W54,W56,W57,W58,W59),0),"")</f>
        <v/>
      </c>
      <c r="X60" s="2542"/>
      <c r="Y60" s="1480" t="s">
        <v>149</v>
      </c>
      <c r="Z60" s="1482" t="s">
        <v>869</v>
      </c>
      <c r="AA60" s="177"/>
      <c r="AB60" s="153" t="s">
        <v>15</v>
      </c>
      <c r="AC60" s="115" t="s">
        <v>874</v>
      </c>
      <c r="AD60" s="557"/>
      <c r="AE60" s="557"/>
      <c r="AF60" s="557"/>
      <c r="AG60" s="557"/>
      <c r="AH60" s="557"/>
      <c r="AI60" s="557"/>
      <c r="AJ60" s="557"/>
      <c r="AK60" s="557"/>
      <c r="AL60" s="557"/>
      <c r="AM60" s="557"/>
      <c r="AN60" s="557"/>
      <c r="AO60" s="557"/>
      <c r="AP60" s="557"/>
      <c r="AQ60" s="557"/>
      <c r="AR60" s="557"/>
      <c r="AS60" s="606"/>
      <c r="AT60" s="595"/>
      <c r="AW60" s="442"/>
      <c r="AX60" s="2428"/>
      <c r="AY60" s="442"/>
      <c r="BA60" s="2423">
        <v>19</v>
      </c>
      <c r="BB60" s="2424"/>
      <c r="BC60" s="2424"/>
      <c r="BD60" s="2425"/>
      <c r="BE60" s="2429"/>
      <c r="BF60" s="2430"/>
      <c r="BG60" s="2430"/>
      <c r="BH60" s="694" t="s">
        <v>582</v>
      </c>
      <c r="BI60" s="394"/>
      <c r="BJ60" s="395"/>
      <c r="BK60" s="400"/>
      <c r="BL60" s="401"/>
      <c r="BM60" s="2423">
        <v>19</v>
      </c>
      <c r="BN60" s="2424"/>
      <c r="BO60" s="2424"/>
      <c r="BP60" s="2425"/>
      <c r="BQ60" s="2426"/>
      <c r="BR60" s="2427"/>
      <c r="BS60" s="2427"/>
      <c r="BT60" s="694" t="s">
        <v>582</v>
      </c>
      <c r="BU60" s="394"/>
      <c r="BV60" s="395"/>
    </row>
    <row r="61" spans="1:117" ht="14.15" customHeight="1">
      <c r="A61" s="6"/>
      <c r="B61" s="68"/>
      <c r="C61" s="2524"/>
      <c r="D61" s="2511" t="s">
        <v>715</v>
      </c>
      <c r="E61" s="2512"/>
      <c r="F61" s="2512"/>
      <c r="G61" s="2512"/>
      <c r="H61" s="2513"/>
      <c r="I61" s="2519" t="s">
        <v>865</v>
      </c>
      <c r="J61" s="2520"/>
      <c r="K61" s="2520"/>
      <c r="L61" s="2520"/>
      <c r="M61" s="2520"/>
      <c r="N61" s="2520"/>
      <c r="O61" s="2520"/>
      <c r="P61" s="2520"/>
      <c r="Q61" s="2520"/>
      <c r="R61" s="444"/>
      <c r="S61" s="2521"/>
      <c r="T61" s="2521"/>
      <c r="U61" s="444" t="s">
        <v>149</v>
      </c>
      <c r="V61" s="445" t="s">
        <v>872</v>
      </c>
      <c r="W61" s="2522">
        <f>S61</f>
        <v>0</v>
      </c>
      <c r="X61" s="2522"/>
      <c r="Y61" s="1483" t="s">
        <v>12</v>
      </c>
      <c r="Z61" s="1484" t="s">
        <v>869</v>
      </c>
      <c r="AA61" s="177"/>
      <c r="AB61" s="356" t="s">
        <v>15</v>
      </c>
      <c r="AC61" s="2287" t="s">
        <v>2157</v>
      </c>
      <c r="AD61" s="2287"/>
      <c r="AE61" s="2287"/>
      <c r="AF61" s="2287"/>
      <c r="AG61" s="2287"/>
      <c r="AH61" s="2287"/>
      <c r="AI61" s="2287"/>
      <c r="AJ61" s="2287"/>
      <c r="AK61" s="2287"/>
      <c r="AL61" s="2287"/>
      <c r="AM61" s="2287"/>
      <c r="AN61" s="2287"/>
      <c r="AO61" s="2287"/>
      <c r="AP61" s="2287"/>
      <c r="AQ61" s="2287"/>
      <c r="AR61" s="2287"/>
      <c r="AS61" s="2403"/>
      <c r="AT61" s="595"/>
      <c r="AW61" s="442"/>
      <c r="AX61" s="2428"/>
      <c r="AY61" s="442"/>
      <c r="BA61" s="2423">
        <v>20</v>
      </c>
      <c r="BB61" s="2424"/>
      <c r="BC61" s="2424"/>
      <c r="BD61" s="2425"/>
      <c r="BE61" s="2429"/>
      <c r="BF61" s="2430"/>
      <c r="BG61" s="2430"/>
      <c r="BH61" s="694" t="s">
        <v>582</v>
      </c>
      <c r="BI61" s="394"/>
      <c r="BJ61" s="395"/>
      <c r="BK61" s="400"/>
      <c r="BL61" s="401"/>
      <c r="BM61" s="2423">
        <v>20</v>
      </c>
      <c r="BN61" s="2424"/>
      <c r="BO61" s="2424"/>
      <c r="BP61" s="2425"/>
      <c r="BQ61" s="2426"/>
      <c r="BR61" s="2427"/>
      <c r="BS61" s="2427"/>
      <c r="BT61" s="694" t="s">
        <v>582</v>
      </c>
      <c r="BU61" s="394"/>
      <c r="BV61" s="395"/>
    </row>
    <row r="62" spans="1:117" ht="14.15" customHeight="1">
      <c r="A62" s="6"/>
      <c r="B62" s="68"/>
      <c r="C62" s="2524"/>
      <c r="D62" s="2514"/>
      <c r="E62" s="2515"/>
      <c r="F62" s="2515"/>
      <c r="G62" s="2515"/>
      <c r="H62" s="2516"/>
      <c r="I62" s="2530" t="s">
        <v>1111</v>
      </c>
      <c r="J62" s="2531"/>
      <c r="K62" s="2531"/>
      <c r="L62" s="2531"/>
      <c r="M62" s="2531"/>
      <c r="N62" s="2531"/>
      <c r="O62" s="2531"/>
      <c r="P62" s="2531"/>
      <c r="Q62" s="2531"/>
      <c r="R62" s="446"/>
      <c r="S62" s="2490">
        <v>1</v>
      </c>
      <c r="T62" s="2490"/>
      <c r="U62" s="2492" t="s">
        <v>149</v>
      </c>
      <c r="V62" s="2449" t="s">
        <v>872</v>
      </c>
      <c r="W62" s="2451"/>
      <c r="X62" s="2451"/>
      <c r="Y62" s="2453" t="s">
        <v>12</v>
      </c>
      <c r="Z62" s="2509" t="s">
        <v>869</v>
      </c>
      <c r="AA62" s="177"/>
      <c r="AB62" s="152"/>
      <c r="AC62" s="2287"/>
      <c r="AD62" s="2287"/>
      <c r="AE62" s="2287"/>
      <c r="AF62" s="2287"/>
      <c r="AG62" s="2287"/>
      <c r="AH62" s="2287"/>
      <c r="AI62" s="2287"/>
      <c r="AJ62" s="2287"/>
      <c r="AK62" s="2287"/>
      <c r="AL62" s="2287"/>
      <c r="AM62" s="2287"/>
      <c r="AN62" s="2287"/>
      <c r="AO62" s="2287"/>
      <c r="AP62" s="2287"/>
      <c r="AQ62" s="2287"/>
      <c r="AR62" s="2287"/>
      <c r="AS62" s="2403"/>
      <c r="AT62" s="595"/>
      <c r="AW62" s="442"/>
      <c r="AX62" s="2428"/>
      <c r="AY62" s="442"/>
      <c r="BA62" s="2423">
        <v>21</v>
      </c>
      <c r="BB62" s="2424"/>
      <c r="BC62" s="2424"/>
      <c r="BD62" s="2425"/>
      <c r="BE62" s="2429"/>
      <c r="BF62" s="2430"/>
      <c r="BG62" s="2430"/>
      <c r="BH62" s="694" t="s">
        <v>582</v>
      </c>
      <c r="BI62" s="695"/>
      <c r="BJ62" s="393"/>
      <c r="BK62" s="398"/>
      <c r="BL62" s="399"/>
      <c r="BM62" s="2423">
        <v>21</v>
      </c>
      <c r="BN62" s="2424"/>
      <c r="BO62" s="2424"/>
      <c r="BP62" s="2425"/>
      <c r="BQ62" s="2426"/>
      <c r="BR62" s="2427"/>
      <c r="BS62" s="2427"/>
      <c r="BT62" s="694" t="s">
        <v>582</v>
      </c>
      <c r="BU62" s="695"/>
      <c r="BV62" s="393"/>
    </row>
    <row r="63" spans="1:117" ht="14.15" customHeight="1">
      <c r="A63" s="6"/>
      <c r="B63" s="68"/>
      <c r="C63" s="2524"/>
      <c r="D63" s="2514"/>
      <c r="E63" s="2515"/>
      <c r="F63" s="2515"/>
      <c r="G63" s="2515"/>
      <c r="H63" s="2516"/>
      <c r="I63" s="2539"/>
      <c r="J63" s="2540"/>
      <c r="K63" s="2540"/>
      <c r="L63" s="2540"/>
      <c r="M63" s="2540"/>
      <c r="N63" s="2540"/>
      <c r="O63" s="2540"/>
      <c r="P63" s="2540"/>
      <c r="Q63" s="2540"/>
      <c r="R63" s="447"/>
      <c r="S63" s="2534"/>
      <c r="T63" s="2534"/>
      <c r="U63" s="2535"/>
      <c r="V63" s="2536"/>
      <c r="W63" s="2541"/>
      <c r="X63" s="2541"/>
      <c r="Y63" s="2508"/>
      <c r="Z63" s="2510"/>
      <c r="AA63" s="177"/>
      <c r="AC63" s="84" t="s">
        <v>719</v>
      </c>
      <c r="AD63" s="5"/>
      <c r="AE63" s="557"/>
      <c r="AF63" s="557"/>
      <c r="AG63" s="557"/>
      <c r="AH63" s="557"/>
      <c r="AI63" s="557"/>
      <c r="AJ63" s="557"/>
      <c r="AK63" s="557"/>
      <c r="AL63" s="557"/>
      <c r="AM63" s="557"/>
      <c r="AN63" s="557"/>
      <c r="AO63" s="557"/>
      <c r="AP63" s="557"/>
      <c r="AQ63" s="557"/>
      <c r="AR63" s="557"/>
      <c r="AS63" s="606"/>
      <c r="AT63" s="1202"/>
      <c r="AW63" s="442"/>
      <c r="AX63" s="2428"/>
      <c r="AY63" s="442"/>
      <c r="BA63" s="2423">
        <v>22</v>
      </c>
      <c r="BB63" s="2424"/>
      <c r="BC63" s="2424"/>
      <c r="BD63" s="2425"/>
      <c r="BE63" s="2429"/>
      <c r="BF63" s="2430"/>
      <c r="BG63" s="2430"/>
      <c r="BH63" s="694" t="s">
        <v>582</v>
      </c>
      <c r="BI63" s="394"/>
      <c r="BJ63" s="395"/>
      <c r="BK63" s="398"/>
      <c r="BL63" s="399"/>
      <c r="BM63" s="2423">
        <v>22</v>
      </c>
      <c r="BN63" s="2424"/>
      <c r="BO63" s="2424"/>
      <c r="BP63" s="2425"/>
      <c r="BQ63" s="2426"/>
      <c r="BR63" s="2427"/>
      <c r="BS63" s="2427"/>
      <c r="BT63" s="694" t="s">
        <v>582</v>
      </c>
      <c r="BU63" s="394"/>
      <c r="BV63" s="395"/>
    </row>
    <row r="64" spans="1:117" ht="14.15" customHeight="1">
      <c r="A64" s="6"/>
      <c r="B64" s="68"/>
      <c r="C64" s="2524"/>
      <c r="D64" s="2514"/>
      <c r="E64" s="2515"/>
      <c r="F64" s="2515"/>
      <c r="G64" s="2515"/>
      <c r="H64" s="2516"/>
      <c r="I64" s="2804" t="s">
        <v>866</v>
      </c>
      <c r="J64" s="2401"/>
      <c r="K64" s="2401"/>
      <c r="L64" s="2401"/>
      <c r="M64" s="2401"/>
      <c r="N64" s="2401"/>
      <c r="O64" s="2401"/>
      <c r="P64" s="2401"/>
      <c r="Q64" s="2401"/>
      <c r="R64" s="448"/>
      <c r="S64" s="2490">
        <v>1</v>
      </c>
      <c r="T64" s="2490"/>
      <c r="U64" s="2492" t="s">
        <v>149</v>
      </c>
      <c r="V64" s="2449" t="s">
        <v>872</v>
      </c>
      <c r="W64" s="2537">
        <f>S64</f>
        <v>1</v>
      </c>
      <c r="X64" s="2537"/>
      <c r="Y64" s="2453" t="s">
        <v>12</v>
      </c>
      <c r="Z64" s="2509" t="s">
        <v>869</v>
      </c>
      <c r="AA64" s="177"/>
      <c r="AB64" s="602" t="s">
        <v>15</v>
      </c>
      <c r="AC64" s="2287" t="s">
        <v>2230</v>
      </c>
      <c r="AD64" s="2287"/>
      <c r="AE64" s="2287"/>
      <c r="AF64" s="2287"/>
      <c r="AG64" s="2287"/>
      <c r="AH64" s="2287"/>
      <c r="AI64" s="2287"/>
      <c r="AJ64" s="2287"/>
      <c r="AK64" s="2287"/>
      <c r="AL64" s="2287"/>
      <c r="AM64" s="2287"/>
      <c r="AN64" s="2287"/>
      <c r="AO64" s="2287"/>
      <c r="AP64" s="2287"/>
      <c r="AQ64" s="2287"/>
      <c r="AR64" s="2287"/>
      <c r="AS64" s="2403"/>
      <c r="AT64" s="1202"/>
      <c r="AW64" s="648"/>
      <c r="AX64" s="2428"/>
      <c r="AY64" s="649"/>
      <c r="BA64" s="2423">
        <v>23</v>
      </c>
      <c r="BB64" s="2424"/>
      <c r="BC64" s="2424"/>
      <c r="BD64" s="2425"/>
      <c r="BE64" s="2429"/>
      <c r="BF64" s="2430"/>
      <c r="BG64" s="2430"/>
      <c r="BH64" s="694" t="s">
        <v>582</v>
      </c>
      <c r="BI64" s="394"/>
      <c r="BJ64" s="395"/>
      <c r="BK64" s="398"/>
      <c r="BL64" s="399"/>
      <c r="BM64" s="2423">
        <v>23</v>
      </c>
      <c r="BN64" s="2424"/>
      <c r="BO64" s="2424"/>
      <c r="BP64" s="2425"/>
      <c r="BQ64" s="2426"/>
      <c r="BR64" s="2427"/>
      <c r="BS64" s="2427"/>
      <c r="BT64" s="694" t="s">
        <v>582</v>
      </c>
      <c r="BU64" s="394"/>
      <c r="BV64" s="395"/>
    </row>
    <row r="65" spans="1:74" ht="14.15" customHeight="1">
      <c r="A65" s="6"/>
      <c r="B65" s="68"/>
      <c r="C65" s="2525"/>
      <c r="D65" s="2517"/>
      <c r="E65" s="2415"/>
      <c r="F65" s="2415"/>
      <c r="G65" s="2415"/>
      <c r="H65" s="2518"/>
      <c r="I65" s="2804"/>
      <c r="J65" s="2401"/>
      <c r="K65" s="2401"/>
      <c r="L65" s="2401"/>
      <c r="M65" s="2401"/>
      <c r="N65" s="2401"/>
      <c r="O65" s="2401"/>
      <c r="P65" s="2401"/>
      <c r="Q65" s="2401"/>
      <c r="R65" s="447"/>
      <c r="S65" s="2534"/>
      <c r="T65" s="2534"/>
      <c r="U65" s="2535"/>
      <c r="V65" s="2536"/>
      <c r="W65" s="2538"/>
      <c r="X65" s="2538"/>
      <c r="Y65" s="2508"/>
      <c r="Z65" s="2510"/>
      <c r="AA65" s="177"/>
      <c r="AC65" s="2287"/>
      <c r="AD65" s="2287"/>
      <c r="AE65" s="2287"/>
      <c r="AF65" s="2287"/>
      <c r="AG65" s="2287"/>
      <c r="AH65" s="2287"/>
      <c r="AI65" s="2287"/>
      <c r="AJ65" s="2287"/>
      <c r="AK65" s="2287"/>
      <c r="AL65" s="2287"/>
      <c r="AM65" s="2287"/>
      <c r="AN65" s="2287"/>
      <c r="AO65" s="2287"/>
      <c r="AP65" s="2287"/>
      <c r="AQ65" s="2287"/>
      <c r="AR65" s="2287"/>
      <c r="AS65" s="2403"/>
      <c r="AT65" s="1199"/>
      <c r="AW65" s="442"/>
      <c r="AX65" s="2428"/>
      <c r="AY65" s="442"/>
      <c r="BA65" s="2423">
        <v>24</v>
      </c>
      <c r="BB65" s="2424"/>
      <c r="BC65" s="2424"/>
      <c r="BD65" s="2425"/>
      <c r="BE65" s="2429"/>
      <c r="BF65" s="2430"/>
      <c r="BG65" s="2430"/>
      <c r="BH65" s="694" t="s">
        <v>582</v>
      </c>
      <c r="BI65" s="394"/>
      <c r="BJ65" s="395"/>
      <c r="BK65" s="398"/>
      <c r="BL65" s="399"/>
      <c r="BM65" s="2423">
        <v>24</v>
      </c>
      <c r="BN65" s="2424"/>
      <c r="BO65" s="2424"/>
      <c r="BP65" s="2425"/>
      <c r="BQ65" s="2426"/>
      <c r="BR65" s="2427"/>
      <c r="BS65" s="2427"/>
      <c r="BT65" s="694" t="s">
        <v>582</v>
      </c>
      <c r="BU65" s="394"/>
      <c r="BV65" s="395"/>
    </row>
    <row r="66" spans="1:74" ht="14.25" customHeight="1">
      <c r="A66" s="6"/>
      <c r="B66" s="68"/>
      <c r="C66" s="2496" t="s">
        <v>1577</v>
      </c>
      <c r="D66" s="2512"/>
      <c r="E66" s="2512"/>
      <c r="F66" s="2512"/>
      <c r="G66" s="2512"/>
      <c r="H66" s="2513"/>
      <c r="I66" s="2805" t="s">
        <v>2228</v>
      </c>
      <c r="J66" s="2806"/>
      <c r="K66" s="2806"/>
      <c r="L66" s="2806"/>
      <c r="M66" s="2806"/>
      <c r="N66" s="2806"/>
      <c r="O66" s="2806"/>
      <c r="P66" s="2806"/>
      <c r="Q66" s="450"/>
      <c r="R66" s="451"/>
      <c r="S66" s="2502"/>
      <c r="T66" s="2502"/>
      <c r="U66" s="856" t="s">
        <v>149</v>
      </c>
      <c r="V66" s="452" t="s">
        <v>872</v>
      </c>
      <c r="W66" s="2503"/>
      <c r="X66" s="2503"/>
      <c r="Y66" s="895" t="s">
        <v>12</v>
      </c>
      <c r="Z66" s="568" t="s">
        <v>869</v>
      </c>
      <c r="AA66" s="177"/>
      <c r="AC66" s="557"/>
      <c r="AD66" s="557"/>
      <c r="AE66" s="557"/>
      <c r="AF66" s="557"/>
      <c r="AG66" s="557"/>
      <c r="AH66" s="557"/>
      <c r="AI66" s="557"/>
      <c r="AJ66" s="557"/>
      <c r="AK66" s="557"/>
      <c r="AL66" s="557"/>
      <c r="AM66" s="557"/>
      <c r="AN66" s="557"/>
      <c r="AO66" s="557"/>
      <c r="AP66" s="557"/>
      <c r="AQ66" s="557"/>
      <c r="AR66" s="557"/>
      <c r="AS66" s="606"/>
      <c r="AT66" s="630"/>
      <c r="AW66" s="604"/>
      <c r="AX66" s="2428"/>
      <c r="AY66" s="286"/>
      <c r="BA66" s="2423">
        <v>25</v>
      </c>
      <c r="BB66" s="2424"/>
      <c r="BC66" s="2424"/>
      <c r="BD66" s="2425"/>
      <c r="BE66" s="2429"/>
      <c r="BF66" s="2430"/>
      <c r="BG66" s="2430"/>
      <c r="BH66" s="694" t="s">
        <v>582</v>
      </c>
      <c r="BI66" s="394"/>
      <c r="BJ66" s="395"/>
      <c r="BK66" s="455"/>
      <c r="BL66" s="456"/>
      <c r="BM66" s="2423">
        <v>25</v>
      </c>
      <c r="BN66" s="2424"/>
      <c r="BO66" s="2424"/>
      <c r="BP66" s="2425"/>
      <c r="BQ66" s="2426"/>
      <c r="BR66" s="2427"/>
      <c r="BS66" s="2427"/>
      <c r="BT66" s="694" t="s">
        <v>582</v>
      </c>
      <c r="BU66" s="394"/>
      <c r="BV66" s="395"/>
    </row>
    <row r="67" spans="1:74" ht="14.25" customHeight="1" thickBot="1">
      <c r="A67" s="6"/>
      <c r="B67" s="68"/>
      <c r="C67" s="2803"/>
      <c r="D67" s="2515"/>
      <c r="E67" s="2515"/>
      <c r="F67" s="2515"/>
      <c r="G67" s="2515"/>
      <c r="H67" s="2516"/>
      <c r="I67" s="2830" t="s">
        <v>1113</v>
      </c>
      <c r="J67" s="2831"/>
      <c r="K67" s="2831"/>
      <c r="L67" s="2831"/>
      <c r="M67" s="2831"/>
      <c r="N67" s="2831"/>
      <c r="O67" s="2831"/>
      <c r="P67" s="2831"/>
      <c r="Q67" s="569"/>
      <c r="R67" s="569"/>
      <c r="S67" s="2506"/>
      <c r="T67" s="2506"/>
      <c r="U67" s="448" t="s">
        <v>149</v>
      </c>
      <c r="V67" s="570" t="s">
        <v>872</v>
      </c>
      <c r="W67" s="2507"/>
      <c r="X67" s="2507"/>
      <c r="Y67" s="853" t="s">
        <v>12</v>
      </c>
      <c r="Z67" s="866" t="s">
        <v>869</v>
      </c>
      <c r="AA67" s="177"/>
      <c r="AB67" s="275" t="s">
        <v>15</v>
      </c>
      <c r="AC67" s="2401" t="s">
        <v>718</v>
      </c>
      <c r="AD67" s="2401"/>
      <c r="AE67" s="2401"/>
      <c r="AF67" s="2401"/>
      <c r="AG67" s="2401"/>
      <c r="AH67" s="2401"/>
      <c r="AI67" s="2401"/>
      <c r="AJ67" s="2401"/>
      <c r="AK67" s="2401"/>
      <c r="AL67" s="2401"/>
      <c r="AM67" s="2401"/>
      <c r="AN67" s="2401"/>
      <c r="AO67" s="2401"/>
      <c r="AP67" s="2401"/>
      <c r="AQ67" s="2401"/>
      <c r="AR67" s="2401"/>
      <c r="AS67" s="2437"/>
      <c r="AT67" s="630"/>
      <c r="AV67" s="286"/>
      <c r="AW67" s="604"/>
      <c r="AX67" s="2428"/>
      <c r="AY67" s="286"/>
      <c r="BA67" s="2423">
        <v>26</v>
      </c>
      <c r="BB67" s="2424"/>
      <c r="BC67" s="2424"/>
      <c r="BD67" s="2425"/>
      <c r="BE67" s="2429"/>
      <c r="BF67" s="2430"/>
      <c r="BG67" s="2430"/>
      <c r="BH67" s="694" t="s">
        <v>582</v>
      </c>
      <c r="BI67" s="695"/>
      <c r="BJ67" s="393"/>
      <c r="BK67" s="455"/>
      <c r="BL67" s="456"/>
      <c r="BM67" s="2423">
        <v>26</v>
      </c>
      <c r="BN67" s="2424"/>
      <c r="BO67" s="2424"/>
      <c r="BP67" s="2425"/>
      <c r="BQ67" s="2426"/>
      <c r="BR67" s="2427"/>
      <c r="BS67" s="2427"/>
      <c r="BT67" s="694" t="s">
        <v>582</v>
      </c>
      <c r="BU67" s="695"/>
      <c r="BV67" s="393"/>
    </row>
    <row r="68" spans="1:74" ht="14.25" customHeight="1" thickTop="1">
      <c r="A68" s="6"/>
      <c r="B68" s="68"/>
      <c r="C68" s="2466" t="s">
        <v>1616</v>
      </c>
      <c r="D68" s="2467"/>
      <c r="E68" s="2467"/>
      <c r="F68" s="2467"/>
      <c r="G68" s="2467"/>
      <c r="H68" s="2468"/>
      <c r="I68" s="980"/>
      <c r="J68" s="2455" t="str">
        <f>IF(AY35=TRUE,(J60+SUM(S61:T67)),"")</f>
        <v/>
      </c>
      <c r="K68" s="2455"/>
      <c r="L68" s="2457" t="s">
        <v>149</v>
      </c>
      <c r="M68" s="2457" t="s">
        <v>868</v>
      </c>
      <c r="N68" s="2455" t="str">
        <f>IF(AY35=TRUE,(N60+SUM(W61:X67)),"")</f>
        <v/>
      </c>
      <c r="O68" s="2455"/>
      <c r="P68" s="2459" t="s">
        <v>12</v>
      </c>
      <c r="Q68" s="2461" t="s">
        <v>869</v>
      </c>
      <c r="R68" s="981"/>
      <c r="S68" s="2455" t="str">
        <f>IF(AY36=TRUE,(S60+SUM(S61:T67)),"")</f>
        <v/>
      </c>
      <c r="T68" s="2455"/>
      <c r="U68" s="2457" t="s">
        <v>149</v>
      </c>
      <c r="V68" s="2457" t="s">
        <v>868</v>
      </c>
      <c r="W68" s="2455" t="str">
        <f>IF(AY36=TRUE,(W60+SUM(W61:X67)),"")</f>
        <v/>
      </c>
      <c r="X68" s="2455"/>
      <c r="Y68" s="2459" t="s">
        <v>12</v>
      </c>
      <c r="Z68" s="2478" t="s">
        <v>869</v>
      </c>
      <c r="AA68" s="177"/>
      <c r="AB68" s="275" t="s">
        <v>15</v>
      </c>
      <c r="AC68" s="2401" t="s">
        <v>2229</v>
      </c>
      <c r="AD68" s="2401"/>
      <c r="AE68" s="2401"/>
      <c r="AF68" s="2401"/>
      <c r="AG68" s="2401"/>
      <c r="AH68" s="2401"/>
      <c r="AI68" s="2401"/>
      <c r="AJ68" s="2401"/>
      <c r="AK68" s="2401"/>
      <c r="AL68" s="2401"/>
      <c r="AM68" s="2401"/>
      <c r="AN68" s="2401"/>
      <c r="AO68" s="2401"/>
      <c r="AP68" s="2401"/>
      <c r="AQ68" s="2401"/>
      <c r="AR68" s="2401"/>
      <c r="AS68" s="2437"/>
      <c r="AT68" s="595"/>
      <c r="AV68" s="286"/>
      <c r="AY68" s="286"/>
      <c r="AZ68" s="454"/>
      <c r="BA68" s="2423">
        <v>27</v>
      </c>
      <c r="BB68" s="2424"/>
      <c r="BC68" s="2424"/>
      <c r="BD68" s="2425"/>
      <c r="BE68" s="2429"/>
      <c r="BF68" s="2430"/>
      <c r="BG68" s="2430"/>
      <c r="BH68" s="694" t="s">
        <v>582</v>
      </c>
      <c r="BI68" s="394"/>
      <c r="BJ68" s="395"/>
      <c r="BK68" s="455"/>
      <c r="BL68" s="456"/>
      <c r="BM68" s="2423">
        <v>27</v>
      </c>
      <c r="BN68" s="2424"/>
      <c r="BO68" s="2424"/>
      <c r="BP68" s="2425"/>
      <c r="BQ68" s="2426"/>
      <c r="BR68" s="2427"/>
      <c r="BS68" s="2427"/>
      <c r="BT68" s="694" t="s">
        <v>582</v>
      </c>
      <c r="BU68" s="394"/>
      <c r="BV68" s="395"/>
    </row>
    <row r="69" spans="1:74" ht="24.5" customHeight="1" thickBot="1">
      <c r="A69" s="6"/>
      <c r="B69" s="68"/>
      <c r="C69" s="2469"/>
      <c r="D69" s="2470"/>
      <c r="E69" s="2470"/>
      <c r="F69" s="2470"/>
      <c r="G69" s="2470"/>
      <c r="H69" s="2471"/>
      <c r="I69" s="796"/>
      <c r="J69" s="2474"/>
      <c r="K69" s="2474"/>
      <c r="L69" s="2475"/>
      <c r="M69" s="2475"/>
      <c r="N69" s="2474"/>
      <c r="O69" s="2474"/>
      <c r="P69" s="2476"/>
      <c r="Q69" s="2477"/>
      <c r="R69" s="453"/>
      <c r="S69" s="2474"/>
      <c r="T69" s="2474"/>
      <c r="U69" s="2475"/>
      <c r="V69" s="2475"/>
      <c r="W69" s="2474"/>
      <c r="X69" s="2474"/>
      <c r="Y69" s="2476"/>
      <c r="Z69" s="2479"/>
      <c r="AA69" s="177"/>
      <c r="AC69" s="2401"/>
      <c r="AD69" s="2401"/>
      <c r="AE69" s="2401"/>
      <c r="AF69" s="2401"/>
      <c r="AG69" s="2401"/>
      <c r="AH69" s="2401"/>
      <c r="AI69" s="2401"/>
      <c r="AJ69" s="2401"/>
      <c r="AK69" s="2401"/>
      <c r="AL69" s="2401"/>
      <c r="AM69" s="2401"/>
      <c r="AN69" s="2401"/>
      <c r="AO69" s="2401"/>
      <c r="AP69" s="2401"/>
      <c r="AQ69" s="2401"/>
      <c r="AR69" s="2401"/>
      <c r="AS69" s="2437"/>
      <c r="AT69" s="1200"/>
      <c r="AV69" s="286"/>
      <c r="AW69" s="595"/>
      <c r="AX69" s="595"/>
      <c r="AY69" s="286"/>
      <c r="AZ69" s="454"/>
      <c r="BA69" s="2423">
        <v>28</v>
      </c>
      <c r="BB69" s="2424"/>
      <c r="BC69" s="2424"/>
      <c r="BD69" s="2425"/>
      <c r="BE69" s="2429"/>
      <c r="BF69" s="2430"/>
      <c r="BG69" s="2430"/>
      <c r="BH69" s="694" t="s">
        <v>582</v>
      </c>
      <c r="BI69" s="394"/>
      <c r="BJ69" s="395"/>
      <c r="BK69" s="455"/>
      <c r="BL69" s="456"/>
      <c r="BM69" s="2423">
        <v>28</v>
      </c>
      <c r="BN69" s="2424"/>
      <c r="BO69" s="2424"/>
      <c r="BP69" s="2425"/>
      <c r="BQ69" s="2426"/>
      <c r="BR69" s="2427"/>
      <c r="BS69" s="2427"/>
      <c r="BT69" s="694" t="s">
        <v>582</v>
      </c>
      <c r="BU69" s="394"/>
      <c r="BV69" s="395"/>
    </row>
    <row r="70" spans="1:74" ht="14.25" customHeight="1">
      <c r="A70" s="6"/>
      <c r="B70" s="68"/>
      <c r="C70" s="2818" t="s">
        <v>1243</v>
      </c>
      <c r="D70" s="2819"/>
      <c r="E70" s="2819"/>
      <c r="F70" s="2819"/>
      <c r="G70" s="2819"/>
      <c r="H70" s="2820"/>
      <c r="I70" s="2486" t="s">
        <v>1090</v>
      </c>
      <c r="J70" s="2487"/>
      <c r="K70" s="2487"/>
      <c r="L70" s="2487"/>
      <c r="M70" s="2487"/>
      <c r="N70" s="2487"/>
      <c r="O70" s="2487"/>
      <c r="P70" s="2487"/>
      <c r="Q70" s="2487"/>
      <c r="R70" s="446"/>
      <c r="S70" s="2490">
        <v>1</v>
      </c>
      <c r="T70" s="2490"/>
      <c r="U70" s="2492" t="s">
        <v>149</v>
      </c>
      <c r="V70" s="2449" t="s">
        <v>871</v>
      </c>
      <c r="W70" s="2451"/>
      <c r="X70" s="2451"/>
      <c r="Y70" s="2453" t="s">
        <v>12</v>
      </c>
      <c r="Z70" s="2472" t="s">
        <v>839</v>
      </c>
      <c r="AA70" s="70"/>
      <c r="AB70" s="590" t="s">
        <v>1071</v>
      </c>
      <c r="AC70" s="2828" t="s">
        <v>2061</v>
      </c>
      <c r="AD70" s="2828"/>
      <c r="AE70" s="2828"/>
      <c r="AF70" s="2828"/>
      <c r="AG70" s="2828"/>
      <c r="AH70" s="2828"/>
      <c r="AI70" s="2828"/>
      <c r="AJ70" s="2828"/>
      <c r="AK70" s="2828"/>
      <c r="AL70" s="2828"/>
      <c r="AM70" s="2828"/>
      <c r="AN70" s="2828"/>
      <c r="AO70" s="2828"/>
      <c r="AP70" s="2828"/>
      <c r="AQ70" s="2828"/>
      <c r="AR70" s="2828"/>
      <c r="AS70" s="2829"/>
      <c r="AT70" s="1200"/>
      <c r="AV70" s="286"/>
      <c r="AW70" s="595"/>
      <c r="AX70" s="595"/>
      <c r="AY70" s="286"/>
      <c r="AZ70" s="454"/>
      <c r="BA70" s="2423">
        <v>29</v>
      </c>
      <c r="BB70" s="2424"/>
      <c r="BC70" s="2424"/>
      <c r="BD70" s="2425"/>
      <c r="BE70" s="2429"/>
      <c r="BF70" s="2430"/>
      <c r="BG70" s="2430"/>
      <c r="BH70" s="694" t="s">
        <v>582</v>
      </c>
      <c r="BI70" s="394"/>
      <c r="BJ70" s="395"/>
      <c r="BK70" s="455"/>
      <c r="BL70" s="456"/>
      <c r="BM70" s="2423">
        <v>29</v>
      </c>
      <c r="BN70" s="2424"/>
      <c r="BO70" s="2424"/>
      <c r="BP70" s="2425"/>
      <c r="BQ70" s="2426"/>
      <c r="BR70" s="2427"/>
      <c r="BS70" s="2427"/>
      <c r="BT70" s="694" t="s">
        <v>582</v>
      </c>
      <c r="BU70" s="394"/>
      <c r="BV70" s="395"/>
    </row>
    <row r="71" spans="1:74" ht="14.25" customHeight="1">
      <c r="A71" s="6"/>
      <c r="B71" s="68"/>
      <c r="C71" s="2818"/>
      <c r="D71" s="2819"/>
      <c r="E71" s="2819"/>
      <c r="F71" s="2819"/>
      <c r="G71" s="2819"/>
      <c r="H71" s="2820"/>
      <c r="I71" s="2488"/>
      <c r="J71" s="2489"/>
      <c r="K71" s="2489"/>
      <c r="L71" s="2489"/>
      <c r="M71" s="2489"/>
      <c r="N71" s="2489"/>
      <c r="O71" s="2489"/>
      <c r="P71" s="2489"/>
      <c r="Q71" s="2489"/>
      <c r="S71" s="2491"/>
      <c r="T71" s="2491"/>
      <c r="U71" s="2493"/>
      <c r="V71" s="2450"/>
      <c r="W71" s="2452"/>
      <c r="X71" s="2452"/>
      <c r="Y71" s="2454"/>
      <c r="Z71" s="2473"/>
      <c r="AA71" s="177"/>
      <c r="AB71" s="590" t="s">
        <v>1071</v>
      </c>
      <c r="AC71" s="2828" t="s">
        <v>1242</v>
      </c>
      <c r="AD71" s="2828"/>
      <c r="AE71" s="2828"/>
      <c r="AF71" s="2828"/>
      <c r="AG71" s="2828"/>
      <c r="AH71" s="2828"/>
      <c r="AI71" s="2828"/>
      <c r="AJ71" s="2828"/>
      <c r="AK71" s="2828"/>
      <c r="AL71" s="2828"/>
      <c r="AM71" s="2828"/>
      <c r="AN71" s="2828"/>
      <c r="AO71" s="2828"/>
      <c r="AP71" s="2828"/>
      <c r="AQ71" s="2828"/>
      <c r="AR71" s="2828"/>
      <c r="AS71" s="2829"/>
      <c r="AT71" s="1200"/>
      <c r="AW71" s="595"/>
      <c r="AX71" s="2428"/>
      <c r="AY71" s="64"/>
      <c r="AZ71" s="454"/>
      <c r="BA71" s="2423">
        <v>30</v>
      </c>
      <c r="BB71" s="2424"/>
      <c r="BC71" s="2424"/>
      <c r="BD71" s="2425"/>
      <c r="BE71" s="2429"/>
      <c r="BF71" s="2430"/>
      <c r="BG71" s="2430"/>
      <c r="BH71" s="694" t="s">
        <v>582</v>
      </c>
      <c r="BI71" s="394"/>
      <c r="BJ71" s="395"/>
      <c r="BK71" s="455"/>
      <c r="BL71" s="456"/>
      <c r="BM71" s="2423">
        <v>30</v>
      </c>
      <c r="BN71" s="2424"/>
      <c r="BO71" s="2424"/>
      <c r="BP71" s="2425"/>
      <c r="BQ71" s="2426"/>
      <c r="BR71" s="2427"/>
      <c r="BS71" s="2427"/>
      <c r="BT71" s="694" t="s">
        <v>582</v>
      </c>
      <c r="BU71" s="394"/>
      <c r="BV71" s="395"/>
    </row>
    <row r="72" spans="1:74" ht="14.25" customHeight="1" thickBot="1">
      <c r="A72" s="6"/>
      <c r="B72" s="68"/>
      <c r="C72" s="2821" t="s">
        <v>1244</v>
      </c>
      <c r="D72" s="2822"/>
      <c r="E72" s="2822"/>
      <c r="F72" s="2822"/>
      <c r="G72" s="2822"/>
      <c r="H72" s="2823"/>
      <c r="I72" s="2463" t="s">
        <v>1084</v>
      </c>
      <c r="J72" s="2464"/>
      <c r="K72" s="2464"/>
      <c r="L72" s="2464"/>
      <c r="M72" s="2464"/>
      <c r="N72" s="2464"/>
      <c r="O72" s="2464"/>
      <c r="P72" s="2464"/>
      <c r="Q72" s="2464"/>
      <c r="R72" s="618"/>
      <c r="S72" s="2465"/>
      <c r="T72" s="2465"/>
      <c r="U72" s="618" t="s">
        <v>149</v>
      </c>
      <c r="V72" s="619" t="s">
        <v>871</v>
      </c>
      <c r="W72" s="2421"/>
      <c r="X72" s="2421"/>
      <c r="Y72" s="620" t="s">
        <v>12</v>
      </c>
      <c r="Z72" s="621" t="s">
        <v>669</v>
      </c>
      <c r="AA72" s="177"/>
      <c r="AB72" s="1485" t="s">
        <v>993</v>
      </c>
      <c r="AC72" s="2826" t="s">
        <v>1245</v>
      </c>
      <c r="AD72" s="2826"/>
      <c r="AE72" s="2826"/>
      <c r="AF72" s="2826"/>
      <c r="AG72" s="2826"/>
      <c r="AH72" s="2826"/>
      <c r="AI72" s="2826"/>
      <c r="AJ72" s="2826"/>
      <c r="AK72" s="2826"/>
      <c r="AL72" s="2826"/>
      <c r="AM72" s="2826"/>
      <c r="AN72" s="2826"/>
      <c r="AO72" s="2826"/>
      <c r="AP72" s="2826"/>
      <c r="AQ72" s="2826"/>
      <c r="AR72" s="2826"/>
      <c r="AS72" s="2827"/>
      <c r="AT72" s="615"/>
      <c r="AW72" s="595"/>
      <c r="AX72" s="2428"/>
      <c r="AY72" s="286"/>
      <c r="BA72" s="2423">
        <v>31</v>
      </c>
      <c r="BB72" s="2424"/>
      <c r="BC72" s="2424"/>
      <c r="BD72" s="2425"/>
      <c r="BE72" s="2429"/>
      <c r="BF72" s="2430"/>
      <c r="BG72" s="2430"/>
      <c r="BH72" s="694" t="s">
        <v>582</v>
      </c>
      <c r="BI72" s="695"/>
      <c r="BJ72" s="393"/>
      <c r="BK72" s="455"/>
      <c r="BL72" s="456"/>
      <c r="BM72" s="2423">
        <v>31</v>
      </c>
      <c r="BN72" s="2424"/>
      <c r="BO72" s="2424"/>
      <c r="BP72" s="2425"/>
      <c r="BQ72" s="2426"/>
      <c r="BR72" s="2427"/>
      <c r="BS72" s="2427"/>
      <c r="BT72" s="694" t="s">
        <v>582</v>
      </c>
      <c r="BU72" s="695"/>
      <c r="BV72" s="393"/>
    </row>
    <row r="73" spans="1:74" ht="14.15" customHeight="1" thickTop="1">
      <c r="A73" s="6"/>
      <c r="B73" s="68"/>
      <c r="C73" s="2440" t="s">
        <v>233</v>
      </c>
      <c r="D73" s="2441"/>
      <c r="E73" s="2441"/>
      <c r="F73" s="2441"/>
      <c r="G73" s="2441"/>
      <c r="H73" s="2442"/>
      <c r="I73" s="2824"/>
      <c r="J73" s="2455" t="str">
        <f>IF(AY35=TRUE,(J60+SUM(S61:T67)+SUM(S70:T72)),"")</f>
        <v/>
      </c>
      <c r="K73" s="2455"/>
      <c r="L73" s="2457" t="s">
        <v>149</v>
      </c>
      <c r="M73" s="2457" t="s">
        <v>668</v>
      </c>
      <c r="N73" s="2455" t="str">
        <f>IF(AY35=TRUE,(N60+SUM(W61:X67)+SUM(W70:X72)),"")</f>
        <v/>
      </c>
      <c r="O73" s="2455"/>
      <c r="P73" s="2459" t="s">
        <v>12</v>
      </c>
      <c r="Q73" s="2461" t="s">
        <v>669</v>
      </c>
      <c r="R73" s="2440"/>
      <c r="S73" s="2455" t="str">
        <f>IF(AY36=TRUE,(S60+SUM(S61:T67)+SUM(S70:T72)),"")</f>
        <v/>
      </c>
      <c r="T73" s="2455"/>
      <c r="U73" s="2457" t="s">
        <v>149</v>
      </c>
      <c r="V73" s="2457" t="s">
        <v>668</v>
      </c>
      <c r="W73" s="2455" t="str">
        <f>IF(AY36=TRUE,(W60+SUM(W61:X67)+SUM(W70:X72)),"")</f>
        <v/>
      </c>
      <c r="X73" s="2455"/>
      <c r="Y73" s="2459" t="s">
        <v>12</v>
      </c>
      <c r="Z73" s="2461" t="s">
        <v>669</v>
      </c>
      <c r="AA73" s="70"/>
      <c r="AB73" s="275" t="s">
        <v>15</v>
      </c>
      <c r="AC73" s="2287" t="s">
        <v>240</v>
      </c>
      <c r="AD73" s="2287"/>
      <c r="AE73" s="2287"/>
      <c r="AF73" s="2287"/>
      <c r="AG73" s="2287"/>
      <c r="AH73" s="2287"/>
      <c r="AI73" s="2287"/>
      <c r="AJ73" s="2287"/>
      <c r="AK73" s="2287"/>
      <c r="AL73" s="2287"/>
      <c r="AM73" s="2287"/>
      <c r="AN73" s="2287"/>
      <c r="AO73" s="2287"/>
      <c r="AP73" s="2287"/>
      <c r="AQ73" s="2287"/>
      <c r="AR73" s="2287"/>
      <c r="AS73" s="2403"/>
      <c r="AT73" s="615"/>
      <c r="AW73" s="595"/>
      <c r="AX73" s="2428"/>
      <c r="AY73" s="286"/>
      <c r="BA73" s="2423">
        <v>32</v>
      </c>
      <c r="BB73" s="2424"/>
      <c r="BC73" s="2424"/>
      <c r="BD73" s="2425"/>
      <c r="BE73" s="2429"/>
      <c r="BF73" s="2430"/>
      <c r="BG73" s="2430"/>
      <c r="BH73" s="694" t="s">
        <v>582</v>
      </c>
      <c r="BI73" s="394"/>
      <c r="BJ73" s="395"/>
      <c r="BK73" s="455"/>
      <c r="BL73" s="456"/>
      <c r="BM73" s="2423">
        <v>32</v>
      </c>
      <c r="BN73" s="2424"/>
      <c r="BO73" s="2424"/>
      <c r="BP73" s="2425"/>
      <c r="BQ73" s="2426"/>
      <c r="BR73" s="2427"/>
      <c r="BS73" s="2427"/>
      <c r="BT73" s="694" t="s">
        <v>582</v>
      </c>
      <c r="BU73" s="394"/>
      <c r="BV73" s="395"/>
    </row>
    <row r="74" spans="1:74" ht="14.15" customHeight="1">
      <c r="A74" s="6"/>
      <c r="B74" s="68"/>
      <c r="C74" s="2443"/>
      <c r="D74" s="2444"/>
      <c r="E74" s="2444"/>
      <c r="F74" s="2444"/>
      <c r="G74" s="2444"/>
      <c r="H74" s="2445"/>
      <c r="I74" s="2825"/>
      <c r="J74" s="2456"/>
      <c r="K74" s="2456"/>
      <c r="L74" s="2458"/>
      <c r="M74" s="2458"/>
      <c r="N74" s="2456"/>
      <c r="O74" s="2456"/>
      <c r="P74" s="2460"/>
      <c r="Q74" s="2462"/>
      <c r="R74" s="2443"/>
      <c r="S74" s="2456"/>
      <c r="T74" s="2456"/>
      <c r="U74" s="2458"/>
      <c r="V74" s="2458"/>
      <c r="W74" s="2456"/>
      <c r="X74" s="2456"/>
      <c r="Y74" s="2460"/>
      <c r="Z74" s="2462"/>
      <c r="AA74" s="70"/>
      <c r="AC74" s="2287"/>
      <c r="AD74" s="2287"/>
      <c r="AE74" s="2287"/>
      <c r="AF74" s="2287"/>
      <c r="AG74" s="2287"/>
      <c r="AH74" s="2287"/>
      <c r="AI74" s="2287"/>
      <c r="AJ74" s="2287"/>
      <c r="AK74" s="2287"/>
      <c r="AL74" s="2287"/>
      <c r="AM74" s="2287"/>
      <c r="AN74" s="2287"/>
      <c r="AO74" s="2287"/>
      <c r="AP74" s="2287"/>
      <c r="AQ74" s="2287"/>
      <c r="AR74" s="2287"/>
      <c r="AS74" s="2403"/>
      <c r="AT74" s="595"/>
      <c r="AW74" s="104"/>
      <c r="AX74" s="2428"/>
      <c r="AY74" s="286"/>
      <c r="BA74" s="2423">
        <v>33</v>
      </c>
      <c r="BB74" s="2424"/>
      <c r="BC74" s="2424"/>
      <c r="BD74" s="2425"/>
      <c r="BE74" s="2429"/>
      <c r="BF74" s="2430"/>
      <c r="BG74" s="2430"/>
      <c r="BH74" s="694" t="s">
        <v>582</v>
      </c>
      <c r="BI74" s="394"/>
      <c r="BJ74" s="395"/>
      <c r="BK74" s="455"/>
      <c r="BL74" s="456"/>
      <c r="BM74" s="2423">
        <v>33</v>
      </c>
      <c r="BN74" s="2424"/>
      <c r="BO74" s="2424"/>
      <c r="BP74" s="2425"/>
      <c r="BQ74" s="2426"/>
      <c r="BR74" s="2427"/>
      <c r="BS74" s="2427"/>
      <c r="BT74" s="694" t="s">
        <v>582</v>
      </c>
      <c r="BU74" s="394"/>
      <c r="BV74" s="395"/>
    </row>
    <row r="75" spans="1:74" ht="14.15" customHeight="1">
      <c r="A75" s="6"/>
      <c r="B75" s="68"/>
      <c r="C75" s="607"/>
      <c r="D75" s="607"/>
      <c r="E75" s="607"/>
      <c r="F75" s="607"/>
      <c r="G75" s="607"/>
      <c r="H75" s="607"/>
      <c r="I75" s="601"/>
      <c r="J75" s="601"/>
      <c r="K75" s="601"/>
      <c r="L75" s="601"/>
      <c r="M75" s="601"/>
      <c r="N75" s="601"/>
      <c r="O75" s="601"/>
      <c r="P75" s="601"/>
      <c r="Q75" s="601"/>
      <c r="R75" s="601"/>
      <c r="S75" s="596"/>
      <c r="T75" s="596"/>
      <c r="U75" s="601"/>
      <c r="V75" s="276"/>
      <c r="W75" s="608"/>
      <c r="X75" s="608"/>
      <c r="Y75" s="597"/>
      <c r="Z75" s="65"/>
      <c r="AA75" s="70"/>
      <c r="AB75" s="602" t="s">
        <v>1087</v>
      </c>
      <c r="AC75" s="2401" t="s">
        <v>1086</v>
      </c>
      <c r="AD75" s="2401"/>
      <c r="AE75" s="2401"/>
      <c r="AF75" s="2401"/>
      <c r="AG75" s="2401"/>
      <c r="AH75" s="2401"/>
      <c r="AI75" s="2401"/>
      <c r="AJ75" s="2401"/>
      <c r="AK75" s="2401"/>
      <c r="AL75" s="2401"/>
      <c r="AM75" s="2401"/>
      <c r="AN75" s="2401"/>
      <c r="AO75" s="2401"/>
      <c r="AP75" s="2401"/>
      <c r="AQ75" s="2401"/>
      <c r="AR75" s="2401"/>
      <c r="AS75" s="2437"/>
      <c r="AT75" s="595"/>
      <c r="AW75" s="104"/>
      <c r="AX75" s="104"/>
      <c r="AY75" s="286"/>
      <c r="BA75" s="2423">
        <v>34</v>
      </c>
      <c r="BB75" s="2424"/>
      <c r="BC75" s="2424"/>
      <c r="BD75" s="2425"/>
      <c r="BE75" s="2429"/>
      <c r="BF75" s="2430"/>
      <c r="BG75" s="2430"/>
      <c r="BH75" s="694" t="s">
        <v>582</v>
      </c>
      <c r="BI75" s="394"/>
      <c r="BJ75" s="395"/>
      <c r="BK75" s="455"/>
      <c r="BL75" s="456"/>
      <c r="BM75" s="2423">
        <v>34</v>
      </c>
      <c r="BN75" s="2424"/>
      <c r="BO75" s="2424"/>
      <c r="BP75" s="2425"/>
      <c r="BQ75" s="2426"/>
      <c r="BR75" s="2427"/>
      <c r="BS75" s="2427"/>
      <c r="BT75" s="694" t="s">
        <v>582</v>
      </c>
      <c r="BU75" s="394"/>
      <c r="BV75" s="395"/>
    </row>
    <row r="76" spans="1:74" ht="14.15" customHeight="1">
      <c r="A76" s="6"/>
      <c r="B76" s="68"/>
      <c r="D76" s="6" t="s">
        <v>1617</v>
      </c>
      <c r="E76" s="72"/>
      <c r="F76" s="72"/>
      <c r="G76" s="72"/>
      <c r="H76" s="72"/>
      <c r="I76" s="72"/>
      <c r="J76" s="72"/>
      <c r="K76" s="72"/>
      <c r="L76" s="72"/>
      <c r="M76" s="72"/>
      <c r="N76" s="72"/>
      <c r="O76" s="72"/>
      <c r="P76" s="72"/>
      <c r="Q76" s="72"/>
      <c r="R76" s="72"/>
      <c r="S76" s="10"/>
      <c r="T76" s="10"/>
      <c r="U76" s="10"/>
      <c r="V76" s="10"/>
      <c r="W76" s="10"/>
      <c r="X76" s="10"/>
      <c r="Y76" s="10"/>
      <c r="AA76" s="70"/>
      <c r="AB76" s="66"/>
      <c r="AC76" s="615"/>
      <c r="AD76" s="615"/>
      <c r="AE76" s="615"/>
      <c r="AF76" s="615"/>
      <c r="AG76" s="615"/>
      <c r="AH76" s="615"/>
      <c r="AI76" s="615"/>
      <c r="AJ76" s="615"/>
      <c r="AK76" s="615"/>
      <c r="AL76" s="615"/>
      <c r="AM76" s="615"/>
      <c r="AN76" s="615"/>
      <c r="AO76" s="615"/>
      <c r="AP76" s="615"/>
      <c r="AQ76" s="615"/>
      <c r="AR76" s="615"/>
      <c r="AS76" s="616"/>
      <c r="AT76" s="595"/>
      <c r="AU76" s="595"/>
      <c r="AV76" s="595"/>
      <c r="AW76" s="104"/>
      <c r="AX76" s="104"/>
      <c r="AY76" s="286"/>
      <c r="BA76" s="2423">
        <v>35</v>
      </c>
      <c r="BB76" s="2424"/>
      <c r="BC76" s="2424"/>
      <c r="BD76" s="2425"/>
      <c r="BE76" s="2429"/>
      <c r="BF76" s="2430"/>
      <c r="BG76" s="2430"/>
      <c r="BH76" s="694" t="s">
        <v>582</v>
      </c>
      <c r="BI76" s="394"/>
      <c r="BJ76" s="395"/>
      <c r="BK76" s="455"/>
      <c r="BL76" s="456"/>
      <c r="BM76" s="2423">
        <v>35</v>
      </c>
      <c r="BN76" s="2424"/>
      <c r="BO76" s="2424"/>
      <c r="BP76" s="2425"/>
      <c r="BQ76" s="2426"/>
      <c r="BR76" s="2427"/>
      <c r="BS76" s="2427"/>
      <c r="BT76" s="694" t="s">
        <v>582</v>
      </c>
      <c r="BU76" s="394"/>
      <c r="BV76" s="395"/>
    </row>
    <row r="77" spans="1:74" ht="14.15" customHeight="1">
      <c r="A77" s="6"/>
      <c r="B77" s="68"/>
      <c r="S77" s="6"/>
      <c r="T77" s="96"/>
      <c r="U77" s="96"/>
      <c r="V77" s="97"/>
      <c r="W77" s="98"/>
      <c r="X77" s="98"/>
      <c r="Y77" s="6"/>
      <c r="AA77" s="70"/>
      <c r="AB77" s="276" t="s">
        <v>40</v>
      </c>
      <c r="AC77" s="2401" t="s">
        <v>716</v>
      </c>
      <c r="AD77" s="2401"/>
      <c r="AE77" s="2401"/>
      <c r="AF77" s="2401"/>
      <c r="AG77" s="2401"/>
      <c r="AH77" s="2401"/>
      <c r="AI77" s="2401"/>
      <c r="AJ77" s="2401"/>
      <c r="AK77" s="2401"/>
      <c r="AL77" s="2401"/>
      <c r="AM77" s="2401"/>
      <c r="AN77" s="2401"/>
      <c r="AO77" s="2401"/>
      <c r="AP77" s="2401"/>
      <c r="AQ77" s="2401"/>
      <c r="AR77" s="2401"/>
      <c r="AS77" s="2437"/>
      <c r="AT77" s="595"/>
      <c r="AU77" s="595"/>
      <c r="AV77" s="595"/>
      <c r="AW77" s="84"/>
      <c r="AX77" s="84"/>
      <c r="AY77" s="286"/>
      <c r="BA77" s="2423">
        <v>36</v>
      </c>
      <c r="BB77" s="2424"/>
      <c r="BC77" s="2424"/>
      <c r="BD77" s="2425"/>
      <c r="BE77" s="2429"/>
      <c r="BF77" s="2430"/>
      <c r="BG77" s="2430"/>
      <c r="BH77" s="694" t="s">
        <v>582</v>
      </c>
      <c r="BI77" s="695"/>
      <c r="BJ77" s="393"/>
      <c r="BK77" s="455"/>
      <c r="BL77" s="456"/>
      <c r="BM77" s="2423">
        <v>36</v>
      </c>
      <c r="BN77" s="2424"/>
      <c r="BO77" s="2424"/>
      <c r="BP77" s="2425"/>
      <c r="BQ77" s="2426"/>
      <c r="BR77" s="2427"/>
      <c r="BS77" s="2427"/>
      <c r="BT77" s="694" t="s">
        <v>582</v>
      </c>
      <c r="BU77" s="695"/>
      <c r="BV77" s="393"/>
    </row>
    <row r="78" spans="1:74" ht="14.15" customHeight="1">
      <c r="A78" s="6"/>
      <c r="B78" s="68"/>
      <c r="D78" s="6" t="s">
        <v>1618</v>
      </c>
      <c r="T78" s="6"/>
      <c r="U78" s="6"/>
      <c r="V78" s="6"/>
      <c r="AA78" s="70"/>
      <c r="AB78" s="276"/>
      <c r="AC78" s="2401"/>
      <c r="AD78" s="2401"/>
      <c r="AE78" s="2401"/>
      <c r="AF78" s="2401"/>
      <c r="AG78" s="2401"/>
      <c r="AH78" s="2401"/>
      <c r="AI78" s="2401"/>
      <c r="AJ78" s="2401"/>
      <c r="AK78" s="2401"/>
      <c r="AL78" s="2401"/>
      <c r="AM78" s="2401"/>
      <c r="AN78" s="2401"/>
      <c r="AO78" s="2401"/>
      <c r="AP78" s="2401"/>
      <c r="AQ78" s="2401"/>
      <c r="AR78" s="2401"/>
      <c r="AS78" s="2437"/>
      <c r="AT78" s="104"/>
      <c r="AU78" s="104"/>
      <c r="AV78" s="104"/>
      <c r="AW78" s="84"/>
      <c r="AX78" s="84"/>
      <c r="AY78" s="286"/>
      <c r="BA78" s="2423">
        <v>37</v>
      </c>
      <c r="BB78" s="2424"/>
      <c r="BC78" s="2424"/>
      <c r="BD78" s="2425"/>
      <c r="BE78" s="2429"/>
      <c r="BF78" s="2430"/>
      <c r="BG78" s="2430"/>
      <c r="BH78" s="694" t="s">
        <v>582</v>
      </c>
      <c r="BI78" s="394"/>
      <c r="BJ78" s="395"/>
      <c r="BK78" s="455"/>
      <c r="BL78" s="456"/>
      <c r="BM78" s="2423">
        <v>37</v>
      </c>
      <c r="BN78" s="2424"/>
      <c r="BO78" s="2424"/>
      <c r="BP78" s="2425"/>
      <c r="BQ78" s="2426"/>
      <c r="BR78" s="2427"/>
      <c r="BS78" s="2427"/>
      <c r="BT78" s="694" t="s">
        <v>582</v>
      </c>
      <c r="BU78" s="394"/>
      <c r="BV78" s="395"/>
    </row>
    <row r="79" spans="1:74" ht="14.15" customHeight="1">
      <c r="A79" s="6"/>
      <c r="B79" s="68"/>
      <c r="S79" s="6"/>
      <c r="T79" s="96"/>
      <c r="U79" s="96"/>
      <c r="V79" s="97"/>
      <c r="W79" s="98"/>
      <c r="X79" s="98"/>
      <c r="Y79" s="6"/>
      <c r="AA79" s="177"/>
      <c r="AB79" s="197" t="s">
        <v>1103</v>
      </c>
      <c r="AC79" s="2401" t="s">
        <v>2062</v>
      </c>
      <c r="AD79" s="2401"/>
      <c r="AE79" s="2401"/>
      <c r="AF79" s="2401"/>
      <c r="AG79" s="2401"/>
      <c r="AH79" s="2401"/>
      <c r="AI79" s="2401"/>
      <c r="AJ79" s="2401"/>
      <c r="AK79" s="2401"/>
      <c r="AL79" s="2401"/>
      <c r="AM79" s="2401"/>
      <c r="AN79" s="2401"/>
      <c r="AO79" s="2401"/>
      <c r="AP79" s="2401"/>
      <c r="AQ79" s="2401"/>
      <c r="AR79" s="2401"/>
      <c r="AS79" s="2437"/>
      <c r="AT79" s="104"/>
      <c r="AU79" s="104"/>
      <c r="AV79" s="104"/>
      <c r="AY79" s="286"/>
      <c r="BA79" s="2423">
        <v>38</v>
      </c>
      <c r="BB79" s="2424"/>
      <c r="BC79" s="2424"/>
      <c r="BD79" s="2425"/>
      <c r="BE79" s="2429"/>
      <c r="BF79" s="2430"/>
      <c r="BG79" s="2430"/>
      <c r="BH79" s="694" t="s">
        <v>582</v>
      </c>
      <c r="BI79" s="394"/>
      <c r="BJ79" s="395"/>
      <c r="BK79" s="455"/>
      <c r="BL79" s="456"/>
      <c r="BM79" s="2423">
        <v>38</v>
      </c>
      <c r="BN79" s="2424"/>
      <c r="BO79" s="2424"/>
      <c r="BP79" s="2425"/>
      <c r="BQ79" s="2426"/>
      <c r="BR79" s="2427"/>
      <c r="BS79" s="2427"/>
      <c r="BT79" s="694" t="s">
        <v>582</v>
      </c>
      <c r="BU79" s="394"/>
      <c r="BV79" s="395"/>
    </row>
    <row r="80" spans="1:74" ht="14.15" customHeight="1" thickBot="1">
      <c r="A80" s="6"/>
      <c r="B80" s="106"/>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59"/>
      <c r="AC80" s="2438"/>
      <c r="AD80" s="2438"/>
      <c r="AE80" s="2438"/>
      <c r="AF80" s="2438"/>
      <c r="AG80" s="2438"/>
      <c r="AH80" s="2438"/>
      <c r="AI80" s="2438"/>
      <c r="AJ80" s="2438"/>
      <c r="AK80" s="2438"/>
      <c r="AL80" s="2438"/>
      <c r="AM80" s="2438"/>
      <c r="AN80" s="2438"/>
      <c r="AO80" s="2438"/>
      <c r="AP80" s="2438"/>
      <c r="AQ80" s="2438"/>
      <c r="AR80" s="2438"/>
      <c r="AS80" s="2439"/>
      <c r="AT80" s="104"/>
      <c r="AU80" s="104"/>
      <c r="AV80" s="104"/>
      <c r="BA80" s="2423">
        <v>39</v>
      </c>
      <c r="BB80" s="2424"/>
      <c r="BC80" s="2424"/>
      <c r="BD80" s="2425"/>
      <c r="BE80" s="2429"/>
      <c r="BF80" s="2430"/>
      <c r="BG80" s="2430"/>
      <c r="BH80" s="694" t="s">
        <v>582</v>
      </c>
      <c r="BI80" s="394"/>
      <c r="BJ80" s="395"/>
      <c r="BK80" s="455"/>
      <c r="BL80" s="456"/>
      <c r="BM80" s="2423">
        <v>39</v>
      </c>
      <c r="BN80" s="2424"/>
      <c r="BO80" s="2424"/>
      <c r="BP80" s="2425"/>
      <c r="BQ80" s="2426"/>
      <c r="BR80" s="2427"/>
      <c r="BS80" s="2427"/>
      <c r="BT80" s="694" t="s">
        <v>582</v>
      </c>
      <c r="BU80" s="394"/>
      <c r="BV80" s="395"/>
    </row>
    <row r="81" spans="1:74" ht="14.15" customHeight="1">
      <c r="A81" s="6"/>
      <c r="B81" s="6"/>
      <c r="AA81" s="112"/>
      <c r="AC81" s="104"/>
      <c r="AD81" s="104"/>
      <c r="AE81" s="104"/>
      <c r="AF81" s="104"/>
      <c r="AG81" s="104"/>
      <c r="AH81" s="104"/>
      <c r="AI81" s="104"/>
      <c r="AJ81" s="104"/>
      <c r="AK81" s="104"/>
      <c r="AL81" s="104"/>
      <c r="AM81" s="104"/>
      <c r="AN81" s="104"/>
      <c r="AO81" s="104"/>
      <c r="AP81" s="104"/>
      <c r="AQ81" s="104"/>
      <c r="AR81" s="104"/>
      <c r="AS81" s="104"/>
      <c r="BA81" s="2423">
        <v>40</v>
      </c>
      <c r="BB81" s="2424"/>
      <c r="BC81" s="2424"/>
      <c r="BD81" s="2425"/>
      <c r="BE81" s="2429"/>
      <c r="BF81" s="2430"/>
      <c r="BG81" s="2430"/>
      <c r="BH81" s="694" t="s">
        <v>582</v>
      </c>
      <c r="BI81" s="394"/>
      <c r="BJ81" s="395"/>
      <c r="BK81" s="455"/>
      <c r="BL81" s="456"/>
      <c r="BM81" s="2423">
        <v>40</v>
      </c>
      <c r="BN81" s="2424"/>
      <c r="BO81" s="2424"/>
      <c r="BP81" s="2425"/>
      <c r="BQ81" s="2426"/>
      <c r="BR81" s="2427"/>
      <c r="BS81" s="2427"/>
      <c r="BT81" s="694" t="s">
        <v>582</v>
      </c>
      <c r="BU81" s="394"/>
      <c r="BV81" s="395"/>
    </row>
    <row r="82" spans="1:74" ht="14.15" customHeight="1">
      <c r="A82" s="6"/>
      <c r="B82" s="6"/>
      <c r="AC82" s="104"/>
      <c r="AD82" s="104"/>
      <c r="AE82" s="104"/>
      <c r="AF82" s="104"/>
      <c r="AG82" s="104"/>
      <c r="AH82" s="104"/>
      <c r="AI82" s="104"/>
      <c r="AJ82" s="104"/>
      <c r="AK82" s="104"/>
      <c r="AL82" s="104"/>
      <c r="AM82" s="104"/>
      <c r="AN82" s="104"/>
      <c r="AO82" s="104"/>
      <c r="AP82" s="104"/>
      <c r="AQ82" s="104"/>
      <c r="AR82" s="104"/>
      <c r="AS82" s="104"/>
      <c r="AY82" s="457"/>
      <c r="BA82" s="2423">
        <v>41</v>
      </c>
      <c r="BB82" s="2424"/>
      <c r="BC82" s="2424"/>
      <c r="BD82" s="2425"/>
      <c r="BE82" s="2429"/>
      <c r="BF82" s="2430"/>
      <c r="BG82" s="2430"/>
      <c r="BH82" s="694" t="s">
        <v>582</v>
      </c>
      <c r="BI82" s="695"/>
      <c r="BJ82" s="393"/>
      <c r="BK82" s="455"/>
      <c r="BL82" s="456"/>
      <c r="BM82" s="2423">
        <v>41</v>
      </c>
      <c r="BN82" s="2424"/>
      <c r="BO82" s="2424"/>
      <c r="BP82" s="2425"/>
      <c r="BQ82" s="2426"/>
      <c r="BR82" s="2427"/>
      <c r="BS82" s="2427"/>
      <c r="BT82" s="694" t="s">
        <v>582</v>
      </c>
      <c r="BU82" s="695"/>
      <c r="BV82" s="393"/>
    </row>
    <row r="83" spans="1:74" ht="14.15" customHeight="1">
      <c r="A83" s="6"/>
      <c r="B83" s="6"/>
      <c r="AC83" s="104"/>
      <c r="AD83" s="104"/>
      <c r="AE83" s="104"/>
      <c r="AF83" s="104"/>
      <c r="AG83" s="104"/>
      <c r="AH83" s="104"/>
      <c r="AI83" s="104"/>
      <c r="AJ83" s="104"/>
      <c r="AK83" s="104"/>
      <c r="AL83" s="104"/>
      <c r="AM83" s="104"/>
      <c r="AN83" s="104"/>
      <c r="AO83" s="104"/>
      <c r="AP83" s="104"/>
      <c r="AQ83" s="104"/>
      <c r="AR83" s="104"/>
      <c r="AS83" s="104"/>
      <c r="AY83" s="457"/>
      <c r="BA83" s="2423">
        <v>42</v>
      </c>
      <c r="BB83" s="2424"/>
      <c r="BC83" s="2424"/>
      <c r="BD83" s="2425"/>
      <c r="BE83" s="2429"/>
      <c r="BF83" s="2430"/>
      <c r="BG83" s="2430"/>
      <c r="BH83" s="694" t="s">
        <v>582</v>
      </c>
      <c r="BI83" s="394"/>
      <c r="BJ83" s="395"/>
      <c r="BK83" s="455"/>
      <c r="BL83" s="456"/>
      <c r="BM83" s="2423">
        <v>42</v>
      </c>
      <c r="BN83" s="2424"/>
      <c r="BO83" s="2424"/>
      <c r="BP83" s="2425"/>
      <c r="BQ83" s="2426"/>
      <c r="BR83" s="2427"/>
      <c r="BS83" s="2427"/>
      <c r="BT83" s="694" t="s">
        <v>582</v>
      </c>
      <c r="BU83" s="394"/>
      <c r="BV83" s="395"/>
    </row>
    <row r="84" spans="1:74" ht="14.15" customHeight="1">
      <c r="A84" s="6"/>
      <c r="B84" s="6"/>
      <c r="AY84" s="457"/>
      <c r="BA84" s="2423">
        <v>43</v>
      </c>
      <c r="BB84" s="2424"/>
      <c r="BC84" s="2424"/>
      <c r="BD84" s="2425"/>
      <c r="BE84" s="2429"/>
      <c r="BF84" s="2430"/>
      <c r="BG84" s="2430"/>
      <c r="BH84" s="694" t="s">
        <v>582</v>
      </c>
      <c r="BI84" s="394"/>
      <c r="BJ84" s="395"/>
      <c r="BK84" s="455"/>
      <c r="BL84" s="456"/>
      <c r="BM84" s="2423">
        <v>43</v>
      </c>
      <c r="BN84" s="2424"/>
      <c r="BO84" s="2424"/>
      <c r="BP84" s="2425"/>
      <c r="BQ84" s="2426"/>
      <c r="BR84" s="2427"/>
      <c r="BS84" s="2427"/>
      <c r="BT84" s="694" t="s">
        <v>582</v>
      </c>
      <c r="BU84" s="394"/>
      <c r="BV84" s="395"/>
    </row>
    <row r="85" spans="1:74" ht="14.15" customHeight="1">
      <c r="B85" s="6"/>
      <c r="AY85" s="457"/>
      <c r="BA85" s="2423">
        <v>44</v>
      </c>
      <c r="BB85" s="2424"/>
      <c r="BC85" s="2424"/>
      <c r="BD85" s="2425"/>
      <c r="BE85" s="2426"/>
      <c r="BF85" s="2427"/>
      <c r="BG85" s="2427"/>
      <c r="BH85" s="694" t="s">
        <v>582</v>
      </c>
      <c r="BI85" s="394"/>
      <c r="BJ85" s="395"/>
      <c r="BK85" s="455"/>
      <c r="BL85" s="456"/>
      <c r="BM85" s="2423">
        <v>44</v>
      </c>
      <c r="BN85" s="2424"/>
      <c r="BO85" s="2424"/>
      <c r="BP85" s="2425"/>
      <c r="BQ85" s="2426"/>
      <c r="BR85" s="2427"/>
      <c r="BS85" s="2427"/>
      <c r="BT85" s="694" t="s">
        <v>582</v>
      </c>
      <c r="BU85" s="394"/>
      <c r="BV85" s="395"/>
    </row>
    <row r="86" spans="1:74" ht="14.15" customHeight="1">
      <c r="B86" s="6"/>
      <c r="BA86" s="2423">
        <v>45</v>
      </c>
      <c r="BB86" s="2424"/>
      <c r="BC86" s="2424"/>
      <c r="BD86" s="2425"/>
      <c r="BE86" s="2426"/>
      <c r="BF86" s="2427"/>
      <c r="BG86" s="2427"/>
      <c r="BH86" s="694" t="s">
        <v>582</v>
      </c>
      <c r="BI86" s="394"/>
      <c r="BJ86" s="395"/>
      <c r="BK86" s="455"/>
      <c r="BL86" s="456"/>
      <c r="BM86" s="2423">
        <v>45</v>
      </c>
      <c r="BN86" s="2424"/>
      <c r="BO86" s="2424"/>
      <c r="BP86" s="2425"/>
      <c r="BQ86" s="2426"/>
      <c r="BR86" s="2427"/>
      <c r="BS86" s="2427"/>
      <c r="BT86" s="694" t="s">
        <v>582</v>
      </c>
      <c r="BU86" s="394"/>
      <c r="BV86" s="395"/>
    </row>
    <row r="87" spans="1:74" ht="14.15" customHeight="1">
      <c r="B87" s="6"/>
      <c r="BA87" s="2423">
        <v>46</v>
      </c>
      <c r="BB87" s="2424"/>
      <c r="BC87" s="2424"/>
      <c r="BD87" s="2425"/>
      <c r="BE87" s="2426"/>
      <c r="BF87" s="2427"/>
      <c r="BG87" s="2427"/>
      <c r="BH87" s="694" t="s">
        <v>582</v>
      </c>
      <c r="BI87" s="695"/>
      <c r="BJ87" s="393"/>
      <c r="BK87" s="455"/>
      <c r="BL87" s="456"/>
      <c r="BM87" s="2423">
        <v>46</v>
      </c>
      <c r="BN87" s="2424"/>
      <c r="BO87" s="2424"/>
      <c r="BP87" s="2425"/>
      <c r="BQ87" s="2426"/>
      <c r="BR87" s="2427"/>
      <c r="BS87" s="2427"/>
      <c r="BT87" s="694" t="s">
        <v>582</v>
      </c>
      <c r="BU87" s="695"/>
      <c r="BV87" s="393"/>
    </row>
    <row r="88" spans="1:74" ht="14.15" customHeight="1">
      <c r="B88" s="6"/>
      <c r="AA88" s="6"/>
      <c r="BA88" s="2423">
        <v>47</v>
      </c>
      <c r="BB88" s="2424"/>
      <c r="BC88" s="2424"/>
      <c r="BD88" s="2425"/>
      <c r="BE88" s="2426"/>
      <c r="BF88" s="2427"/>
      <c r="BG88" s="2427"/>
      <c r="BH88" s="694" t="s">
        <v>582</v>
      </c>
      <c r="BI88" s="394"/>
      <c r="BJ88" s="395"/>
      <c r="BK88" s="455"/>
      <c r="BL88" s="456"/>
      <c r="BM88" s="2423">
        <v>47</v>
      </c>
      <c r="BN88" s="2424"/>
      <c r="BO88" s="2424"/>
      <c r="BP88" s="2425"/>
      <c r="BQ88" s="2426"/>
      <c r="BR88" s="2427"/>
      <c r="BS88" s="2427"/>
      <c r="BT88" s="694" t="s">
        <v>582</v>
      </c>
      <c r="BU88" s="394"/>
      <c r="BV88" s="395"/>
    </row>
    <row r="89" spans="1:74" ht="14.15" customHeight="1">
      <c r="A89" s="6"/>
      <c r="BA89" s="2423">
        <v>48</v>
      </c>
      <c r="BB89" s="2424"/>
      <c r="BC89" s="2424"/>
      <c r="BD89" s="2425"/>
      <c r="BE89" s="2426"/>
      <c r="BF89" s="2427"/>
      <c r="BG89" s="2427"/>
      <c r="BH89" s="694" t="s">
        <v>582</v>
      </c>
      <c r="BI89" s="394"/>
      <c r="BJ89" s="395"/>
      <c r="BK89" s="455"/>
      <c r="BL89" s="456"/>
      <c r="BM89" s="2423">
        <v>48</v>
      </c>
      <c r="BN89" s="2424"/>
      <c r="BO89" s="2424"/>
      <c r="BP89" s="2425"/>
      <c r="BQ89" s="2426"/>
      <c r="BR89" s="2427"/>
      <c r="BS89" s="2427"/>
      <c r="BT89" s="694" t="s">
        <v>582</v>
      </c>
      <c r="BU89" s="394"/>
      <c r="BV89" s="395"/>
    </row>
    <row r="90" spans="1:74" ht="14.15" customHeight="1">
      <c r="A90" s="6"/>
      <c r="BA90" s="2423">
        <v>49</v>
      </c>
      <c r="BB90" s="2424"/>
      <c r="BC90" s="2424"/>
      <c r="BD90" s="2425"/>
      <c r="BE90" s="2426"/>
      <c r="BF90" s="2427"/>
      <c r="BG90" s="2427"/>
      <c r="BH90" s="694" t="s">
        <v>582</v>
      </c>
      <c r="BI90" s="394"/>
      <c r="BJ90" s="395"/>
      <c r="BK90" s="455"/>
      <c r="BL90" s="456"/>
      <c r="BM90" s="2423">
        <v>49</v>
      </c>
      <c r="BN90" s="2424"/>
      <c r="BO90" s="2424"/>
      <c r="BP90" s="2425"/>
      <c r="BQ90" s="2426"/>
      <c r="BR90" s="2427"/>
      <c r="BS90" s="2427"/>
      <c r="BT90" s="694" t="s">
        <v>582</v>
      </c>
      <c r="BU90" s="394"/>
      <c r="BV90" s="395"/>
    </row>
    <row r="91" spans="1:74" ht="14.15" customHeight="1">
      <c r="BA91" s="2423">
        <v>50</v>
      </c>
      <c r="BB91" s="2424"/>
      <c r="BC91" s="2424"/>
      <c r="BD91" s="2425"/>
      <c r="BE91" s="2426"/>
      <c r="BF91" s="2427"/>
      <c r="BG91" s="2427"/>
      <c r="BH91" s="694" t="s">
        <v>582</v>
      </c>
      <c r="BI91" s="394"/>
      <c r="BJ91" s="395"/>
      <c r="BK91" s="455"/>
      <c r="BL91" s="456"/>
      <c r="BM91" s="2423">
        <v>50</v>
      </c>
      <c r="BN91" s="2424"/>
      <c r="BO91" s="2424"/>
      <c r="BP91" s="2425"/>
      <c r="BQ91" s="2426"/>
      <c r="BR91" s="2427"/>
      <c r="BS91" s="2427"/>
      <c r="BT91" s="694" t="s">
        <v>582</v>
      </c>
      <c r="BU91" s="394"/>
      <c r="BV91" s="395"/>
    </row>
    <row r="92" spans="1:74" ht="14.15" customHeight="1">
      <c r="BA92" s="2423">
        <v>51</v>
      </c>
      <c r="BB92" s="2424"/>
      <c r="BC92" s="2424"/>
      <c r="BD92" s="2425"/>
      <c r="BE92" s="2426"/>
      <c r="BF92" s="2427"/>
      <c r="BG92" s="2427"/>
      <c r="BH92" s="694" t="s">
        <v>582</v>
      </c>
      <c r="BI92" s="695"/>
      <c r="BJ92" s="393"/>
      <c r="BK92" s="455"/>
      <c r="BL92" s="456"/>
      <c r="BM92" s="2423">
        <v>51</v>
      </c>
      <c r="BN92" s="2424"/>
      <c r="BO92" s="2424"/>
      <c r="BP92" s="2425"/>
      <c r="BQ92" s="2426"/>
      <c r="BR92" s="2427"/>
      <c r="BS92" s="2427"/>
      <c r="BT92" s="694" t="s">
        <v>582</v>
      </c>
      <c r="BU92" s="695"/>
      <c r="BV92" s="393"/>
    </row>
    <row r="93" spans="1:74" ht="14.15" customHeight="1">
      <c r="B93" s="6"/>
      <c r="BA93" s="2423">
        <v>52</v>
      </c>
      <c r="BB93" s="2424"/>
      <c r="BC93" s="2424"/>
      <c r="BD93" s="2425"/>
      <c r="BE93" s="2426"/>
      <c r="BF93" s="2427"/>
      <c r="BG93" s="2427"/>
      <c r="BH93" s="694" t="s">
        <v>582</v>
      </c>
      <c r="BI93" s="394"/>
      <c r="BJ93" s="395"/>
      <c r="BK93" s="455"/>
      <c r="BL93" s="456"/>
      <c r="BM93" s="2423">
        <v>52</v>
      </c>
      <c r="BN93" s="2424"/>
      <c r="BO93" s="2424"/>
      <c r="BP93" s="2425"/>
      <c r="BQ93" s="2426"/>
      <c r="BR93" s="2427"/>
      <c r="BS93" s="2427"/>
      <c r="BT93" s="694" t="s">
        <v>582</v>
      </c>
      <c r="BU93" s="394"/>
      <c r="BV93" s="395"/>
    </row>
    <row r="94" spans="1:74" ht="14.15" customHeight="1">
      <c r="B94" s="6"/>
      <c r="BA94" s="2423">
        <v>53</v>
      </c>
      <c r="BB94" s="2424"/>
      <c r="BC94" s="2424"/>
      <c r="BD94" s="2425"/>
      <c r="BE94" s="2426"/>
      <c r="BF94" s="2427"/>
      <c r="BG94" s="2427"/>
      <c r="BH94" s="694" t="s">
        <v>582</v>
      </c>
      <c r="BI94" s="394"/>
      <c r="BJ94" s="395"/>
      <c r="BK94" s="455"/>
      <c r="BL94" s="456"/>
      <c r="BM94" s="2423">
        <v>53</v>
      </c>
      <c r="BN94" s="2424"/>
      <c r="BO94" s="2424"/>
      <c r="BP94" s="2425"/>
      <c r="BQ94" s="2426"/>
      <c r="BR94" s="2427"/>
      <c r="BS94" s="2427"/>
      <c r="BT94" s="694" t="s">
        <v>582</v>
      </c>
      <c r="BU94" s="394"/>
      <c r="BV94" s="395"/>
    </row>
    <row r="95" spans="1:74" ht="14.15" customHeight="1">
      <c r="BA95" s="2423">
        <v>54</v>
      </c>
      <c r="BB95" s="2424"/>
      <c r="BC95" s="2424"/>
      <c r="BD95" s="2425"/>
      <c r="BE95" s="2426"/>
      <c r="BF95" s="2427"/>
      <c r="BG95" s="2427"/>
      <c r="BH95" s="694" t="s">
        <v>582</v>
      </c>
      <c r="BI95" s="394"/>
      <c r="BJ95" s="395"/>
      <c r="BK95" s="455"/>
      <c r="BL95" s="456"/>
      <c r="BM95" s="2423">
        <v>54</v>
      </c>
      <c r="BN95" s="2424"/>
      <c r="BO95" s="2424"/>
      <c r="BP95" s="2425"/>
      <c r="BQ95" s="2426"/>
      <c r="BR95" s="2427"/>
      <c r="BS95" s="2427"/>
      <c r="BT95" s="694" t="s">
        <v>582</v>
      </c>
      <c r="BU95" s="394"/>
      <c r="BV95" s="395"/>
    </row>
    <row r="96" spans="1:74" ht="14.15" customHeight="1">
      <c r="BA96" s="2423">
        <v>55</v>
      </c>
      <c r="BB96" s="2424"/>
      <c r="BC96" s="2424"/>
      <c r="BD96" s="2425"/>
      <c r="BE96" s="2426"/>
      <c r="BF96" s="2427"/>
      <c r="BG96" s="2427"/>
      <c r="BH96" s="694" t="s">
        <v>582</v>
      </c>
      <c r="BI96" s="394"/>
      <c r="BJ96" s="395"/>
      <c r="BK96" s="455"/>
      <c r="BL96" s="456"/>
      <c r="BM96" s="2423">
        <v>55</v>
      </c>
      <c r="BN96" s="2424"/>
      <c r="BO96" s="2424"/>
      <c r="BP96" s="2425"/>
      <c r="BQ96" s="2426"/>
      <c r="BR96" s="2427"/>
      <c r="BS96" s="2427"/>
      <c r="BT96" s="694" t="s">
        <v>582</v>
      </c>
      <c r="BU96" s="394"/>
      <c r="BV96" s="395"/>
    </row>
    <row r="97" spans="53:74" ht="14.15" customHeight="1">
      <c r="BA97" s="2423">
        <v>56</v>
      </c>
      <c r="BB97" s="2424"/>
      <c r="BC97" s="2424"/>
      <c r="BD97" s="2425"/>
      <c r="BE97" s="2426"/>
      <c r="BF97" s="2427"/>
      <c r="BG97" s="2427"/>
      <c r="BH97" s="694" t="s">
        <v>582</v>
      </c>
      <c r="BI97" s="695"/>
      <c r="BJ97" s="393"/>
      <c r="BK97" s="455"/>
      <c r="BL97" s="456"/>
      <c r="BM97" s="2423">
        <v>56</v>
      </c>
      <c r="BN97" s="2424"/>
      <c r="BO97" s="2424"/>
      <c r="BP97" s="2425"/>
      <c r="BQ97" s="2426"/>
      <c r="BR97" s="2427"/>
      <c r="BS97" s="2427"/>
      <c r="BT97" s="694" t="s">
        <v>582</v>
      </c>
      <c r="BU97" s="695"/>
      <c r="BV97" s="393"/>
    </row>
    <row r="98" spans="53:74" ht="14.15" customHeight="1">
      <c r="BA98" s="2423">
        <v>57</v>
      </c>
      <c r="BB98" s="2424"/>
      <c r="BC98" s="2424"/>
      <c r="BD98" s="2425"/>
      <c r="BE98" s="2426"/>
      <c r="BF98" s="2427"/>
      <c r="BG98" s="2427"/>
      <c r="BH98" s="694" t="s">
        <v>582</v>
      </c>
      <c r="BI98" s="394"/>
      <c r="BJ98" s="395"/>
      <c r="BK98" s="455"/>
      <c r="BL98" s="456"/>
      <c r="BM98" s="2423">
        <v>57</v>
      </c>
      <c r="BN98" s="2424"/>
      <c r="BO98" s="2424"/>
      <c r="BP98" s="2425"/>
      <c r="BQ98" s="2426"/>
      <c r="BR98" s="2427"/>
      <c r="BS98" s="2427"/>
      <c r="BT98" s="694" t="s">
        <v>582</v>
      </c>
      <c r="BU98" s="394"/>
      <c r="BV98" s="395"/>
    </row>
    <row r="99" spans="53:74" ht="14.15" customHeight="1">
      <c r="BA99" s="2423">
        <v>58</v>
      </c>
      <c r="BB99" s="2424"/>
      <c r="BC99" s="2424"/>
      <c r="BD99" s="2425"/>
      <c r="BE99" s="2426"/>
      <c r="BF99" s="2427"/>
      <c r="BG99" s="2427"/>
      <c r="BH99" s="694" t="s">
        <v>582</v>
      </c>
      <c r="BI99" s="394"/>
      <c r="BJ99" s="395"/>
      <c r="BK99" s="455"/>
      <c r="BL99" s="456"/>
      <c r="BM99" s="2423">
        <v>58</v>
      </c>
      <c r="BN99" s="2424"/>
      <c r="BO99" s="2424"/>
      <c r="BP99" s="2425"/>
      <c r="BQ99" s="2426"/>
      <c r="BR99" s="2427"/>
      <c r="BS99" s="2427"/>
      <c r="BT99" s="694" t="s">
        <v>582</v>
      </c>
      <c r="BU99" s="394"/>
      <c r="BV99" s="395"/>
    </row>
    <row r="100" spans="53:74" ht="14.15" customHeight="1">
      <c r="BA100" s="2423">
        <v>59</v>
      </c>
      <c r="BB100" s="2424"/>
      <c r="BC100" s="2424"/>
      <c r="BD100" s="2425"/>
      <c r="BE100" s="2426"/>
      <c r="BF100" s="2427"/>
      <c r="BG100" s="2427"/>
      <c r="BH100" s="694" t="s">
        <v>582</v>
      </c>
      <c r="BI100" s="394"/>
      <c r="BJ100" s="395"/>
      <c r="BK100" s="455"/>
      <c r="BL100" s="456"/>
      <c r="BM100" s="2423">
        <v>59</v>
      </c>
      <c r="BN100" s="2424"/>
      <c r="BO100" s="2424"/>
      <c r="BP100" s="2425"/>
      <c r="BQ100" s="2426"/>
      <c r="BR100" s="2427"/>
      <c r="BS100" s="2427"/>
      <c r="BT100" s="694" t="s">
        <v>582</v>
      </c>
      <c r="BU100" s="394"/>
      <c r="BV100" s="395"/>
    </row>
    <row r="101" spans="53:74" ht="14.15" customHeight="1">
      <c r="BA101" s="2423">
        <v>60</v>
      </c>
      <c r="BB101" s="2424"/>
      <c r="BC101" s="2424"/>
      <c r="BD101" s="2425"/>
      <c r="BE101" s="2426"/>
      <c r="BF101" s="2427"/>
      <c r="BG101" s="2427"/>
      <c r="BH101" s="694" t="s">
        <v>582</v>
      </c>
      <c r="BI101" s="394"/>
      <c r="BJ101" s="395"/>
      <c r="BK101" s="455"/>
      <c r="BL101" s="456"/>
      <c r="BM101" s="2423">
        <v>60</v>
      </c>
      <c r="BN101" s="2424"/>
      <c r="BO101" s="2424"/>
      <c r="BP101" s="2425"/>
      <c r="BQ101" s="2426"/>
      <c r="BR101" s="2427"/>
      <c r="BS101" s="2427"/>
      <c r="BT101" s="694" t="s">
        <v>582</v>
      </c>
      <c r="BU101" s="394"/>
      <c r="BV101" s="395"/>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49:74" ht="14.15" customHeight="1"/>
    <row r="114" spans="49:74" ht="14.15" customHeight="1"/>
    <row r="115" spans="49:74" ht="14.15" customHeight="1"/>
    <row r="116" spans="49:74" ht="14.15" customHeight="1"/>
    <row r="123" spans="49:74">
      <c r="AY123" s="458"/>
      <c r="AZ123" s="458"/>
      <c r="BA123" s="458"/>
      <c r="BB123" s="458"/>
      <c r="BC123" s="458"/>
      <c r="BD123" s="459"/>
      <c r="BE123" s="459"/>
      <c r="BF123" s="460"/>
      <c r="BG123" s="460"/>
      <c r="BH123" s="96"/>
      <c r="BI123" s="121"/>
      <c r="BJ123" s="121"/>
      <c r="BK123" s="121"/>
      <c r="BL123" s="121"/>
      <c r="BV123" s="64"/>
    </row>
    <row r="124" spans="49:74" ht="13.5" customHeight="1">
      <c r="AY124" s="458"/>
      <c r="AZ124" s="458"/>
      <c r="BA124" s="458"/>
      <c r="BB124" s="458"/>
      <c r="BC124" s="458"/>
      <c r="BD124" s="459"/>
      <c r="BE124" s="459"/>
      <c r="BF124" s="460"/>
      <c r="BG124" s="460"/>
      <c r="BH124" s="96"/>
      <c r="BI124" s="121"/>
      <c r="BJ124" s="121"/>
      <c r="BK124" s="121"/>
      <c r="BL124" s="121"/>
      <c r="BV124" s="64"/>
    </row>
    <row r="125" spans="49:74" ht="14.25" customHeight="1">
      <c r="AY125" s="458"/>
      <c r="AZ125" s="458"/>
      <c r="BA125" s="458"/>
      <c r="BB125" s="458"/>
      <c r="BC125" s="458"/>
      <c r="BD125" s="459"/>
      <c r="BE125" s="459"/>
      <c r="BF125" s="460"/>
      <c r="BG125" s="460"/>
      <c r="BH125" s="96"/>
      <c r="BI125" s="121"/>
      <c r="BJ125" s="121"/>
      <c r="BK125" s="121"/>
      <c r="BL125" s="121"/>
      <c r="BV125" s="64"/>
    </row>
    <row r="126" spans="49:74" ht="13.5" customHeight="1">
      <c r="AW126" s="72"/>
      <c r="AX126" s="72"/>
      <c r="AY126" s="458"/>
      <c r="AZ126" s="458"/>
      <c r="BA126" s="458"/>
      <c r="BB126" s="458"/>
      <c r="BC126" s="458"/>
      <c r="BD126" s="459"/>
      <c r="BE126" s="459"/>
      <c r="BF126" s="460"/>
      <c r="BG126" s="460"/>
      <c r="BH126" s="96"/>
      <c r="BI126" s="121"/>
      <c r="BJ126" s="121"/>
      <c r="BK126" s="121"/>
      <c r="BL126" s="121"/>
      <c r="BV126" s="64"/>
    </row>
    <row r="127" spans="49:74" ht="13.5" customHeight="1">
      <c r="AW127" s="72"/>
      <c r="AX127" s="72"/>
      <c r="BC127" s="462"/>
      <c r="BD127" s="462"/>
      <c r="BE127" s="462"/>
      <c r="BF127" s="463"/>
      <c r="BG127" s="463"/>
      <c r="BH127" s="96"/>
      <c r="BI127" s="121"/>
      <c r="BJ127" s="121"/>
      <c r="BK127" s="121"/>
      <c r="BL127" s="121"/>
      <c r="BV127" s="64"/>
    </row>
    <row r="128" spans="49:74" ht="13.5" customHeight="1" thickBot="1">
      <c r="AW128" s="72"/>
      <c r="AX128" s="72"/>
      <c r="BC128" s="462"/>
      <c r="BD128" s="462"/>
      <c r="BE128" s="462"/>
      <c r="BF128" s="463"/>
      <c r="BG128" s="463"/>
      <c r="BH128" s="96"/>
      <c r="BI128" s="121"/>
      <c r="BJ128" s="121"/>
      <c r="BK128" s="121"/>
      <c r="BL128" s="121"/>
      <c r="BV128" s="64"/>
    </row>
    <row r="129" spans="30:102">
      <c r="AW129" s="99"/>
      <c r="AX129" s="99"/>
      <c r="BC129" s="462"/>
      <c r="BD129" s="462"/>
      <c r="BE129" s="462"/>
      <c r="BF129" s="463"/>
      <c r="BG129" s="463"/>
      <c r="BH129" s="96"/>
      <c r="BI129" s="121"/>
      <c r="BJ129" s="121"/>
      <c r="BK129" s="121"/>
      <c r="BL129" s="121"/>
      <c r="BV129" s="64"/>
      <c r="CU129" s="2431" t="s">
        <v>711</v>
      </c>
      <c r="CV129" s="2432"/>
      <c r="CW129" s="2432"/>
      <c r="CX129" s="461" t="s">
        <v>150</v>
      </c>
    </row>
    <row r="130" spans="30:102" ht="13.5" customHeight="1" thickBot="1">
      <c r="AD130" s="5"/>
      <c r="AT130" s="72"/>
      <c r="AU130" s="72"/>
      <c r="AV130" s="72"/>
      <c r="AW130" s="99"/>
      <c r="AX130" s="99"/>
      <c r="BC130" s="462"/>
      <c r="BD130" s="462"/>
      <c r="BE130" s="462"/>
      <c r="BF130" s="463"/>
      <c r="BG130" s="463"/>
      <c r="BH130" s="96"/>
      <c r="BI130" s="121"/>
      <c r="BJ130" s="121"/>
      <c r="BK130" s="121"/>
      <c r="BL130" s="121"/>
      <c r="BV130" s="605"/>
      <c r="CU130" s="2433"/>
      <c r="CV130" s="2434"/>
      <c r="CW130" s="2434"/>
      <c r="CX130" s="464" t="s">
        <v>151</v>
      </c>
    </row>
    <row r="131" spans="30:102" ht="13">
      <c r="AD131" s="5"/>
      <c r="AT131" s="72"/>
      <c r="AU131" s="72"/>
      <c r="AV131" s="72"/>
      <c r="AW131" s="99"/>
      <c r="AX131" s="99"/>
      <c r="BC131" s="6"/>
      <c r="BD131" s="99"/>
      <c r="BE131" s="99"/>
      <c r="BF131" s="371"/>
      <c r="BG131" s="371"/>
      <c r="BH131" s="96"/>
      <c r="BI131" s="121"/>
      <c r="BJ131" s="121"/>
      <c r="BK131" s="121"/>
      <c r="BL131" s="121"/>
      <c r="BV131" s="605"/>
    </row>
    <row r="132" spans="30:102">
      <c r="AD132" s="5"/>
      <c r="AT132" s="72"/>
      <c r="AU132" s="72"/>
      <c r="AV132" s="72"/>
      <c r="AW132" s="99"/>
      <c r="AX132" s="99"/>
      <c r="BC132" s="99"/>
      <c r="BD132" s="99"/>
      <c r="BE132" s="99"/>
      <c r="BF132" s="371"/>
      <c r="BG132" s="371"/>
      <c r="BH132" s="96"/>
      <c r="BI132" s="121"/>
      <c r="BJ132" s="121"/>
      <c r="BK132" s="121"/>
      <c r="BL132" s="121"/>
    </row>
    <row r="133" spans="30:102">
      <c r="AD133" s="5"/>
      <c r="AS133" s="72"/>
      <c r="AT133" s="99"/>
      <c r="AU133" s="99"/>
      <c r="AV133" s="99"/>
      <c r="BF133" s="121"/>
      <c r="BG133" s="121"/>
      <c r="BH133" s="121"/>
      <c r="BI133" s="121"/>
      <c r="BJ133" s="121"/>
      <c r="BK133" s="121"/>
      <c r="BL133" s="121"/>
    </row>
    <row r="134" spans="30:102">
      <c r="AD134" s="5"/>
      <c r="AS134" s="72"/>
      <c r="AT134" s="99"/>
      <c r="AU134" s="99"/>
      <c r="AV134" s="99"/>
      <c r="BF134" s="1891"/>
      <c r="BG134" s="1891"/>
      <c r="BH134" s="1891"/>
      <c r="BI134" s="121"/>
      <c r="BJ134" s="121"/>
      <c r="BK134" s="121"/>
      <c r="BL134" s="121"/>
    </row>
    <row r="135" spans="30:102">
      <c r="AD135" s="5"/>
      <c r="AS135" s="72"/>
      <c r="AT135" s="99"/>
      <c r="AU135" s="99"/>
      <c r="AV135" s="99"/>
    </row>
    <row r="136" spans="30:102">
      <c r="AD136" s="5"/>
      <c r="AS136" s="99"/>
      <c r="AT136" s="99"/>
      <c r="AU136" s="99"/>
      <c r="AV136" s="99"/>
      <c r="BM136" s="72"/>
      <c r="BN136" s="72"/>
      <c r="BO136" s="72"/>
      <c r="BP136" s="72"/>
      <c r="BQ136" s="72"/>
      <c r="BR136" s="465"/>
      <c r="BS136" s="465"/>
      <c r="BT136" s="465"/>
      <c r="BU136" s="465"/>
      <c r="BV136" s="466"/>
      <c r="BW136" s="466"/>
    </row>
    <row r="137" spans="30:102" ht="13.5" customHeight="1">
      <c r="AD137" s="5"/>
      <c r="AS137" s="99"/>
      <c r="BM137" s="72"/>
      <c r="BN137" s="72"/>
      <c r="BO137" s="72"/>
      <c r="BP137" s="72"/>
      <c r="BQ137" s="72"/>
      <c r="BR137" s="465"/>
      <c r="BS137" s="465"/>
      <c r="BT137" s="465"/>
      <c r="BU137" s="465"/>
      <c r="BV137" s="466"/>
      <c r="BW137" s="466"/>
    </row>
    <row r="138" spans="30:102">
      <c r="AD138" s="5"/>
      <c r="AS138" s="99"/>
      <c r="BM138" s="72"/>
      <c r="BN138" s="72"/>
      <c r="BO138" s="72"/>
      <c r="BP138" s="72"/>
      <c r="BQ138" s="72"/>
      <c r="BR138" s="467"/>
      <c r="BS138" s="467"/>
      <c r="BT138" s="467"/>
      <c r="BU138" s="467"/>
      <c r="BV138" s="466"/>
      <c r="BW138" s="466"/>
    </row>
    <row r="139" spans="30:102">
      <c r="AD139" s="5"/>
      <c r="AS139" s="99"/>
    </row>
    <row r="140" spans="30:102">
      <c r="AD140" s="5"/>
    </row>
    <row r="141" spans="30:102" ht="13.5" customHeight="1">
      <c r="AD141" s="5"/>
    </row>
    <row r="142" spans="30:102" ht="13.5" customHeight="1">
      <c r="AD142" s="5"/>
      <c r="BM142" s="72"/>
      <c r="BN142" s="72"/>
      <c r="BO142" s="72"/>
      <c r="BP142" s="72"/>
      <c r="BQ142" s="72"/>
      <c r="BR142" s="467"/>
      <c r="BS142" s="467"/>
      <c r="BT142" s="467"/>
      <c r="BU142" s="467"/>
      <c r="BV142" s="466"/>
      <c r="BW142" s="466"/>
    </row>
    <row r="143" spans="30:102">
      <c r="AD143" s="5"/>
    </row>
    <row r="144" spans="30:102">
      <c r="AD144" s="5"/>
      <c r="BM144" s="72"/>
      <c r="BN144" s="72"/>
      <c r="BO144" s="72"/>
      <c r="BP144" s="72"/>
      <c r="BQ144" s="72"/>
      <c r="BR144" s="467"/>
      <c r="BS144" s="467"/>
      <c r="BT144" s="467"/>
      <c r="BU144" s="467"/>
      <c r="BV144" s="466"/>
      <c r="BW144" s="466"/>
    </row>
    <row r="145" spans="30:75">
      <c r="AD145" s="5"/>
      <c r="BM145" s="72"/>
      <c r="BN145" s="72"/>
      <c r="BO145" s="72"/>
      <c r="BP145" s="72"/>
      <c r="BQ145" s="72"/>
      <c r="BR145" s="465"/>
      <c r="BS145" s="465"/>
      <c r="BT145" s="465"/>
      <c r="BU145" s="465"/>
      <c r="BV145" s="466"/>
      <c r="BW145" s="466"/>
    </row>
    <row r="146" spans="30:75">
      <c r="AD146" s="5"/>
    </row>
    <row r="147" spans="30:75">
      <c r="AD147" s="5"/>
    </row>
    <row r="148" spans="30:75">
      <c r="AD148" s="5"/>
    </row>
  </sheetData>
  <mergeCells count="547">
    <mergeCell ref="C68:H69"/>
    <mergeCell ref="BE48:BG48"/>
    <mergeCell ref="BQ59:BS59"/>
    <mergeCell ref="BA50:BD50"/>
    <mergeCell ref="BM58:BP58"/>
    <mergeCell ref="BQ55:BS55"/>
    <mergeCell ref="BE56:BG56"/>
    <mergeCell ref="BM56:BP56"/>
    <mergeCell ref="BQ54:BS54"/>
    <mergeCell ref="BM59:BP59"/>
    <mergeCell ref="BE58:BG58"/>
    <mergeCell ref="BA58:BD58"/>
    <mergeCell ref="BM51:BP51"/>
    <mergeCell ref="BA53:BD53"/>
    <mergeCell ref="BE53:BG53"/>
    <mergeCell ref="BE57:BG57"/>
    <mergeCell ref="BA57:BD57"/>
    <mergeCell ref="BA51:BD51"/>
    <mergeCell ref="J68:K69"/>
    <mergeCell ref="N68:O69"/>
    <mergeCell ref="P68:P69"/>
    <mergeCell ref="S58:T58"/>
    <mergeCell ref="BQ58:BS58"/>
    <mergeCell ref="BA59:BD59"/>
    <mergeCell ref="AU1:AY1"/>
    <mergeCell ref="AC72:AS72"/>
    <mergeCell ref="AC70:AS70"/>
    <mergeCell ref="AC71:AS71"/>
    <mergeCell ref="E21:AS22"/>
    <mergeCell ref="BA5:BE5"/>
    <mergeCell ref="AB8:AF8"/>
    <mergeCell ref="C6:E9"/>
    <mergeCell ref="F6:AL6"/>
    <mergeCell ref="AE9:AF9"/>
    <mergeCell ref="F7:P7"/>
    <mergeCell ref="Q7:AA7"/>
    <mergeCell ref="AB7:AL7"/>
    <mergeCell ref="F8:J8"/>
    <mergeCell ref="Q8:U8"/>
    <mergeCell ref="I9:J9"/>
    <mergeCell ref="M68:M69"/>
    <mergeCell ref="Q68:Q69"/>
    <mergeCell ref="S68:T69"/>
    <mergeCell ref="L68:L69"/>
    <mergeCell ref="I67:P67"/>
    <mergeCell ref="X25:Y25"/>
    <mergeCell ref="X26:Y26"/>
    <mergeCell ref="X27:Y27"/>
    <mergeCell ref="C73:H74"/>
    <mergeCell ref="C70:H71"/>
    <mergeCell ref="C72:H72"/>
    <mergeCell ref="S72:T72"/>
    <mergeCell ref="I72:Q72"/>
    <mergeCell ref="BM61:BP61"/>
    <mergeCell ref="BA65:BD65"/>
    <mergeCell ref="BM71:BP71"/>
    <mergeCell ref="BA67:BD67"/>
    <mergeCell ref="I73:I74"/>
    <mergeCell ref="J73:K74"/>
    <mergeCell ref="L73:L74"/>
    <mergeCell ref="M73:M74"/>
    <mergeCell ref="N73:O74"/>
    <mergeCell ref="P73:P74"/>
    <mergeCell ref="Q73:Q74"/>
    <mergeCell ref="R73:R74"/>
    <mergeCell ref="S73:T74"/>
    <mergeCell ref="U73:U74"/>
    <mergeCell ref="V73:V74"/>
    <mergeCell ref="W73:X74"/>
    <mergeCell ref="Y73:Y74"/>
    <mergeCell ref="Z73:Z74"/>
    <mergeCell ref="D61:H65"/>
    <mergeCell ref="Z25:AA25"/>
    <mergeCell ref="AC25:AS28"/>
    <mergeCell ref="Q12:S13"/>
    <mergeCell ref="T12:V13"/>
    <mergeCell ref="AK16:AL17"/>
    <mergeCell ref="R15:S15"/>
    <mergeCell ref="U15:V15"/>
    <mergeCell ref="AE12:AJ13"/>
    <mergeCell ref="AK12:AL15"/>
    <mergeCell ref="AB24:AS24"/>
    <mergeCell ref="Z26:AA26"/>
    <mergeCell ref="Q25:R25"/>
    <mergeCell ref="W16:Y17"/>
    <mergeCell ref="Z16:AB17"/>
    <mergeCell ref="AE14:AG15"/>
    <mergeCell ref="AE16:AG17"/>
    <mergeCell ref="AH14:AJ15"/>
    <mergeCell ref="AH16:AJ17"/>
    <mergeCell ref="E18:AS20"/>
    <mergeCell ref="C16:E17"/>
    <mergeCell ref="Q16:S17"/>
    <mergeCell ref="E26:P26"/>
    <mergeCell ref="Q26:R26"/>
    <mergeCell ref="E27:P27"/>
    <mergeCell ref="Q27:R27"/>
    <mergeCell ref="I37:J37"/>
    <mergeCell ref="K37:L37"/>
    <mergeCell ref="M37:N37"/>
    <mergeCell ref="P37:Z37"/>
    <mergeCell ref="Z27:AA27"/>
    <mergeCell ref="D30:AA30"/>
    <mergeCell ref="T26:W26"/>
    <mergeCell ref="T27:W27"/>
    <mergeCell ref="C12:K12"/>
    <mergeCell ref="L12:P13"/>
    <mergeCell ref="F13:H13"/>
    <mergeCell ref="I13:K13"/>
    <mergeCell ref="J14:K14"/>
    <mergeCell ref="M14:N14"/>
    <mergeCell ref="O14:P15"/>
    <mergeCell ref="J15:K15"/>
    <mergeCell ref="W12:AD13"/>
    <mergeCell ref="C13:E13"/>
    <mergeCell ref="D14:E14"/>
    <mergeCell ref="G14:H14"/>
    <mergeCell ref="R14:S14"/>
    <mergeCell ref="U14:V14"/>
    <mergeCell ref="AC14:AD15"/>
    <mergeCell ref="W14:Y15"/>
    <mergeCell ref="Z14:AB15"/>
    <mergeCell ref="D15:E15"/>
    <mergeCell ref="G15:H15"/>
    <mergeCell ref="M15:N15"/>
    <mergeCell ref="V8:AA9"/>
    <mergeCell ref="AG8:AL9"/>
    <mergeCell ref="T9:U9"/>
    <mergeCell ref="B1:AS1"/>
    <mergeCell ref="B3:AA3"/>
    <mergeCell ref="AB3:AS3"/>
    <mergeCell ref="AB10:AD11"/>
    <mergeCell ref="AE10:AF11"/>
    <mergeCell ref="C10:E11"/>
    <mergeCell ref="F10:H11"/>
    <mergeCell ref="I10:J11"/>
    <mergeCell ref="Q10:S11"/>
    <mergeCell ref="T10:U11"/>
    <mergeCell ref="C5:AS5"/>
    <mergeCell ref="V10:AA11"/>
    <mergeCell ref="AG10:AL11"/>
    <mergeCell ref="K8:P9"/>
    <mergeCell ref="K10:P11"/>
    <mergeCell ref="BM39:BV40"/>
    <mergeCell ref="BQ33:BS34"/>
    <mergeCell ref="AY35:AZ35"/>
    <mergeCell ref="BA31:BJ32"/>
    <mergeCell ref="BA33:BD34"/>
    <mergeCell ref="BE33:BG34"/>
    <mergeCell ref="BH33:BJ34"/>
    <mergeCell ref="BE35:BG36"/>
    <mergeCell ref="BH35:BJ36"/>
    <mergeCell ref="BA35:BD36"/>
    <mergeCell ref="AX32:AZ32"/>
    <mergeCell ref="AY38:AZ38"/>
    <mergeCell ref="AY39:AZ39"/>
    <mergeCell ref="AY40:AZ40"/>
    <mergeCell ref="BA37:BD38"/>
    <mergeCell ref="BE37:BG38"/>
    <mergeCell ref="E38:H38"/>
    <mergeCell ref="I38:J38"/>
    <mergeCell ref="K38:L38"/>
    <mergeCell ref="AY36:AZ36"/>
    <mergeCell ref="AY37:AZ37"/>
    <mergeCell ref="BM31:BV32"/>
    <mergeCell ref="BM33:BP34"/>
    <mergeCell ref="BM35:BP36"/>
    <mergeCell ref="BT33:BV34"/>
    <mergeCell ref="BQ35:BS36"/>
    <mergeCell ref="BT35:BV36"/>
    <mergeCell ref="BM37:BP38"/>
    <mergeCell ref="BQ37:BS38"/>
    <mergeCell ref="W31:Z32"/>
    <mergeCell ref="BH37:BJ38"/>
    <mergeCell ref="BT37:BV38"/>
    <mergeCell ref="AB31:AD32"/>
    <mergeCell ref="AE32:AS32"/>
    <mergeCell ref="AC34:AS34"/>
    <mergeCell ref="AY33:AZ33"/>
    <mergeCell ref="AY34:AZ34"/>
    <mergeCell ref="AE29:AS31"/>
    <mergeCell ref="BM43:BP43"/>
    <mergeCell ref="BQ43:BS43"/>
    <mergeCell ref="BQ47:BS47"/>
    <mergeCell ref="BA42:BD42"/>
    <mergeCell ref="BE42:BG42"/>
    <mergeCell ref="BA43:BD43"/>
    <mergeCell ref="BQ48:BS48"/>
    <mergeCell ref="BQ53:BS53"/>
    <mergeCell ref="BE52:BG52"/>
    <mergeCell ref="BM52:BP52"/>
    <mergeCell ref="BA48:BD48"/>
    <mergeCell ref="BM48:BP48"/>
    <mergeCell ref="BM53:BP53"/>
    <mergeCell ref="BE49:BG49"/>
    <mergeCell ref="BA49:BD49"/>
    <mergeCell ref="BM49:BP49"/>
    <mergeCell ref="BQ44:BS44"/>
    <mergeCell ref="BA44:BD44"/>
    <mergeCell ref="BA45:BD45"/>
    <mergeCell ref="BA46:BD46"/>
    <mergeCell ref="BA47:BD47"/>
    <mergeCell ref="BQ49:BS49"/>
    <mergeCell ref="BQ50:BS50"/>
    <mergeCell ref="BE51:BG51"/>
    <mergeCell ref="BQ56:BS56"/>
    <mergeCell ref="BA56:BD56"/>
    <mergeCell ref="BA54:BD54"/>
    <mergeCell ref="E60:H60"/>
    <mergeCell ref="J59:K59"/>
    <mergeCell ref="N60:O60"/>
    <mergeCell ref="E52:G53"/>
    <mergeCell ref="N52:O52"/>
    <mergeCell ref="J53:K53"/>
    <mergeCell ref="N53:O53"/>
    <mergeCell ref="BQ57:BS57"/>
    <mergeCell ref="BA55:BD55"/>
    <mergeCell ref="BM57:BP57"/>
    <mergeCell ref="J55:K55"/>
    <mergeCell ref="J54:K54"/>
    <mergeCell ref="J57:K57"/>
    <mergeCell ref="S56:T56"/>
    <mergeCell ref="BQ60:BS60"/>
    <mergeCell ref="N58:O58"/>
    <mergeCell ref="J56:K56"/>
    <mergeCell ref="N54:O54"/>
    <mergeCell ref="S57:T57"/>
    <mergeCell ref="W54:X54"/>
    <mergeCell ref="E44:H44"/>
    <mergeCell ref="I44:J44"/>
    <mergeCell ref="K44:L44"/>
    <mergeCell ref="M44:N44"/>
    <mergeCell ref="I50:Q50"/>
    <mergeCell ref="N57:O57"/>
    <mergeCell ref="E51:H51"/>
    <mergeCell ref="N55:O55"/>
    <mergeCell ref="N56:O56"/>
    <mergeCell ref="J51:K51"/>
    <mergeCell ref="E54:H54"/>
    <mergeCell ref="E50:H50"/>
    <mergeCell ref="E55:H55"/>
    <mergeCell ref="E56:G57"/>
    <mergeCell ref="N51:O51"/>
    <mergeCell ref="J52:K52"/>
    <mergeCell ref="I61:Q61"/>
    <mergeCell ref="BA64:BD64"/>
    <mergeCell ref="BE64:BG64"/>
    <mergeCell ref="BM64:BP64"/>
    <mergeCell ref="I62:Q63"/>
    <mergeCell ref="S59:T59"/>
    <mergeCell ref="W59:X59"/>
    <mergeCell ref="BE59:BG59"/>
    <mergeCell ref="N59:O59"/>
    <mergeCell ref="S60:T60"/>
    <mergeCell ref="AC61:AS62"/>
    <mergeCell ref="J60:K60"/>
    <mergeCell ref="S62:T63"/>
    <mergeCell ref="BA63:BD63"/>
    <mergeCell ref="BE63:BG63"/>
    <mergeCell ref="BM60:BP60"/>
    <mergeCell ref="W62:X63"/>
    <mergeCell ref="Y62:Y63"/>
    <mergeCell ref="W64:X65"/>
    <mergeCell ref="BM63:BP63"/>
    <mergeCell ref="BA60:BD60"/>
    <mergeCell ref="BE60:BG60"/>
    <mergeCell ref="BA62:BD62"/>
    <mergeCell ref="BE62:BG62"/>
    <mergeCell ref="BM68:BP68"/>
    <mergeCell ref="BQ68:BS68"/>
    <mergeCell ref="BA69:BD69"/>
    <mergeCell ref="BE69:BG69"/>
    <mergeCell ref="BM69:BP69"/>
    <mergeCell ref="BQ69:BS69"/>
    <mergeCell ref="BQ65:BS65"/>
    <mergeCell ref="BQ66:BS66"/>
    <mergeCell ref="Y64:Y65"/>
    <mergeCell ref="BM67:BP67"/>
    <mergeCell ref="BQ67:BS67"/>
    <mergeCell ref="BA66:BD66"/>
    <mergeCell ref="BE66:BG66"/>
    <mergeCell ref="BM66:BP66"/>
    <mergeCell ref="BQ64:BS64"/>
    <mergeCell ref="AX60:AX67"/>
    <mergeCell ref="Z62:Z63"/>
    <mergeCell ref="Z64:Z65"/>
    <mergeCell ref="BQ62:BS62"/>
    <mergeCell ref="BQ63:BS63"/>
    <mergeCell ref="BQ61:BS61"/>
    <mergeCell ref="BM62:BP62"/>
    <mergeCell ref="BE65:BG65"/>
    <mergeCell ref="BM65:BP65"/>
    <mergeCell ref="BM70:BP70"/>
    <mergeCell ref="BQ70:BS70"/>
    <mergeCell ref="BA71:BD71"/>
    <mergeCell ref="BE71:BG71"/>
    <mergeCell ref="BQ76:BS76"/>
    <mergeCell ref="BA73:BD73"/>
    <mergeCell ref="BE73:BG73"/>
    <mergeCell ref="BM73:BP73"/>
    <mergeCell ref="BQ73:BS73"/>
    <mergeCell ref="BA74:BD74"/>
    <mergeCell ref="BE74:BG74"/>
    <mergeCell ref="BM74:BP74"/>
    <mergeCell ref="BQ74:BS74"/>
    <mergeCell ref="BA75:BD75"/>
    <mergeCell ref="BE75:BG75"/>
    <mergeCell ref="BM75:BP75"/>
    <mergeCell ref="BQ75:BS75"/>
    <mergeCell ref="BQ71:BS71"/>
    <mergeCell ref="BA72:BD72"/>
    <mergeCell ref="BE72:BG72"/>
    <mergeCell ref="BM72:BP72"/>
    <mergeCell ref="BQ72:BS72"/>
    <mergeCell ref="BM77:BP77"/>
    <mergeCell ref="BQ77:BS77"/>
    <mergeCell ref="BA78:BD78"/>
    <mergeCell ref="BE78:BG78"/>
    <mergeCell ref="BM78:BP78"/>
    <mergeCell ref="BQ78:BS78"/>
    <mergeCell ref="BA79:BD79"/>
    <mergeCell ref="BE79:BG79"/>
    <mergeCell ref="BA77:BD77"/>
    <mergeCell ref="BM81:BP81"/>
    <mergeCell ref="BQ81:BS81"/>
    <mergeCell ref="BA82:BD82"/>
    <mergeCell ref="BE82:BG82"/>
    <mergeCell ref="BM82:BP82"/>
    <mergeCell ref="BQ82:BS82"/>
    <mergeCell ref="BQ79:BS79"/>
    <mergeCell ref="BA80:BD80"/>
    <mergeCell ref="BE80:BG80"/>
    <mergeCell ref="BM80:BP80"/>
    <mergeCell ref="BQ80:BS80"/>
    <mergeCell ref="BA81:BD81"/>
    <mergeCell ref="BE81:BG81"/>
    <mergeCell ref="BM85:BP85"/>
    <mergeCell ref="BQ85:BS85"/>
    <mergeCell ref="BA86:BD86"/>
    <mergeCell ref="BE86:BG86"/>
    <mergeCell ref="BM86:BP86"/>
    <mergeCell ref="BQ86:BS86"/>
    <mergeCell ref="BA85:BD85"/>
    <mergeCell ref="BQ83:BS83"/>
    <mergeCell ref="BA84:BD84"/>
    <mergeCell ref="BE84:BG84"/>
    <mergeCell ref="BM84:BP84"/>
    <mergeCell ref="BQ84:BS84"/>
    <mergeCell ref="BE85:BG85"/>
    <mergeCell ref="BQ89:BS89"/>
    <mergeCell ref="BA90:BD90"/>
    <mergeCell ref="BE90:BG90"/>
    <mergeCell ref="BM90:BP90"/>
    <mergeCell ref="BQ90:BS90"/>
    <mergeCell ref="BE89:BG89"/>
    <mergeCell ref="BQ87:BS87"/>
    <mergeCell ref="BA88:BD88"/>
    <mergeCell ref="BE88:BG88"/>
    <mergeCell ref="BM88:BP88"/>
    <mergeCell ref="BQ88:BS88"/>
    <mergeCell ref="BF134:BH134"/>
    <mergeCell ref="BA83:BD83"/>
    <mergeCell ref="BE83:BG83"/>
    <mergeCell ref="BA87:BD87"/>
    <mergeCell ref="BE87:BG87"/>
    <mergeCell ref="BM101:BP101"/>
    <mergeCell ref="BM99:BP99"/>
    <mergeCell ref="BM95:BP95"/>
    <mergeCell ref="BM91:BP91"/>
    <mergeCell ref="BM87:BP87"/>
    <mergeCell ref="BM83:BP83"/>
    <mergeCell ref="BA100:BD100"/>
    <mergeCell ref="BE100:BG100"/>
    <mergeCell ref="BM100:BP100"/>
    <mergeCell ref="BM97:BP97"/>
    <mergeCell ref="BA98:BD98"/>
    <mergeCell ref="BE98:BG98"/>
    <mergeCell ref="BM98:BP98"/>
    <mergeCell ref="BA96:BD96"/>
    <mergeCell ref="BE96:BG96"/>
    <mergeCell ref="BM96:BP96"/>
    <mergeCell ref="BM93:BP93"/>
    <mergeCell ref="BA94:BD94"/>
    <mergeCell ref="BE94:BG94"/>
    <mergeCell ref="BQ101:BS101"/>
    <mergeCell ref="CU129:CW130"/>
    <mergeCell ref="BA91:BD91"/>
    <mergeCell ref="BE91:BG91"/>
    <mergeCell ref="BA76:BD76"/>
    <mergeCell ref="BE76:BG76"/>
    <mergeCell ref="BM79:BP79"/>
    <mergeCell ref="BM76:BP76"/>
    <mergeCell ref="BQ99:BS99"/>
    <mergeCell ref="BQ100:BS100"/>
    <mergeCell ref="BQ97:BS97"/>
    <mergeCell ref="BQ98:BS98"/>
    <mergeCell ref="BQ95:BS95"/>
    <mergeCell ref="BQ96:BS96"/>
    <mergeCell ref="BQ93:BS93"/>
    <mergeCell ref="BM94:BP94"/>
    <mergeCell ref="BQ94:BS94"/>
    <mergeCell ref="BQ91:BS91"/>
    <mergeCell ref="BA92:BD92"/>
    <mergeCell ref="BE92:BG92"/>
    <mergeCell ref="BA101:BD101"/>
    <mergeCell ref="BM92:BP92"/>
    <mergeCell ref="BQ92:BS92"/>
    <mergeCell ref="BM89:BP89"/>
    <mergeCell ref="BE101:BG101"/>
    <mergeCell ref="AC77:AS78"/>
    <mergeCell ref="BA70:BD70"/>
    <mergeCell ref="BE70:BG70"/>
    <mergeCell ref="AC79:AS80"/>
    <mergeCell ref="W72:X72"/>
    <mergeCell ref="BA61:BD61"/>
    <mergeCell ref="BE61:BG61"/>
    <mergeCell ref="AX71:AX74"/>
    <mergeCell ref="BA99:BD99"/>
    <mergeCell ref="BE99:BG99"/>
    <mergeCell ref="BA95:BD95"/>
    <mergeCell ref="BE95:BG95"/>
    <mergeCell ref="BA97:BD97"/>
    <mergeCell ref="BE97:BG97"/>
    <mergeCell ref="BA93:BD93"/>
    <mergeCell ref="BE93:BG93"/>
    <mergeCell ref="BA89:BD89"/>
    <mergeCell ref="BE77:BG77"/>
    <mergeCell ref="BE67:BG67"/>
    <mergeCell ref="BA68:BD68"/>
    <mergeCell ref="BE68:BG68"/>
    <mergeCell ref="AC75:AS75"/>
    <mergeCell ref="AC73:AS74"/>
    <mergeCell ref="I70:Q71"/>
    <mergeCell ref="S70:T71"/>
    <mergeCell ref="U70:U71"/>
    <mergeCell ref="V70:V71"/>
    <mergeCell ref="W70:X71"/>
    <mergeCell ref="Y70:Y71"/>
    <mergeCell ref="Z70:Z71"/>
    <mergeCell ref="U64:U65"/>
    <mergeCell ref="V64:V65"/>
    <mergeCell ref="S66:T66"/>
    <mergeCell ref="S67:T67"/>
    <mergeCell ref="I64:Q65"/>
    <mergeCell ref="W67:X67"/>
    <mergeCell ref="W68:X69"/>
    <mergeCell ref="Y68:Y69"/>
    <mergeCell ref="Z68:Z69"/>
    <mergeCell ref="U68:U69"/>
    <mergeCell ref="V68:V69"/>
    <mergeCell ref="I66:P66"/>
    <mergeCell ref="AC67:AS67"/>
    <mergeCell ref="AC68:AS69"/>
    <mergeCell ref="AC64:AS65"/>
    <mergeCell ref="W58:X58"/>
    <mergeCell ref="BE43:BG43"/>
    <mergeCell ref="T16:V17"/>
    <mergeCell ref="AC16:AD17"/>
    <mergeCell ref="W66:X66"/>
    <mergeCell ref="S61:T61"/>
    <mergeCell ref="U62:U63"/>
    <mergeCell ref="V62:V63"/>
    <mergeCell ref="S64:T65"/>
    <mergeCell ref="W60:X60"/>
    <mergeCell ref="AD44:AS46"/>
    <mergeCell ref="R50:Y50"/>
    <mergeCell ref="W52:X52"/>
    <mergeCell ref="S53:T53"/>
    <mergeCell ref="W53:X53"/>
    <mergeCell ref="AD48:AS52"/>
    <mergeCell ref="W55:X55"/>
    <mergeCell ref="W56:X56"/>
    <mergeCell ref="BA52:BD52"/>
    <mergeCell ref="BA39:BJ40"/>
    <mergeCell ref="T25:W25"/>
    <mergeCell ref="C18:D18"/>
    <mergeCell ref="F16:H17"/>
    <mergeCell ref="I16:K17"/>
    <mergeCell ref="L16:N17"/>
    <mergeCell ref="O16:P17"/>
    <mergeCell ref="AD54:AS58"/>
    <mergeCell ref="C21:D21"/>
    <mergeCell ref="BA41:BD41"/>
    <mergeCell ref="AD37:AS40"/>
    <mergeCell ref="BA17:CO18"/>
    <mergeCell ref="M42:N42"/>
    <mergeCell ref="BQ41:BV41"/>
    <mergeCell ref="E39:H39"/>
    <mergeCell ref="I39:J39"/>
    <mergeCell ref="K39:L39"/>
    <mergeCell ref="M39:N39"/>
    <mergeCell ref="AW42:AZ42"/>
    <mergeCell ref="W51:X51"/>
    <mergeCell ref="W57:X57"/>
    <mergeCell ref="AV43:AZ43"/>
    <mergeCell ref="S51:T51"/>
    <mergeCell ref="S52:T52"/>
    <mergeCell ref="C51:C65"/>
    <mergeCell ref="D51:D60"/>
    <mergeCell ref="C66:H67"/>
    <mergeCell ref="E58:G59"/>
    <mergeCell ref="J58:K58"/>
    <mergeCell ref="C50:D50"/>
    <mergeCell ref="M38:N38"/>
    <mergeCell ref="E25:P25"/>
    <mergeCell ref="W61:X61"/>
    <mergeCell ref="S54:T54"/>
    <mergeCell ref="S55:T55"/>
    <mergeCell ref="E43:H43"/>
    <mergeCell ref="I43:J43"/>
    <mergeCell ref="K43:L43"/>
    <mergeCell ref="M43:N43"/>
    <mergeCell ref="E40:H40"/>
    <mergeCell ref="I40:J40"/>
    <mergeCell ref="K40:L40"/>
    <mergeCell ref="M40:N40"/>
    <mergeCell ref="E41:H41"/>
    <mergeCell ref="I41:J41"/>
    <mergeCell ref="K41:L41"/>
    <mergeCell ref="M41:N41"/>
    <mergeCell ref="E42:H42"/>
    <mergeCell ref="I42:J42"/>
    <mergeCell ref="K42:L42"/>
    <mergeCell ref="CT33:DP35"/>
    <mergeCell ref="CT36:DP43"/>
    <mergeCell ref="BE44:BG44"/>
    <mergeCell ref="BE45:BG45"/>
    <mergeCell ref="BE46:BG46"/>
    <mergeCell ref="BE47:BG47"/>
    <mergeCell ref="BE55:BG55"/>
    <mergeCell ref="BM44:BP44"/>
    <mergeCell ref="BM45:BP45"/>
    <mergeCell ref="BM46:BP46"/>
    <mergeCell ref="BM47:BP47"/>
    <mergeCell ref="BM55:BP55"/>
    <mergeCell ref="BM50:BP50"/>
    <mergeCell ref="BE50:BG50"/>
    <mergeCell ref="BQ51:BS51"/>
    <mergeCell ref="BE54:BG54"/>
    <mergeCell ref="BM54:BP54"/>
    <mergeCell ref="BQ52:BS52"/>
    <mergeCell ref="BQ45:BS45"/>
    <mergeCell ref="BQ46:BS46"/>
    <mergeCell ref="BE41:BJ41"/>
    <mergeCell ref="BM42:BP42"/>
    <mergeCell ref="BQ42:BS42"/>
    <mergeCell ref="BM41:BP41"/>
  </mergeCells>
  <phoneticPr fontId="2"/>
  <conditionalFormatting sqref="AK16">
    <cfRule type="containsBlanks" dxfId="9" priority="1">
      <formula>LEN(TRIM(AK16))=0</formula>
    </cfRule>
  </conditionalFormatting>
  <hyperlinks>
    <hyperlink ref="AU1" location="目次!A1" display="目次に戻る" xr:uid="{00000000-0004-0000-0600-000000000000}"/>
  </hyperlinks>
  <printOptions horizontalCentered="1"/>
  <pageMargins left="0" right="0" top="0.39370078740157483" bottom="0.19685039370078741" header="0.19685039370078741" footer="0.51181102362204722"/>
  <pageSetup paperSize="9" scale="74" fitToWidth="2" fitToHeight="3" orientation="portrait" r:id="rId1"/>
  <headerFooter alignWithMargins="0"/>
  <colBreaks count="1" manualBreakCount="1">
    <brk id="46" max="80" man="1"/>
  </colBreaks>
  <drawing r:id="rId2"/>
  <legacyDrawing r:id="rId3"/>
  <mc:AlternateContent xmlns:mc="http://schemas.openxmlformats.org/markup-compatibility/2006">
    <mc:Choice Requires="x14">
      <controls>
        <mc:AlternateContent xmlns:mc="http://schemas.openxmlformats.org/markup-compatibility/2006">
          <mc:Choice Requires="x14">
            <control shapeId="686081" r:id="rId4" name="Check Box 1">
              <controlPr defaultSize="0" autoFill="0" autoLine="0" autoPict="0">
                <anchor moveWithCells="1">
                  <from>
                    <xdr:col>19</xdr:col>
                    <xdr:colOff>12700</xdr:colOff>
                    <xdr:row>75</xdr:row>
                    <xdr:rowOff>152400</xdr:rowOff>
                  </from>
                  <to>
                    <xdr:col>22</xdr:col>
                    <xdr:colOff>57150</xdr:colOff>
                    <xdr:row>77</xdr:row>
                    <xdr:rowOff>19050</xdr:rowOff>
                  </to>
                </anchor>
              </controlPr>
            </control>
          </mc:Choice>
        </mc:AlternateContent>
        <mc:AlternateContent xmlns:mc="http://schemas.openxmlformats.org/markup-compatibility/2006">
          <mc:Choice Requires="x14">
            <control shapeId="686082" r:id="rId5" name="Check Box 2">
              <controlPr defaultSize="0" autoFill="0" autoLine="0" autoPict="0">
                <anchor moveWithCells="1">
                  <from>
                    <xdr:col>22</xdr:col>
                    <xdr:colOff>127000</xdr:colOff>
                    <xdr:row>75</xdr:row>
                    <xdr:rowOff>152400</xdr:rowOff>
                  </from>
                  <to>
                    <xdr:col>25</xdr:col>
                    <xdr:colOff>133350</xdr:colOff>
                    <xdr:row>77</xdr:row>
                    <xdr:rowOff>12700</xdr:rowOff>
                  </to>
                </anchor>
              </controlPr>
            </control>
          </mc:Choice>
        </mc:AlternateContent>
        <mc:AlternateContent xmlns:mc="http://schemas.openxmlformats.org/markup-compatibility/2006">
          <mc:Choice Requires="x14">
            <control shapeId="686083" r:id="rId6" name="Check Box 3">
              <controlPr defaultSize="0" autoFill="0" autoLine="0" autoPict="0">
                <anchor moveWithCells="1">
                  <from>
                    <xdr:col>19</xdr:col>
                    <xdr:colOff>12700</xdr:colOff>
                    <xdr:row>78</xdr:row>
                    <xdr:rowOff>0</xdr:rowOff>
                  </from>
                  <to>
                    <xdr:col>22</xdr:col>
                    <xdr:colOff>57150</xdr:colOff>
                    <xdr:row>79</xdr:row>
                    <xdr:rowOff>0</xdr:rowOff>
                  </to>
                </anchor>
              </controlPr>
            </control>
          </mc:Choice>
        </mc:AlternateContent>
        <mc:AlternateContent xmlns:mc="http://schemas.openxmlformats.org/markup-compatibility/2006">
          <mc:Choice Requires="x14">
            <control shapeId="686084" r:id="rId7" name="Check Box 4">
              <controlPr defaultSize="0" autoFill="0" autoLine="0" autoPict="0">
                <anchor moveWithCells="1">
                  <from>
                    <xdr:col>22</xdr:col>
                    <xdr:colOff>127000</xdr:colOff>
                    <xdr:row>78</xdr:row>
                    <xdr:rowOff>0</xdr:rowOff>
                  </from>
                  <to>
                    <xdr:col>25</xdr:col>
                    <xdr:colOff>133350</xdr:colOff>
                    <xdr:row>78</xdr:row>
                    <xdr:rowOff>177800</xdr:rowOff>
                  </to>
                </anchor>
              </controlPr>
            </control>
          </mc:Choice>
        </mc:AlternateContent>
        <mc:AlternateContent xmlns:mc="http://schemas.openxmlformats.org/markup-compatibility/2006">
          <mc:Choice Requires="x14">
            <control shapeId="686085" r:id="rId8" name="Check Box 5">
              <controlPr defaultSize="0" autoFill="0" autoLine="0" autoPict="0">
                <anchor moveWithCells="1">
                  <from>
                    <xdr:col>20</xdr:col>
                    <xdr:colOff>0</xdr:colOff>
                    <xdr:row>23</xdr:row>
                    <xdr:rowOff>0</xdr:rowOff>
                  </from>
                  <to>
                    <xdr:col>23</xdr:col>
                    <xdr:colOff>12700</xdr:colOff>
                    <xdr:row>24</xdr:row>
                    <xdr:rowOff>38100</xdr:rowOff>
                  </to>
                </anchor>
              </controlPr>
            </control>
          </mc:Choice>
        </mc:AlternateContent>
        <mc:AlternateContent xmlns:mc="http://schemas.openxmlformats.org/markup-compatibility/2006">
          <mc:Choice Requires="x14">
            <control shapeId="686086" r:id="rId9" name="Check Box 6">
              <controlPr defaultSize="0" autoFill="0" autoLine="0" autoPict="0">
                <anchor moveWithCells="1">
                  <from>
                    <xdr:col>22</xdr:col>
                    <xdr:colOff>196850</xdr:colOff>
                    <xdr:row>23</xdr:row>
                    <xdr:rowOff>0</xdr:rowOff>
                  </from>
                  <to>
                    <xdr:col>26</xdr:col>
                    <xdr:colOff>12700</xdr:colOff>
                    <xdr:row>24</xdr:row>
                    <xdr:rowOff>25400</xdr:rowOff>
                  </to>
                </anchor>
              </controlPr>
            </control>
          </mc:Choice>
        </mc:AlternateContent>
        <mc:AlternateContent xmlns:mc="http://schemas.openxmlformats.org/markup-compatibility/2006">
          <mc:Choice Requires="x14">
            <control shapeId="686087" r:id="rId10" name="Check Box 7">
              <controlPr defaultSize="0" autoFill="0" autoLine="0" autoPict="0" altText="">
                <anchor moveWithCells="1">
                  <from>
                    <xdr:col>16</xdr:col>
                    <xdr:colOff>120650</xdr:colOff>
                    <xdr:row>37</xdr:row>
                    <xdr:rowOff>0</xdr:rowOff>
                  </from>
                  <to>
                    <xdr:col>18</xdr:col>
                    <xdr:colOff>25400</xdr:colOff>
                    <xdr:row>37</xdr:row>
                    <xdr:rowOff>177800</xdr:rowOff>
                  </to>
                </anchor>
              </controlPr>
            </control>
          </mc:Choice>
        </mc:AlternateContent>
        <mc:AlternateContent xmlns:mc="http://schemas.openxmlformats.org/markup-compatibility/2006">
          <mc:Choice Requires="x14">
            <control shapeId="686088" r:id="rId11" name="Check Box 8">
              <controlPr defaultSize="0" autoFill="0" autoLine="0" autoPict="0" altText="">
                <anchor moveWithCells="1">
                  <from>
                    <xdr:col>16</xdr:col>
                    <xdr:colOff>120650</xdr:colOff>
                    <xdr:row>37</xdr:row>
                    <xdr:rowOff>177800</xdr:rowOff>
                  </from>
                  <to>
                    <xdr:col>18</xdr:col>
                    <xdr:colOff>25400</xdr:colOff>
                    <xdr:row>38</xdr:row>
                    <xdr:rowOff>177800</xdr:rowOff>
                  </to>
                </anchor>
              </controlPr>
            </control>
          </mc:Choice>
        </mc:AlternateContent>
        <mc:AlternateContent xmlns:mc="http://schemas.openxmlformats.org/markup-compatibility/2006">
          <mc:Choice Requires="x14">
            <control shapeId="686089" r:id="rId12" name="Check Box 9">
              <controlPr defaultSize="0" autoFill="0" autoLine="0" autoPict="0" altText="">
                <anchor moveWithCells="1">
                  <from>
                    <xdr:col>16</xdr:col>
                    <xdr:colOff>120650</xdr:colOff>
                    <xdr:row>40</xdr:row>
                    <xdr:rowOff>171450</xdr:rowOff>
                  </from>
                  <to>
                    <xdr:col>18</xdr:col>
                    <xdr:colOff>25400</xdr:colOff>
                    <xdr:row>41</xdr:row>
                    <xdr:rowOff>171450</xdr:rowOff>
                  </to>
                </anchor>
              </controlPr>
            </control>
          </mc:Choice>
        </mc:AlternateContent>
        <mc:AlternateContent xmlns:mc="http://schemas.openxmlformats.org/markup-compatibility/2006">
          <mc:Choice Requires="x14">
            <control shapeId="686090" r:id="rId13" name="Check Box 10">
              <controlPr defaultSize="0" autoFill="0" autoLine="0" autoPict="0" altText="">
                <anchor moveWithCells="1">
                  <from>
                    <xdr:col>16</xdr:col>
                    <xdr:colOff>120650</xdr:colOff>
                    <xdr:row>41</xdr:row>
                    <xdr:rowOff>171450</xdr:rowOff>
                  </from>
                  <to>
                    <xdr:col>18</xdr:col>
                    <xdr:colOff>25400</xdr:colOff>
                    <xdr:row>42</xdr:row>
                    <xdr:rowOff>171450</xdr:rowOff>
                  </to>
                </anchor>
              </controlPr>
            </control>
          </mc:Choice>
        </mc:AlternateContent>
        <mc:AlternateContent xmlns:mc="http://schemas.openxmlformats.org/markup-compatibility/2006">
          <mc:Choice Requires="x14">
            <control shapeId="686180" r:id="rId14" name="Check Box 100">
              <controlPr defaultSize="0" autoFill="0" autoLine="0" autoPict="0" altText="">
                <anchor moveWithCells="1">
                  <from>
                    <xdr:col>2</xdr:col>
                    <xdr:colOff>38100</xdr:colOff>
                    <xdr:row>13</xdr:row>
                    <xdr:rowOff>38100</xdr:rowOff>
                  </from>
                  <to>
                    <xdr:col>4</xdr:col>
                    <xdr:colOff>38100</xdr:colOff>
                    <xdr:row>13</xdr:row>
                    <xdr:rowOff>171450</xdr:rowOff>
                  </to>
                </anchor>
              </controlPr>
            </control>
          </mc:Choice>
        </mc:AlternateContent>
        <mc:AlternateContent xmlns:mc="http://schemas.openxmlformats.org/markup-compatibility/2006">
          <mc:Choice Requires="x14">
            <control shapeId="686181" r:id="rId15" name="Check Box 101">
              <controlPr defaultSize="0" autoFill="0" autoLine="0" autoPict="0" altText="">
                <anchor moveWithCells="1">
                  <from>
                    <xdr:col>2</xdr:col>
                    <xdr:colOff>38100</xdr:colOff>
                    <xdr:row>14</xdr:row>
                    <xdr:rowOff>0</xdr:rowOff>
                  </from>
                  <to>
                    <xdr:col>4</xdr:col>
                    <xdr:colOff>38100</xdr:colOff>
                    <xdr:row>14</xdr:row>
                    <xdr:rowOff>133350</xdr:rowOff>
                  </to>
                </anchor>
              </controlPr>
            </control>
          </mc:Choice>
        </mc:AlternateContent>
        <mc:AlternateContent xmlns:mc="http://schemas.openxmlformats.org/markup-compatibility/2006">
          <mc:Choice Requires="x14">
            <control shapeId="686261" r:id="rId16" name="Check Box 181">
              <controlPr defaultSize="0" autoFill="0" autoLine="0" autoPict="0" altText="">
                <anchor moveWithCells="1">
                  <from>
                    <xdr:col>5</xdr:col>
                    <xdr:colOff>63500</xdr:colOff>
                    <xdr:row>13</xdr:row>
                    <xdr:rowOff>31750</xdr:rowOff>
                  </from>
                  <to>
                    <xdr:col>6</xdr:col>
                    <xdr:colOff>196850</xdr:colOff>
                    <xdr:row>13</xdr:row>
                    <xdr:rowOff>158750</xdr:rowOff>
                  </to>
                </anchor>
              </controlPr>
            </control>
          </mc:Choice>
        </mc:AlternateContent>
        <mc:AlternateContent xmlns:mc="http://schemas.openxmlformats.org/markup-compatibility/2006">
          <mc:Choice Requires="x14">
            <control shapeId="686262" r:id="rId17" name="Check Box 182">
              <controlPr defaultSize="0" autoFill="0" autoLine="0" autoPict="0" altText="">
                <anchor moveWithCells="1">
                  <from>
                    <xdr:col>5</xdr:col>
                    <xdr:colOff>63500</xdr:colOff>
                    <xdr:row>13</xdr:row>
                    <xdr:rowOff>171450</xdr:rowOff>
                  </from>
                  <to>
                    <xdr:col>6</xdr:col>
                    <xdr:colOff>196850</xdr:colOff>
                    <xdr:row>14</xdr:row>
                    <xdr:rowOff>120650</xdr:rowOff>
                  </to>
                </anchor>
              </controlPr>
            </control>
          </mc:Choice>
        </mc:AlternateContent>
        <mc:AlternateContent xmlns:mc="http://schemas.openxmlformats.org/markup-compatibility/2006">
          <mc:Choice Requires="x14">
            <control shapeId="686263" r:id="rId18" name="Check Box 183">
              <controlPr defaultSize="0" autoFill="0" autoLine="0" autoPict="0" altText="">
                <anchor moveWithCells="1">
                  <from>
                    <xdr:col>8</xdr:col>
                    <xdr:colOff>31750</xdr:colOff>
                    <xdr:row>13</xdr:row>
                    <xdr:rowOff>25400</xdr:rowOff>
                  </from>
                  <to>
                    <xdr:col>9</xdr:col>
                    <xdr:colOff>139700</xdr:colOff>
                    <xdr:row>13</xdr:row>
                    <xdr:rowOff>158750</xdr:rowOff>
                  </to>
                </anchor>
              </controlPr>
            </control>
          </mc:Choice>
        </mc:AlternateContent>
        <mc:AlternateContent xmlns:mc="http://schemas.openxmlformats.org/markup-compatibility/2006">
          <mc:Choice Requires="x14">
            <control shapeId="686264" r:id="rId19" name="Check Box 184">
              <controlPr defaultSize="0" autoFill="0" autoLine="0" autoPict="0" altText="">
                <anchor moveWithCells="1">
                  <from>
                    <xdr:col>8</xdr:col>
                    <xdr:colOff>31750</xdr:colOff>
                    <xdr:row>13</xdr:row>
                    <xdr:rowOff>171450</xdr:rowOff>
                  </from>
                  <to>
                    <xdr:col>9</xdr:col>
                    <xdr:colOff>139700</xdr:colOff>
                    <xdr:row>14</xdr:row>
                    <xdr:rowOff>127000</xdr:rowOff>
                  </to>
                </anchor>
              </controlPr>
            </control>
          </mc:Choice>
        </mc:AlternateContent>
        <mc:AlternateContent xmlns:mc="http://schemas.openxmlformats.org/markup-compatibility/2006">
          <mc:Choice Requires="x14">
            <control shapeId="686265" r:id="rId20" name="Check Box 185">
              <controlPr defaultSize="0" autoFill="0" autoLine="0" autoPict="0" altText="">
                <anchor moveWithCells="1">
                  <from>
                    <xdr:col>11</xdr:col>
                    <xdr:colOff>19050</xdr:colOff>
                    <xdr:row>13</xdr:row>
                    <xdr:rowOff>31750</xdr:rowOff>
                  </from>
                  <to>
                    <xdr:col>12</xdr:col>
                    <xdr:colOff>133350</xdr:colOff>
                    <xdr:row>13</xdr:row>
                    <xdr:rowOff>158750</xdr:rowOff>
                  </to>
                </anchor>
              </controlPr>
            </control>
          </mc:Choice>
        </mc:AlternateContent>
        <mc:AlternateContent xmlns:mc="http://schemas.openxmlformats.org/markup-compatibility/2006">
          <mc:Choice Requires="x14">
            <control shapeId="686266" r:id="rId21" name="Check Box 186">
              <controlPr defaultSize="0" autoFill="0" autoLine="0" autoPict="0" altText="">
                <anchor moveWithCells="1">
                  <from>
                    <xdr:col>11</xdr:col>
                    <xdr:colOff>19050</xdr:colOff>
                    <xdr:row>13</xdr:row>
                    <xdr:rowOff>171450</xdr:rowOff>
                  </from>
                  <to>
                    <xdr:col>12</xdr:col>
                    <xdr:colOff>133350</xdr:colOff>
                    <xdr:row>14</xdr:row>
                    <xdr:rowOff>120650</xdr:rowOff>
                  </to>
                </anchor>
              </controlPr>
            </control>
          </mc:Choice>
        </mc:AlternateContent>
        <mc:AlternateContent xmlns:mc="http://schemas.openxmlformats.org/markup-compatibility/2006">
          <mc:Choice Requires="x14">
            <control shapeId="686269" r:id="rId22" name="Check Box 189">
              <controlPr defaultSize="0" autoFill="0" autoLine="0" autoPict="0" altText="">
                <anchor moveWithCells="1">
                  <from>
                    <xdr:col>16</xdr:col>
                    <xdr:colOff>57150</xdr:colOff>
                    <xdr:row>13</xdr:row>
                    <xdr:rowOff>31750</xdr:rowOff>
                  </from>
                  <to>
                    <xdr:col>17</xdr:col>
                    <xdr:colOff>196850</xdr:colOff>
                    <xdr:row>13</xdr:row>
                    <xdr:rowOff>165100</xdr:rowOff>
                  </to>
                </anchor>
              </controlPr>
            </control>
          </mc:Choice>
        </mc:AlternateContent>
        <mc:AlternateContent xmlns:mc="http://schemas.openxmlformats.org/markup-compatibility/2006">
          <mc:Choice Requires="x14">
            <control shapeId="686270" r:id="rId23" name="Check Box 190">
              <controlPr defaultSize="0" autoFill="0" autoLine="0" autoPict="0" altText="">
                <anchor moveWithCells="1">
                  <from>
                    <xdr:col>16</xdr:col>
                    <xdr:colOff>57150</xdr:colOff>
                    <xdr:row>13</xdr:row>
                    <xdr:rowOff>171450</xdr:rowOff>
                  </from>
                  <to>
                    <xdr:col>17</xdr:col>
                    <xdr:colOff>196850</xdr:colOff>
                    <xdr:row>14</xdr:row>
                    <xdr:rowOff>127000</xdr:rowOff>
                  </to>
                </anchor>
              </controlPr>
            </control>
          </mc:Choice>
        </mc:AlternateContent>
        <mc:AlternateContent xmlns:mc="http://schemas.openxmlformats.org/markup-compatibility/2006">
          <mc:Choice Requires="x14">
            <control shapeId="686271" r:id="rId24" name="Check Box 191">
              <controlPr defaultSize="0" autoFill="0" autoLine="0" autoPict="0" altText="">
                <anchor moveWithCells="1">
                  <from>
                    <xdr:col>19</xdr:col>
                    <xdr:colOff>38100</xdr:colOff>
                    <xdr:row>13</xdr:row>
                    <xdr:rowOff>38100</xdr:rowOff>
                  </from>
                  <to>
                    <xdr:col>20</xdr:col>
                    <xdr:colOff>139700</xdr:colOff>
                    <xdr:row>13</xdr:row>
                    <xdr:rowOff>171450</xdr:rowOff>
                  </to>
                </anchor>
              </controlPr>
            </control>
          </mc:Choice>
        </mc:AlternateContent>
        <mc:AlternateContent xmlns:mc="http://schemas.openxmlformats.org/markup-compatibility/2006">
          <mc:Choice Requires="x14">
            <control shapeId="686272" r:id="rId25" name="Check Box 192">
              <controlPr defaultSize="0" autoFill="0" autoLine="0" autoPict="0" altText="">
                <anchor moveWithCells="1">
                  <from>
                    <xdr:col>19</xdr:col>
                    <xdr:colOff>38100</xdr:colOff>
                    <xdr:row>14</xdr:row>
                    <xdr:rowOff>0</xdr:rowOff>
                  </from>
                  <to>
                    <xdr:col>20</xdr:col>
                    <xdr:colOff>139700</xdr:colOff>
                    <xdr:row>14</xdr:row>
                    <xdr:rowOff>133350</xdr:rowOff>
                  </to>
                </anchor>
              </controlPr>
            </control>
          </mc:Choice>
        </mc:AlternateContent>
        <mc:AlternateContent xmlns:mc="http://schemas.openxmlformats.org/markup-compatibility/2006">
          <mc:Choice Requires="x14">
            <control shapeId="686274" r:id="rId26" name="Check Box 194">
              <controlPr defaultSize="0" autoFill="0" autoLine="0" autoPict="0" altText="">
                <anchor moveWithCells="1">
                  <from>
                    <xdr:col>16</xdr:col>
                    <xdr:colOff>107950</xdr:colOff>
                    <xdr:row>46</xdr:row>
                    <xdr:rowOff>158750</xdr:rowOff>
                  </from>
                  <to>
                    <xdr:col>17</xdr:col>
                    <xdr:colOff>190500</xdr:colOff>
                    <xdr:row>48</xdr:row>
                    <xdr:rowOff>0</xdr:rowOff>
                  </to>
                </anchor>
              </controlPr>
            </control>
          </mc:Choice>
        </mc:AlternateContent>
        <mc:AlternateContent xmlns:mc="http://schemas.openxmlformats.org/markup-compatibility/2006">
          <mc:Choice Requires="x14">
            <control shapeId="686275" r:id="rId27" name="Check Box 195">
              <controlPr defaultSize="0" autoFill="0" autoLine="0" autoPict="0" altText="">
                <anchor moveWithCells="1">
                  <from>
                    <xdr:col>16</xdr:col>
                    <xdr:colOff>114300</xdr:colOff>
                    <xdr:row>45</xdr:row>
                    <xdr:rowOff>171450</xdr:rowOff>
                  </from>
                  <to>
                    <xdr:col>17</xdr:col>
                    <xdr:colOff>152400</xdr:colOff>
                    <xdr:row>46</xdr:row>
                    <xdr:rowOff>171450</xdr:rowOff>
                  </to>
                </anchor>
              </controlPr>
            </control>
          </mc:Choice>
        </mc:AlternateContent>
        <mc:AlternateContent xmlns:mc="http://schemas.openxmlformats.org/markup-compatibility/2006">
          <mc:Choice Requires="x14">
            <control shapeId="686276" r:id="rId28" name="Check Box 196">
              <controlPr defaultSize="0" autoFill="0" autoLine="0" autoPict="0" altText="">
                <anchor moveWithCells="1">
                  <from>
                    <xdr:col>5</xdr:col>
                    <xdr:colOff>114300</xdr:colOff>
                    <xdr:row>46</xdr:row>
                    <xdr:rowOff>165100</xdr:rowOff>
                  </from>
                  <to>
                    <xdr:col>6</xdr:col>
                    <xdr:colOff>152400</xdr:colOff>
                    <xdr:row>48</xdr:row>
                    <xdr:rowOff>38100</xdr:rowOff>
                  </to>
                </anchor>
              </controlPr>
            </control>
          </mc:Choice>
        </mc:AlternateContent>
        <mc:AlternateContent xmlns:mc="http://schemas.openxmlformats.org/markup-compatibility/2006">
          <mc:Choice Requires="x14">
            <control shapeId="686277" r:id="rId29" name="Check Box 197">
              <controlPr defaultSize="0" autoFill="0" autoLine="0" autoPict="0" altText="">
                <anchor moveWithCells="1">
                  <from>
                    <xdr:col>5</xdr:col>
                    <xdr:colOff>127000</xdr:colOff>
                    <xdr:row>46</xdr:row>
                    <xdr:rowOff>0</xdr:rowOff>
                  </from>
                  <to>
                    <xdr:col>6</xdr:col>
                    <xdr:colOff>152400</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239C-CF2C-4EBB-9BF1-216B2C148576}">
  <sheetPr>
    <tabColor rgb="FFFFFF00"/>
  </sheetPr>
  <dimension ref="A1:CP93"/>
  <sheetViews>
    <sheetView showGridLines="0" view="pageBreakPreview" topLeftCell="A49" zoomScale="70" zoomScaleNormal="100" zoomScaleSheetLayoutView="70" workbookViewId="0">
      <selection activeCell="AT1" sqref="AT1:AX1"/>
    </sheetView>
  </sheetViews>
  <sheetFormatPr defaultColWidth="8" defaultRowHeight="12"/>
  <cols>
    <col min="1" max="29" width="2" style="5" customWidth="1"/>
    <col min="30" max="30" width="4.36328125" style="5" customWidth="1"/>
    <col min="31" max="32" width="2.81640625" style="5" customWidth="1"/>
    <col min="33" max="33" width="2.6328125" style="5" customWidth="1"/>
    <col min="34"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3" customWidth="1"/>
    <col min="42" max="44" width="2" style="5" customWidth="1"/>
    <col min="45" max="88" width="2.36328125" style="5" customWidth="1"/>
    <col min="89" max="119" width="2.453125" style="5" customWidth="1"/>
    <col min="120" max="16384" width="8" style="5"/>
  </cols>
  <sheetData>
    <row r="1" spans="1:86" ht="14.15" customHeight="1">
      <c r="A1" s="2394" t="s">
        <v>2283</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T1" s="2794" t="s">
        <v>2052</v>
      </c>
      <c r="AU1" s="2794"/>
      <c r="AV1" s="2794"/>
      <c r="AW1" s="2794"/>
      <c r="AX1" s="2794"/>
    </row>
    <row r="2" spans="1:86" ht="14.15" customHeight="1"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1701"/>
      <c r="AP2" s="1701"/>
      <c r="AQ2" s="1701"/>
      <c r="AR2" s="1701"/>
      <c r="AT2" s="1702"/>
      <c r="AU2" s="1702"/>
      <c r="AV2" s="1702"/>
      <c r="AW2" s="1702"/>
      <c r="AX2" s="1702"/>
      <c r="AY2" s="1702"/>
      <c r="AZ2" s="1702"/>
      <c r="BA2" s="1702"/>
      <c r="BB2" s="1702"/>
      <c r="BC2" s="1702"/>
      <c r="BD2" s="1702"/>
      <c r="BE2" s="1702"/>
      <c r="BF2" s="1702"/>
      <c r="BG2" s="1702"/>
      <c r="BH2" s="1702"/>
      <c r="BI2" s="1702"/>
      <c r="BJ2" s="1702"/>
      <c r="BK2" s="1702"/>
    </row>
    <row r="3" spans="1:86" ht="14.15" customHeight="1">
      <c r="A3" s="2395" t="s">
        <v>243</v>
      </c>
      <c r="B3" s="2396"/>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2396"/>
      <c r="AG3" s="2396"/>
      <c r="AH3" s="2796" t="s">
        <v>156</v>
      </c>
      <c r="AI3" s="2396"/>
      <c r="AJ3" s="2396"/>
      <c r="AK3" s="2396"/>
      <c r="AL3" s="2396"/>
      <c r="AM3" s="2396"/>
      <c r="AN3" s="2396"/>
      <c r="AO3" s="2396"/>
      <c r="AP3" s="2396"/>
      <c r="AQ3" s="2396"/>
      <c r="AR3" s="2797"/>
      <c r="AT3" s="1702"/>
      <c r="AU3" s="1702"/>
      <c r="AV3" s="1702"/>
      <c r="AW3" s="1702"/>
      <c r="AX3" s="1702"/>
      <c r="AY3" s="1702"/>
      <c r="AZ3" s="1702"/>
      <c r="BA3" s="1702"/>
      <c r="BB3" s="1702"/>
      <c r="BC3" s="1702"/>
      <c r="BD3" s="1702"/>
      <c r="BE3" s="1702"/>
      <c r="BF3" s="1702"/>
      <c r="BG3" s="1702"/>
      <c r="BH3" s="1702"/>
      <c r="BI3" s="1702"/>
      <c r="BJ3" s="1702"/>
      <c r="BK3" s="1702"/>
      <c r="BL3" s="183"/>
    </row>
    <row r="4" spans="1:86" ht="13.5" customHeight="1">
      <c r="A4" s="68"/>
      <c r="B4" s="3146" t="s">
        <v>2145</v>
      </c>
      <c r="C4" s="3146"/>
      <c r="D4" s="3146"/>
      <c r="E4" s="3146"/>
      <c r="F4" s="3146"/>
      <c r="G4" s="3146"/>
      <c r="H4" s="3146"/>
      <c r="I4" s="3146"/>
      <c r="J4" s="3146"/>
      <c r="K4" s="3146"/>
      <c r="L4" s="3146"/>
      <c r="M4" s="3146"/>
      <c r="N4" s="3146"/>
      <c r="O4" s="3146"/>
      <c r="P4" s="3146"/>
      <c r="Q4" s="3146"/>
      <c r="R4" s="3146"/>
      <c r="S4" s="3146"/>
      <c r="T4" s="3146"/>
      <c r="U4" s="3146"/>
      <c r="V4" s="3146"/>
      <c r="W4" s="3146"/>
      <c r="X4" s="3146"/>
      <c r="Y4" s="3146"/>
      <c r="Z4" s="3146"/>
      <c r="AA4" s="3146"/>
      <c r="AB4" s="3146"/>
      <c r="AC4" s="3146"/>
      <c r="AD4" s="3146"/>
      <c r="AE4" s="3146"/>
      <c r="AF4" s="3146"/>
      <c r="AG4" s="3147"/>
      <c r="AH4" s="376"/>
      <c r="AI4" s="377"/>
      <c r="AJ4" s="377"/>
      <c r="AK4" s="377"/>
      <c r="AL4" s="377"/>
      <c r="AM4" s="377"/>
      <c r="AN4" s="377"/>
      <c r="AO4" s="377"/>
      <c r="AP4" s="377"/>
      <c r="AQ4" s="377"/>
      <c r="AR4" s="378"/>
      <c r="AT4" s="1702"/>
      <c r="AU4" s="1702"/>
      <c r="AV4" s="1702"/>
      <c r="AW4" s="1702"/>
      <c r="AX4" s="1702"/>
      <c r="AY4" s="1702"/>
      <c r="AZ4" s="1702"/>
      <c r="BA4" s="1702"/>
      <c r="BB4" s="1702"/>
      <c r="BC4" s="1702"/>
      <c r="BD4" s="1702"/>
      <c r="BE4" s="1702"/>
      <c r="BF4" s="1702"/>
      <c r="BG4" s="1702"/>
      <c r="BH4" s="1702"/>
      <c r="BI4" s="1702"/>
      <c r="BJ4" s="1702"/>
      <c r="BK4" s="1702"/>
      <c r="BL4" s="183"/>
    </row>
    <row r="5" spans="1:86" ht="13.5" customHeight="1">
      <c r="A5" s="68"/>
      <c r="B5" s="3148"/>
      <c r="C5" s="3148"/>
      <c r="D5" s="3148"/>
      <c r="E5" s="3148"/>
      <c r="F5" s="3148"/>
      <c r="G5" s="3148"/>
      <c r="H5" s="3148"/>
      <c r="I5" s="3148"/>
      <c r="J5" s="3148"/>
      <c r="K5" s="3148"/>
      <c r="L5" s="3148"/>
      <c r="M5" s="3148"/>
      <c r="N5" s="3148"/>
      <c r="O5" s="3148"/>
      <c r="P5" s="3148"/>
      <c r="Q5" s="3148"/>
      <c r="R5" s="3148"/>
      <c r="S5" s="3148"/>
      <c r="T5" s="3148"/>
      <c r="U5" s="3148"/>
      <c r="V5" s="3148"/>
      <c r="W5" s="3148"/>
      <c r="X5" s="3148"/>
      <c r="Y5" s="3148"/>
      <c r="Z5" s="3148"/>
      <c r="AA5" s="3148"/>
      <c r="AB5" s="3148"/>
      <c r="AC5" s="3148"/>
      <c r="AD5" s="3148"/>
      <c r="AE5" s="3148"/>
      <c r="AF5" s="3148"/>
      <c r="AG5" s="3149"/>
      <c r="AH5" s="3150" t="s">
        <v>971</v>
      </c>
      <c r="AI5" s="3151"/>
      <c r="AJ5" s="3151"/>
      <c r="AK5" s="3151"/>
      <c r="AL5" s="3151"/>
      <c r="AM5" s="3151"/>
      <c r="AN5" s="3151"/>
      <c r="AO5" s="3151"/>
      <c r="AP5" s="3151"/>
      <c r="AQ5" s="3151"/>
      <c r="AR5" s="3152"/>
      <c r="AT5" s="1702"/>
      <c r="AU5" s="1702"/>
      <c r="AV5" s="1702"/>
      <c r="AW5" s="1702"/>
      <c r="AX5" s="1702"/>
      <c r="AY5" s="1702"/>
      <c r="AZ5" s="1702"/>
      <c r="BA5" s="1702"/>
      <c r="BB5" s="1702"/>
      <c r="BC5" s="1702"/>
      <c r="BD5" s="1702"/>
      <c r="BE5" s="1702"/>
      <c r="BF5" s="1702"/>
      <c r="BG5" s="1702"/>
      <c r="BH5" s="1702"/>
      <c r="BI5" s="1702"/>
      <c r="BJ5" s="1702"/>
      <c r="BK5" s="1702"/>
      <c r="BL5" s="183"/>
    </row>
    <row r="6" spans="1:86" ht="13.5" customHeight="1">
      <c r="A6" s="68"/>
      <c r="B6" s="6" t="s">
        <v>2146</v>
      </c>
      <c r="C6" s="6"/>
      <c r="D6" s="6"/>
      <c r="E6" s="6"/>
      <c r="F6" s="6"/>
      <c r="G6" s="6"/>
      <c r="H6" s="6"/>
      <c r="I6" s="6"/>
      <c r="J6" s="6"/>
      <c r="K6" s="6"/>
      <c r="L6" s="6"/>
      <c r="M6" s="6"/>
      <c r="N6" s="6"/>
      <c r="O6" s="6"/>
      <c r="P6" s="6"/>
      <c r="Q6" s="79"/>
      <c r="R6" s="6"/>
      <c r="S6" s="6"/>
      <c r="T6" s="96"/>
      <c r="U6" s="96"/>
      <c r="AD6" s="84"/>
      <c r="AE6" s="84"/>
      <c r="AF6" s="84"/>
      <c r="AG6" s="84"/>
      <c r="AH6" s="3150"/>
      <c r="AI6" s="3151"/>
      <c r="AJ6" s="3151"/>
      <c r="AK6" s="3151"/>
      <c r="AL6" s="3151"/>
      <c r="AM6" s="3151"/>
      <c r="AN6" s="3151"/>
      <c r="AO6" s="3151"/>
      <c r="AP6" s="3151"/>
      <c r="AQ6" s="3151"/>
      <c r="AR6" s="3152"/>
      <c r="AT6" s="183"/>
      <c r="AU6" s="183"/>
      <c r="AV6" s="183"/>
      <c r="AW6" s="183"/>
      <c r="AX6" s="183"/>
      <c r="AY6" s="183"/>
      <c r="AZ6" s="183"/>
      <c r="BA6" s="183"/>
      <c r="BB6" s="183"/>
      <c r="BC6" s="183"/>
      <c r="BD6" s="183"/>
      <c r="BE6" s="183"/>
      <c r="BF6" s="183"/>
      <c r="BG6" s="183"/>
      <c r="BH6" s="183"/>
      <c r="BI6" s="183"/>
      <c r="BJ6" s="183"/>
      <c r="BK6" s="183"/>
      <c r="BL6" s="183"/>
    </row>
    <row r="7" spans="1:86" ht="13.5" customHeight="1">
      <c r="A7" s="68"/>
      <c r="B7" s="2324" t="s">
        <v>244</v>
      </c>
      <c r="C7" s="2325"/>
      <c r="D7" s="2325"/>
      <c r="E7" s="2325"/>
      <c r="F7" s="2325"/>
      <c r="G7" s="2325"/>
      <c r="H7" s="2325"/>
      <c r="I7" s="2325"/>
      <c r="J7" s="2325"/>
      <c r="K7" s="2325"/>
      <c r="L7" s="2326"/>
      <c r="M7" s="2239" t="s">
        <v>245</v>
      </c>
      <c r="N7" s="2240"/>
      <c r="O7" s="2240"/>
      <c r="P7" s="2240"/>
      <c r="Q7" s="2240"/>
      <c r="R7" s="2240"/>
      <c r="S7" s="2240"/>
      <c r="T7" s="3153"/>
      <c r="U7" s="3154" t="s">
        <v>48</v>
      </c>
      <c r="V7" s="2325"/>
      <c r="W7" s="2325"/>
      <c r="X7" s="2325"/>
      <c r="Y7" s="2325"/>
      <c r="Z7" s="2325"/>
      <c r="AA7" s="2325"/>
      <c r="AB7" s="2325"/>
      <c r="AC7" s="2325"/>
      <c r="AD7" s="2325"/>
      <c r="AE7" s="2325"/>
      <c r="AF7" s="2325"/>
      <c r="AG7" s="2325"/>
      <c r="AH7" s="2326"/>
      <c r="AI7" s="2325" t="s">
        <v>246</v>
      </c>
      <c r="AJ7" s="2325"/>
      <c r="AK7" s="2325"/>
      <c r="AL7" s="2325"/>
      <c r="AM7" s="2325"/>
      <c r="AN7" s="2325"/>
      <c r="AO7" s="2325"/>
      <c r="AP7" s="2326"/>
      <c r="AR7" s="102"/>
      <c r="AT7" s="5" t="s">
        <v>911</v>
      </c>
    </row>
    <row r="8" spans="1:86" ht="13.5" customHeight="1">
      <c r="A8" s="68"/>
      <c r="B8" s="841"/>
      <c r="C8" s="572"/>
      <c r="D8" s="3140" t="s">
        <v>249</v>
      </c>
      <c r="E8" s="3140"/>
      <c r="F8" s="3140"/>
      <c r="G8" s="3140"/>
      <c r="H8" s="3140"/>
      <c r="I8" s="3140"/>
      <c r="J8" s="3140"/>
      <c r="K8" s="3140"/>
      <c r="L8" s="3141"/>
      <c r="M8" s="3142"/>
      <c r="N8" s="3143"/>
      <c r="O8" s="3143"/>
      <c r="P8" s="3143"/>
      <c r="Q8" s="3143"/>
      <c r="R8" s="3143"/>
      <c r="S8" s="3143"/>
      <c r="T8" s="3144"/>
      <c r="U8" s="379"/>
      <c r="V8" s="848"/>
      <c r="W8" s="3140" t="s">
        <v>247</v>
      </c>
      <c r="X8" s="3140"/>
      <c r="Y8" s="3140"/>
      <c r="Z8" s="3140"/>
      <c r="AA8" s="3140"/>
      <c r="AB8" s="3140"/>
      <c r="AC8" s="3140"/>
      <c r="AD8" s="3140"/>
      <c r="AE8" s="3140"/>
      <c r="AF8" s="3140"/>
      <c r="AG8" s="3140"/>
      <c r="AH8" s="3141"/>
      <c r="AI8" s="3139"/>
      <c r="AJ8" s="3134"/>
      <c r="AK8" s="3134"/>
      <c r="AL8" s="3134"/>
      <c r="AM8" s="3134"/>
      <c r="AN8" s="3134"/>
      <c r="AO8" s="3134"/>
      <c r="AP8" s="3135"/>
      <c r="AR8" s="102"/>
      <c r="AU8" s="5" t="s">
        <v>264</v>
      </c>
    </row>
    <row r="9" spans="1:86" ht="13.5" customHeight="1">
      <c r="A9" s="68"/>
      <c r="B9" s="841"/>
      <c r="C9" s="572"/>
      <c r="D9" s="3140" t="s">
        <v>251</v>
      </c>
      <c r="E9" s="3140"/>
      <c r="F9" s="3140"/>
      <c r="G9" s="3140"/>
      <c r="H9" s="3140"/>
      <c r="I9" s="3140"/>
      <c r="J9" s="3140"/>
      <c r="K9" s="3140"/>
      <c r="L9" s="3141"/>
      <c r="M9" s="3142"/>
      <c r="N9" s="3143"/>
      <c r="O9" s="3143"/>
      <c r="P9" s="3143"/>
      <c r="Q9" s="3143"/>
      <c r="R9" s="3143"/>
      <c r="S9" s="3143"/>
      <c r="T9" s="3144"/>
      <c r="U9" s="877"/>
      <c r="V9" s="572"/>
      <c r="W9" s="3134" t="s">
        <v>248</v>
      </c>
      <c r="X9" s="3134"/>
      <c r="Y9" s="3134"/>
      <c r="Z9" s="3134"/>
      <c r="AA9" s="3134"/>
      <c r="AB9" s="3134"/>
      <c r="AC9" s="2399"/>
      <c r="AD9" s="2399"/>
      <c r="AE9" s="2399"/>
      <c r="AF9" s="2399"/>
      <c r="AG9" s="2399"/>
      <c r="AH9" s="573" t="s">
        <v>188</v>
      </c>
      <c r="AI9" s="3139"/>
      <c r="AJ9" s="3134"/>
      <c r="AK9" s="3134"/>
      <c r="AL9" s="3134"/>
      <c r="AM9" s="3134"/>
      <c r="AN9" s="3134"/>
      <c r="AO9" s="3134"/>
      <c r="AP9" s="3135"/>
      <c r="AR9" s="102"/>
      <c r="AT9" s="5" t="s">
        <v>586</v>
      </c>
      <c r="BG9" s="5" t="s">
        <v>587</v>
      </c>
    </row>
    <row r="10" spans="1:86" ht="13.5" customHeight="1">
      <c r="A10" s="68"/>
      <c r="B10" s="841"/>
      <c r="C10" s="572"/>
      <c r="D10" s="3134" t="s">
        <v>1246</v>
      </c>
      <c r="E10" s="3134"/>
      <c r="F10" s="3134"/>
      <c r="G10" s="3134"/>
      <c r="H10" s="3134"/>
      <c r="I10" s="3134"/>
      <c r="J10" s="3134"/>
      <c r="K10" s="3134"/>
      <c r="L10" s="3135"/>
      <c r="M10" s="3142"/>
      <c r="N10" s="3143"/>
      <c r="O10" s="3143"/>
      <c r="P10" s="3143"/>
      <c r="Q10" s="3143"/>
      <c r="R10" s="3143"/>
      <c r="S10" s="3143"/>
      <c r="T10" s="3144"/>
      <c r="U10" s="877"/>
      <c r="V10" s="572"/>
      <c r="W10" s="3140" t="s">
        <v>250</v>
      </c>
      <c r="X10" s="3140"/>
      <c r="Y10" s="3140"/>
      <c r="Z10" s="3140"/>
      <c r="AA10" s="3140"/>
      <c r="AB10" s="3140"/>
      <c r="AC10" s="3140"/>
      <c r="AD10" s="3140"/>
      <c r="AE10" s="3140"/>
      <c r="AF10" s="3140"/>
      <c r="AG10" s="3140"/>
      <c r="AH10" s="3141"/>
      <c r="AI10" s="3139"/>
      <c r="AJ10" s="3134"/>
      <c r="AK10" s="3134"/>
      <c r="AL10" s="3134"/>
      <c r="AM10" s="3134"/>
      <c r="AN10" s="3134"/>
      <c r="AO10" s="3134"/>
      <c r="AP10" s="3135"/>
      <c r="AR10" s="102"/>
      <c r="AU10" s="5" t="s">
        <v>265</v>
      </c>
      <c r="BH10" s="5" t="s">
        <v>588</v>
      </c>
    </row>
    <row r="11" spans="1:86" ht="13.5" customHeight="1" thickBot="1">
      <c r="A11" s="68"/>
      <c r="B11" s="841"/>
      <c r="C11" s="572"/>
      <c r="D11" s="3140"/>
      <c r="E11" s="3140"/>
      <c r="F11" s="3140"/>
      <c r="G11" s="3140"/>
      <c r="H11" s="3140"/>
      <c r="I11" s="3140"/>
      <c r="J11" s="3140"/>
      <c r="K11" s="3140"/>
      <c r="L11" s="3141"/>
      <c r="M11" s="3142"/>
      <c r="N11" s="3143"/>
      <c r="O11" s="3143"/>
      <c r="P11" s="3143"/>
      <c r="Q11" s="3143"/>
      <c r="R11" s="3143"/>
      <c r="S11" s="3143"/>
      <c r="T11" s="3144"/>
      <c r="U11" s="877"/>
      <c r="V11" s="572"/>
      <c r="W11" s="3140" t="s">
        <v>252</v>
      </c>
      <c r="X11" s="3140"/>
      <c r="Y11" s="3140"/>
      <c r="Z11" s="3140"/>
      <c r="AA11" s="3140"/>
      <c r="AB11" s="3140"/>
      <c r="AC11" s="2399"/>
      <c r="AD11" s="2399"/>
      <c r="AE11" s="2399"/>
      <c r="AF11" s="2399"/>
      <c r="AG11" s="2399"/>
      <c r="AH11" s="573" t="s">
        <v>188</v>
      </c>
      <c r="AI11" s="3139"/>
      <c r="AJ11" s="3134"/>
      <c r="AK11" s="3134"/>
      <c r="AL11" s="3134"/>
      <c r="AM11" s="3134"/>
      <c r="AN11" s="3134"/>
      <c r="AO11" s="3134"/>
      <c r="AP11" s="3135"/>
      <c r="AR11" s="102"/>
      <c r="AU11" s="3145" t="s">
        <v>266</v>
      </c>
      <c r="AV11" s="3145"/>
      <c r="AW11" s="3145"/>
      <c r="AX11" s="3145"/>
      <c r="AY11" s="3145"/>
      <c r="AZ11" s="3145"/>
      <c r="BA11" s="3145"/>
      <c r="BB11" s="3145"/>
      <c r="BC11" s="3145"/>
      <c r="BD11" s="3145"/>
      <c r="BH11" s="3145" t="s">
        <v>589</v>
      </c>
      <c r="BI11" s="3145"/>
      <c r="BJ11" s="3145"/>
      <c r="BK11" s="3145"/>
      <c r="BL11" s="3145"/>
      <c r="BM11" s="3145"/>
      <c r="BN11" s="3145"/>
      <c r="BO11" s="3145"/>
      <c r="BP11" s="3145"/>
      <c r="BQ11" s="3145"/>
    </row>
    <row r="12" spans="1:86" ht="13.5" customHeight="1" thickTop="1">
      <c r="A12" s="68"/>
      <c r="B12" s="841"/>
      <c r="C12" s="572"/>
      <c r="D12" s="3134"/>
      <c r="E12" s="3134"/>
      <c r="F12" s="3134"/>
      <c r="G12" s="3134"/>
      <c r="H12" s="3134"/>
      <c r="I12" s="3134"/>
      <c r="J12" s="3134"/>
      <c r="K12" s="3134"/>
      <c r="L12" s="3135"/>
      <c r="M12" s="3142"/>
      <c r="N12" s="3143"/>
      <c r="O12" s="3143"/>
      <c r="P12" s="3143"/>
      <c r="Q12" s="3143"/>
      <c r="R12" s="3143"/>
      <c r="S12" s="3143"/>
      <c r="T12" s="3144"/>
      <c r="U12" s="877"/>
      <c r="V12" s="572"/>
      <c r="W12" s="3140" t="s">
        <v>253</v>
      </c>
      <c r="X12" s="3140"/>
      <c r="Y12" s="3140"/>
      <c r="Z12" s="3140"/>
      <c r="AA12" s="3140"/>
      <c r="AB12" s="3140"/>
      <c r="AC12" s="3140"/>
      <c r="AD12" s="3140"/>
      <c r="AE12" s="3140"/>
      <c r="AF12" s="3140"/>
      <c r="AG12" s="3140"/>
      <c r="AH12" s="3141"/>
      <c r="AI12" s="3139"/>
      <c r="AJ12" s="3134"/>
      <c r="AK12" s="3134"/>
      <c r="AL12" s="3134"/>
      <c r="AM12" s="3134"/>
      <c r="AN12" s="3134"/>
      <c r="AO12" s="3134"/>
      <c r="AP12" s="3135"/>
      <c r="AR12" s="102"/>
      <c r="AU12" s="3145"/>
      <c r="AV12" s="3145"/>
      <c r="AW12" s="3145"/>
      <c r="AX12" s="3145"/>
      <c r="AY12" s="3145"/>
      <c r="AZ12" s="3145"/>
      <c r="BA12" s="3145"/>
      <c r="BB12" s="3145"/>
      <c r="BC12" s="3145"/>
      <c r="BD12" s="3145"/>
      <c r="BH12" s="3145"/>
      <c r="BI12" s="3145"/>
      <c r="BJ12" s="3145"/>
      <c r="BK12" s="3145"/>
      <c r="BL12" s="3145"/>
      <c r="BM12" s="3145"/>
      <c r="BN12" s="3145"/>
      <c r="BO12" s="3145"/>
      <c r="BP12" s="3145"/>
      <c r="BQ12" s="3145"/>
      <c r="BS12" s="3129" t="s">
        <v>2341</v>
      </c>
      <c r="BT12" s="3130"/>
      <c r="BU12" s="3130"/>
      <c r="BV12" s="3130"/>
      <c r="BW12" s="3130"/>
      <c r="BX12" s="3130"/>
      <c r="BY12" s="3130"/>
      <c r="BZ12" s="3130"/>
      <c r="CA12" s="3130"/>
      <c r="CB12" s="3130"/>
      <c r="CC12" s="3130"/>
      <c r="CD12" s="3130"/>
      <c r="CE12" s="3130"/>
      <c r="CF12" s="3130"/>
      <c r="CG12" s="3130"/>
      <c r="CH12" s="3131"/>
    </row>
    <row r="13" spans="1:86" ht="13.5" customHeight="1" thickBot="1">
      <c r="A13" s="68"/>
      <c r="B13" s="861"/>
      <c r="C13" s="873"/>
      <c r="D13" s="3134"/>
      <c r="E13" s="3134"/>
      <c r="F13" s="3134"/>
      <c r="G13" s="3134"/>
      <c r="H13" s="3134"/>
      <c r="I13" s="3134"/>
      <c r="J13" s="3134"/>
      <c r="K13" s="3134"/>
      <c r="L13" s="3135"/>
      <c r="M13" s="3136"/>
      <c r="N13" s="3137"/>
      <c r="O13" s="3137"/>
      <c r="P13" s="3137"/>
      <c r="Q13" s="3137"/>
      <c r="R13" s="3137"/>
      <c r="S13" s="3137"/>
      <c r="T13" s="3138"/>
      <c r="U13" s="877"/>
      <c r="V13" s="572"/>
      <c r="W13" s="3134"/>
      <c r="X13" s="3134"/>
      <c r="Y13" s="3134"/>
      <c r="Z13" s="3134"/>
      <c r="AA13" s="3134"/>
      <c r="AB13" s="3134"/>
      <c r="AC13" s="3134"/>
      <c r="AD13" s="3134"/>
      <c r="AE13" s="3134"/>
      <c r="AF13" s="3134"/>
      <c r="AG13" s="3134"/>
      <c r="AH13" s="3135"/>
      <c r="AI13" s="3139"/>
      <c r="AJ13" s="3134"/>
      <c r="AK13" s="3134"/>
      <c r="AL13" s="3134"/>
      <c r="AM13" s="3134"/>
      <c r="AN13" s="3134"/>
      <c r="AO13" s="3134"/>
      <c r="AP13" s="3135"/>
      <c r="AR13" s="102"/>
      <c r="AT13" s="5" t="s">
        <v>585</v>
      </c>
      <c r="AU13" s="360"/>
      <c r="AV13" s="360"/>
      <c r="AW13" s="360"/>
      <c r="AX13" s="360"/>
      <c r="AY13" s="380"/>
      <c r="AZ13" s="380"/>
      <c r="BA13" s="360"/>
      <c r="BB13" s="360"/>
      <c r="BC13" s="360"/>
      <c r="BD13" s="360"/>
      <c r="BE13" s="360"/>
      <c r="BF13" s="360"/>
      <c r="BG13" s="360"/>
      <c r="BH13" s="360"/>
      <c r="BI13" s="360"/>
      <c r="BJ13" s="360"/>
      <c r="BK13" s="360"/>
      <c r="BL13" s="360"/>
      <c r="BM13" s="121"/>
      <c r="BS13" s="2981"/>
      <c r="BT13" s="3132"/>
      <c r="BU13" s="3132"/>
      <c r="BV13" s="3132"/>
      <c r="BW13" s="3132"/>
      <c r="BX13" s="3132"/>
      <c r="BY13" s="3132"/>
      <c r="BZ13" s="3132"/>
      <c r="CA13" s="3132"/>
      <c r="CB13" s="3132"/>
      <c r="CC13" s="3132"/>
      <c r="CD13" s="3132"/>
      <c r="CE13" s="3132"/>
      <c r="CF13" s="3132"/>
      <c r="CG13" s="3132"/>
      <c r="CH13" s="3133"/>
    </row>
    <row r="14" spans="1:86" ht="13.5" customHeight="1" thickTop="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1"/>
      <c r="AI14" s="609"/>
      <c r="AJ14" s="1"/>
      <c r="AK14" s="1"/>
      <c r="AL14" s="609"/>
      <c r="AM14" s="1"/>
      <c r="AN14" s="280"/>
      <c r="AO14" s="357"/>
      <c r="AP14" s="265"/>
      <c r="AR14" s="102"/>
      <c r="BS14" s="1703"/>
      <c r="BT14" s="1667"/>
      <c r="BU14" s="1668"/>
      <c r="BV14" s="1669" t="s">
        <v>2236</v>
      </c>
      <c r="BW14" s="1669"/>
      <c r="BX14" s="1669"/>
      <c r="BY14" s="1670"/>
      <c r="BZ14" s="1669"/>
      <c r="CA14" s="1669"/>
      <c r="CB14" s="1669"/>
      <c r="CC14" s="1669"/>
      <c r="CD14" s="1669"/>
      <c r="CE14" s="1667"/>
      <c r="CF14" s="1667"/>
      <c r="CG14" s="1667"/>
      <c r="CH14" s="1704"/>
    </row>
    <row r="15" spans="1:86" ht="13.5" customHeight="1">
      <c r="A15" s="68"/>
      <c r="B15" s="1" t="s">
        <v>2147</v>
      </c>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1531"/>
      <c r="AI15" s="609"/>
      <c r="AJ15" s="609"/>
      <c r="AK15" s="609"/>
      <c r="AL15" s="609"/>
      <c r="AM15" s="609"/>
      <c r="AN15" s="609"/>
      <c r="AO15" s="609"/>
      <c r="AP15" s="609"/>
      <c r="AQ15" s="609"/>
      <c r="AR15" s="1532"/>
      <c r="BS15" s="3089" t="b">
        <v>1</v>
      </c>
      <c r="BT15" s="3090"/>
      <c r="BU15" s="1668"/>
      <c r="BV15" s="1669"/>
      <c r="BW15" s="1669"/>
      <c r="BX15" s="1669"/>
      <c r="BY15" s="1670" t="s">
        <v>2234</v>
      </c>
      <c r="BZ15" s="1669"/>
      <c r="CA15" s="1669"/>
      <c r="CB15" s="1669"/>
      <c r="CC15" s="1669"/>
      <c r="CD15" s="1669"/>
      <c r="CE15" s="1667"/>
      <c r="CF15" s="1667"/>
      <c r="CG15" s="1667"/>
      <c r="CH15" s="1704"/>
    </row>
    <row r="16" spans="1:86" ht="13.5" customHeight="1">
      <c r="A16" s="68"/>
      <c r="B16" s="609"/>
      <c r="C16" s="3091" t="s">
        <v>2148</v>
      </c>
      <c r="D16" s="3091"/>
      <c r="E16" s="3091"/>
      <c r="F16" s="3091"/>
      <c r="G16" s="3091"/>
      <c r="H16" s="3091"/>
      <c r="I16" s="3091"/>
      <c r="J16" s="3091"/>
      <c r="K16" s="3091"/>
      <c r="L16" s="3091"/>
      <c r="M16" s="3091"/>
      <c r="N16" s="3091"/>
      <c r="O16" s="3091"/>
      <c r="P16" s="3091"/>
      <c r="Q16" s="3091"/>
      <c r="R16" s="3091"/>
      <c r="S16" s="3091"/>
      <c r="T16" s="3091"/>
      <c r="U16" s="3091"/>
      <c r="V16" s="3091"/>
      <c r="W16" s="3091"/>
      <c r="X16" s="3091"/>
      <c r="Y16" s="3091"/>
      <c r="Z16" s="3091"/>
      <c r="AA16" s="3091"/>
      <c r="AB16" s="3091"/>
      <c r="AC16" s="3091"/>
      <c r="AD16" s="3091"/>
      <c r="AE16" s="3091"/>
      <c r="AF16" s="3091"/>
      <c r="AG16" s="3092"/>
      <c r="AH16" s="1531"/>
      <c r="AI16" s="609"/>
      <c r="AJ16" s="609"/>
      <c r="AK16" s="609"/>
      <c r="AL16" s="609"/>
      <c r="AM16" s="609"/>
      <c r="AN16" s="609"/>
      <c r="AO16" s="609"/>
      <c r="AP16" s="609"/>
      <c r="AQ16" s="609"/>
      <c r="AR16" s="1532"/>
      <c r="BF16" s="5" t="s">
        <v>1451</v>
      </c>
      <c r="BS16" s="3089" t="b">
        <v>0</v>
      </c>
      <c r="BT16" s="3090"/>
      <c r="BU16" s="1668"/>
      <c r="BV16" s="1669"/>
      <c r="BW16" s="1669"/>
      <c r="BX16" s="1669"/>
      <c r="BY16" s="1670" t="s">
        <v>2235</v>
      </c>
      <c r="BZ16" s="1669"/>
      <c r="CA16" s="1669"/>
      <c r="CB16" s="1669"/>
      <c r="CC16" s="1669"/>
      <c r="CD16" s="1669"/>
      <c r="CE16" s="1667"/>
      <c r="CF16" s="1667"/>
      <c r="CG16" s="1667"/>
      <c r="CH16" s="1704"/>
    </row>
    <row r="17" spans="1:86" ht="13.5" customHeight="1">
      <c r="A17" s="68"/>
      <c r="B17" s="1" t="s">
        <v>740</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2"/>
      <c r="AI17" s="5"/>
      <c r="AL17" s="5"/>
      <c r="AN17" s="280"/>
      <c r="AO17" s="357"/>
      <c r="AP17" s="265"/>
      <c r="AR17" s="102"/>
      <c r="AT17" s="5" t="s">
        <v>262</v>
      </c>
      <c r="AZ17" s="65" t="s">
        <v>2053</v>
      </c>
      <c r="BD17" s="383"/>
      <c r="BE17" s="384"/>
      <c r="BF17" s="5" t="s">
        <v>262</v>
      </c>
      <c r="BL17" s="65" t="s">
        <v>2053</v>
      </c>
      <c r="BS17" s="3089" t="b">
        <v>0</v>
      </c>
      <c r="BT17" s="3090"/>
      <c r="BU17" s="1667"/>
      <c r="BV17" s="1667"/>
      <c r="BW17" s="1667"/>
      <c r="BX17" s="1667"/>
      <c r="BY17" s="1667"/>
      <c r="BZ17" s="1667"/>
      <c r="CA17" s="1667"/>
      <c r="CB17" s="1667"/>
      <c r="CC17" s="1667"/>
      <c r="CD17" s="1667"/>
      <c r="CE17" s="1667"/>
      <c r="CF17" s="1667"/>
      <c r="CG17" s="1667"/>
      <c r="CH17" s="1704"/>
    </row>
    <row r="18" spans="1:86" ht="13.5" customHeight="1">
      <c r="A18" s="385"/>
      <c r="B18" s="3093" t="s">
        <v>49</v>
      </c>
      <c r="C18" s="3094"/>
      <c r="D18" s="3095"/>
      <c r="E18" s="3102" t="s">
        <v>254</v>
      </c>
      <c r="F18" s="3103"/>
      <c r="G18" s="3104"/>
      <c r="H18" s="2324" t="s">
        <v>50</v>
      </c>
      <c r="I18" s="2325"/>
      <c r="J18" s="2325"/>
      <c r="K18" s="2325"/>
      <c r="L18" s="2325"/>
      <c r="M18" s="2325"/>
      <c r="N18" s="2325"/>
      <c r="O18" s="2325"/>
      <c r="P18" s="2325"/>
      <c r="Q18" s="2325"/>
      <c r="R18" s="2325"/>
      <c r="S18" s="2325"/>
      <c r="T18" s="2325"/>
      <c r="U18" s="2325"/>
      <c r="V18" s="2325"/>
      <c r="W18" s="2326"/>
      <c r="X18" s="3111" t="s">
        <v>1005</v>
      </c>
      <c r="Y18" s="3112"/>
      <c r="Z18" s="3113"/>
      <c r="AA18" s="2324" t="s">
        <v>738</v>
      </c>
      <c r="AB18" s="2325"/>
      <c r="AC18" s="2325"/>
      <c r="AD18" s="2325"/>
      <c r="AE18" s="2325"/>
      <c r="AF18" s="2326"/>
      <c r="AG18" s="3120" t="s">
        <v>912</v>
      </c>
      <c r="AH18" s="2497"/>
      <c r="AI18" s="2497"/>
      <c r="AJ18" s="2497"/>
      <c r="AK18" s="2497"/>
      <c r="AL18" s="2497"/>
      <c r="AM18" s="2497"/>
      <c r="AN18" s="2497"/>
      <c r="AO18" s="2497"/>
      <c r="AP18" s="2497"/>
      <c r="AQ18" s="3121"/>
      <c r="AR18" s="102"/>
      <c r="AT18" s="2634" t="s">
        <v>263</v>
      </c>
      <c r="AU18" s="2635"/>
      <c r="AV18" s="2635"/>
      <c r="AW18" s="2636"/>
      <c r="AX18" s="2640">
        <v>40</v>
      </c>
      <c r="AY18" s="2641"/>
      <c r="AZ18" s="2641"/>
      <c r="BA18" s="2630" t="s">
        <v>1490</v>
      </c>
      <c r="BB18" s="2630"/>
      <c r="BC18" s="2631"/>
      <c r="BD18" s="383"/>
      <c r="BE18" s="384"/>
      <c r="BF18" s="2634" t="s">
        <v>263</v>
      </c>
      <c r="BG18" s="2635"/>
      <c r="BH18" s="2635"/>
      <c r="BI18" s="2636"/>
      <c r="BJ18" s="2640">
        <v>40</v>
      </c>
      <c r="BK18" s="2641"/>
      <c r="BL18" s="2641"/>
      <c r="BM18" s="2630" t="s">
        <v>1490</v>
      </c>
      <c r="BN18" s="2630"/>
      <c r="BO18" s="2631"/>
      <c r="BS18" s="3027" t="b">
        <v>1</v>
      </c>
      <c r="BT18" s="3028"/>
      <c r="BU18" s="1667"/>
      <c r="BV18" s="3065" t="s">
        <v>1009</v>
      </c>
      <c r="BW18" s="3065"/>
      <c r="BX18" s="3065"/>
      <c r="BY18" s="3065"/>
      <c r="BZ18" s="3065"/>
      <c r="CA18" s="3065"/>
      <c r="CB18" s="3065"/>
      <c r="CC18" s="3065"/>
      <c r="CD18" s="3065"/>
      <c r="CE18" s="3065"/>
      <c r="CF18" s="3065"/>
      <c r="CG18" s="1667"/>
      <c r="CH18" s="1704"/>
    </row>
    <row r="19" spans="1:86" ht="13.5" customHeight="1">
      <c r="A19" s="385"/>
      <c r="B19" s="3096"/>
      <c r="C19" s="3097"/>
      <c r="D19" s="3098"/>
      <c r="E19" s="3105"/>
      <c r="F19" s="3106"/>
      <c r="G19" s="3107"/>
      <c r="H19" s="2770" t="s">
        <v>255</v>
      </c>
      <c r="I19" s="2787"/>
      <c r="J19" s="3068" t="s">
        <v>256</v>
      </c>
      <c r="K19" s="2787"/>
      <c r="L19" s="3068" t="s">
        <v>257</v>
      </c>
      <c r="M19" s="2787"/>
      <c r="N19" s="3070" t="s">
        <v>913</v>
      </c>
      <c r="O19" s="3071"/>
      <c r="P19" s="3068" t="s">
        <v>258</v>
      </c>
      <c r="Q19" s="2787"/>
      <c r="R19" s="3068" t="s">
        <v>259</v>
      </c>
      <c r="S19" s="2787"/>
      <c r="T19" s="3068" t="s">
        <v>260</v>
      </c>
      <c r="U19" s="2787"/>
      <c r="V19" s="3076" t="s">
        <v>154</v>
      </c>
      <c r="W19" s="2100"/>
      <c r="X19" s="3114"/>
      <c r="Y19" s="3115"/>
      <c r="Z19" s="3116"/>
      <c r="AA19" s="1981" t="s">
        <v>154</v>
      </c>
      <c r="AB19" s="1982"/>
      <c r="AC19" s="3059"/>
      <c r="AD19" s="985" t="s">
        <v>708</v>
      </c>
      <c r="AE19" s="3062" t="s">
        <v>1841</v>
      </c>
      <c r="AF19" s="3063"/>
      <c r="AG19" s="3122"/>
      <c r="AH19" s="3123"/>
      <c r="AI19" s="3123"/>
      <c r="AJ19" s="3123"/>
      <c r="AK19" s="3123"/>
      <c r="AL19" s="3123"/>
      <c r="AM19" s="3123"/>
      <c r="AN19" s="3123"/>
      <c r="AO19" s="3123"/>
      <c r="AP19" s="3123"/>
      <c r="AQ19" s="3124"/>
      <c r="AR19" s="102"/>
      <c r="AT19" s="2637"/>
      <c r="AU19" s="2638"/>
      <c r="AV19" s="2638"/>
      <c r="AW19" s="2639"/>
      <c r="AX19" s="2642"/>
      <c r="AY19" s="2643"/>
      <c r="AZ19" s="2643"/>
      <c r="BA19" s="2632"/>
      <c r="BB19" s="2632"/>
      <c r="BC19" s="2633"/>
      <c r="BD19" s="383"/>
      <c r="BE19" s="384"/>
      <c r="BF19" s="2637"/>
      <c r="BG19" s="2638"/>
      <c r="BH19" s="2638"/>
      <c r="BI19" s="2639"/>
      <c r="BJ19" s="2642"/>
      <c r="BK19" s="2643"/>
      <c r="BL19" s="2643"/>
      <c r="BM19" s="2632"/>
      <c r="BN19" s="2632"/>
      <c r="BO19" s="2633"/>
      <c r="BS19" s="3027" t="b">
        <v>0</v>
      </c>
      <c r="BT19" s="3028"/>
      <c r="BU19" s="1667"/>
      <c r="BV19" s="1667"/>
      <c r="BW19" s="1667"/>
      <c r="BX19" s="1667"/>
      <c r="BY19" s="1671" t="s">
        <v>1010</v>
      </c>
      <c r="BZ19" s="1667"/>
      <c r="CA19" s="1667"/>
      <c r="CB19" s="1667"/>
      <c r="CC19" s="1667"/>
      <c r="CD19" s="1667"/>
      <c r="CE19" s="1667"/>
      <c r="CF19" s="1667"/>
      <c r="CG19" s="1667"/>
      <c r="CH19" s="1704"/>
    </row>
    <row r="20" spans="1:86" ht="13.5" customHeight="1">
      <c r="A20" s="385"/>
      <c r="B20" s="3096"/>
      <c r="C20" s="3097"/>
      <c r="D20" s="3098"/>
      <c r="E20" s="3105"/>
      <c r="F20" s="3106"/>
      <c r="G20" s="3107"/>
      <c r="H20" s="2783"/>
      <c r="I20" s="3066"/>
      <c r="J20" s="3064"/>
      <c r="K20" s="3066"/>
      <c r="L20" s="3064"/>
      <c r="M20" s="3066"/>
      <c r="N20" s="3072"/>
      <c r="O20" s="3073"/>
      <c r="P20" s="3064"/>
      <c r="Q20" s="3066"/>
      <c r="R20" s="3064"/>
      <c r="S20" s="3066"/>
      <c r="T20" s="3064"/>
      <c r="U20" s="3066"/>
      <c r="V20" s="3077"/>
      <c r="W20" s="2110"/>
      <c r="X20" s="3114"/>
      <c r="Y20" s="3115"/>
      <c r="Z20" s="3116"/>
      <c r="AA20" s="2108"/>
      <c r="AB20" s="2109"/>
      <c r="AC20" s="3060"/>
      <c r="AD20" s="869" t="s">
        <v>150</v>
      </c>
      <c r="AE20" s="3064" t="s">
        <v>151</v>
      </c>
      <c r="AF20" s="2784"/>
      <c r="AG20" s="3122"/>
      <c r="AH20" s="3123"/>
      <c r="AI20" s="3123"/>
      <c r="AJ20" s="3123"/>
      <c r="AK20" s="3123"/>
      <c r="AL20" s="3123"/>
      <c r="AM20" s="3123"/>
      <c r="AN20" s="3123"/>
      <c r="AO20" s="3123"/>
      <c r="AP20" s="3123"/>
      <c r="AQ20" s="3124"/>
      <c r="AR20" s="102"/>
      <c r="AT20" s="3081" t="s">
        <v>1496</v>
      </c>
      <c r="AU20" s="3082"/>
      <c r="AV20" s="3082"/>
      <c r="AW20" s="3083"/>
      <c r="AX20" s="2680">
        <f>AX27</f>
        <v>88</v>
      </c>
      <c r="AY20" s="1973"/>
      <c r="AZ20" s="1973"/>
      <c r="BA20" s="2630" t="s">
        <v>1490</v>
      </c>
      <c r="BB20" s="2630"/>
      <c r="BC20" s="2631"/>
      <c r="BD20" s="383"/>
      <c r="BE20" s="384"/>
      <c r="BF20" s="3081" t="s">
        <v>1496</v>
      </c>
      <c r="BG20" s="3082"/>
      <c r="BH20" s="3082"/>
      <c r="BI20" s="3083"/>
      <c r="BJ20" s="2680">
        <f>BJ27</f>
        <v>114</v>
      </c>
      <c r="BK20" s="1973"/>
      <c r="BL20" s="1973"/>
      <c r="BM20" s="2630" t="s">
        <v>1490</v>
      </c>
      <c r="BN20" s="2630"/>
      <c r="BO20" s="2631"/>
      <c r="BS20" s="3027" t="b">
        <v>1</v>
      </c>
      <c r="BT20" s="3028"/>
      <c r="BU20" s="1667"/>
      <c r="BV20" s="1667"/>
      <c r="BW20" s="1667"/>
      <c r="BX20" s="1667"/>
      <c r="BY20" s="1671" t="s">
        <v>1011</v>
      </c>
      <c r="BZ20" s="1667"/>
      <c r="CA20" s="1667"/>
      <c r="CB20" s="1667"/>
      <c r="CC20" s="1667"/>
      <c r="CD20" s="1667"/>
      <c r="CE20" s="1667"/>
      <c r="CF20" s="1667"/>
      <c r="CG20" s="1667"/>
      <c r="CH20" s="1704"/>
    </row>
    <row r="21" spans="1:86" ht="13.5" customHeight="1" thickBot="1">
      <c r="A21" s="68"/>
      <c r="B21" s="3099"/>
      <c r="C21" s="3100"/>
      <c r="D21" s="3101"/>
      <c r="E21" s="3108"/>
      <c r="F21" s="3109"/>
      <c r="G21" s="3110"/>
      <c r="H21" s="2773"/>
      <c r="I21" s="3067"/>
      <c r="J21" s="3069"/>
      <c r="K21" s="3067"/>
      <c r="L21" s="3069"/>
      <c r="M21" s="3067"/>
      <c r="N21" s="3074"/>
      <c r="O21" s="3075"/>
      <c r="P21" s="3069"/>
      <c r="Q21" s="3067"/>
      <c r="R21" s="3069"/>
      <c r="S21" s="3067"/>
      <c r="T21" s="3069"/>
      <c r="U21" s="3067"/>
      <c r="V21" s="3078"/>
      <c r="W21" s="2101"/>
      <c r="X21" s="3117"/>
      <c r="Y21" s="3118"/>
      <c r="Z21" s="3119"/>
      <c r="AA21" s="1983"/>
      <c r="AB21" s="1984"/>
      <c r="AC21" s="3061"/>
      <c r="AD21" s="986"/>
      <c r="AE21" s="3079" t="s">
        <v>261</v>
      </c>
      <c r="AF21" s="3080"/>
      <c r="AG21" s="3125"/>
      <c r="AH21" s="3126"/>
      <c r="AI21" s="3126"/>
      <c r="AJ21" s="3126"/>
      <c r="AK21" s="3126"/>
      <c r="AL21" s="3126"/>
      <c r="AM21" s="3126"/>
      <c r="AN21" s="3126"/>
      <c r="AO21" s="3126"/>
      <c r="AP21" s="3126"/>
      <c r="AQ21" s="3127"/>
      <c r="AR21" s="102"/>
      <c r="AT21" s="3084"/>
      <c r="AU21" s="3085"/>
      <c r="AV21" s="3085"/>
      <c r="AW21" s="3086"/>
      <c r="AX21" s="3087"/>
      <c r="AY21" s="3088"/>
      <c r="AZ21" s="3088"/>
      <c r="BA21" s="2632"/>
      <c r="BB21" s="2632"/>
      <c r="BC21" s="2633"/>
      <c r="BD21" s="383"/>
      <c r="BE21" s="384"/>
      <c r="BF21" s="3084"/>
      <c r="BG21" s="3085"/>
      <c r="BH21" s="3085"/>
      <c r="BI21" s="3086"/>
      <c r="BJ21" s="3087"/>
      <c r="BK21" s="3088"/>
      <c r="BL21" s="3088"/>
      <c r="BM21" s="2650"/>
      <c r="BN21" s="2650"/>
      <c r="BO21" s="3128"/>
      <c r="BS21" s="3027" t="b">
        <v>0</v>
      </c>
      <c r="BT21" s="3028"/>
      <c r="BU21" s="1667"/>
      <c r="BV21" s="1667"/>
      <c r="BW21" s="1667"/>
      <c r="BX21" s="1667"/>
      <c r="BY21" s="1667"/>
      <c r="BZ21" s="1667"/>
      <c r="CA21" s="1667"/>
      <c r="CB21" s="1667"/>
      <c r="CC21" s="1667"/>
      <c r="CD21" s="1667"/>
      <c r="CE21" s="1667"/>
      <c r="CF21" s="1667"/>
      <c r="CG21" s="1667"/>
      <c r="CH21" s="1704"/>
    </row>
    <row r="22" spans="1:86" ht="13.5" customHeight="1">
      <c r="A22" s="385"/>
      <c r="B22" s="1909" t="s">
        <v>914</v>
      </c>
      <c r="C22" s="1913"/>
      <c r="D22" s="820"/>
      <c r="E22" s="3056" t="s">
        <v>198</v>
      </c>
      <c r="F22" s="3057"/>
      <c r="G22" s="3058"/>
      <c r="H22" s="2952">
        <v>0</v>
      </c>
      <c r="I22" s="2942"/>
      <c r="J22" s="2941">
        <v>0</v>
      </c>
      <c r="K22" s="2942"/>
      <c r="L22" s="2941">
        <v>0</v>
      </c>
      <c r="M22" s="2942"/>
      <c r="N22" s="2941">
        <v>0</v>
      </c>
      <c r="O22" s="2942"/>
      <c r="P22" s="2941">
        <v>0</v>
      </c>
      <c r="Q22" s="2942"/>
      <c r="R22" s="2941">
        <v>2</v>
      </c>
      <c r="S22" s="2942"/>
      <c r="T22" s="2941">
        <v>0</v>
      </c>
      <c r="U22" s="2942"/>
      <c r="V22" s="2956">
        <f>SUM(P22:U22)</f>
        <v>2</v>
      </c>
      <c r="W22" s="2957"/>
      <c r="X22" s="3050" t="s">
        <v>149</v>
      </c>
      <c r="Y22" s="3051"/>
      <c r="Z22" s="3052"/>
      <c r="AA22" s="3050" t="s">
        <v>149</v>
      </c>
      <c r="AB22" s="3051"/>
      <c r="AC22" s="3053"/>
      <c r="AD22" s="386" t="s">
        <v>149</v>
      </c>
      <c r="AE22" s="3054" t="s">
        <v>915</v>
      </c>
      <c r="AF22" s="3055"/>
      <c r="AG22" s="387" t="s">
        <v>150</v>
      </c>
      <c r="AH22" s="3042" t="s">
        <v>916</v>
      </c>
      <c r="AI22" s="3042"/>
      <c r="AJ22" s="3042"/>
      <c r="AK22" s="3042"/>
      <c r="AL22" s="3042"/>
      <c r="AM22" s="3042"/>
      <c r="AN22" s="3042"/>
      <c r="AO22" s="3042"/>
      <c r="AP22" s="3042"/>
      <c r="AQ22" s="3043"/>
      <c r="AR22" s="102"/>
      <c r="AT22" s="2658" t="s">
        <v>261</v>
      </c>
      <c r="AU22" s="2659"/>
      <c r="AV22" s="2659"/>
      <c r="AW22" s="2660"/>
      <c r="AX22" s="3044">
        <f>IF(ISERROR(AX20/AX18),"",ROUNDDOWN(AX20/AX18,1))</f>
        <v>2.2000000000000002</v>
      </c>
      <c r="AY22" s="3045"/>
      <c r="AZ22" s="3045"/>
      <c r="BA22" s="2648" t="s">
        <v>149</v>
      </c>
      <c r="BB22" s="2648"/>
      <c r="BC22" s="2649"/>
      <c r="BD22" s="383"/>
      <c r="BE22" s="384"/>
      <c r="BF22" s="2658" t="s">
        <v>261</v>
      </c>
      <c r="BG22" s="2659"/>
      <c r="BH22" s="2659"/>
      <c r="BI22" s="2660"/>
      <c r="BJ22" s="3044">
        <f>IF(ISERROR(BJ20/BJ18),"",ROUNDDOWN(BJ20/BJ18,1))</f>
        <v>2.8</v>
      </c>
      <c r="BK22" s="3045"/>
      <c r="BL22" s="3045"/>
      <c r="BM22" s="2648" t="s">
        <v>149</v>
      </c>
      <c r="BN22" s="2648"/>
      <c r="BO22" s="2649"/>
      <c r="BS22" s="3027" t="b">
        <v>1</v>
      </c>
      <c r="BT22" s="3028"/>
      <c r="BU22" s="1667"/>
      <c r="BV22" s="1667" t="s">
        <v>1012</v>
      </c>
      <c r="BW22" s="1667"/>
      <c r="BX22" s="1667"/>
      <c r="BY22" s="1667"/>
      <c r="BZ22" s="1667"/>
      <c r="CA22" s="1667"/>
      <c r="CB22" s="1667"/>
      <c r="CC22" s="1667"/>
      <c r="CD22" s="1667"/>
      <c r="CE22" s="1667"/>
      <c r="CF22" s="1667"/>
      <c r="CG22" s="1667"/>
      <c r="CH22" s="1704"/>
    </row>
    <row r="23" spans="1:86" ht="13.5" customHeight="1" thickBot="1">
      <c r="A23" s="68"/>
      <c r="B23" s="3029" t="s">
        <v>917</v>
      </c>
      <c r="C23" s="3030"/>
      <c r="D23" s="3031"/>
      <c r="E23" s="3035">
        <v>90.6</v>
      </c>
      <c r="F23" s="3036"/>
      <c r="G23" s="3037"/>
      <c r="H23" s="2977"/>
      <c r="I23" s="2978"/>
      <c r="J23" s="2937"/>
      <c r="K23" s="2978"/>
      <c r="L23" s="2937"/>
      <c r="M23" s="2978"/>
      <c r="N23" s="2937"/>
      <c r="O23" s="2978"/>
      <c r="P23" s="2937"/>
      <c r="Q23" s="2978"/>
      <c r="R23" s="2937">
        <v>28</v>
      </c>
      <c r="S23" s="2978"/>
      <c r="T23" s="2937"/>
      <c r="U23" s="2978"/>
      <c r="V23" s="2998">
        <f>SUM(H23:U24)</f>
        <v>28</v>
      </c>
      <c r="W23" s="2999"/>
      <c r="X23" s="3002">
        <f>IF(V23=0,"",ROUNDDOWN(H23/3,1)+ROUNDDOWN((J23+L23)/6,1)+ROUNDDOWN(N23/15,1)+ROUNDDOWN((R23+T23)/30,1))</f>
        <v>0.9</v>
      </c>
      <c r="Y23" s="3003"/>
      <c r="Z23" s="3004"/>
      <c r="AA23" s="3008">
        <f>IF(AD23+AE24=0,"",AD23+AE24)</f>
        <v>1.9</v>
      </c>
      <c r="AB23" s="3009"/>
      <c r="AC23" s="3010"/>
      <c r="AD23" s="3014">
        <v>1</v>
      </c>
      <c r="AE23" s="3016">
        <v>2</v>
      </c>
      <c r="AF23" s="2081"/>
      <c r="AG23" s="1463" t="s">
        <v>151</v>
      </c>
      <c r="AH23" s="3048" t="s">
        <v>1621</v>
      </c>
      <c r="AI23" s="3048"/>
      <c r="AJ23" s="3048"/>
      <c r="AK23" s="3048"/>
      <c r="AL23" s="3048"/>
      <c r="AM23" s="3048"/>
      <c r="AN23" s="3048"/>
      <c r="AO23" s="3048"/>
      <c r="AP23" s="3048"/>
      <c r="AQ23" s="3049"/>
      <c r="AR23" s="102"/>
      <c r="AT23" s="2661"/>
      <c r="AU23" s="2662"/>
      <c r="AV23" s="2662"/>
      <c r="AW23" s="2477"/>
      <c r="AX23" s="3046"/>
      <c r="AY23" s="3047"/>
      <c r="AZ23" s="3047"/>
      <c r="BA23" s="2650"/>
      <c r="BB23" s="2650"/>
      <c r="BC23" s="2651"/>
      <c r="BD23" s="383"/>
      <c r="BE23" s="384"/>
      <c r="BF23" s="2661"/>
      <c r="BG23" s="2662"/>
      <c r="BH23" s="2662"/>
      <c r="BI23" s="2477"/>
      <c r="BJ23" s="3046"/>
      <c r="BK23" s="3047"/>
      <c r="BL23" s="3047"/>
      <c r="BM23" s="2650"/>
      <c r="BN23" s="2650"/>
      <c r="BO23" s="2651"/>
      <c r="BS23" s="1703"/>
      <c r="BT23" s="1667"/>
      <c r="BU23" s="1667"/>
      <c r="BV23" s="1667"/>
      <c r="BW23" s="1667"/>
      <c r="BX23" s="1667"/>
      <c r="BY23" s="1671" t="s">
        <v>1619</v>
      </c>
      <c r="BZ23" s="1667"/>
      <c r="CA23" s="1667"/>
      <c r="CB23" s="1667"/>
      <c r="CC23" s="1667"/>
      <c r="CD23" s="1667"/>
      <c r="CE23" s="1667"/>
      <c r="CF23" s="1667"/>
      <c r="CG23" s="1667"/>
      <c r="CH23" s="1704"/>
    </row>
    <row r="24" spans="1:86" ht="13.5" customHeight="1" thickBot="1">
      <c r="A24" s="68"/>
      <c r="B24" s="3032"/>
      <c r="C24" s="3033"/>
      <c r="D24" s="3034"/>
      <c r="E24" s="3038"/>
      <c r="F24" s="3039"/>
      <c r="G24" s="3040"/>
      <c r="H24" s="3041"/>
      <c r="I24" s="2997"/>
      <c r="J24" s="2996"/>
      <c r="K24" s="2997"/>
      <c r="L24" s="2996"/>
      <c r="M24" s="2997"/>
      <c r="N24" s="2996"/>
      <c r="O24" s="2997"/>
      <c r="P24" s="2996"/>
      <c r="Q24" s="2997"/>
      <c r="R24" s="2996"/>
      <c r="S24" s="2997"/>
      <c r="T24" s="2996"/>
      <c r="U24" s="2997"/>
      <c r="V24" s="3000"/>
      <c r="W24" s="3001"/>
      <c r="X24" s="3005"/>
      <c r="Y24" s="3006"/>
      <c r="Z24" s="3007"/>
      <c r="AA24" s="3011"/>
      <c r="AB24" s="3012"/>
      <c r="AC24" s="3013"/>
      <c r="AD24" s="3015"/>
      <c r="AE24" s="3017">
        <v>0.9</v>
      </c>
      <c r="AF24" s="3018"/>
      <c r="AG24" s="1464"/>
      <c r="AH24" s="3022"/>
      <c r="AI24" s="3022"/>
      <c r="AJ24" s="3022"/>
      <c r="AK24" s="3022"/>
      <c r="AL24" s="3022"/>
      <c r="AM24" s="3022"/>
      <c r="AN24" s="3022"/>
      <c r="AO24" s="3022"/>
      <c r="AP24" s="3022"/>
      <c r="AQ24" s="3023"/>
      <c r="AR24" s="102"/>
      <c r="AT24" s="2616" t="s">
        <v>2054</v>
      </c>
      <c r="AU24" s="2616"/>
      <c r="AV24" s="2616"/>
      <c r="AW24" s="2616"/>
      <c r="AX24" s="2616"/>
      <c r="AY24" s="2616"/>
      <c r="AZ24" s="2616"/>
      <c r="BA24" s="2616"/>
      <c r="BB24" s="2616"/>
      <c r="BC24" s="2616"/>
      <c r="BD24" s="577"/>
      <c r="BE24" s="578"/>
      <c r="BF24" s="2616" t="s">
        <v>2054</v>
      </c>
      <c r="BG24" s="2616"/>
      <c r="BH24" s="2616"/>
      <c r="BI24" s="2616"/>
      <c r="BJ24" s="2616"/>
      <c r="BK24" s="2616"/>
      <c r="BL24" s="2616"/>
      <c r="BM24" s="2616"/>
      <c r="BN24" s="2616"/>
      <c r="BO24" s="2616"/>
      <c r="BS24" s="1703"/>
      <c r="BT24" s="1667"/>
      <c r="BU24" s="1667"/>
      <c r="BV24" s="1667"/>
      <c r="BW24" s="1667"/>
      <c r="BX24" s="1667"/>
      <c r="BY24" s="1671" t="s">
        <v>1620</v>
      </c>
      <c r="BZ24" s="1667"/>
      <c r="CA24" s="1667"/>
      <c r="CB24" s="1667"/>
      <c r="CC24" s="1667"/>
      <c r="CD24" s="1667"/>
      <c r="CE24" s="1667"/>
      <c r="CF24" s="1667"/>
      <c r="CG24" s="1667"/>
      <c r="CH24" s="1704"/>
    </row>
    <row r="25" spans="1:86" ht="13.5" customHeight="1" thickTop="1">
      <c r="A25" s="385"/>
      <c r="B25" s="2987" t="s">
        <v>918</v>
      </c>
      <c r="C25" s="2988"/>
      <c r="D25" s="2989"/>
      <c r="E25" s="2990">
        <v>50</v>
      </c>
      <c r="F25" s="2991"/>
      <c r="G25" s="2992"/>
      <c r="H25" s="2993">
        <v>0</v>
      </c>
      <c r="I25" s="2994"/>
      <c r="J25" s="2995">
        <v>0</v>
      </c>
      <c r="K25" s="2994"/>
      <c r="L25" s="2995">
        <v>0</v>
      </c>
      <c r="M25" s="2994"/>
      <c r="N25" s="2995">
        <v>0</v>
      </c>
      <c r="O25" s="2994"/>
      <c r="P25" s="2995">
        <v>0</v>
      </c>
      <c r="Q25" s="2994"/>
      <c r="R25" s="2995">
        <v>0</v>
      </c>
      <c r="S25" s="2994"/>
      <c r="T25" s="2995">
        <v>0</v>
      </c>
      <c r="U25" s="2994"/>
      <c r="V25" s="2905">
        <f>SUM(H25:U25)</f>
        <v>0</v>
      </c>
      <c r="W25" s="2907"/>
      <c r="X25" s="2958">
        <f>ROUNDDOWN(H26/3,1)+IF($BS$15=TRUE,ROUNDDOWN(J26/6,1),ROUNDDOWN(J26/5,1))+ROUNDDOWN(L26/6,1)+IF($BS$17=TRUE,ROUNDDOWN(N26/20,1),ROUNDDOWN(N26/6,1))+IF($BS$19=TRUE,ROUNDDOWN(P26/20,1),ROUNDDOWN(P26/15,1))+IF($BS$21=TRUE,ROUNDDOWN((R26+T26)/30,1),ROUNDDOWN((R26+T26)/25,1))</f>
        <v>4.5999999999999996</v>
      </c>
      <c r="Y25" s="2959"/>
      <c r="Z25" s="2960"/>
      <c r="AA25" s="3019">
        <f>IF(AD25+AE27=0,"",AD25+AE27)</f>
        <v>4.5</v>
      </c>
      <c r="AB25" s="3020"/>
      <c r="AC25" s="3021"/>
      <c r="AD25" s="2869">
        <v>2</v>
      </c>
      <c r="AE25" s="2872">
        <v>3</v>
      </c>
      <c r="AF25" s="2873"/>
      <c r="AG25" s="388" t="s">
        <v>150</v>
      </c>
      <c r="AH25" s="2876" t="s">
        <v>2092</v>
      </c>
      <c r="AI25" s="2876"/>
      <c r="AJ25" s="2876"/>
      <c r="AK25" s="2876"/>
      <c r="AL25" s="2986"/>
      <c r="AM25" s="2876"/>
      <c r="AN25" s="2876"/>
      <c r="AO25" s="2876"/>
      <c r="AP25" s="2876"/>
      <c r="AQ25" s="2877"/>
      <c r="AR25" s="102"/>
      <c r="AT25" s="2617"/>
      <c r="AU25" s="2617"/>
      <c r="AV25" s="2617"/>
      <c r="AW25" s="2617"/>
      <c r="AX25" s="2617"/>
      <c r="AY25" s="2617"/>
      <c r="AZ25" s="2617"/>
      <c r="BA25" s="2617"/>
      <c r="BB25" s="2617"/>
      <c r="BC25" s="2617"/>
      <c r="BD25" s="577"/>
      <c r="BE25" s="578"/>
      <c r="BF25" s="2617"/>
      <c r="BG25" s="2617"/>
      <c r="BH25" s="2617"/>
      <c r="BI25" s="2617"/>
      <c r="BJ25" s="2617"/>
      <c r="BK25" s="2617"/>
      <c r="BL25" s="2617"/>
      <c r="BM25" s="2617"/>
      <c r="BN25" s="2617"/>
      <c r="BO25" s="2617"/>
      <c r="BS25" s="1703"/>
      <c r="BT25" s="1667"/>
      <c r="BU25" s="1667"/>
      <c r="BV25" s="1667"/>
      <c r="BW25" s="1667"/>
      <c r="BX25" s="1667"/>
      <c r="BY25" s="1667"/>
      <c r="BZ25" s="1667"/>
      <c r="CA25" s="1667"/>
      <c r="CB25" s="1667"/>
      <c r="CC25" s="1667"/>
      <c r="CD25" s="1667"/>
      <c r="CE25" s="1667"/>
      <c r="CF25" s="1667"/>
      <c r="CG25" s="1667"/>
      <c r="CH25" s="1704"/>
    </row>
    <row r="26" spans="1:86" ht="13.5" customHeight="1" thickBot="1">
      <c r="A26" s="68"/>
      <c r="B26" s="2944"/>
      <c r="C26" s="1871"/>
      <c r="D26" s="2945"/>
      <c r="E26" s="2144"/>
      <c r="F26" s="2145"/>
      <c r="G26" s="2146"/>
      <c r="H26" s="2977">
        <v>14</v>
      </c>
      <c r="I26" s="2978"/>
      <c r="J26" s="2937"/>
      <c r="K26" s="2978"/>
      <c r="L26" s="2937"/>
      <c r="M26" s="2978"/>
      <c r="N26" s="2937"/>
      <c r="O26" s="2978"/>
      <c r="P26" s="2937"/>
      <c r="Q26" s="2978"/>
      <c r="R26" s="2937"/>
      <c r="S26" s="2978"/>
      <c r="T26" s="2937"/>
      <c r="U26" s="2978"/>
      <c r="V26" s="2898">
        <f>SUM(H26:U27)</f>
        <v>14</v>
      </c>
      <c r="W26" s="2939"/>
      <c r="X26" s="2958"/>
      <c r="Y26" s="2959"/>
      <c r="Z26" s="2960"/>
      <c r="AA26" s="2967"/>
      <c r="AB26" s="2968"/>
      <c r="AC26" s="2969"/>
      <c r="AD26" s="2870"/>
      <c r="AE26" s="2874"/>
      <c r="AF26" s="2875"/>
      <c r="AG26" s="709" t="s">
        <v>151</v>
      </c>
      <c r="AH26" s="2914" t="s">
        <v>2093</v>
      </c>
      <c r="AI26" s="2914"/>
      <c r="AJ26" s="2914"/>
      <c r="AK26" s="2914"/>
      <c r="AL26" s="2914"/>
      <c r="AM26" s="2914"/>
      <c r="AN26" s="2914"/>
      <c r="AO26" s="2914"/>
      <c r="AP26" s="2914"/>
      <c r="AQ26" s="2915"/>
      <c r="AR26" s="102"/>
      <c r="AT26" s="2610"/>
      <c r="AU26" s="2611"/>
      <c r="AV26" s="2611"/>
      <c r="AW26" s="2612"/>
      <c r="AX26" s="3024" t="s">
        <v>2055</v>
      </c>
      <c r="AY26" s="3025"/>
      <c r="AZ26" s="3025"/>
      <c r="BA26" s="3025"/>
      <c r="BB26" s="3025"/>
      <c r="BC26" s="3026"/>
      <c r="BD26" s="383"/>
      <c r="BE26" s="384"/>
      <c r="BF26" s="2610"/>
      <c r="BG26" s="2611"/>
      <c r="BH26" s="2611"/>
      <c r="BI26" s="2612"/>
      <c r="BJ26" s="3024" t="s">
        <v>2055</v>
      </c>
      <c r="BK26" s="3025"/>
      <c r="BL26" s="3025"/>
      <c r="BM26" s="3025"/>
      <c r="BN26" s="3025"/>
      <c r="BO26" s="3026"/>
      <c r="BS26" s="1703"/>
      <c r="BT26" s="1667"/>
      <c r="BU26" s="1667"/>
      <c r="BV26" s="1667"/>
      <c r="BW26" s="1667"/>
      <c r="BX26" s="1667"/>
      <c r="BY26" s="1671"/>
      <c r="BZ26" s="1667"/>
      <c r="CA26" s="1667"/>
      <c r="CB26" s="1667"/>
      <c r="CC26" s="1667"/>
      <c r="CD26" s="1667"/>
      <c r="CE26" s="1667"/>
      <c r="CF26" s="1667"/>
      <c r="CG26" s="1667"/>
      <c r="CH26" s="1704"/>
    </row>
    <row r="27" spans="1:86" ht="13.5" customHeight="1" thickBot="1">
      <c r="A27" s="68"/>
      <c r="B27" s="1918"/>
      <c r="C27" s="1919"/>
      <c r="D27" s="1920"/>
      <c r="E27" s="2949"/>
      <c r="F27" s="2950"/>
      <c r="G27" s="2951"/>
      <c r="H27" s="2979"/>
      <c r="I27" s="2980"/>
      <c r="J27" s="2938"/>
      <c r="K27" s="2980"/>
      <c r="L27" s="2938"/>
      <c r="M27" s="2980"/>
      <c r="N27" s="2938"/>
      <c r="O27" s="2980"/>
      <c r="P27" s="2938"/>
      <c r="Q27" s="2980"/>
      <c r="R27" s="2938"/>
      <c r="S27" s="2980"/>
      <c r="T27" s="2938"/>
      <c r="U27" s="2980"/>
      <c r="V27" s="2900"/>
      <c r="W27" s="2940"/>
      <c r="X27" s="2961"/>
      <c r="Y27" s="2962"/>
      <c r="Z27" s="2963"/>
      <c r="AA27" s="2970"/>
      <c r="AB27" s="2971"/>
      <c r="AC27" s="2972"/>
      <c r="AD27" s="2871"/>
      <c r="AE27" s="2880">
        <v>2.5</v>
      </c>
      <c r="AF27" s="2881"/>
      <c r="AG27" s="190"/>
      <c r="AH27" s="2916"/>
      <c r="AI27" s="2916"/>
      <c r="AJ27" s="2916"/>
      <c r="AK27" s="2916"/>
      <c r="AL27" s="2916"/>
      <c r="AM27" s="2916"/>
      <c r="AN27" s="2916"/>
      <c r="AO27" s="2916"/>
      <c r="AP27" s="2916"/>
      <c r="AQ27" s="2917"/>
      <c r="AR27" s="102"/>
      <c r="AT27" s="2582">
        <f>COUNTA(AX28:AZ33)</f>
        <v>4</v>
      </c>
      <c r="AU27" s="2583"/>
      <c r="AV27" s="2583"/>
      <c r="AW27" s="2583"/>
      <c r="AX27" s="2984">
        <f>SUM(AX28:AZ42)</f>
        <v>88</v>
      </c>
      <c r="AY27" s="2984"/>
      <c r="AZ27" s="2985"/>
      <c r="BA27" s="390" t="s">
        <v>582</v>
      </c>
      <c r="BB27" s="391"/>
      <c r="BC27" s="392"/>
      <c r="BD27" s="383"/>
      <c r="BE27" s="384"/>
      <c r="BF27" s="2582">
        <f>COUNTA(BJ28:BL42)</f>
        <v>4</v>
      </c>
      <c r="BG27" s="2583"/>
      <c r="BH27" s="2583"/>
      <c r="BI27" s="2583"/>
      <c r="BJ27" s="2984">
        <f>SUM(BJ28:BL42)</f>
        <v>114</v>
      </c>
      <c r="BK27" s="2984"/>
      <c r="BL27" s="2985"/>
      <c r="BM27" s="390" t="s">
        <v>582</v>
      </c>
      <c r="BN27" s="391"/>
      <c r="BO27" s="392"/>
      <c r="BS27" s="1703"/>
      <c r="BT27" s="1667"/>
      <c r="BU27" s="1667"/>
      <c r="BV27" s="1667" t="s">
        <v>2156</v>
      </c>
      <c r="BW27" s="1667"/>
      <c r="BX27" s="1667"/>
      <c r="BY27" s="1671"/>
      <c r="BZ27" s="1667"/>
      <c r="CA27" s="1667"/>
      <c r="CB27" s="1667"/>
      <c r="CC27" s="1667"/>
      <c r="CD27" s="1667"/>
      <c r="CE27" s="1667"/>
      <c r="CF27" s="1667"/>
      <c r="CG27" s="1667"/>
      <c r="CH27" s="1704"/>
    </row>
    <row r="28" spans="1:86" ht="13.5" customHeight="1">
      <c r="A28" s="385"/>
      <c r="B28" s="1915" t="s">
        <v>919</v>
      </c>
      <c r="C28" s="1916"/>
      <c r="D28" s="1917"/>
      <c r="E28" s="2141">
        <v>60</v>
      </c>
      <c r="F28" s="2142"/>
      <c r="G28" s="2143"/>
      <c r="H28" s="2952">
        <v>0</v>
      </c>
      <c r="I28" s="2942"/>
      <c r="J28" s="2941">
        <v>0</v>
      </c>
      <c r="K28" s="2942"/>
      <c r="L28" s="2941">
        <v>0</v>
      </c>
      <c r="M28" s="2942"/>
      <c r="N28" s="2941">
        <v>0</v>
      </c>
      <c r="O28" s="2942"/>
      <c r="P28" s="2941">
        <v>0</v>
      </c>
      <c r="Q28" s="2942"/>
      <c r="R28" s="2941">
        <v>0</v>
      </c>
      <c r="S28" s="2942"/>
      <c r="T28" s="2941">
        <v>0</v>
      </c>
      <c r="U28" s="2943"/>
      <c r="V28" s="2956">
        <f>SUM(H28:U28)</f>
        <v>0</v>
      </c>
      <c r="W28" s="2957"/>
      <c r="X28" s="2958">
        <f t="shared" ref="X28" si="0">ROUNDDOWN(H29/3,1)+IF($BS$15=TRUE,ROUNDDOWN(J29/6,1),ROUNDDOWN(J29/5,1))+ROUNDDOWN(L29/6,1)+IF($BS$17=TRUE,ROUNDDOWN(N29/20,1),ROUNDDOWN(N29/6,1))+IF($BS$19=TRUE,ROUNDDOWN(P29/20,1),ROUNDDOWN(P29/15,1))+IF($BS$21=TRUE,ROUNDDOWN((R29+T29)/30,1),ROUNDDOWN((R29+T29)/25,1))</f>
        <v>3</v>
      </c>
      <c r="Y28" s="2959"/>
      <c r="Z28" s="2960"/>
      <c r="AA28" s="2964">
        <f>IF(AD28+AE30=0,"",AD28+AE30)</f>
        <v>3.2</v>
      </c>
      <c r="AB28" s="2965"/>
      <c r="AC28" s="2966"/>
      <c r="AD28" s="2953">
        <v>1</v>
      </c>
      <c r="AE28" s="2929">
        <v>3</v>
      </c>
      <c r="AF28" s="2930"/>
      <c r="AG28" s="388" t="s">
        <v>150</v>
      </c>
      <c r="AH28" s="2931" t="s">
        <v>2094</v>
      </c>
      <c r="AI28" s="2931"/>
      <c r="AJ28" s="2931"/>
      <c r="AK28" s="2931"/>
      <c r="AL28" s="2931"/>
      <c r="AM28" s="2931"/>
      <c r="AN28" s="2931"/>
      <c r="AO28" s="2931"/>
      <c r="AP28" s="2931"/>
      <c r="AQ28" s="2932"/>
      <c r="AR28" s="102"/>
      <c r="AT28" s="2423">
        <v>1</v>
      </c>
      <c r="AU28" s="2424"/>
      <c r="AV28" s="2424"/>
      <c r="AW28" s="2425"/>
      <c r="AX28" s="2975">
        <v>35</v>
      </c>
      <c r="AY28" s="2976"/>
      <c r="AZ28" s="2976"/>
      <c r="BA28" s="694" t="s">
        <v>582</v>
      </c>
      <c r="BB28" s="695"/>
      <c r="BC28" s="393"/>
      <c r="BD28" s="383"/>
      <c r="BE28" s="384"/>
      <c r="BF28" s="2423">
        <v>1</v>
      </c>
      <c r="BG28" s="2424"/>
      <c r="BH28" s="2424"/>
      <c r="BI28" s="2425"/>
      <c r="BJ28" s="2975">
        <v>40</v>
      </c>
      <c r="BK28" s="2976"/>
      <c r="BL28" s="2976"/>
      <c r="BM28" s="694" t="s">
        <v>582</v>
      </c>
      <c r="BN28" s="695"/>
      <c r="BO28" s="393"/>
      <c r="BS28" s="1703"/>
      <c r="BT28" s="1667"/>
      <c r="BU28" s="1667"/>
      <c r="BV28" s="1667"/>
      <c r="BW28" s="1667"/>
      <c r="BX28" s="1667"/>
      <c r="BY28" s="1671" t="s">
        <v>2046</v>
      </c>
      <c r="BZ28" s="1667"/>
      <c r="CA28" s="1667"/>
      <c r="CB28" s="1667"/>
      <c r="CC28" s="1667"/>
      <c r="CD28" s="1667"/>
      <c r="CE28" s="1667"/>
      <c r="CF28" s="1667"/>
      <c r="CG28" s="1667"/>
      <c r="CH28" s="1704"/>
    </row>
    <row r="29" spans="1:86" ht="13.5" customHeight="1">
      <c r="A29" s="68"/>
      <c r="B29" s="2944"/>
      <c r="C29" s="1871"/>
      <c r="D29" s="2945"/>
      <c r="E29" s="2144"/>
      <c r="F29" s="2145"/>
      <c r="G29" s="2146"/>
      <c r="H29" s="2933"/>
      <c r="I29" s="2934"/>
      <c r="J29" s="2934">
        <v>18</v>
      </c>
      <c r="K29" s="2934"/>
      <c r="L29" s="2934"/>
      <c r="M29" s="2934"/>
      <c r="N29" s="2934"/>
      <c r="O29" s="2934"/>
      <c r="P29" s="2934"/>
      <c r="Q29" s="2934"/>
      <c r="R29" s="2934"/>
      <c r="S29" s="2934"/>
      <c r="T29" s="2934"/>
      <c r="U29" s="2937"/>
      <c r="V29" s="2898">
        <f>SUM(H29:U30)</f>
        <v>18</v>
      </c>
      <c r="W29" s="2939"/>
      <c r="X29" s="2958"/>
      <c r="Y29" s="2959"/>
      <c r="Z29" s="2960"/>
      <c r="AA29" s="2967"/>
      <c r="AB29" s="2968"/>
      <c r="AC29" s="2969"/>
      <c r="AD29" s="2870"/>
      <c r="AE29" s="2874"/>
      <c r="AF29" s="2875"/>
      <c r="AG29" s="709" t="s">
        <v>151</v>
      </c>
      <c r="AH29" s="2914" t="s">
        <v>2095</v>
      </c>
      <c r="AI29" s="2914"/>
      <c r="AJ29" s="2914"/>
      <c r="AK29" s="2914"/>
      <c r="AL29" s="2914"/>
      <c r="AM29" s="2914"/>
      <c r="AN29" s="2914"/>
      <c r="AO29" s="2914"/>
      <c r="AP29" s="2914"/>
      <c r="AQ29" s="2915"/>
      <c r="AR29" s="102"/>
      <c r="AT29" s="2423">
        <v>2</v>
      </c>
      <c r="AU29" s="2424"/>
      <c r="AV29" s="2424"/>
      <c r="AW29" s="2425"/>
      <c r="AX29" s="2975">
        <v>35</v>
      </c>
      <c r="AY29" s="2976"/>
      <c r="AZ29" s="2976"/>
      <c r="BA29" s="694" t="s">
        <v>582</v>
      </c>
      <c r="BB29" s="394"/>
      <c r="BC29" s="395"/>
      <c r="BD29" s="383"/>
      <c r="BE29" s="384"/>
      <c r="BF29" s="2423">
        <v>2</v>
      </c>
      <c r="BG29" s="2424"/>
      <c r="BH29" s="2424"/>
      <c r="BI29" s="2425"/>
      <c r="BJ29" s="2975">
        <v>34</v>
      </c>
      <c r="BK29" s="2976"/>
      <c r="BL29" s="2976"/>
      <c r="BM29" s="694" t="s">
        <v>582</v>
      </c>
      <c r="BN29" s="394"/>
      <c r="BO29" s="395"/>
      <c r="BS29" s="1703"/>
      <c r="BT29" s="1667"/>
      <c r="BU29" s="1667"/>
      <c r="BV29" s="1667"/>
      <c r="BW29" s="1667"/>
      <c r="BX29" s="1667"/>
      <c r="BY29" s="1671" t="s">
        <v>2047</v>
      </c>
      <c r="BZ29" s="1667"/>
      <c r="CA29" s="1667"/>
      <c r="CB29" s="1667"/>
      <c r="CC29" s="1667"/>
      <c r="CD29" s="1667"/>
      <c r="CE29" s="1667"/>
      <c r="CF29" s="1667"/>
      <c r="CG29" s="1667"/>
      <c r="CH29" s="1704"/>
    </row>
    <row r="30" spans="1:86" ht="13.5" customHeight="1">
      <c r="A30" s="68"/>
      <c r="B30" s="1918"/>
      <c r="C30" s="1919"/>
      <c r="D30" s="1920"/>
      <c r="E30" s="2949"/>
      <c r="F30" s="2950"/>
      <c r="G30" s="2951"/>
      <c r="H30" s="2935"/>
      <c r="I30" s="2936"/>
      <c r="J30" s="2936"/>
      <c r="K30" s="2936"/>
      <c r="L30" s="2936"/>
      <c r="M30" s="2936"/>
      <c r="N30" s="2936"/>
      <c r="O30" s="2936"/>
      <c r="P30" s="2936"/>
      <c r="Q30" s="2936"/>
      <c r="R30" s="2936"/>
      <c r="S30" s="2936"/>
      <c r="T30" s="2936"/>
      <c r="U30" s="2938"/>
      <c r="V30" s="2900"/>
      <c r="W30" s="2940"/>
      <c r="X30" s="2961"/>
      <c r="Y30" s="2962"/>
      <c r="Z30" s="2963"/>
      <c r="AA30" s="2970"/>
      <c r="AB30" s="2971"/>
      <c r="AC30" s="2972"/>
      <c r="AD30" s="2871"/>
      <c r="AE30" s="2880">
        <v>2.2000000000000002</v>
      </c>
      <c r="AF30" s="2881"/>
      <c r="AG30" s="190"/>
      <c r="AH30" s="2916"/>
      <c r="AI30" s="2916"/>
      <c r="AJ30" s="2916"/>
      <c r="AK30" s="2916"/>
      <c r="AL30" s="2916"/>
      <c r="AM30" s="2916"/>
      <c r="AN30" s="2916"/>
      <c r="AO30" s="2916"/>
      <c r="AP30" s="2916"/>
      <c r="AQ30" s="2917"/>
      <c r="AR30" s="102"/>
      <c r="AT30" s="2423">
        <v>3</v>
      </c>
      <c r="AU30" s="2424"/>
      <c r="AV30" s="2424"/>
      <c r="AW30" s="2425"/>
      <c r="AX30" s="2975">
        <v>18</v>
      </c>
      <c r="AY30" s="2976"/>
      <c r="AZ30" s="2976"/>
      <c r="BA30" s="694" t="s">
        <v>582</v>
      </c>
      <c r="BB30" s="394"/>
      <c r="BC30" s="395"/>
      <c r="BD30" s="383"/>
      <c r="BE30" s="384"/>
      <c r="BF30" s="2423">
        <v>3</v>
      </c>
      <c r="BG30" s="2424"/>
      <c r="BH30" s="2424"/>
      <c r="BI30" s="2425"/>
      <c r="BJ30" s="2975">
        <v>20</v>
      </c>
      <c r="BK30" s="2976"/>
      <c r="BL30" s="2976"/>
      <c r="BM30" s="694" t="s">
        <v>582</v>
      </c>
      <c r="BN30" s="394"/>
      <c r="BO30" s="395"/>
      <c r="BS30" s="1703"/>
      <c r="BT30" s="1667"/>
      <c r="BU30" s="1667"/>
      <c r="BV30" s="1667"/>
      <c r="BW30" s="1667"/>
      <c r="BX30" s="1667"/>
      <c r="BY30" s="1667"/>
      <c r="BZ30" s="1667"/>
      <c r="CA30" s="1667"/>
      <c r="CB30" s="1667"/>
      <c r="CC30" s="1667"/>
      <c r="CD30" s="1667"/>
      <c r="CE30" s="1667"/>
      <c r="CF30" s="1667"/>
      <c r="CG30" s="1667"/>
      <c r="CH30" s="1704"/>
    </row>
    <row r="31" spans="1:86" ht="13.5" customHeight="1">
      <c r="A31" s="385"/>
      <c r="B31" s="1915" t="s">
        <v>920</v>
      </c>
      <c r="C31" s="1916"/>
      <c r="D31" s="1917"/>
      <c r="E31" s="2141">
        <v>48</v>
      </c>
      <c r="F31" s="2142"/>
      <c r="G31" s="2143"/>
      <c r="H31" s="2952">
        <v>0</v>
      </c>
      <c r="I31" s="2942"/>
      <c r="J31" s="2941">
        <v>0</v>
      </c>
      <c r="K31" s="2942"/>
      <c r="L31" s="2941">
        <v>0</v>
      </c>
      <c r="M31" s="2942"/>
      <c r="N31" s="2941">
        <v>0</v>
      </c>
      <c r="O31" s="2942"/>
      <c r="P31" s="2941">
        <v>0</v>
      </c>
      <c r="Q31" s="2942"/>
      <c r="R31" s="2941">
        <v>0</v>
      </c>
      <c r="S31" s="2942"/>
      <c r="T31" s="2941">
        <v>0</v>
      </c>
      <c r="U31" s="2943"/>
      <c r="V31" s="2956">
        <f>SUM(H31:U31)</f>
        <v>0</v>
      </c>
      <c r="W31" s="2957"/>
      <c r="X31" s="2958">
        <f t="shared" ref="X31" si="1">ROUNDDOWN(H32/3,1)+IF($BS$15=TRUE,ROUNDDOWN(J32/6,1),ROUNDDOWN(J32/5,1))+ROUNDDOWN(L32/6,1)+IF($BS$17=TRUE,ROUNDDOWN(N32/20,1),ROUNDDOWN(N32/6,1))+IF($BS$19=TRUE,ROUNDDOWN(P32/20,1),ROUNDDOWN(P32/15,1))+IF($BS$21=TRUE,ROUNDDOWN((R32+T32)/30,1),ROUNDDOWN((R32+T32)/25,1))</f>
        <v>3.6</v>
      </c>
      <c r="Y31" s="2959"/>
      <c r="Z31" s="2960"/>
      <c r="AA31" s="2964">
        <f>IF(AD31+AE33=0,"",AD31+AE33)</f>
        <v>3.8</v>
      </c>
      <c r="AB31" s="2965"/>
      <c r="AC31" s="2966"/>
      <c r="AD31" s="2953">
        <v>2</v>
      </c>
      <c r="AE31" s="2929">
        <v>2</v>
      </c>
      <c r="AF31" s="2930"/>
      <c r="AG31" s="388" t="s">
        <v>150</v>
      </c>
      <c r="AH31" s="2931" t="s">
        <v>2096</v>
      </c>
      <c r="AI31" s="2931"/>
      <c r="AJ31" s="2931"/>
      <c r="AK31" s="2931"/>
      <c r="AL31" s="2931"/>
      <c r="AM31" s="2931"/>
      <c r="AN31" s="2931"/>
      <c r="AO31" s="2931"/>
      <c r="AP31" s="2931"/>
      <c r="AQ31" s="2932"/>
      <c r="AR31" s="102"/>
      <c r="AT31" s="2423">
        <v>4</v>
      </c>
      <c r="AU31" s="2424"/>
      <c r="AV31" s="2424"/>
      <c r="AW31" s="2425"/>
      <c r="AX31" s="2975"/>
      <c r="AY31" s="2976"/>
      <c r="AZ31" s="2976"/>
      <c r="BA31" s="694" t="s">
        <v>582</v>
      </c>
      <c r="BB31" s="394"/>
      <c r="BC31" s="395"/>
      <c r="BD31" s="383"/>
      <c r="BE31" s="384"/>
      <c r="BF31" s="2423">
        <v>4</v>
      </c>
      <c r="BG31" s="2424"/>
      <c r="BH31" s="2424"/>
      <c r="BI31" s="2425"/>
      <c r="BJ31" s="2975">
        <v>20</v>
      </c>
      <c r="BK31" s="2976"/>
      <c r="BL31" s="2976"/>
      <c r="BM31" s="694" t="s">
        <v>582</v>
      </c>
      <c r="BN31" s="394"/>
      <c r="BO31" s="395"/>
      <c r="BS31" s="1703"/>
      <c r="BT31" s="1667"/>
      <c r="BU31" s="1667"/>
      <c r="BV31" s="1667"/>
      <c r="BW31" s="1667"/>
      <c r="BX31" s="1667"/>
      <c r="BY31" s="1667"/>
      <c r="BZ31" s="1667"/>
      <c r="CA31" s="1667"/>
      <c r="CB31" s="1667"/>
      <c r="CC31" s="1667"/>
      <c r="CD31" s="1667"/>
      <c r="CE31" s="1667"/>
      <c r="CF31" s="1667"/>
      <c r="CG31" s="1667"/>
      <c r="CH31" s="1704"/>
    </row>
    <row r="32" spans="1:86" ht="13.5" customHeight="1" thickBot="1">
      <c r="A32" s="68"/>
      <c r="B32" s="2944"/>
      <c r="C32" s="1871"/>
      <c r="D32" s="2945"/>
      <c r="E32" s="2144"/>
      <c r="F32" s="2145"/>
      <c r="G32" s="2146"/>
      <c r="H32" s="2933"/>
      <c r="I32" s="2934"/>
      <c r="J32" s="2934"/>
      <c r="K32" s="2934"/>
      <c r="L32" s="2934">
        <v>18</v>
      </c>
      <c r="M32" s="2934"/>
      <c r="N32" s="2934">
        <v>4</v>
      </c>
      <c r="O32" s="2934"/>
      <c r="P32" s="2934"/>
      <c r="Q32" s="2934"/>
      <c r="R32" s="2934"/>
      <c r="S32" s="2934"/>
      <c r="T32" s="2934"/>
      <c r="U32" s="2937"/>
      <c r="V32" s="2898">
        <f>SUM(H32:U33)</f>
        <v>22</v>
      </c>
      <c r="W32" s="2939"/>
      <c r="X32" s="2958"/>
      <c r="Y32" s="2959"/>
      <c r="Z32" s="2960"/>
      <c r="AA32" s="2967"/>
      <c r="AB32" s="2968"/>
      <c r="AC32" s="2969"/>
      <c r="AD32" s="2870"/>
      <c r="AE32" s="2874"/>
      <c r="AF32" s="2875"/>
      <c r="AG32" s="709" t="s">
        <v>151</v>
      </c>
      <c r="AH32" s="2914" t="s">
        <v>2097</v>
      </c>
      <c r="AI32" s="2914"/>
      <c r="AJ32" s="2914"/>
      <c r="AK32" s="2914"/>
      <c r="AL32" s="2914"/>
      <c r="AM32" s="2914"/>
      <c r="AN32" s="2914"/>
      <c r="AO32" s="2914"/>
      <c r="AP32" s="2914"/>
      <c r="AQ32" s="2915"/>
      <c r="AR32" s="102"/>
      <c r="AT32" s="2423">
        <v>5</v>
      </c>
      <c r="AU32" s="2424"/>
      <c r="AV32" s="2424"/>
      <c r="AW32" s="2425"/>
      <c r="AX32" s="2975"/>
      <c r="AY32" s="2976"/>
      <c r="AZ32" s="2976"/>
      <c r="BA32" s="694" t="s">
        <v>582</v>
      </c>
      <c r="BB32" s="394"/>
      <c r="BC32" s="395"/>
      <c r="BD32" s="383"/>
      <c r="BE32" s="384"/>
      <c r="BF32" s="2423">
        <v>5</v>
      </c>
      <c r="BG32" s="2424"/>
      <c r="BH32" s="2424"/>
      <c r="BI32" s="2425"/>
      <c r="BJ32" s="2975"/>
      <c r="BK32" s="2976"/>
      <c r="BL32" s="2976"/>
      <c r="BM32" s="694" t="s">
        <v>582</v>
      </c>
      <c r="BN32" s="394"/>
      <c r="BO32" s="395"/>
      <c r="BS32" s="2981" t="s">
        <v>2342</v>
      </c>
      <c r="BT32" s="2982"/>
      <c r="BU32" s="2982"/>
      <c r="BV32" s="2982"/>
      <c r="BW32" s="2982"/>
      <c r="BX32" s="2982"/>
      <c r="BY32" s="2982"/>
      <c r="BZ32" s="2982"/>
      <c r="CA32" s="2982"/>
      <c r="CB32" s="2982"/>
      <c r="CC32" s="2982"/>
      <c r="CD32" s="2982"/>
      <c r="CE32" s="2982"/>
      <c r="CF32" s="2982"/>
      <c r="CG32" s="2982"/>
      <c r="CH32" s="2983"/>
    </row>
    <row r="33" spans="1:91" ht="13.5" customHeight="1" thickTop="1">
      <c r="A33" s="68"/>
      <c r="B33" s="1918"/>
      <c r="C33" s="1919"/>
      <c r="D33" s="1920"/>
      <c r="E33" s="2949"/>
      <c r="F33" s="2950"/>
      <c r="G33" s="2951"/>
      <c r="H33" s="2935"/>
      <c r="I33" s="2936"/>
      <c r="J33" s="2936"/>
      <c r="K33" s="2936"/>
      <c r="L33" s="2936"/>
      <c r="M33" s="2936"/>
      <c r="N33" s="2936"/>
      <c r="O33" s="2936"/>
      <c r="P33" s="2936"/>
      <c r="Q33" s="2936"/>
      <c r="R33" s="2936"/>
      <c r="S33" s="2936"/>
      <c r="T33" s="2936"/>
      <c r="U33" s="2938"/>
      <c r="V33" s="2900"/>
      <c r="W33" s="2940"/>
      <c r="X33" s="2961"/>
      <c r="Y33" s="2962"/>
      <c r="Z33" s="2963"/>
      <c r="AA33" s="2970"/>
      <c r="AB33" s="2971"/>
      <c r="AC33" s="2972"/>
      <c r="AD33" s="2871"/>
      <c r="AE33" s="2880">
        <v>1.8</v>
      </c>
      <c r="AF33" s="2881"/>
      <c r="AG33" s="190"/>
      <c r="AH33" s="2916"/>
      <c r="AI33" s="2916"/>
      <c r="AJ33" s="2916"/>
      <c r="AK33" s="2916"/>
      <c r="AL33" s="2916"/>
      <c r="AM33" s="2916"/>
      <c r="AN33" s="2916"/>
      <c r="AO33" s="2916"/>
      <c r="AP33" s="2916"/>
      <c r="AQ33" s="2917"/>
      <c r="AR33" s="102"/>
      <c r="AT33" s="2423">
        <v>6</v>
      </c>
      <c r="AU33" s="2424"/>
      <c r="AV33" s="2424"/>
      <c r="AW33" s="2425"/>
      <c r="AX33" s="2975"/>
      <c r="AY33" s="2976" t="b">
        <v>0</v>
      </c>
      <c r="AZ33" s="2976"/>
      <c r="BA33" s="694" t="s">
        <v>582</v>
      </c>
      <c r="BB33" s="695"/>
      <c r="BC33" s="393"/>
      <c r="BD33" s="396"/>
      <c r="BE33" s="397"/>
      <c r="BF33" s="2423">
        <v>6</v>
      </c>
      <c r="BG33" s="2424"/>
      <c r="BH33" s="2424"/>
      <c r="BI33" s="2425"/>
      <c r="BJ33" s="2975"/>
      <c r="BK33" s="2976"/>
      <c r="BL33" s="2976"/>
      <c r="BM33" s="694" t="s">
        <v>582</v>
      </c>
      <c r="BN33" s="695"/>
      <c r="BO33" s="393"/>
    </row>
    <row r="34" spans="1:91" ht="13.5" customHeight="1">
      <c r="A34" s="385"/>
      <c r="B34" s="1915" t="s">
        <v>921</v>
      </c>
      <c r="C34" s="1916"/>
      <c r="D34" s="1917"/>
      <c r="E34" s="2141">
        <v>40</v>
      </c>
      <c r="F34" s="2142"/>
      <c r="G34" s="2143"/>
      <c r="H34" s="2952">
        <v>0</v>
      </c>
      <c r="I34" s="2942"/>
      <c r="J34" s="2941">
        <v>0</v>
      </c>
      <c r="K34" s="2942"/>
      <c r="L34" s="2941">
        <v>0</v>
      </c>
      <c r="M34" s="2942"/>
      <c r="N34" s="2941">
        <v>0</v>
      </c>
      <c r="O34" s="2942"/>
      <c r="P34" s="2941">
        <v>1</v>
      </c>
      <c r="Q34" s="2942"/>
      <c r="R34" s="2941">
        <v>0</v>
      </c>
      <c r="S34" s="2942"/>
      <c r="T34" s="2941">
        <v>0</v>
      </c>
      <c r="U34" s="2942"/>
      <c r="V34" s="2956">
        <f>SUM(H34:U34)</f>
        <v>1</v>
      </c>
      <c r="W34" s="2957"/>
      <c r="X34" s="2958">
        <f t="shared" ref="X34" si="2">ROUNDDOWN(H35/3,1)+IF($BS$15=TRUE,ROUNDDOWN(J35/6,1),ROUNDDOWN(J35/5,1))+ROUNDDOWN(L35/6,1)+IF($BS$17=TRUE,ROUNDDOWN(N35/20,1),ROUNDDOWN(N35/6,1))+IF($BS$19=TRUE,ROUNDDOWN(P35/20,1),ROUNDDOWN(P35/15,1))+IF($BS$21=TRUE,ROUNDDOWN((R35+T35)/30,1),ROUNDDOWN((R35+T35)/25,1))</f>
        <v>1</v>
      </c>
      <c r="Y34" s="2959"/>
      <c r="Z34" s="2960"/>
      <c r="AA34" s="2964">
        <f>IF(AD34+AE36=0,"",AD34+AE36)</f>
        <v>2.5</v>
      </c>
      <c r="AB34" s="2965"/>
      <c r="AC34" s="2966"/>
      <c r="AD34" s="2953">
        <v>1</v>
      </c>
      <c r="AE34" s="2929">
        <v>2</v>
      </c>
      <c r="AF34" s="2930"/>
      <c r="AG34" s="388" t="s">
        <v>150</v>
      </c>
      <c r="AH34" s="2931" t="s">
        <v>2098</v>
      </c>
      <c r="AI34" s="2931"/>
      <c r="AJ34" s="2931"/>
      <c r="AK34" s="2931"/>
      <c r="AL34" s="2931"/>
      <c r="AM34" s="2931"/>
      <c r="AN34" s="2931"/>
      <c r="AO34" s="2931"/>
      <c r="AP34" s="2931"/>
      <c r="AQ34" s="2932"/>
      <c r="AR34" s="102"/>
      <c r="AT34" s="2423">
        <v>7</v>
      </c>
      <c r="AU34" s="2424"/>
      <c r="AV34" s="2424"/>
      <c r="AW34" s="2425"/>
      <c r="AX34" s="2975"/>
      <c r="AY34" s="2976"/>
      <c r="AZ34" s="2976"/>
      <c r="BA34" s="694" t="s">
        <v>582</v>
      </c>
      <c r="BB34" s="394"/>
      <c r="BC34" s="395"/>
      <c r="BD34" s="383"/>
      <c r="BE34" s="384"/>
      <c r="BF34" s="2423">
        <v>7</v>
      </c>
      <c r="BG34" s="2424"/>
      <c r="BH34" s="2424"/>
      <c r="BI34" s="2425"/>
      <c r="BJ34" s="2975"/>
      <c r="BK34" s="2976"/>
      <c r="BL34" s="2976"/>
      <c r="BM34" s="694" t="s">
        <v>582</v>
      </c>
      <c r="BN34" s="394"/>
      <c r="BO34" s="395"/>
    </row>
    <row r="35" spans="1:91" ht="13.5" customHeight="1">
      <c r="A35" s="68"/>
      <c r="B35" s="2944"/>
      <c r="C35" s="1871"/>
      <c r="D35" s="2945"/>
      <c r="E35" s="2144"/>
      <c r="F35" s="2145"/>
      <c r="G35" s="2146"/>
      <c r="H35" s="2977"/>
      <c r="I35" s="2978"/>
      <c r="J35" s="2937"/>
      <c r="K35" s="2978"/>
      <c r="L35" s="2937"/>
      <c r="M35" s="2978"/>
      <c r="N35" s="2937"/>
      <c r="O35" s="2978"/>
      <c r="P35" s="2937">
        <v>15</v>
      </c>
      <c r="Q35" s="2978"/>
      <c r="R35" s="2937"/>
      <c r="S35" s="2978"/>
      <c r="T35" s="2937"/>
      <c r="U35" s="2978"/>
      <c r="V35" s="2898">
        <f>SUM(H35:U36)</f>
        <v>15</v>
      </c>
      <c r="W35" s="2939"/>
      <c r="X35" s="2958"/>
      <c r="Y35" s="2959"/>
      <c r="Z35" s="2960"/>
      <c r="AA35" s="2967"/>
      <c r="AB35" s="2968"/>
      <c r="AC35" s="2969"/>
      <c r="AD35" s="2870"/>
      <c r="AE35" s="2874"/>
      <c r="AF35" s="2875"/>
      <c r="AG35" s="709" t="s">
        <v>151</v>
      </c>
      <c r="AH35" s="2914" t="s">
        <v>2099</v>
      </c>
      <c r="AI35" s="2914"/>
      <c r="AJ35" s="2914"/>
      <c r="AK35" s="2914"/>
      <c r="AL35" s="2914"/>
      <c r="AM35" s="2914"/>
      <c r="AN35" s="2914"/>
      <c r="AO35" s="2914"/>
      <c r="AP35" s="2914"/>
      <c r="AQ35" s="2915"/>
      <c r="AR35" s="102"/>
      <c r="AT35" s="2423">
        <v>8</v>
      </c>
      <c r="AU35" s="2424"/>
      <c r="AV35" s="2424"/>
      <c r="AW35" s="2425"/>
      <c r="AX35" s="2975"/>
      <c r="AY35" s="2976"/>
      <c r="AZ35" s="2976"/>
      <c r="BA35" s="694" t="s">
        <v>582</v>
      </c>
      <c r="BB35" s="394"/>
      <c r="BC35" s="395"/>
      <c r="BD35" s="398"/>
      <c r="BE35" s="399"/>
      <c r="BF35" s="2423">
        <v>8</v>
      </c>
      <c r="BG35" s="2424"/>
      <c r="BH35" s="2424"/>
      <c r="BI35" s="2425"/>
      <c r="BJ35" s="2975"/>
      <c r="BK35" s="2976"/>
      <c r="BL35" s="2976"/>
      <c r="BM35" s="694" t="s">
        <v>582</v>
      </c>
      <c r="BN35" s="394"/>
      <c r="BO35" s="395"/>
    </row>
    <row r="36" spans="1:91" ht="13.5" customHeight="1">
      <c r="A36" s="68"/>
      <c r="B36" s="1918"/>
      <c r="C36" s="1919"/>
      <c r="D36" s="1920"/>
      <c r="E36" s="2949"/>
      <c r="F36" s="2950"/>
      <c r="G36" s="2951"/>
      <c r="H36" s="2979"/>
      <c r="I36" s="2980"/>
      <c r="J36" s="2938"/>
      <c r="K36" s="2980"/>
      <c r="L36" s="2938"/>
      <c r="M36" s="2980"/>
      <c r="N36" s="2938"/>
      <c r="O36" s="2980"/>
      <c r="P36" s="2938"/>
      <c r="Q36" s="2980"/>
      <c r="R36" s="2938"/>
      <c r="S36" s="2980"/>
      <c r="T36" s="2938"/>
      <c r="U36" s="2980"/>
      <c r="V36" s="2900"/>
      <c r="W36" s="2940"/>
      <c r="X36" s="2961"/>
      <c r="Y36" s="2962"/>
      <c r="Z36" s="2963"/>
      <c r="AA36" s="2970"/>
      <c r="AB36" s="2971"/>
      <c r="AC36" s="2972"/>
      <c r="AD36" s="2871"/>
      <c r="AE36" s="2880">
        <v>1.5</v>
      </c>
      <c r="AF36" s="2881"/>
      <c r="AG36" s="190"/>
      <c r="AH36" s="2916"/>
      <c r="AI36" s="2916"/>
      <c r="AJ36" s="2916"/>
      <c r="AK36" s="2916"/>
      <c r="AL36" s="2916"/>
      <c r="AM36" s="2916"/>
      <c r="AN36" s="2916"/>
      <c r="AO36" s="2916"/>
      <c r="AP36" s="2916"/>
      <c r="AQ36" s="2917"/>
      <c r="AR36" s="102"/>
      <c r="AT36" s="2423">
        <v>9</v>
      </c>
      <c r="AU36" s="2424"/>
      <c r="AV36" s="2424"/>
      <c r="AW36" s="2425"/>
      <c r="AX36" s="2975"/>
      <c r="AY36" s="2976" t="b">
        <v>0</v>
      </c>
      <c r="AZ36" s="2976"/>
      <c r="BA36" s="694" t="s">
        <v>582</v>
      </c>
      <c r="BB36" s="394"/>
      <c r="BC36" s="395"/>
      <c r="BD36" s="398"/>
      <c r="BE36" s="399"/>
      <c r="BF36" s="2423">
        <v>9</v>
      </c>
      <c r="BG36" s="2424"/>
      <c r="BH36" s="2424"/>
      <c r="BI36" s="2425"/>
      <c r="BJ36" s="2975"/>
      <c r="BK36" s="2976"/>
      <c r="BL36" s="2976"/>
      <c r="BM36" s="694" t="s">
        <v>582</v>
      </c>
      <c r="BN36" s="394"/>
      <c r="BO36" s="395"/>
    </row>
    <row r="37" spans="1:91" ht="13.5" customHeight="1">
      <c r="A37" s="385"/>
      <c r="B37" s="1915" t="s">
        <v>922</v>
      </c>
      <c r="C37" s="1916"/>
      <c r="D37" s="1917"/>
      <c r="E37" s="2141">
        <v>38</v>
      </c>
      <c r="F37" s="2142"/>
      <c r="G37" s="2143"/>
      <c r="H37" s="2952">
        <v>0</v>
      </c>
      <c r="I37" s="2942"/>
      <c r="J37" s="2941">
        <v>0</v>
      </c>
      <c r="K37" s="2942"/>
      <c r="L37" s="2941">
        <v>0</v>
      </c>
      <c r="M37" s="2942"/>
      <c r="N37" s="2941">
        <v>0</v>
      </c>
      <c r="O37" s="2942"/>
      <c r="P37" s="2941">
        <v>0</v>
      </c>
      <c r="Q37" s="2942"/>
      <c r="R37" s="2941">
        <v>0</v>
      </c>
      <c r="S37" s="2942"/>
      <c r="T37" s="2941">
        <v>0</v>
      </c>
      <c r="U37" s="2942"/>
      <c r="V37" s="2956">
        <f>SUM(H37:U37)</f>
        <v>0</v>
      </c>
      <c r="W37" s="2957"/>
      <c r="X37" s="2958">
        <f t="shared" ref="X37" si="3">ROUNDDOWN(H38/3,1)+IF($BS$15=TRUE,ROUNDDOWN(J38/6,1),ROUNDDOWN(J38/5,1))+ROUNDDOWN(L38/6,1)+IF($BS$17=TRUE,ROUNDDOWN(N38/20,1),ROUNDDOWN(N38/6,1))+IF($BS$19=TRUE,ROUNDDOWN(P38/20,1),ROUNDDOWN(P38/15,1))+IF($BS$21=TRUE,ROUNDDOWN((R38+T38)/30,1),ROUNDDOWN((R38+T38)/25,1))</f>
        <v>1.2</v>
      </c>
      <c r="Y37" s="2959"/>
      <c r="Z37" s="2960"/>
      <c r="AA37" s="2964">
        <f>IF(AD37+AE39=0,"",AD37+AE39)</f>
        <v>1.4</v>
      </c>
      <c r="AB37" s="2965"/>
      <c r="AC37" s="2966"/>
      <c r="AD37" s="2953">
        <v>1</v>
      </c>
      <c r="AE37" s="2929">
        <v>1</v>
      </c>
      <c r="AF37" s="2930"/>
      <c r="AG37" s="388" t="s">
        <v>150</v>
      </c>
      <c r="AH37" s="2931" t="s">
        <v>2100</v>
      </c>
      <c r="AI37" s="2931"/>
      <c r="AJ37" s="2931"/>
      <c r="AK37" s="2931"/>
      <c r="AL37" s="2931"/>
      <c r="AM37" s="2931"/>
      <c r="AN37" s="2931"/>
      <c r="AO37" s="2931"/>
      <c r="AP37" s="2931"/>
      <c r="AQ37" s="2932"/>
      <c r="AR37" s="102"/>
      <c r="AT37" s="2423">
        <v>10</v>
      </c>
      <c r="AU37" s="2424"/>
      <c r="AV37" s="2424"/>
      <c r="AW37" s="2425"/>
      <c r="AX37" s="2975"/>
      <c r="AY37" s="2976"/>
      <c r="AZ37" s="2976"/>
      <c r="BA37" s="694" t="s">
        <v>582</v>
      </c>
      <c r="BB37" s="394"/>
      <c r="BC37" s="395"/>
      <c r="BD37" s="400"/>
      <c r="BE37" s="401"/>
      <c r="BF37" s="2423">
        <v>10</v>
      </c>
      <c r="BG37" s="2424"/>
      <c r="BH37" s="2424"/>
      <c r="BI37" s="2425"/>
      <c r="BJ37" s="2975"/>
      <c r="BK37" s="2976"/>
      <c r="BL37" s="2976"/>
      <c r="BM37" s="694" t="s">
        <v>582</v>
      </c>
      <c r="BN37" s="394"/>
      <c r="BO37" s="395"/>
    </row>
    <row r="38" spans="1:91" ht="13.5" customHeight="1">
      <c r="A38" s="68"/>
      <c r="B38" s="2944"/>
      <c r="C38" s="1871"/>
      <c r="D38" s="2945"/>
      <c r="E38" s="2144"/>
      <c r="F38" s="2145"/>
      <c r="G38" s="2146"/>
      <c r="H38" s="2977"/>
      <c r="I38" s="2978"/>
      <c r="J38" s="2937"/>
      <c r="K38" s="2978"/>
      <c r="L38" s="2937"/>
      <c r="M38" s="2978"/>
      <c r="N38" s="2937"/>
      <c r="O38" s="2978"/>
      <c r="P38" s="2937">
        <v>18</v>
      </c>
      <c r="Q38" s="2978"/>
      <c r="R38" s="2937"/>
      <c r="S38" s="2978"/>
      <c r="T38" s="2937"/>
      <c r="U38" s="2978"/>
      <c r="V38" s="2898">
        <f>SUM(H38:U39)</f>
        <v>18</v>
      </c>
      <c r="W38" s="2939"/>
      <c r="X38" s="2958"/>
      <c r="Y38" s="2959"/>
      <c r="Z38" s="2960"/>
      <c r="AA38" s="2967"/>
      <c r="AB38" s="2968"/>
      <c r="AC38" s="2969"/>
      <c r="AD38" s="2870"/>
      <c r="AE38" s="2874"/>
      <c r="AF38" s="2875"/>
      <c r="AG38" s="709" t="s">
        <v>151</v>
      </c>
      <c r="AH38" s="2914" t="s">
        <v>2101</v>
      </c>
      <c r="AI38" s="2914"/>
      <c r="AJ38" s="2914"/>
      <c r="AK38" s="2914"/>
      <c r="AL38" s="2914"/>
      <c r="AM38" s="2914"/>
      <c r="AN38" s="2914"/>
      <c r="AO38" s="2914"/>
      <c r="AP38" s="2914"/>
      <c r="AQ38" s="2915"/>
      <c r="AR38" s="102"/>
      <c r="AT38" s="2423">
        <v>11</v>
      </c>
      <c r="AU38" s="2424"/>
      <c r="AV38" s="2424"/>
      <c r="AW38" s="2425"/>
      <c r="AX38" s="2975"/>
      <c r="AY38" s="2976"/>
      <c r="AZ38" s="2976"/>
      <c r="BA38" s="694" t="s">
        <v>582</v>
      </c>
      <c r="BB38" s="695"/>
      <c r="BC38" s="393"/>
      <c r="BD38" s="400"/>
      <c r="BE38" s="401"/>
      <c r="BF38" s="2423">
        <v>11</v>
      </c>
      <c r="BG38" s="2424"/>
      <c r="BH38" s="2424"/>
      <c r="BI38" s="2425"/>
      <c r="BJ38" s="2975"/>
      <c r="BK38" s="2976"/>
      <c r="BL38" s="2976"/>
      <c r="BM38" s="694" t="s">
        <v>582</v>
      </c>
      <c r="BN38" s="695"/>
      <c r="BO38" s="393"/>
    </row>
    <row r="39" spans="1:91" ht="13.5" customHeight="1">
      <c r="A39" s="68"/>
      <c r="B39" s="1918"/>
      <c r="C39" s="1919"/>
      <c r="D39" s="1920"/>
      <c r="E39" s="2949"/>
      <c r="F39" s="2950"/>
      <c r="G39" s="2951"/>
      <c r="H39" s="2979"/>
      <c r="I39" s="2980"/>
      <c r="J39" s="2938"/>
      <c r="K39" s="2980"/>
      <c r="L39" s="2938"/>
      <c r="M39" s="2980"/>
      <c r="N39" s="2938"/>
      <c r="O39" s="2980"/>
      <c r="P39" s="2938"/>
      <c r="Q39" s="2980"/>
      <c r="R39" s="2938"/>
      <c r="S39" s="2980"/>
      <c r="T39" s="2938"/>
      <c r="U39" s="2980"/>
      <c r="V39" s="2900"/>
      <c r="W39" s="2940"/>
      <c r="X39" s="2961"/>
      <c r="Y39" s="2962"/>
      <c r="Z39" s="2963"/>
      <c r="AA39" s="2970"/>
      <c r="AB39" s="2971"/>
      <c r="AC39" s="2972"/>
      <c r="AD39" s="2871"/>
      <c r="AE39" s="2880">
        <v>0.4</v>
      </c>
      <c r="AF39" s="2881"/>
      <c r="AG39" s="190"/>
      <c r="AH39" s="2916"/>
      <c r="AI39" s="2916"/>
      <c r="AJ39" s="2916"/>
      <c r="AK39" s="2916"/>
      <c r="AL39" s="2916"/>
      <c r="AM39" s="2916"/>
      <c r="AN39" s="2916"/>
      <c r="AO39" s="2916"/>
      <c r="AP39" s="2916"/>
      <c r="AQ39" s="2917"/>
      <c r="AR39" s="102"/>
      <c r="AT39" s="2423">
        <v>12</v>
      </c>
      <c r="AU39" s="2424"/>
      <c r="AV39" s="2424"/>
      <c r="AW39" s="2425"/>
      <c r="AX39" s="2975"/>
      <c r="AY39" s="2976"/>
      <c r="AZ39" s="2976"/>
      <c r="BA39" s="694" t="s">
        <v>582</v>
      </c>
      <c r="BB39" s="394"/>
      <c r="BC39" s="395"/>
      <c r="BD39" s="400"/>
      <c r="BE39" s="401"/>
      <c r="BF39" s="2423">
        <v>12</v>
      </c>
      <c r="BG39" s="2424"/>
      <c r="BH39" s="2424"/>
      <c r="BI39" s="2425"/>
      <c r="BJ39" s="2975"/>
      <c r="BK39" s="2976"/>
      <c r="BL39" s="2976"/>
      <c r="BM39" s="694" t="s">
        <v>582</v>
      </c>
      <c r="BN39" s="394"/>
      <c r="BO39" s="395"/>
    </row>
    <row r="40" spans="1:91" ht="13.5" customHeight="1">
      <c r="A40" s="385"/>
      <c r="B40" s="1915" t="s">
        <v>923</v>
      </c>
      <c r="C40" s="1916"/>
      <c r="D40" s="1917"/>
      <c r="E40" s="2141">
        <v>42</v>
      </c>
      <c r="F40" s="2142"/>
      <c r="G40" s="2143"/>
      <c r="H40" s="2952">
        <v>0</v>
      </c>
      <c r="I40" s="2942"/>
      <c r="J40" s="2941">
        <v>0</v>
      </c>
      <c r="K40" s="2942"/>
      <c r="L40" s="2941">
        <v>0</v>
      </c>
      <c r="M40" s="2942"/>
      <c r="N40" s="2941">
        <v>0</v>
      </c>
      <c r="O40" s="2942"/>
      <c r="P40" s="2941">
        <v>0</v>
      </c>
      <c r="Q40" s="2942"/>
      <c r="R40" s="2941">
        <v>0</v>
      </c>
      <c r="S40" s="2942"/>
      <c r="T40" s="2941">
        <v>0</v>
      </c>
      <c r="U40" s="2942"/>
      <c r="V40" s="2956">
        <f>SUM(H40:U40)</f>
        <v>0</v>
      </c>
      <c r="W40" s="2957"/>
      <c r="X40" s="2958">
        <f t="shared" ref="X40" si="4">ROUNDDOWN(H41/3,1)+IF($BS$15=TRUE,ROUNDDOWN(J41/6,1),ROUNDDOWN(J41/5,1))+ROUNDDOWN(L41/6,1)+IF($BS$17=TRUE,ROUNDDOWN(N41/20,1),ROUNDDOWN(N41/6,1))+IF($BS$19=TRUE,ROUNDDOWN(P41/20,1),ROUNDDOWN(P41/15,1))+IF($BS$21=TRUE,ROUNDDOWN((R41+T41)/30,1),ROUNDDOWN((R41+T41)/25,1))</f>
        <v>0.8</v>
      </c>
      <c r="Y40" s="2959"/>
      <c r="Z40" s="2960"/>
      <c r="AA40" s="2964">
        <f>IF(AD40+AE42=0,"",AD40+AE42)</f>
        <v>1</v>
      </c>
      <c r="AB40" s="2965"/>
      <c r="AC40" s="2966"/>
      <c r="AD40" s="2953">
        <v>1</v>
      </c>
      <c r="AE40" s="2929"/>
      <c r="AF40" s="2930"/>
      <c r="AG40" s="388" t="s">
        <v>150</v>
      </c>
      <c r="AH40" s="2931" t="s">
        <v>2102</v>
      </c>
      <c r="AI40" s="2931"/>
      <c r="AJ40" s="2931"/>
      <c r="AK40" s="2931"/>
      <c r="AL40" s="2931"/>
      <c r="AM40" s="2931"/>
      <c r="AN40" s="2931"/>
      <c r="AO40" s="2931"/>
      <c r="AP40" s="2931"/>
      <c r="AQ40" s="2932"/>
      <c r="AR40" s="102"/>
      <c r="AT40" s="2423">
        <v>13</v>
      </c>
      <c r="AU40" s="2424"/>
      <c r="AV40" s="2424"/>
      <c r="AW40" s="2425"/>
      <c r="AX40" s="2975"/>
      <c r="AY40" s="2976"/>
      <c r="AZ40" s="2976"/>
      <c r="BA40" s="694" t="s">
        <v>582</v>
      </c>
      <c r="BB40" s="394"/>
      <c r="BC40" s="395"/>
      <c r="BD40" s="400"/>
      <c r="BE40" s="401"/>
      <c r="BF40" s="2423">
        <v>13</v>
      </c>
      <c r="BG40" s="2424"/>
      <c r="BH40" s="2424"/>
      <c r="BI40" s="2425"/>
      <c r="BJ40" s="2975"/>
      <c r="BK40" s="2976"/>
      <c r="BL40" s="2976"/>
      <c r="BM40" s="694" t="s">
        <v>582</v>
      </c>
      <c r="BN40" s="394"/>
      <c r="BO40" s="395"/>
    </row>
    <row r="41" spans="1:91" ht="13.5" customHeight="1">
      <c r="A41" s="68"/>
      <c r="B41" s="2944"/>
      <c r="C41" s="1871"/>
      <c r="D41" s="2945"/>
      <c r="E41" s="2144"/>
      <c r="F41" s="2145"/>
      <c r="G41" s="2146"/>
      <c r="H41" s="2977"/>
      <c r="I41" s="2978"/>
      <c r="J41" s="2937"/>
      <c r="K41" s="2978"/>
      <c r="L41" s="2937"/>
      <c r="M41" s="2978"/>
      <c r="N41" s="2937"/>
      <c r="O41" s="2978"/>
      <c r="P41" s="2937"/>
      <c r="Q41" s="2978"/>
      <c r="R41" s="2937">
        <v>21</v>
      </c>
      <c r="S41" s="2978"/>
      <c r="T41" s="2937"/>
      <c r="U41" s="2978"/>
      <c r="V41" s="2898">
        <f>SUM(H41:U42)</f>
        <v>21</v>
      </c>
      <c r="W41" s="2939"/>
      <c r="X41" s="2958"/>
      <c r="Y41" s="2959"/>
      <c r="Z41" s="2960"/>
      <c r="AA41" s="2967"/>
      <c r="AB41" s="2968"/>
      <c r="AC41" s="2969"/>
      <c r="AD41" s="2870"/>
      <c r="AE41" s="2874"/>
      <c r="AF41" s="2875"/>
      <c r="AG41" s="709" t="s">
        <v>151</v>
      </c>
      <c r="AH41" s="2914"/>
      <c r="AI41" s="2914"/>
      <c r="AJ41" s="2914"/>
      <c r="AK41" s="2914"/>
      <c r="AL41" s="2914"/>
      <c r="AM41" s="2914"/>
      <c r="AN41" s="2914"/>
      <c r="AO41" s="2914"/>
      <c r="AP41" s="2914"/>
      <c r="AQ41" s="2915"/>
      <c r="AR41" s="102"/>
      <c r="AT41" s="2423">
        <v>14</v>
      </c>
      <c r="AU41" s="2424"/>
      <c r="AV41" s="2424"/>
      <c r="AW41" s="2425"/>
      <c r="AX41" s="2975"/>
      <c r="AY41" s="2976"/>
      <c r="AZ41" s="2976"/>
      <c r="BA41" s="694" t="s">
        <v>582</v>
      </c>
      <c r="BB41" s="394"/>
      <c r="BC41" s="395"/>
      <c r="BD41" s="400"/>
      <c r="BE41" s="401"/>
      <c r="BF41" s="2423">
        <v>14</v>
      </c>
      <c r="BG41" s="2424"/>
      <c r="BH41" s="2424"/>
      <c r="BI41" s="2425"/>
      <c r="BJ41" s="2975"/>
      <c r="BK41" s="2976"/>
      <c r="BL41" s="2976"/>
      <c r="BM41" s="694" t="s">
        <v>582</v>
      </c>
      <c r="BN41" s="394"/>
      <c r="BO41" s="395"/>
    </row>
    <row r="42" spans="1:91" ht="13.5" customHeight="1">
      <c r="A42" s="68"/>
      <c r="B42" s="1918"/>
      <c r="C42" s="1919"/>
      <c r="D42" s="1920"/>
      <c r="E42" s="2949"/>
      <c r="F42" s="2950"/>
      <c r="G42" s="2951"/>
      <c r="H42" s="2979"/>
      <c r="I42" s="2980"/>
      <c r="J42" s="2938"/>
      <c r="K42" s="2980"/>
      <c r="L42" s="2938"/>
      <c r="M42" s="2980"/>
      <c r="N42" s="2938"/>
      <c r="O42" s="2980"/>
      <c r="P42" s="2938"/>
      <c r="Q42" s="2980"/>
      <c r="R42" s="2938"/>
      <c r="S42" s="2980"/>
      <c r="T42" s="2938"/>
      <c r="U42" s="2980"/>
      <c r="V42" s="2900"/>
      <c r="W42" s="2940"/>
      <c r="X42" s="2961"/>
      <c r="Y42" s="2962"/>
      <c r="Z42" s="2963"/>
      <c r="AA42" s="2970"/>
      <c r="AB42" s="2971"/>
      <c r="AC42" s="2972"/>
      <c r="AD42" s="2871"/>
      <c r="AE42" s="2880">
        <v>0</v>
      </c>
      <c r="AF42" s="2881"/>
      <c r="AG42" s="190"/>
      <c r="AH42" s="2916"/>
      <c r="AI42" s="2916"/>
      <c r="AJ42" s="2916"/>
      <c r="AK42" s="2916"/>
      <c r="AL42" s="2916"/>
      <c r="AM42" s="2916"/>
      <c r="AN42" s="2916"/>
      <c r="AO42" s="2916"/>
      <c r="AP42" s="2916"/>
      <c r="AQ42" s="2917"/>
      <c r="AR42" s="102"/>
      <c r="AT42" s="2423">
        <v>15</v>
      </c>
      <c r="AU42" s="2424"/>
      <c r="AV42" s="2424"/>
      <c r="AW42" s="2425"/>
      <c r="AX42" s="2975"/>
      <c r="AY42" s="2976"/>
      <c r="AZ42" s="2976"/>
      <c r="BA42" s="694" t="s">
        <v>582</v>
      </c>
      <c r="BB42" s="394"/>
      <c r="BC42" s="395"/>
      <c r="BD42" s="400"/>
      <c r="BE42" s="401"/>
      <c r="BF42" s="2423">
        <v>15</v>
      </c>
      <c r="BG42" s="2424"/>
      <c r="BH42" s="2424"/>
      <c r="BI42" s="2425"/>
      <c r="BJ42" s="2975"/>
      <c r="BK42" s="2976"/>
      <c r="BL42" s="2976"/>
      <c r="BM42" s="694" t="s">
        <v>582</v>
      </c>
      <c r="BN42" s="394"/>
      <c r="BO42" s="395"/>
    </row>
    <row r="43" spans="1:91" ht="13.5" customHeight="1">
      <c r="A43" s="385"/>
      <c r="B43" s="1915" t="s">
        <v>924</v>
      </c>
      <c r="C43" s="1916"/>
      <c r="D43" s="1917"/>
      <c r="E43" s="2141">
        <v>42</v>
      </c>
      <c r="F43" s="2142"/>
      <c r="G43" s="2143"/>
      <c r="H43" s="2952">
        <v>0</v>
      </c>
      <c r="I43" s="2942"/>
      <c r="J43" s="2941">
        <v>0</v>
      </c>
      <c r="K43" s="2942"/>
      <c r="L43" s="2941">
        <v>0</v>
      </c>
      <c r="M43" s="2942"/>
      <c r="N43" s="2941">
        <v>0</v>
      </c>
      <c r="O43" s="2942"/>
      <c r="P43" s="2941">
        <v>0</v>
      </c>
      <c r="Q43" s="2942"/>
      <c r="R43" s="2941">
        <v>0</v>
      </c>
      <c r="S43" s="2942"/>
      <c r="T43" s="2941">
        <v>0</v>
      </c>
      <c r="U43" s="2943"/>
      <c r="V43" s="2956">
        <f>SUM(H43:U43)</f>
        <v>0</v>
      </c>
      <c r="W43" s="2957"/>
      <c r="X43" s="2958">
        <f t="shared" ref="X43" si="5">ROUNDDOWN(H44/3,1)+IF($BS$15=TRUE,ROUNDDOWN(J44/6,1),ROUNDDOWN(J44/5,1))+ROUNDDOWN(L44/6,1)+IF($BS$17=TRUE,ROUNDDOWN(N44/20,1),ROUNDDOWN(N44/6,1))+IF($BS$19=TRUE,ROUNDDOWN(P44/20,1),ROUNDDOWN(P44/15,1))+IF($BS$21=TRUE,ROUNDDOWN((R44+T44)/30,1),ROUNDDOWN((R44+T44)/25,1))</f>
        <v>0.8</v>
      </c>
      <c r="Y43" s="2959"/>
      <c r="Z43" s="2960"/>
      <c r="AA43" s="2964">
        <f>IF(AD43+AE45=0,"",AD43+AE45)</f>
        <v>2</v>
      </c>
      <c r="AB43" s="2965"/>
      <c r="AC43" s="2966"/>
      <c r="AD43" s="2953">
        <v>2</v>
      </c>
      <c r="AE43" s="2929"/>
      <c r="AF43" s="2930"/>
      <c r="AG43" s="388" t="s">
        <v>150</v>
      </c>
      <c r="AH43" s="2931" t="s">
        <v>2103</v>
      </c>
      <c r="AI43" s="2931"/>
      <c r="AJ43" s="2931"/>
      <c r="AK43" s="2931"/>
      <c r="AL43" s="2931"/>
      <c r="AM43" s="2931"/>
      <c r="AN43" s="2931"/>
      <c r="AO43" s="2931"/>
      <c r="AP43" s="2931"/>
      <c r="AQ43" s="2932"/>
      <c r="AR43" s="102"/>
    </row>
    <row r="44" spans="1:91" ht="13.5" customHeight="1">
      <c r="A44" s="68"/>
      <c r="B44" s="2944"/>
      <c r="C44" s="1871"/>
      <c r="D44" s="2945"/>
      <c r="E44" s="2144"/>
      <c r="F44" s="2145"/>
      <c r="G44" s="2146"/>
      <c r="H44" s="2933"/>
      <c r="I44" s="2934"/>
      <c r="J44" s="2934"/>
      <c r="K44" s="2934"/>
      <c r="L44" s="2934"/>
      <c r="M44" s="2934"/>
      <c r="N44" s="2934"/>
      <c r="O44" s="2934"/>
      <c r="P44" s="2934"/>
      <c r="Q44" s="2934"/>
      <c r="R44" s="2934">
        <v>21</v>
      </c>
      <c r="S44" s="2934"/>
      <c r="T44" s="2934"/>
      <c r="U44" s="2937"/>
      <c r="V44" s="2898">
        <f>SUM(H44:U45)</f>
        <v>21</v>
      </c>
      <c r="W44" s="2939"/>
      <c r="X44" s="2958"/>
      <c r="Y44" s="2959"/>
      <c r="Z44" s="2960"/>
      <c r="AA44" s="2967"/>
      <c r="AB44" s="2968"/>
      <c r="AC44" s="2969"/>
      <c r="AD44" s="2870"/>
      <c r="AE44" s="2874"/>
      <c r="AF44" s="2875"/>
      <c r="AG44" s="709" t="s">
        <v>151</v>
      </c>
      <c r="AH44" s="2914"/>
      <c r="AI44" s="2914"/>
      <c r="AJ44" s="2914"/>
      <c r="AK44" s="2914"/>
      <c r="AL44" s="2914"/>
      <c r="AM44" s="2914"/>
      <c r="AN44" s="2914"/>
      <c r="AO44" s="2914"/>
      <c r="AP44" s="2914"/>
      <c r="AQ44" s="2915"/>
      <c r="AR44" s="102"/>
      <c r="AT44" s="5" t="s">
        <v>268</v>
      </c>
    </row>
    <row r="45" spans="1:91" ht="13.5" customHeight="1">
      <c r="A45" s="68"/>
      <c r="B45" s="1918"/>
      <c r="C45" s="1919"/>
      <c r="D45" s="1920"/>
      <c r="E45" s="2949"/>
      <c r="F45" s="2950"/>
      <c r="G45" s="2951"/>
      <c r="H45" s="2935"/>
      <c r="I45" s="2936"/>
      <c r="J45" s="2936"/>
      <c r="K45" s="2936"/>
      <c r="L45" s="2936"/>
      <c r="M45" s="2936"/>
      <c r="N45" s="2936"/>
      <c r="O45" s="2936"/>
      <c r="P45" s="2936"/>
      <c r="Q45" s="2936"/>
      <c r="R45" s="2936"/>
      <c r="S45" s="2936"/>
      <c r="T45" s="2936"/>
      <c r="U45" s="2938"/>
      <c r="V45" s="2900"/>
      <c r="W45" s="2940"/>
      <c r="X45" s="2961"/>
      <c r="Y45" s="2962"/>
      <c r="Z45" s="2963"/>
      <c r="AA45" s="2970"/>
      <c r="AB45" s="2971"/>
      <c r="AC45" s="2972"/>
      <c r="AD45" s="2871"/>
      <c r="AE45" s="2880">
        <v>0</v>
      </c>
      <c r="AF45" s="2881"/>
      <c r="AG45" s="190"/>
      <c r="AH45" s="2916"/>
      <c r="AI45" s="2916"/>
      <c r="AJ45" s="2916"/>
      <c r="AK45" s="2916"/>
      <c r="AL45" s="2916"/>
      <c r="AM45" s="2916"/>
      <c r="AN45" s="2916"/>
      <c r="AO45" s="2916"/>
      <c r="AP45" s="2916"/>
      <c r="AQ45" s="2917"/>
      <c r="AR45" s="102"/>
      <c r="AT45" s="2973" t="s">
        <v>1477</v>
      </c>
      <c r="AU45" s="2974"/>
      <c r="AV45" s="2974"/>
      <c r="AW45" s="2974"/>
      <c r="AX45" s="2974"/>
      <c r="AY45" s="2974"/>
      <c r="AZ45" s="2974"/>
      <c r="BA45" s="2974"/>
      <c r="BB45" s="2974"/>
      <c r="BC45" s="2974"/>
      <c r="BD45" s="2974"/>
      <c r="BE45" s="2974"/>
      <c r="BF45" s="2974"/>
      <c r="BG45" s="2974"/>
      <c r="BH45" s="2974"/>
      <c r="BI45" s="2974"/>
      <c r="BJ45" s="2974"/>
      <c r="BK45" s="2974"/>
      <c r="BL45" s="2974"/>
      <c r="BM45" s="2974"/>
      <c r="BN45" s="2974"/>
      <c r="BO45" s="2974"/>
      <c r="BP45" s="2974"/>
      <c r="BQ45" s="2974"/>
      <c r="BR45" s="2974"/>
      <c r="BS45" s="2974"/>
      <c r="BT45" s="2974"/>
      <c r="BU45" s="2974"/>
      <c r="BV45" s="2974"/>
      <c r="BW45" s="2974"/>
      <c r="BX45" s="2974"/>
      <c r="BY45" s="2974"/>
      <c r="BZ45" s="2974"/>
      <c r="CA45" s="205"/>
      <c r="CB45" s="205"/>
      <c r="CC45" s="205"/>
      <c r="CD45" s="205"/>
      <c r="CE45" s="205"/>
      <c r="CF45" s="205"/>
      <c r="CG45" s="205"/>
      <c r="CH45" s="123"/>
    </row>
    <row r="46" spans="1:91" ht="13.5" customHeight="1">
      <c r="A46" s="385"/>
      <c r="B46" s="1915" t="s">
        <v>925</v>
      </c>
      <c r="C46" s="1916"/>
      <c r="D46" s="1917"/>
      <c r="E46" s="2141">
        <v>40</v>
      </c>
      <c r="F46" s="2142"/>
      <c r="G46" s="2143"/>
      <c r="H46" s="2952">
        <v>0</v>
      </c>
      <c r="I46" s="2942"/>
      <c r="J46" s="2941">
        <v>0</v>
      </c>
      <c r="K46" s="2942"/>
      <c r="L46" s="2941">
        <v>0</v>
      </c>
      <c r="M46" s="2942"/>
      <c r="N46" s="2941">
        <v>0</v>
      </c>
      <c r="O46" s="2942"/>
      <c r="P46" s="2941">
        <v>0</v>
      </c>
      <c r="Q46" s="2942"/>
      <c r="R46" s="2941">
        <v>0</v>
      </c>
      <c r="S46" s="2942"/>
      <c r="T46" s="2941">
        <v>0</v>
      </c>
      <c r="U46" s="2943"/>
      <c r="V46" s="2956">
        <f>SUM(H46:U46)</f>
        <v>0</v>
      </c>
      <c r="W46" s="2957"/>
      <c r="X46" s="2958">
        <f t="shared" ref="X46" si="6">ROUNDDOWN(H47/3,1)+IF($BS$15=TRUE,ROUNDDOWN(J47/6,1),ROUNDDOWN(J47/5,1))+ROUNDDOWN(L47/6,1)+IF($BS$17=TRUE,ROUNDDOWN(N47/20,1),ROUNDDOWN(N47/6,1))+IF($BS$19=TRUE,ROUNDDOWN(P47/20,1),ROUNDDOWN(P47/15,1))+IF($BS$21=TRUE,ROUNDDOWN((R47+T47)/30,1),ROUNDDOWN((R47+T47)/25,1))</f>
        <v>0.7</v>
      </c>
      <c r="Y46" s="2959"/>
      <c r="Z46" s="2960"/>
      <c r="AA46" s="2964">
        <f>IF(AD46+AE48=0,"",AD46+AE48)</f>
        <v>1</v>
      </c>
      <c r="AB46" s="2965"/>
      <c r="AC46" s="2966"/>
      <c r="AD46" s="2953">
        <v>1</v>
      </c>
      <c r="AE46" s="2929"/>
      <c r="AF46" s="2930"/>
      <c r="AG46" s="388" t="s">
        <v>150</v>
      </c>
      <c r="AH46" s="2931" t="s">
        <v>2104</v>
      </c>
      <c r="AI46" s="2931"/>
      <c r="AJ46" s="2931"/>
      <c r="AK46" s="2931"/>
      <c r="AL46" s="2931"/>
      <c r="AM46" s="2931"/>
      <c r="AN46" s="2931"/>
      <c r="AO46" s="2931"/>
      <c r="AP46" s="2931"/>
      <c r="AQ46" s="2932"/>
      <c r="AR46" s="102"/>
      <c r="AT46" s="189"/>
      <c r="AU46" s="2954" t="s">
        <v>45</v>
      </c>
      <c r="AV46" s="2287" t="s">
        <v>2239</v>
      </c>
      <c r="AW46" s="2287"/>
      <c r="AX46" s="2287"/>
      <c r="AY46" s="2287"/>
      <c r="AZ46" s="2287"/>
      <c r="BA46" s="2287"/>
      <c r="BB46" s="2287"/>
      <c r="BC46" s="2287"/>
      <c r="BD46" s="2287"/>
      <c r="BE46" s="2287"/>
      <c r="BF46" s="2287"/>
      <c r="BG46" s="2287"/>
      <c r="BH46" s="2287"/>
      <c r="BI46" s="2287"/>
      <c r="BJ46" s="2287"/>
      <c r="BK46" s="2287"/>
      <c r="BL46" s="2287"/>
      <c r="BM46" s="2287"/>
      <c r="BN46" s="2287"/>
      <c r="BO46" s="2287"/>
      <c r="BP46" s="2287"/>
      <c r="BQ46" s="2287"/>
      <c r="BR46" s="2287"/>
      <c r="BS46" s="2287"/>
      <c r="BT46" s="2287"/>
      <c r="BU46" s="2287"/>
      <c r="BV46" s="2287"/>
      <c r="BW46" s="2287"/>
      <c r="BX46" s="2287"/>
      <c r="BY46" s="2287"/>
      <c r="BZ46" s="2287"/>
      <c r="CA46" s="2287"/>
      <c r="CB46" s="2287"/>
      <c r="CC46" s="2287"/>
      <c r="CD46" s="2287"/>
      <c r="CE46" s="2287"/>
      <c r="CF46" s="2287"/>
      <c r="CG46" s="2287"/>
      <c r="CH46" s="2955"/>
      <c r="CI46" s="1309"/>
      <c r="CJ46" s="1309"/>
      <c r="CK46" s="1309"/>
      <c r="CL46" s="1309"/>
      <c r="CM46" s="1309"/>
    </row>
    <row r="47" spans="1:91" ht="13.5" customHeight="1">
      <c r="A47" s="68"/>
      <c r="B47" s="2944"/>
      <c r="C47" s="1871"/>
      <c r="D47" s="2945"/>
      <c r="E47" s="2144"/>
      <c r="F47" s="2145"/>
      <c r="G47" s="2146"/>
      <c r="H47" s="2933"/>
      <c r="I47" s="2934"/>
      <c r="J47" s="2934"/>
      <c r="K47" s="2934"/>
      <c r="L47" s="2934"/>
      <c r="M47" s="2934"/>
      <c r="N47" s="2934"/>
      <c r="O47" s="2934"/>
      <c r="P47" s="2934"/>
      <c r="Q47" s="2934"/>
      <c r="R47" s="2934"/>
      <c r="S47" s="2934"/>
      <c r="T47" s="2934">
        <v>18</v>
      </c>
      <c r="U47" s="2937"/>
      <c r="V47" s="2898">
        <f>SUM(H47:U48)</f>
        <v>18</v>
      </c>
      <c r="W47" s="2939"/>
      <c r="X47" s="2958"/>
      <c r="Y47" s="2959"/>
      <c r="Z47" s="2960"/>
      <c r="AA47" s="2967"/>
      <c r="AB47" s="2968"/>
      <c r="AC47" s="2969"/>
      <c r="AD47" s="2870"/>
      <c r="AE47" s="2874"/>
      <c r="AF47" s="2875"/>
      <c r="AG47" s="709" t="s">
        <v>151</v>
      </c>
      <c r="AH47" s="2914"/>
      <c r="AI47" s="2914"/>
      <c r="AJ47" s="2914"/>
      <c r="AK47" s="2914"/>
      <c r="AL47" s="2914"/>
      <c r="AM47" s="2914"/>
      <c r="AN47" s="2914"/>
      <c r="AO47" s="2914"/>
      <c r="AP47" s="2914"/>
      <c r="AQ47" s="2915"/>
      <c r="AR47" s="102"/>
      <c r="AT47" s="1339"/>
      <c r="AU47" s="2954"/>
      <c r="AV47" s="2287"/>
      <c r="AW47" s="2287"/>
      <c r="AX47" s="2287"/>
      <c r="AY47" s="2287"/>
      <c r="AZ47" s="2287"/>
      <c r="BA47" s="2287"/>
      <c r="BB47" s="2287"/>
      <c r="BC47" s="2287"/>
      <c r="BD47" s="2287"/>
      <c r="BE47" s="2287"/>
      <c r="BF47" s="2287"/>
      <c r="BG47" s="2287"/>
      <c r="BH47" s="2287"/>
      <c r="BI47" s="2287"/>
      <c r="BJ47" s="2287"/>
      <c r="BK47" s="2287"/>
      <c r="BL47" s="2287"/>
      <c r="BM47" s="2287"/>
      <c r="BN47" s="2287"/>
      <c r="BO47" s="2287"/>
      <c r="BP47" s="2287"/>
      <c r="BQ47" s="2287"/>
      <c r="BR47" s="2287"/>
      <c r="BS47" s="2287"/>
      <c r="BT47" s="2287"/>
      <c r="BU47" s="2287"/>
      <c r="BV47" s="2287"/>
      <c r="BW47" s="2287"/>
      <c r="BX47" s="2287"/>
      <c r="BY47" s="2287"/>
      <c r="BZ47" s="2287"/>
      <c r="CA47" s="2287"/>
      <c r="CB47" s="2287"/>
      <c r="CC47" s="2287"/>
      <c r="CD47" s="2287"/>
      <c r="CE47" s="2287"/>
      <c r="CF47" s="2287"/>
      <c r="CG47" s="2287"/>
      <c r="CH47" s="2955"/>
      <c r="CI47" s="1309"/>
      <c r="CJ47" s="1309"/>
      <c r="CK47" s="1309"/>
      <c r="CL47" s="1309"/>
      <c r="CM47" s="1309"/>
    </row>
    <row r="48" spans="1:91" ht="13.5" customHeight="1">
      <c r="A48" s="68"/>
      <c r="B48" s="1918"/>
      <c r="C48" s="1919"/>
      <c r="D48" s="1920"/>
      <c r="E48" s="2949"/>
      <c r="F48" s="2950"/>
      <c r="G48" s="2951"/>
      <c r="H48" s="2935"/>
      <c r="I48" s="2936"/>
      <c r="J48" s="2936"/>
      <c r="K48" s="2936"/>
      <c r="L48" s="2936"/>
      <c r="M48" s="2936"/>
      <c r="N48" s="2936"/>
      <c r="O48" s="2936"/>
      <c r="P48" s="2936"/>
      <c r="Q48" s="2936"/>
      <c r="R48" s="2936"/>
      <c r="S48" s="2936"/>
      <c r="T48" s="2936"/>
      <c r="U48" s="2938"/>
      <c r="V48" s="2900"/>
      <c r="W48" s="2940"/>
      <c r="X48" s="2961"/>
      <c r="Y48" s="2962"/>
      <c r="Z48" s="2963"/>
      <c r="AA48" s="2970"/>
      <c r="AB48" s="2971"/>
      <c r="AC48" s="2972"/>
      <c r="AD48" s="2871"/>
      <c r="AE48" s="2880">
        <v>0</v>
      </c>
      <c r="AF48" s="2881"/>
      <c r="AG48" s="190"/>
      <c r="AH48" s="2916"/>
      <c r="AI48" s="2916"/>
      <c r="AJ48" s="2916"/>
      <c r="AK48" s="2916"/>
      <c r="AL48" s="2916"/>
      <c r="AM48" s="2916"/>
      <c r="AN48" s="2916"/>
      <c r="AO48" s="2916"/>
      <c r="AP48" s="2916"/>
      <c r="AQ48" s="2917"/>
      <c r="AR48" s="102"/>
      <c r="AT48" s="1339"/>
      <c r="AV48" s="2287"/>
      <c r="AW48" s="2287"/>
      <c r="AX48" s="2287"/>
      <c r="AY48" s="2287"/>
      <c r="AZ48" s="2287"/>
      <c r="BA48" s="2287"/>
      <c r="BB48" s="2287"/>
      <c r="BC48" s="2287"/>
      <c r="BD48" s="2287"/>
      <c r="BE48" s="2287"/>
      <c r="BF48" s="2287"/>
      <c r="BG48" s="2287"/>
      <c r="BH48" s="2287"/>
      <c r="BI48" s="2287"/>
      <c r="BJ48" s="2287"/>
      <c r="BK48" s="2287"/>
      <c r="BL48" s="2287"/>
      <c r="BM48" s="2287"/>
      <c r="BN48" s="2287"/>
      <c r="BO48" s="2287"/>
      <c r="BP48" s="2287"/>
      <c r="BQ48" s="2287"/>
      <c r="BR48" s="2287"/>
      <c r="BS48" s="2287"/>
      <c r="BT48" s="2287"/>
      <c r="BU48" s="2287"/>
      <c r="BV48" s="2287"/>
      <c r="BW48" s="2287"/>
      <c r="BX48" s="2287"/>
      <c r="BY48" s="2287"/>
      <c r="BZ48" s="2287"/>
      <c r="CA48" s="2287"/>
      <c r="CB48" s="2287"/>
      <c r="CC48" s="2287"/>
      <c r="CD48" s="2287"/>
      <c r="CE48" s="2287"/>
      <c r="CF48" s="2287"/>
      <c r="CG48" s="2287"/>
      <c r="CH48" s="2955"/>
      <c r="CI48" s="1309"/>
      <c r="CJ48" s="1309"/>
      <c r="CK48" s="1309"/>
      <c r="CL48" s="1309"/>
      <c r="CM48" s="1309"/>
    </row>
    <row r="49" spans="1:94" ht="13.5" customHeight="1">
      <c r="A49" s="68"/>
      <c r="B49" s="1915" t="s">
        <v>926</v>
      </c>
      <c r="C49" s="1916"/>
      <c r="D49" s="1917"/>
      <c r="E49" s="2141">
        <v>40</v>
      </c>
      <c r="F49" s="2142"/>
      <c r="G49" s="2143"/>
      <c r="H49" s="2952">
        <v>0</v>
      </c>
      <c r="I49" s="2942"/>
      <c r="J49" s="2941">
        <v>0</v>
      </c>
      <c r="K49" s="2942"/>
      <c r="L49" s="2941">
        <v>0</v>
      </c>
      <c r="M49" s="2942"/>
      <c r="N49" s="2941">
        <v>0</v>
      </c>
      <c r="O49" s="2942"/>
      <c r="P49" s="2941">
        <v>0</v>
      </c>
      <c r="Q49" s="2942"/>
      <c r="R49" s="2941">
        <v>0</v>
      </c>
      <c r="S49" s="2942"/>
      <c r="T49" s="2941">
        <v>0</v>
      </c>
      <c r="U49" s="2943"/>
      <c r="V49" s="2956">
        <f>SUM(H49:U49)</f>
        <v>0</v>
      </c>
      <c r="W49" s="2957"/>
      <c r="X49" s="2958">
        <f t="shared" ref="X49" si="7">ROUNDDOWN(H50/3,1)+IF($BS$15=TRUE,ROUNDDOWN(J50/6,1),ROUNDDOWN(J50/5,1))+ROUNDDOWN(L50/6,1)+IF($BS$17=TRUE,ROUNDDOWN(N50/20,1),ROUNDDOWN(N50/6,1))+IF($BS$19=TRUE,ROUNDDOWN(P50/20,1),ROUNDDOWN(P50/15,1))+IF($BS$21=TRUE,ROUNDDOWN((R50+T50)/30,1),ROUNDDOWN((R50+T50)/25,1))</f>
        <v>0.6</v>
      </c>
      <c r="Y49" s="2959"/>
      <c r="Z49" s="2960"/>
      <c r="AA49" s="2964">
        <f>IF(AD49+AE51=0,"",AD49+AE51)</f>
        <v>1</v>
      </c>
      <c r="AB49" s="2965"/>
      <c r="AC49" s="2966"/>
      <c r="AD49" s="2953">
        <v>1</v>
      </c>
      <c r="AE49" s="2929"/>
      <c r="AF49" s="2930"/>
      <c r="AG49" s="388" t="s">
        <v>150</v>
      </c>
      <c r="AH49" s="2931" t="s">
        <v>2105</v>
      </c>
      <c r="AI49" s="2931"/>
      <c r="AJ49" s="2931"/>
      <c r="AK49" s="2931"/>
      <c r="AL49" s="2931"/>
      <c r="AM49" s="2931"/>
      <c r="AN49" s="2931"/>
      <c r="AO49" s="2931"/>
      <c r="AP49" s="2931"/>
      <c r="AQ49" s="2932"/>
      <c r="AR49" s="102"/>
      <c r="AT49" s="1339"/>
      <c r="AV49" s="2287"/>
      <c r="AW49" s="2287"/>
      <c r="AX49" s="2287"/>
      <c r="AY49" s="2287"/>
      <c r="AZ49" s="2287"/>
      <c r="BA49" s="2287"/>
      <c r="BB49" s="2287"/>
      <c r="BC49" s="2287"/>
      <c r="BD49" s="2287"/>
      <c r="BE49" s="2287"/>
      <c r="BF49" s="2287"/>
      <c r="BG49" s="2287"/>
      <c r="BH49" s="2287"/>
      <c r="BI49" s="2287"/>
      <c r="BJ49" s="2287"/>
      <c r="BK49" s="2287"/>
      <c r="BL49" s="2287"/>
      <c r="BM49" s="2287"/>
      <c r="BN49" s="2287"/>
      <c r="BO49" s="2287"/>
      <c r="BP49" s="2287"/>
      <c r="BQ49" s="2287"/>
      <c r="BR49" s="2287"/>
      <c r="BS49" s="2287"/>
      <c r="BT49" s="2287"/>
      <c r="BU49" s="2287"/>
      <c r="BV49" s="2287"/>
      <c r="BW49" s="2287"/>
      <c r="BX49" s="2287"/>
      <c r="BY49" s="2287"/>
      <c r="BZ49" s="2287"/>
      <c r="CA49" s="2287"/>
      <c r="CB49" s="2287"/>
      <c r="CC49" s="2287"/>
      <c r="CD49" s="2287"/>
      <c r="CE49" s="2287"/>
      <c r="CF49" s="2287"/>
      <c r="CG49" s="2287"/>
      <c r="CH49" s="2955"/>
      <c r="CI49" s="1309"/>
      <c r="CJ49" s="1309"/>
      <c r="CK49" s="1309"/>
      <c r="CL49" s="1309"/>
      <c r="CM49" s="1309"/>
    </row>
    <row r="50" spans="1:94" ht="13.5" customHeight="1">
      <c r="A50" s="68"/>
      <c r="B50" s="2944"/>
      <c r="C50" s="1871"/>
      <c r="D50" s="2945"/>
      <c r="E50" s="2144"/>
      <c r="F50" s="2145"/>
      <c r="G50" s="2146"/>
      <c r="H50" s="2933"/>
      <c r="I50" s="2934"/>
      <c r="J50" s="2934"/>
      <c r="K50" s="2934"/>
      <c r="L50" s="2934"/>
      <c r="M50" s="2934"/>
      <c r="N50" s="2934"/>
      <c r="O50" s="2934"/>
      <c r="P50" s="2934"/>
      <c r="Q50" s="2934"/>
      <c r="R50" s="2934"/>
      <c r="S50" s="2934"/>
      <c r="T50" s="2934">
        <v>15</v>
      </c>
      <c r="U50" s="2937"/>
      <c r="V50" s="2898">
        <f>SUM(H50:U51)</f>
        <v>15</v>
      </c>
      <c r="W50" s="2939"/>
      <c r="X50" s="2958"/>
      <c r="Y50" s="2959"/>
      <c r="Z50" s="2960"/>
      <c r="AA50" s="2967"/>
      <c r="AB50" s="2968"/>
      <c r="AC50" s="2969"/>
      <c r="AD50" s="2870"/>
      <c r="AE50" s="2874"/>
      <c r="AF50" s="2875"/>
      <c r="AG50" s="709" t="s">
        <v>151</v>
      </c>
      <c r="AH50" s="2914"/>
      <c r="AI50" s="2914"/>
      <c r="AJ50" s="2914"/>
      <c r="AK50" s="2914"/>
      <c r="AL50" s="2914"/>
      <c r="AM50" s="2914"/>
      <c r="AN50" s="2914"/>
      <c r="AO50" s="2914"/>
      <c r="AP50" s="2914"/>
      <c r="AQ50" s="2915"/>
      <c r="AR50" s="102"/>
      <c r="AT50" s="189"/>
      <c r="AV50" s="2287"/>
      <c r="AW50" s="2287"/>
      <c r="AX50" s="2287"/>
      <c r="AY50" s="2287"/>
      <c r="AZ50" s="2287"/>
      <c r="BA50" s="2287"/>
      <c r="BB50" s="2287"/>
      <c r="BC50" s="2287"/>
      <c r="BD50" s="2287"/>
      <c r="BE50" s="2287"/>
      <c r="BF50" s="2287"/>
      <c r="BG50" s="2287"/>
      <c r="BH50" s="2287"/>
      <c r="BI50" s="2287"/>
      <c r="BJ50" s="2287"/>
      <c r="BK50" s="2287"/>
      <c r="BL50" s="2287"/>
      <c r="BM50" s="2287"/>
      <c r="BN50" s="2287"/>
      <c r="BO50" s="2287"/>
      <c r="BP50" s="2287"/>
      <c r="BQ50" s="2287"/>
      <c r="BR50" s="2287"/>
      <c r="BS50" s="2287"/>
      <c r="BT50" s="2287"/>
      <c r="BU50" s="2287"/>
      <c r="BV50" s="2287"/>
      <c r="BW50" s="2287"/>
      <c r="BX50" s="2287"/>
      <c r="BY50" s="2287"/>
      <c r="BZ50" s="2287"/>
      <c r="CA50" s="2287"/>
      <c r="CB50" s="2287"/>
      <c r="CC50" s="2287"/>
      <c r="CD50" s="2287"/>
      <c r="CE50" s="2287"/>
      <c r="CF50" s="2287"/>
      <c r="CG50" s="2287"/>
      <c r="CH50" s="2955"/>
      <c r="CI50" s="1309"/>
      <c r="CJ50" s="1309"/>
      <c r="CK50" s="1309"/>
      <c r="CL50" s="1309"/>
      <c r="CM50" s="1309"/>
    </row>
    <row r="51" spans="1:94" ht="13.5" customHeight="1" thickBot="1">
      <c r="A51" s="68"/>
      <c r="B51" s="2946"/>
      <c r="C51" s="2947"/>
      <c r="D51" s="2948"/>
      <c r="E51" s="2949"/>
      <c r="F51" s="2950"/>
      <c r="G51" s="2951"/>
      <c r="H51" s="2935"/>
      <c r="I51" s="2936"/>
      <c r="J51" s="2936"/>
      <c r="K51" s="2936"/>
      <c r="L51" s="2936"/>
      <c r="M51" s="2936"/>
      <c r="N51" s="2936"/>
      <c r="O51" s="2936"/>
      <c r="P51" s="2936"/>
      <c r="Q51" s="2936"/>
      <c r="R51" s="2936"/>
      <c r="S51" s="2936"/>
      <c r="T51" s="2936"/>
      <c r="U51" s="2938"/>
      <c r="V51" s="2900"/>
      <c r="W51" s="2940"/>
      <c r="X51" s="2961"/>
      <c r="Y51" s="2962"/>
      <c r="Z51" s="2963"/>
      <c r="AA51" s="2970"/>
      <c r="AB51" s="2971"/>
      <c r="AC51" s="2972"/>
      <c r="AD51" s="2871"/>
      <c r="AE51" s="2880">
        <v>0</v>
      </c>
      <c r="AF51" s="2881"/>
      <c r="AG51" s="190"/>
      <c r="AH51" s="2916"/>
      <c r="AI51" s="2916"/>
      <c r="AJ51" s="2916"/>
      <c r="AK51" s="2916"/>
      <c r="AL51" s="2916"/>
      <c r="AM51" s="2916"/>
      <c r="AN51" s="2916"/>
      <c r="AO51" s="2916"/>
      <c r="AP51" s="2916"/>
      <c r="AQ51" s="2917"/>
      <c r="AR51" s="102"/>
      <c r="AT51" s="189"/>
      <c r="AU51" s="849"/>
      <c r="AV51" s="2287"/>
      <c r="AW51" s="2287"/>
      <c r="AX51" s="2287"/>
      <c r="AY51" s="2287"/>
      <c r="AZ51" s="2287"/>
      <c r="BA51" s="2287"/>
      <c r="BB51" s="2287"/>
      <c r="BC51" s="2287"/>
      <c r="BD51" s="2287"/>
      <c r="BE51" s="2287"/>
      <c r="BF51" s="2287"/>
      <c r="BG51" s="2287"/>
      <c r="BH51" s="2287"/>
      <c r="BI51" s="2287"/>
      <c r="BJ51" s="2287"/>
      <c r="BK51" s="2287"/>
      <c r="BL51" s="2287"/>
      <c r="BM51" s="2287"/>
      <c r="BN51" s="2287"/>
      <c r="BO51" s="2287"/>
      <c r="BP51" s="2287"/>
      <c r="BQ51" s="2287"/>
      <c r="BR51" s="2287"/>
      <c r="BS51" s="2287"/>
      <c r="BT51" s="2287"/>
      <c r="BU51" s="2287"/>
      <c r="BV51" s="2287"/>
      <c r="BW51" s="2287"/>
      <c r="BX51" s="2287"/>
      <c r="BY51" s="2287"/>
      <c r="BZ51" s="2287"/>
      <c r="CA51" s="2287"/>
      <c r="CB51" s="2287"/>
      <c r="CC51" s="2287"/>
      <c r="CD51" s="2287"/>
      <c r="CE51" s="2287"/>
      <c r="CF51" s="2287"/>
      <c r="CG51" s="2287"/>
      <c r="CH51" s="2955"/>
      <c r="CI51" s="1309"/>
      <c r="CJ51" s="1309"/>
      <c r="CK51" s="1309"/>
      <c r="CL51" s="1309"/>
      <c r="CM51" s="1309"/>
    </row>
    <row r="52" spans="1:94" ht="13.5" customHeight="1" thickTop="1">
      <c r="A52" s="385"/>
      <c r="B52" s="2918" t="s">
        <v>154</v>
      </c>
      <c r="C52" s="2919"/>
      <c r="D52" s="2920"/>
      <c r="E52" s="2921">
        <f>IF(SUM(E25:G51)=0,"",SUM(E25:G51))</f>
        <v>400</v>
      </c>
      <c r="F52" s="2922"/>
      <c r="G52" s="2923"/>
      <c r="H52" s="2927">
        <f>SUM(H25,H28,H31,H34,H37,H40,H43,H46,H49)</f>
        <v>0</v>
      </c>
      <c r="I52" s="2928"/>
      <c r="J52" s="2905">
        <f>SUM(J25,J28,J31,J34,J37,J40,J43,J46,J49)</f>
        <v>0</v>
      </c>
      <c r="K52" s="2906"/>
      <c r="L52" s="2905">
        <f>SUM(L25,L28,L31,L34,L37,L40,L43,L46,L49)</f>
        <v>0</v>
      </c>
      <c r="M52" s="2906"/>
      <c r="N52" s="2905">
        <f>SUM(N25,N28,N31,N34,N37,N40,N43,N46,N49)</f>
        <v>0</v>
      </c>
      <c r="O52" s="2906"/>
      <c r="P52" s="2905">
        <f>SUM(P25,P28,P31,P34,P37,P40,P43,P46,P49)</f>
        <v>1</v>
      </c>
      <c r="Q52" s="2906"/>
      <c r="R52" s="2905">
        <f>SUM(R25,R28,R31,R34,R37,R40,R43,R46,R49)</f>
        <v>0</v>
      </c>
      <c r="S52" s="2906"/>
      <c r="T52" s="2905">
        <f>SUM(T25,T28,T31,T34,T37,T40,T43,T46,T49)</f>
        <v>0</v>
      </c>
      <c r="U52" s="2906"/>
      <c r="V52" s="2905">
        <f>SUM(H52:U52)</f>
        <v>1</v>
      </c>
      <c r="W52" s="2907"/>
      <c r="X52" s="2908">
        <f>ROUND(SUM(X25:Z51),0)</f>
        <v>16</v>
      </c>
      <c r="Y52" s="2909"/>
      <c r="Z52" s="2910"/>
      <c r="AA52" s="2860">
        <f>IF(AD52+AE54=0,"",ROUND(AD52+AE54,0))</f>
        <v>20</v>
      </c>
      <c r="AB52" s="2861"/>
      <c r="AC52" s="2862"/>
      <c r="AD52" s="2911">
        <f>SUM(AD25:AD51)</f>
        <v>12</v>
      </c>
      <c r="AE52" s="2893">
        <f>SUM(AE25,AE28,AE31,AE34,AE37,AE40,AE43,AE46,AE49)</f>
        <v>11</v>
      </c>
      <c r="AF52" s="2894"/>
      <c r="AG52" s="402"/>
      <c r="AH52" s="2876"/>
      <c r="AI52" s="2876"/>
      <c r="AJ52" s="2876"/>
      <c r="AK52" s="2876"/>
      <c r="AL52" s="2876"/>
      <c r="AM52" s="2876"/>
      <c r="AN52" s="2876"/>
      <c r="AO52" s="2876"/>
      <c r="AP52" s="2876"/>
      <c r="AQ52" s="2877"/>
      <c r="AR52" s="102"/>
      <c r="AT52" s="1340"/>
      <c r="AU52" s="849"/>
      <c r="AV52" s="2287"/>
      <c r="AW52" s="2287"/>
      <c r="AX52" s="2287"/>
      <c r="AY52" s="2287"/>
      <c r="AZ52" s="2287"/>
      <c r="BA52" s="2287"/>
      <c r="BB52" s="2287"/>
      <c r="BC52" s="2287"/>
      <c r="BD52" s="2287"/>
      <c r="BE52" s="2287"/>
      <c r="BF52" s="2287"/>
      <c r="BG52" s="2287"/>
      <c r="BH52" s="2287"/>
      <c r="BI52" s="2287"/>
      <c r="BJ52" s="2287"/>
      <c r="BK52" s="2287"/>
      <c r="BL52" s="2287"/>
      <c r="BM52" s="2287"/>
      <c r="BN52" s="2287"/>
      <c r="BO52" s="2287"/>
      <c r="BP52" s="2287"/>
      <c r="BQ52" s="2287"/>
      <c r="BR52" s="2287"/>
      <c r="BS52" s="2287"/>
      <c r="BT52" s="2287"/>
      <c r="BU52" s="2287"/>
      <c r="BV52" s="2287"/>
      <c r="BW52" s="2287"/>
      <c r="BX52" s="2287"/>
      <c r="BY52" s="2287"/>
      <c r="BZ52" s="2287"/>
      <c r="CA52" s="2287"/>
      <c r="CB52" s="2287"/>
      <c r="CC52" s="2287"/>
      <c r="CD52" s="2287"/>
      <c r="CE52" s="2287"/>
      <c r="CF52" s="2287"/>
      <c r="CG52" s="2287"/>
      <c r="CH52" s="2955"/>
      <c r="CI52" s="1309"/>
      <c r="CJ52" s="1309"/>
      <c r="CK52" s="1309"/>
      <c r="CL52" s="1309"/>
      <c r="CM52" s="1309"/>
    </row>
    <row r="53" spans="1:94" ht="13.5" customHeight="1">
      <c r="A53" s="68"/>
      <c r="B53" s="2077"/>
      <c r="C53" s="1891"/>
      <c r="D53" s="2078"/>
      <c r="E53" s="2215"/>
      <c r="F53" s="2216"/>
      <c r="G53" s="2217"/>
      <c r="H53" s="2897">
        <f>SUM(H26,H29,H32,H35,H38,H41,H44,H47,H50)</f>
        <v>14</v>
      </c>
      <c r="I53" s="2898"/>
      <c r="J53" s="2901">
        <f>SUM(J26,J29,J32,J35,J38,J41,J44,J47,J50)</f>
        <v>18</v>
      </c>
      <c r="K53" s="2901"/>
      <c r="L53" s="2901">
        <f>SUM(L26,L29,L32,L35,L38,L41,L44,L47,L50)</f>
        <v>18</v>
      </c>
      <c r="M53" s="2901"/>
      <c r="N53" s="2901">
        <f>SUM(N26,N29,N32,N35,N38,N41,N44,N47,N50)</f>
        <v>4</v>
      </c>
      <c r="O53" s="2901"/>
      <c r="P53" s="2901">
        <f>SUM(P26,P29,P32,P35,P38,P41,P44,P47,P50)</f>
        <v>33</v>
      </c>
      <c r="Q53" s="2901"/>
      <c r="R53" s="2901">
        <f>SUM(R26,R29,R32,R35,R38,R41,R44,R47,R50)</f>
        <v>42</v>
      </c>
      <c r="S53" s="2901"/>
      <c r="T53" s="2901">
        <f>SUM(T26,T29,T32,T35,T38,T41,T44,T47,T50)</f>
        <v>33</v>
      </c>
      <c r="U53" s="2901"/>
      <c r="V53" s="2901">
        <f>SUM(H53:U54)</f>
        <v>162</v>
      </c>
      <c r="W53" s="2903"/>
      <c r="X53" s="1924"/>
      <c r="Y53" s="1925"/>
      <c r="Z53" s="1926"/>
      <c r="AA53" s="2863"/>
      <c r="AB53" s="2864"/>
      <c r="AC53" s="2865"/>
      <c r="AD53" s="2912"/>
      <c r="AE53" s="2895"/>
      <c r="AF53" s="2896"/>
      <c r="AG53" s="1463"/>
      <c r="AH53" s="2878"/>
      <c r="AI53" s="2878"/>
      <c r="AJ53" s="2878"/>
      <c r="AK53" s="2878"/>
      <c r="AL53" s="2878"/>
      <c r="AM53" s="2878"/>
      <c r="AN53" s="2878"/>
      <c r="AO53" s="2878"/>
      <c r="AP53" s="2878"/>
      <c r="AQ53" s="2879"/>
      <c r="AR53" s="102"/>
      <c r="AT53" s="1340"/>
      <c r="AU53" s="849"/>
      <c r="AV53" s="2287"/>
      <c r="AW53" s="2287"/>
      <c r="AX53" s="2287"/>
      <c r="AY53" s="2287"/>
      <c r="AZ53" s="2287"/>
      <c r="BA53" s="2287"/>
      <c r="BB53" s="2287"/>
      <c r="BC53" s="2287"/>
      <c r="BD53" s="2287"/>
      <c r="BE53" s="2287"/>
      <c r="BF53" s="2287"/>
      <c r="BG53" s="2287"/>
      <c r="BH53" s="2287"/>
      <c r="BI53" s="2287"/>
      <c r="BJ53" s="2287"/>
      <c r="BK53" s="2287"/>
      <c r="BL53" s="2287"/>
      <c r="BM53" s="2287"/>
      <c r="BN53" s="2287"/>
      <c r="BO53" s="2287"/>
      <c r="BP53" s="2287"/>
      <c r="BQ53" s="2287"/>
      <c r="BR53" s="2287"/>
      <c r="BS53" s="2287"/>
      <c r="BT53" s="2287"/>
      <c r="BU53" s="2287"/>
      <c r="BV53" s="2287"/>
      <c r="BW53" s="2287"/>
      <c r="BX53" s="2287"/>
      <c r="BY53" s="2287"/>
      <c r="BZ53" s="2287"/>
      <c r="CA53" s="2287"/>
      <c r="CB53" s="2287"/>
      <c r="CC53" s="2287"/>
      <c r="CD53" s="2287"/>
      <c r="CE53" s="2287"/>
      <c r="CF53" s="2287"/>
      <c r="CG53" s="2287"/>
      <c r="CH53" s="2955"/>
      <c r="CI53" s="1309"/>
      <c r="CJ53" s="1309"/>
      <c r="CK53" s="1309"/>
      <c r="CL53" s="1309"/>
      <c r="CM53" s="1309"/>
    </row>
    <row r="54" spans="1:94" ht="13.5" customHeight="1" thickBot="1">
      <c r="A54" s="68"/>
      <c r="B54" s="1911"/>
      <c r="C54" s="1914"/>
      <c r="D54" s="1912"/>
      <c r="E54" s="2924"/>
      <c r="F54" s="2925"/>
      <c r="G54" s="2926"/>
      <c r="H54" s="2899"/>
      <c r="I54" s="2900"/>
      <c r="J54" s="2902"/>
      <c r="K54" s="2902"/>
      <c r="L54" s="2902"/>
      <c r="M54" s="2902"/>
      <c r="N54" s="2902"/>
      <c r="O54" s="2902"/>
      <c r="P54" s="2902"/>
      <c r="Q54" s="2902"/>
      <c r="R54" s="2902"/>
      <c r="S54" s="2902"/>
      <c r="T54" s="2902"/>
      <c r="U54" s="2902"/>
      <c r="V54" s="2902"/>
      <c r="W54" s="2904"/>
      <c r="X54" s="1879"/>
      <c r="Y54" s="1880"/>
      <c r="Z54" s="1881"/>
      <c r="AA54" s="2866"/>
      <c r="AB54" s="2867"/>
      <c r="AC54" s="2868"/>
      <c r="AD54" s="2913"/>
      <c r="AE54" s="2882">
        <f>ROUND(SUM(AE27,AE30,AE33,AE36,AE39,AE42,AE45,AE48,AE51),1)</f>
        <v>8.4</v>
      </c>
      <c r="AF54" s="2883"/>
      <c r="AG54" s="389"/>
      <c r="AH54" s="2849"/>
      <c r="AI54" s="2849"/>
      <c r="AJ54" s="2849"/>
      <c r="AK54" s="2849"/>
      <c r="AL54" s="2849"/>
      <c r="AM54" s="2849"/>
      <c r="AN54" s="2849"/>
      <c r="AO54" s="2849"/>
      <c r="AP54" s="2849"/>
      <c r="AQ54" s="2850"/>
      <c r="AR54" s="102"/>
      <c r="AT54" s="1340"/>
      <c r="AU54" s="849"/>
      <c r="AV54" s="2287"/>
      <c r="AW54" s="2287"/>
      <c r="AX54" s="2287"/>
      <c r="AY54" s="2287"/>
      <c r="AZ54" s="2287"/>
      <c r="BA54" s="2287"/>
      <c r="BB54" s="2287"/>
      <c r="BC54" s="2287"/>
      <c r="BD54" s="2287"/>
      <c r="BE54" s="2287"/>
      <c r="BF54" s="2287"/>
      <c r="BG54" s="2287"/>
      <c r="BH54" s="2287"/>
      <c r="BI54" s="2287"/>
      <c r="BJ54" s="2287"/>
      <c r="BK54" s="2287"/>
      <c r="BL54" s="2287"/>
      <c r="BM54" s="2287"/>
      <c r="BN54" s="2287"/>
      <c r="BO54" s="2287"/>
      <c r="BP54" s="2287"/>
      <c r="BQ54" s="2287"/>
      <c r="BR54" s="2287"/>
      <c r="BS54" s="2287"/>
      <c r="BT54" s="2287"/>
      <c r="BU54" s="2287"/>
      <c r="BV54" s="2287"/>
      <c r="BW54" s="2287"/>
      <c r="BX54" s="2287"/>
      <c r="BY54" s="2287"/>
      <c r="BZ54" s="2287"/>
      <c r="CA54" s="2287"/>
      <c r="CB54" s="2287"/>
      <c r="CC54" s="2287"/>
      <c r="CD54" s="2287"/>
      <c r="CE54" s="2287"/>
      <c r="CF54" s="2287"/>
      <c r="CG54" s="2287"/>
      <c r="CH54" s="2955"/>
      <c r="CI54" s="1309"/>
      <c r="CJ54" s="1309"/>
      <c r="CK54" s="1309"/>
      <c r="CL54" s="1309"/>
      <c r="CM54" s="1309"/>
    </row>
    <row r="55" spans="1:94" ht="13.5" customHeight="1" thickTop="1">
      <c r="A55" s="385"/>
      <c r="B55" s="2884" t="s">
        <v>888</v>
      </c>
      <c r="C55" s="2885"/>
      <c r="D55" s="2885"/>
      <c r="E55" s="2885"/>
      <c r="F55" s="2885"/>
      <c r="G55" s="2885"/>
      <c r="H55" s="2885"/>
      <c r="I55" s="2885"/>
      <c r="J55" s="2885"/>
      <c r="K55" s="2885"/>
      <c r="L55" s="2885"/>
      <c r="M55" s="2885"/>
      <c r="N55" s="2885"/>
      <c r="O55" s="2885"/>
      <c r="P55" s="2885"/>
      <c r="Q55" s="2885"/>
      <c r="R55" s="2885"/>
      <c r="S55" s="2885"/>
      <c r="T55" s="2885"/>
      <c r="U55" s="2885"/>
      <c r="V55" s="2885"/>
      <c r="W55" s="2885"/>
      <c r="X55" s="2885"/>
      <c r="Y55" s="2885"/>
      <c r="Z55" s="2886"/>
      <c r="AA55" s="2860">
        <f>IF(AD55+AE57=0,"",ROUND(AD55+AE57,0))</f>
        <v>4</v>
      </c>
      <c r="AB55" s="2861"/>
      <c r="AC55" s="2862"/>
      <c r="AD55" s="2869">
        <v>2</v>
      </c>
      <c r="AE55" s="2872">
        <v>3</v>
      </c>
      <c r="AF55" s="2873"/>
      <c r="AG55" s="402" t="s">
        <v>150</v>
      </c>
      <c r="AH55" s="2876" t="s">
        <v>2106</v>
      </c>
      <c r="AI55" s="2876"/>
      <c r="AJ55" s="2876"/>
      <c r="AK55" s="2876"/>
      <c r="AL55" s="2876"/>
      <c r="AM55" s="2876"/>
      <c r="AN55" s="2876"/>
      <c r="AO55" s="2876"/>
      <c r="AP55" s="2876"/>
      <c r="AQ55" s="2877"/>
      <c r="AR55" s="102"/>
      <c r="AS55" s="62"/>
      <c r="AT55" s="1340"/>
      <c r="AU55" s="849"/>
      <c r="AV55" s="2287"/>
      <c r="AW55" s="2287"/>
      <c r="AX55" s="2287"/>
      <c r="AY55" s="2287"/>
      <c r="AZ55" s="2287"/>
      <c r="BA55" s="2287"/>
      <c r="BB55" s="2287"/>
      <c r="BC55" s="2287"/>
      <c r="BD55" s="2287"/>
      <c r="BE55" s="2287"/>
      <c r="BF55" s="2287"/>
      <c r="BG55" s="2287"/>
      <c r="BH55" s="2287"/>
      <c r="BI55" s="2287"/>
      <c r="BJ55" s="2287"/>
      <c r="BK55" s="2287"/>
      <c r="BL55" s="2287"/>
      <c r="BM55" s="2287"/>
      <c r="BN55" s="2287"/>
      <c r="BO55" s="2287"/>
      <c r="BP55" s="2287"/>
      <c r="BQ55" s="2287"/>
      <c r="BR55" s="2287"/>
      <c r="BS55" s="2287"/>
      <c r="BT55" s="2287"/>
      <c r="BU55" s="2287"/>
      <c r="BV55" s="2287"/>
      <c r="BW55" s="2287"/>
      <c r="BX55" s="2287"/>
      <c r="BY55" s="2287"/>
      <c r="BZ55" s="2287"/>
      <c r="CA55" s="2287"/>
      <c r="CB55" s="2287"/>
      <c r="CC55" s="2287"/>
      <c r="CD55" s="2287"/>
      <c r="CE55" s="2287"/>
      <c r="CF55" s="2287"/>
      <c r="CG55" s="2287"/>
      <c r="CH55" s="2955"/>
      <c r="CI55" s="1309"/>
      <c r="CJ55" s="1309"/>
      <c r="CK55" s="1309"/>
      <c r="CL55" s="1309"/>
      <c r="CM55" s="1309"/>
    </row>
    <row r="56" spans="1:94" ht="13.5" customHeight="1">
      <c r="A56" s="68"/>
      <c r="B56" s="2887"/>
      <c r="C56" s="2888"/>
      <c r="D56" s="2888"/>
      <c r="E56" s="2888"/>
      <c r="F56" s="2888"/>
      <c r="G56" s="2888"/>
      <c r="H56" s="2888"/>
      <c r="I56" s="2888"/>
      <c r="J56" s="2888"/>
      <c r="K56" s="2888"/>
      <c r="L56" s="2888"/>
      <c r="M56" s="2888"/>
      <c r="N56" s="2888"/>
      <c r="O56" s="2888"/>
      <c r="P56" s="2888"/>
      <c r="Q56" s="2888"/>
      <c r="R56" s="2888"/>
      <c r="S56" s="2888"/>
      <c r="T56" s="2888"/>
      <c r="U56" s="2888"/>
      <c r="V56" s="2888"/>
      <c r="W56" s="2888"/>
      <c r="X56" s="2888"/>
      <c r="Y56" s="2888"/>
      <c r="Z56" s="2889"/>
      <c r="AA56" s="2863"/>
      <c r="AB56" s="2864"/>
      <c r="AC56" s="2865"/>
      <c r="AD56" s="2870"/>
      <c r="AE56" s="2874"/>
      <c r="AF56" s="2875"/>
      <c r="AG56" s="1463" t="s">
        <v>151</v>
      </c>
      <c r="AH56" s="2878" t="s">
        <v>2343</v>
      </c>
      <c r="AI56" s="2878"/>
      <c r="AJ56" s="2878"/>
      <c r="AK56" s="2878"/>
      <c r="AL56" s="2878"/>
      <c r="AM56" s="2878"/>
      <c r="AN56" s="2878"/>
      <c r="AO56" s="2878"/>
      <c r="AP56" s="2878"/>
      <c r="AQ56" s="2879"/>
      <c r="AR56" s="102"/>
      <c r="AS56" s="62"/>
      <c r="AT56" s="1340"/>
      <c r="AU56" s="849"/>
      <c r="AV56" s="2287"/>
      <c r="AW56" s="2287"/>
      <c r="AX56" s="2287"/>
      <c r="AY56" s="2287"/>
      <c r="AZ56" s="2287"/>
      <c r="BA56" s="2287"/>
      <c r="BB56" s="2287"/>
      <c r="BC56" s="2287"/>
      <c r="BD56" s="2287"/>
      <c r="BE56" s="2287"/>
      <c r="BF56" s="2287"/>
      <c r="BG56" s="2287"/>
      <c r="BH56" s="2287"/>
      <c r="BI56" s="2287"/>
      <c r="BJ56" s="2287"/>
      <c r="BK56" s="2287"/>
      <c r="BL56" s="2287"/>
      <c r="BM56" s="2287"/>
      <c r="BN56" s="2287"/>
      <c r="BO56" s="2287"/>
      <c r="BP56" s="2287"/>
      <c r="BQ56" s="2287"/>
      <c r="BR56" s="2287"/>
      <c r="BS56" s="2287"/>
      <c r="BT56" s="2287"/>
      <c r="BU56" s="2287"/>
      <c r="BV56" s="2287"/>
      <c r="BW56" s="2287"/>
      <c r="BX56" s="2287"/>
      <c r="BY56" s="2287"/>
      <c r="BZ56" s="2287"/>
      <c r="CA56" s="2287"/>
      <c r="CB56" s="2287"/>
      <c r="CC56" s="2287"/>
      <c r="CD56" s="2287"/>
      <c r="CE56" s="2287"/>
      <c r="CF56" s="2287"/>
      <c r="CG56" s="2287"/>
      <c r="CH56" s="2955"/>
      <c r="CI56" s="1309"/>
      <c r="CJ56" s="1309"/>
      <c r="CK56" s="1309"/>
      <c r="CL56" s="1309"/>
      <c r="CM56" s="1309"/>
    </row>
    <row r="57" spans="1:94" ht="13.5" customHeight="1" thickBot="1">
      <c r="A57" s="68"/>
      <c r="B57" s="2890"/>
      <c r="C57" s="2891"/>
      <c r="D57" s="2891"/>
      <c r="E57" s="2891"/>
      <c r="F57" s="2891"/>
      <c r="G57" s="2891"/>
      <c r="H57" s="2891"/>
      <c r="I57" s="2891"/>
      <c r="J57" s="2891"/>
      <c r="K57" s="2891"/>
      <c r="L57" s="2891"/>
      <c r="M57" s="2891"/>
      <c r="N57" s="2891"/>
      <c r="O57" s="2891"/>
      <c r="P57" s="2891"/>
      <c r="Q57" s="2891"/>
      <c r="R57" s="2891"/>
      <c r="S57" s="2891"/>
      <c r="T57" s="2891"/>
      <c r="U57" s="2891"/>
      <c r="V57" s="2891"/>
      <c r="W57" s="2891"/>
      <c r="X57" s="2891"/>
      <c r="Y57" s="2891"/>
      <c r="Z57" s="2892"/>
      <c r="AA57" s="2866"/>
      <c r="AB57" s="2867"/>
      <c r="AC57" s="2868"/>
      <c r="AD57" s="2871"/>
      <c r="AE57" s="2880">
        <v>2.1</v>
      </c>
      <c r="AF57" s="2881"/>
      <c r="AG57" s="389"/>
      <c r="AH57" s="2849"/>
      <c r="AI57" s="2849"/>
      <c r="AJ57" s="2849"/>
      <c r="AK57" s="2849"/>
      <c r="AL57" s="2849"/>
      <c r="AM57" s="2849"/>
      <c r="AN57" s="2849"/>
      <c r="AO57" s="2849"/>
      <c r="AP57" s="2849"/>
      <c r="AQ57" s="2850"/>
      <c r="AR57" s="102"/>
      <c r="AS57" s="62"/>
      <c r="AT57" s="1340"/>
      <c r="AV57" s="2287"/>
      <c r="AW57" s="2287"/>
      <c r="AX57" s="2287"/>
      <c r="AY57" s="2287"/>
      <c r="AZ57" s="2287"/>
      <c r="BA57" s="2287"/>
      <c r="BB57" s="2287"/>
      <c r="BC57" s="2287"/>
      <c r="BD57" s="2287"/>
      <c r="BE57" s="2287"/>
      <c r="BF57" s="2287"/>
      <c r="BG57" s="2287"/>
      <c r="BH57" s="2287"/>
      <c r="BI57" s="2287"/>
      <c r="BJ57" s="2287"/>
      <c r="BK57" s="2287"/>
      <c r="BL57" s="2287"/>
      <c r="BM57" s="2287"/>
      <c r="BN57" s="2287"/>
      <c r="BO57" s="2287"/>
      <c r="BP57" s="2287"/>
      <c r="BQ57" s="2287"/>
      <c r="BR57" s="2287"/>
      <c r="BS57" s="2287"/>
      <c r="BT57" s="2287"/>
      <c r="BU57" s="2287"/>
      <c r="BV57" s="2287"/>
      <c r="BW57" s="2287"/>
      <c r="BX57" s="2287"/>
      <c r="BY57" s="2287"/>
      <c r="BZ57" s="2287"/>
      <c r="CA57" s="2287"/>
      <c r="CB57" s="2287"/>
      <c r="CC57" s="2287"/>
      <c r="CD57" s="2287"/>
      <c r="CE57" s="2287"/>
      <c r="CF57" s="2287"/>
      <c r="CG57" s="2287"/>
      <c r="CH57" s="2955"/>
      <c r="CI57" s="1309"/>
      <c r="CJ57" s="1309"/>
      <c r="CK57" s="1309"/>
      <c r="CL57" s="1309"/>
      <c r="CM57" s="1309"/>
    </row>
    <row r="58" spans="1:94" ht="13.5" customHeight="1" thickTop="1">
      <c r="A58" s="385"/>
      <c r="B58" s="2851" t="s">
        <v>2149</v>
      </c>
      <c r="C58" s="2852"/>
      <c r="D58" s="2852"/>
      <c r="E58" s="2852"/>
      <c r="F58" s="2852"/>
      <c r="G58" s="2852"/>
      <c r="H58" s="2852"/>
      <c r="I58" s="2852"/>
      <c r="J58" s="2852"/>
      <c r="K58" s="2852"/>
      <c r="L58" s="2852"/>
      <c r="M58" s="2852"/>
      <c r="N58" s="2852"/>
      <c r="O58" s="2852"/>
      <c r="P58" s="2852"/>
      <c r="Q58" s="2852"/>
      <c r="R58" s="2852"/>
      <c r="S58" s="2852"/>
      <c r="T58" s="2852"/>
      <c r="U58" s="2852"/>
      <c r="V58" s="2852"/>
      <c r="W58" s="2852"/>
      <c r="X58" s="2852"/>
      <c r="Y58" s="2852"/>
      <c r="Z58" s="2853"/>
      <c r="AA58" s="2860">
        <f>IF(AD58+AE60=0,"",ROUND(AD58+AE60,0))</f>
        <v>2</v>
      </c>
      <c r="AB58" s="2861"/>
      <c r="AC58" s="2862"/>
      <c r="AD58" s="2869">
        <v>1</v>
      </c>
      <c r="AE58" s="2872">
        <v>1</v>
      </c>
      <c r="AF58" s="2873"/>
      <c r="AG58" s="402" t="s">
        <v>150</v>
      </c>
      <c r="AH58" s="2876" t="s">
        <v>2344</v>
      </c>
      <c r="AI58" s="2876"/>
      <c r="AJ58" s="2876"/>
      <c r="AK58" s="2876"/>
      <c r="AL58" s="2876"/>
      <c r="AM58" s="2876"/>
      <c r="AN58" s="2876"/>
      <c r="AO58" s="2876"/>
      <c r="AP58" s="2876"/>
      <c r="AQ58" s="2877"/>
      <c r="AR58" s="102"/>
      <c r="AS58" s="62"/>
      <c r="AT58" s="1340"/>
      <c r="AV58" s="2287"/>
      <c r="AW58" s="2287"/>
      <c r="AX58" s="2287"/>
      <c r="AY58" s="2287"/>
      <c r="AZ58" s="2287"/>
      <c r="BA58" s="2287"/>
      <c r="BB58" s="2287"/>
      <c r="BC58" s="2287"/>
      <c r="BD58" s="2287"/>
      <c r="BE58" s="2287"/>
      <c r="BF58" s="2287"/>
      <c r="BG58" s="2287"/>
      <c r="BH58" s="2287"/>
      <c r="BI58" s="2287"/>
      <c r="BJ58" s="2287"/>
      <c r="BK58" s="2287"/>
      <c r="BL58" s="2287"/>
      <c r="BM58" s="2287"/>
      <c r="BN58" s="2287"/>
      <c r="BO58" s="2287"/>
      <c r="BP58" s="2287"/>
      <c r="BQ58" s="2287"/>
      <c r="BR58" s="2287"/>
      <c r="BS58" s="2287"/>
      <c r="BT58" s="2287"/>
      <c r="BU58" s="2287"/>
      <c r="BV58" s="2287"/>
      <c r="BW58" s="2287"/>
      <c r="BX58" s="2287"/>
      <c r="BY58" s="2287"/>
      <c r="BZ58" s="2287"/>
      <c r="CA58" s="2287"/>
      <c r="CB58" s="2287"/>
      <c r="CC58" s="2287"/>
      <c r="CD58" s="2287"/>
      <c r="CE58" s="2287"/>
      <c r="CF58" s="2287"/>
      <c r="CG58" s="2287"/>
      <c r="CH58" s="2955"/>
      <c r="CI58" s="1309"/>
      <c r="CJ58" s="1309"/>
      <c r="CK58" s="1309"/>
      <c r="CL58" s="1309"/>
      <c r="CM58" s="1309"/>
    </row>
    <row r="59" spans="1:94" ht="13.5" customHeight="1">
      <c r="A59" s="68"/>
      <c r="B59" s="2854"/>
      <c r="C59" s="2855"/>
      <c r="D59" s="2855"/>
      <c r="E59" s="2855"/>
      <c r="F59" s="2855"/>
      <c r="G59" s="2855"/>
      <c r="H59" s="2855"/>
      <c r="I59" s="2855"/>
      <c r="J59" s="2855"/>
      <c r="K59" s="2855"/>
      <c r="L59" s="2855"/>
      <c r="M59" s="2855"/>
      <c r="N59" s="2855"/>
      <c r="O59" s="2855"/>
      <c r="P59" s="2855"/>
      <c r="Q59" s="2855"/>
      <c r="R59" s="2855"/>
      <c r="S59" s="2855"/>
      <c r="T59" s="2855"/>
      <c r="U59" s="2855"/>
      <c r="V59" s="2855"/>
      <c r="W59" s="2855"/>
      <c r="X59" s="2855"/>
      <c r="Y59" s="2855"/>
      <c r="Z59" s="2856"/>
      <c r="AA59" s="2863"/>
      <c r="AB59" s="2864"/>
      <c r="AC59" s="2865"/>
      <c r="AD59" s="2870"/>
      <c r="AE59" s="2874"/>
      <c r="AF59" s="2875"/>
      <c r="AG59" s="1463" t="s">
        <v>151</v>
      </c>
      <c r="AH59" s="2878" t="s">
        <v>2345</v>
      </c>
      <c r="AI59" s="2878"/>
      <c r="AJ59" s="2878"/>
      <c r="AK59" s="2878"/>
      <c r="AL59" s="2878"/>
      <c r="AM59" s="2878"/>
      <c r="AN59" s="2878"/>
      <c r="AO59" s="2878"/>
      <c r="AP59" s="2878"/>
      <c r="AQ59" s="2879"/>
      <c r="AR59" s="102"/>
      <c r="AS59" s="62"/>
      <c r="AT59" s="1340"/>
      <c r="AV59" s="2287"/>
      <c r="AW59" s="2287"/>
      <c r="AX59" s="2287"/>
      <c r="AY59" s="2287"/>
      <c r="AZ59" s="2287"/>
      <c r="BA59" s="2287"/>
      <c r="BB59" s="2287"/>
      <c r="BC59" s="2287"/>
      <c r="BD59" s="2287"/>
      <c r="BE59" s="2287"/>
      <c r="BF59" s="2287"/>
      <c r="BG59" s="2287"/>
      <c r="BH59" s="2287"/>
      <c r="BI59" s="2287"/>
      <c r="BJ59" s="2287"/>
      <c r="BK59" s="2287"/>
      <c r="BL59" s="2287"/>
      <c r="BM59" s="2287"/>
      <c r="BN59" s="2287"/>
      <c r="BO59" s="2287"/>
      <c r="BP59" s="2287"/>
      <c r="BQ59" s="2287"/>
      <c r="BR59" s="2287"/>
      <c r="BS59" s="2287"/>
      <c r="BT59" s="2287"/>
      <c r="BU59" s="2287"/>
      <c r="BV59" s="2287"/>
      <c r="BW59" s="2287"/>
      <c r="BX59" s="2287"/>
      <c r="BY59" s="2287"/>
      <c r="BZ59" s="2287"/>
      <c r="CA59" s="2287"/>
      <c r="CB59" s="2287"/>
      <c r="CC59" s="2287"/>
      <c r="CD59" s="2287"/>
      <c r="CE59" s="2287"/>
      <c r="CF59" s="2287"/>
      <c r="CG59" s="2287"/>
      <c r="CH59" s="2955"/>
      <c r="CI59" s="1309"/>
      <c r="CJ59" s="1309"/>
      <c r="CK59" s="1309"/>
      <c r="CL59" s="1309"/>
      <c r="CM59" s="1309"/>
    </row>
    <row r="60" spans="1:94" ht="13.5" customHeight="1">
      <c r="A60" s="68"/>
      <c r="B60" s="2857"/>
      <c r="C60" s="2858"/>
      <c r="D60" s="2858"/>
      <c r="E60" s="2858"/>
      <c r="F60" s="2858"/>
      <c r="G60" s="2858"/>
      <c r="H60" s="2858"/>
      <c r="I60" s="2858"/>
      <c r="J60" s="2858"/>
      <c r="K60" s="2858"/>
      <c r="L60" s="2858"/>
      <c r="M60" s="2858"/>
      <c r="N60" s="2858"/>
      <c r="O60" s="2858"/>
      <c r="P60" s="2858"/>
      <c r="Q60" s="2858"/>
      <c r="R60" s="2858"/>
      <c r="S60" s="2858"/>
      <c r="T60" s="2858"/>
      <c r="U60" s="2858"/>
      <c r="V60" s="2858"/>
      <c r="W60" s="2858"/>
      <c r="X60" s="2858"/>
      <c r="Y60" s="2858"/>
      <c r="Z60" s="2859"/>
      <c r="AA60" s="2866"/>
      <c r="AB60" s="2867"/>
      <c r="AC60" s="2868"/>
      <c r="AD60" s="2871"/>
      <c r="AE60" s="2880">
        <v>0.9</v>
      </c>
      <c r="AF60" s="2881"/>
      <c r="AG60" s="389"/>
      <c r="AH60" s="2849"/>
      <c r="AI60" s="2849"/>
      <c r="AJ60" s="2849"/>
      <c r="AK60" s="2849"/>
      <c r="AL60" s="2849"/>
      <c r="AM60" s="2849"/>
      <c r="AN60" s="2849"/>
      <c r="AO60" s="2849"/>
      <c r="AP60" s="2849"/>
      <c r="AQ60" s="2850"/>
      <c r="AR60" s="102"/>
      <c r="AS60" s="62"/>
      <c r="AT60" s="1341"/>
      <c r="AU60" s="340" t="s">
        <v>42</v>
      </c>
      <c r="AV60" s="2400" t="s">
        <v>1478</v>
      </c>
      <c r="AW60" s="2400"/>
      <c r="AX60" s="2400"/>
      <c r="AY60" s="2400"/>
      <c r="AZ60" s="2400"/>
      <c r="BA60" s="2400"/>
      <c r="BB60" s="2400"/>
      <c r="BC60" s="2400"/>
      <c r="BD60" s="2400"/>
      <c r="BE60" s="2400"/>
      <c r="BF60" s="2400"/>
      <c r="BG60" s="2400"/>
      <c r="BH60" s="2400"/>
      <c r="BI60" s="2400"/>
      <c r="BJ60" s="2400"/>
      <c r="BK60" s="2400"/>
      <c r="BL60" s="2400"/>
      <c r="BM60" s="2400"/>
      <c r="BN60" s="2400"/>
      <c r="BO60" s="2400"/>
      <c r="BP60" s="2400"/>
      <c r="BQ60" s="2400"/>
      <c r="BR60" s="2400"/>
      <c r="BS60" s="2400"/>
      <c r="BT60" s="2400"/>
      <c r="BU60" s="2400"/>
      <c r="BV60" s="2400"/>
      <c r="BW60" s="2400"/>
      <c r="BX60" s="2400"/>
      <c r="BY60" s="2400"/>
      <c r="BZ60" s="2400"/>
      <c r="CA60" s="2400"/>
      <c r="CB60" s="2400"/>
      <c r="CC60" s="2400"/>
      <c r="CD60" s="2400"/>
      <c r="CE60" s="2400"/>
      <c r="CF60" s="2400"/>
      <c r="CG60" s="2400"/>
      <c r="CH60" s="2832"/>
      <c r="CI60" s="1309"/>
      <c r="CJ60" s="1309"/>
      <c r="CK60" s="1309"/>
      <c r="CL60" s="1309"/>
      <c r="CM60" s="1309"/>
    </row>
    <row r="61" spans="1:94" ht="12" customHeight="1">
      <c r="A61" s="68"/>
      <c r="B61" s="550" t="s">
        <v>234</v>
      </c>
      <c r="C61" s="125"/>
      <c r="D61" s="550"/>
      <c r="E61" s="1346"/>
      <c r="F61" s="1346"/>
      <c r="G61" s="550"/>
      <c r="H61" s="1346"/>
      <c r="I61" s="125" t="s">
        <v>739</v>
      </c>
      <c r="J61" s="1347"/>
      <c r="K61" s="1348"/>
      <c r="L61" s="1348"/>
      <c r="M61" s="125"/>
      <c r="N61" s="125"/>
      <c r="O61" s="260"/>
      <c r="P61" s="1349"/>
      <c r="Q61" s="1350"/>
      <c r="R61" s="1350"/>
      <c r="S61" s="1350"/>
      <c r="T61" s="260"/>
      <c r="U61" s="125"/>
      <c r="V61" s="125"/>
      <c r="W61" s="125"/>
      <c r="X61" s="125"/>
      <c r="Y61" s="125"/>
      <c r="Z61" s="125"/>
      <c r="AA61" s="125"/>
      <c r="AB61" s="125"/>
      <c r="AC61" s="125"/>
      <c r="AD61" s="125"/>
      <c r="AE61" s="125"/>
      <c r="AF61" s="125"/>
      <c r="AG61" s="125"/>
      <c r="AH61" s="125"/>
      <c r="AI61" s="125"/>
      <c r="AJ61" s="125"/>
      <c r="AK61" s="125"/>
      <c r="AL61" s="1351"/>
      <c r="AM61" s="550"/>
      <c r="AN61" s="1352"/>
      <c r="AO61" s="125"/>
      <c r="AP61" s="8"/>
      <c r="AR61" s="102"/>
      <c r="AS61" s="1533"/>
      <c r="AT61" s="1340"/>
      <c r="AU61" s="849"/>
      <c r="AV61" s="849"/>
      <c r="AW61" s="849"/>
      <c r="AX61" s="849"/>
      <c r="AY61" s="849"/>
      <c r="AZ61" s="849"/>
      <c r="BA61" s="849"/>
      <c r="BB61" s="849"/>
      <c r="BC61" s="849"/>
      <c r="BD61" s="849"/>
      <c r="BE61" s="849"/>
      <c r="BF61" s="849"/>
      <c r="BG61" s="849"/>
      <c r="BH61" s="849"/>
      <c r="BI61" s="849"/>
      <c r="BJ61" s="849"/>
      <c r="BK61" s="849"/>
      <c r="BL61" s="849"/>
      <c r="BM61" s="849"/>
      <c r="BN61" s="849"/>
      <c r="BO61" s="849"/>
      <c r="BP61" s="849"/>
      <c r="BQ61" s="849"/>
      <c r="BR61" s="849"/>
      <c r="BS61" s="849"/>
      <c r="BT61" s="849"/>
      <c r="BU61" s="849"/>
      <c r="BV61" s="849"/>
      <c r="BW61" s="849"/>
      <c r="BX61" s="849"/>
      <c r="BY61" s="849"/>
      <c r="BZ61" s="849"/>
      <c r="CA61" s="849"/>
      <c r="CB61" s="849"/>
      <c r="CC61" s="849"/>
      <c r="CD61" s="849"/>
      <c r="CE61" s="849"/>
      <c r="CF61" s="849"/>
      <c r="CG61" s="849"/>
      <c r="CH61" s="1342"/>
      <c r="CI61" s="849"/>
      <c r="CJ61" s="849"/>
      <c r="CK61" s="849"/>
      <c r="CL61" s="849"/>
      <c r="CM61" s="849"/>
      <c r="CN61" s="849"/>
      <c r="CO61" s="849"/>
      <c r="CP61" s="849"/>
    </row>
    <row r="62" spans="1:94" ht="12" customHeight="1">
      <c r="A62" s="68"/>
      <c r="B62" s="2833" t="s">
        <v>789</v>
      </c>
      <c r="C62" s="2833"/>
      <c r="D62" s="125" t="s">
        <v>1842</v>
      </c>
      <c r="E62" s="550"/>
      <c r="F62" s="550"/>
      <c r="G62" s="550"/>
      <c r="H62" s="1346"/>
      <c r="I62" s="1346"/>
      <c r="J62" s="1347"/>
      <c r="K62" s="1348"/>
      <c r="L62" s="1348"/>
      <c r="M62" s="125"/>
      <c r="N62" s="125"/>
      <c r="O62" s="260"/>
      <c r="P62" s="1349"/>
      <c r="Q62" s="1350"/>
      <c r="R62" s="1350"/>
      <c r="S62" s="1350"/>
      <c r="T62" s="260"/>
      <c r="U62" s="125"/>
      <c r="V62" s="125"/>
      <c r="W62" s="125"/>
      <c r="X62" s="125"/>
      <c r="Y62" s="125"/>
      <c r="Z62" s="125"/>
      <c r="AA62" s="125"/>
      <c r="AB62" s="125"/>
      <c r="AC62" s="125"/>
      <c r="AD62" s="125"/>
      <c r="AE62" s="125"/>
      <c r="AF62" s="125"/>
      <c r="AG62" s="125"/>
      <c r="AH62" s="125"/>
      <c r="AI62" s="125"/>
      <c r="AJ62" s="125"/>
      <c r="AK62" s="125"/>
      <c r="AL62" s="1351"/>
      <c r="AM62" s="550"/>
      <c r="AN62" s="1352"/>
      <c r="AO62" s="125"/>
      <c r="AP62" s="8"/>
      <c r="AR62" s="102"/>
      <c r="AS62" s="1533"/>
      <c r="AT62" s="1343"/>
      <c r="AU62" s="1344"/>
      <c r="AV62" s="1344"/>
      <c r="AW62" s="1344"/>
      <c r="AX62" s="1344"/>
      <c r="AY62" s="1344"/>
      <c r="AZ62" s="1344"/>
      <c r="BA62" s="1344"/>
      <c r="BB62" s="1344"/>
      <c r="BC62" s="1344"/>
      <c r="BD62" s="1344"/>
      <c r="BE62" s="1344"/>
      <c r="BF62" s="1344"/>
      <c r="BG62" s="1344"/>
      <c r="BH62" s="1344"/>
      <c r="BI62" s="1344"/>
      <c r="BJ62" s="1344"/>
      <c r="BK62" s="1344"/>
      <c r="BL62" s="1344"/>
      <c r="BM62" s="1344"/>
      <c r="BN62" s="1344"/>
      <c r="BO62" s="1344"/>
      <c r="BP62" s="1344"/>
      <c r="BQ62" s="1344"/>
      <c r="BR62" s="1344"/>
      <c r="BS62" s="1344"/>
      <c r="BT62" s="1344"/>
      <c r="BU62" s="1344"/>
      <c r="BV62" s="1344"/>
      <c r="BW62" s="1344"/>
      <c r="BX62" s="1344"/>
      <c r="BY62" s="1344"/>
      <c r="BZ62" s="1344"/>
      <c r="CA62" s="1344"/>
      <c r="CB62" s="1344"/>
      <c r="CC62" s="1344"/>
      <c r="CD62" s="1344"/>
      <c r="CE62" s="1344"/>
      <c r="CF62" s="1344"/>
      <c r="CG62" s="1344"/>
      <c r="CH62" s="1345"/>
      <c r="CI62" s="849"/>
      <c r="CJ62" s="849"/>
      <c r="CK62" s="849"/>
      <c r="CL62" s="849"/>
      <c r="CM62" s="849"/>
      <c r="CN62" s="849"/>
      <c r="CO62" s="849"/>
      <c r="CP62" s="849"/>
    </row>
    <row r="63" spans="1:94" ht="12" customHeight="1">
      <c r="A63" s="68"/>
      <c r="B63" s="1353"/>
      <c r="C63" s="1353"/>
      <c r="D63" s="125" t="s">
        <v>1843</v>
      </c>
      <c r="E63" s="550"/>
      <c r="F63" s="550"/>
      <c r="G63" s="550"/>
      <c r="H63" s="1354"/>
      <c r="I63" s="1354"/>
      <c r="J63" s="1354"/>
      <c r="K63" s="1354"/>
      <c r="L63" s="1354"/>
      <c r="M63" s="1354"/>
      <c r="N63" s="1354"/>
      <c r="O63" s="1354"/>
      <c r="P63" s="1354"/>
      <c r="Q63" s="1354"/>
      <c r="R63" s="1354"/>
      <c r="S63" s="1354"/>
      <c r="T63" s="1354"/>
      <c r="U63" s="1354"/>
      <c r="V63" s="1354"/>
      <c r="W63" s="1354"/>
      <c r="X63" s="1354"/>
      <c r="Y63" s="1354"/>
      <c r="Z63" s="1354"/>
      <c r="AA63" s="1354"/>
      <c r="AB63" s="1354"/>
      <c r="AC63" s="1354"/>
      <c r="AD63" s="1354"/>
      <c r="AE63" s="1354"/>
      <c r="AF63" s="1354"/>
      <c r="AG63" s="1354"/>
      <c r="AH63" s="1354"/>
      <c r="AI63" s="1354"/>
      <c r="AJ63" s="1354"/>
      <c r="AK63" s="1354"/>
      <c r="AL63" s="1351"/>
      <c r="AM63" s="1354"/>
      <c r="AN63" s="1354"/>
      <c r="AO63" s="1354"/>
      <c r="AP63" s="104"/>
      <c r="AR63" s="102"/>
      <c r="AS63" s="62"/>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c r="CD63" s="849"/>
      <c r="CE63" s="849"/>
      <c r="CF63" s="849"/>
      <c r="CG63" s="849"/>
      <c r="CH63" s="849"/>
      <c r="CI63" s="849"/>
      <c r="CJ63" s="849"/>
      <c r="CK63" s="849"/>
      <c r="CL63" s="849"/>
      <c r="CM63" s="849"/>
      <c r="CN63" s="849"/>
      <c r="CO63" s="849"/>
      <c r="CP63" s="849"/>
    </row>
    <row r="64" spans="1:94" ht="12" customHeight="1">
      <c r="A64" s="68"/>
      <c r="B64" s="2833" t="s">
        <v>788</v>
      </c>
      <c r="C64" s="2833"/>
      <c r="D64" s="1354" t="s">
        <v>2155</v>
      </c>
      <c r="E64" s="550"/>
      <c r="F64" s="550"/>
      <c r="G64" s="550"/>
      <c r="H64" s="1354"/>
      <c r="I64" s="1354"/>
      <c r="J64" s="1354"/>
      <c r="K64" s="1354"/>
      <c r="L64" s="1354"/>
      <c r="M64" s="1354"/>
      <c r="N64" s="1354"/>
      <c r="O64" s="1354"/>
      <c r="P64" s="1354"/>
      <c r="Q64" s="1354"/>
      <c r="R64" s="1354"/>
      <c r="S64" s="1354"/>
      <c r="T64" s="1354"/>
      <c r="U64" s="1354"/>
      <c r="V64" s="1354"/>
      <c r="W64" s="1354"/>
      <c r="X64" s="1354"/>
      <c r="Y64" s="1354"/>
      <c r="Z64" s="1354"/>
      <c r="AA64" s="1354"/>
      <c r="AB64" s="1354"/>
      <c r="AC64" s="1354"/>
      <c r="AD64" s="1354"/>
      <c r="AE64" s="1354"/>
      <c r="AF64" s="1354"/>
      <c r="AG64" s="1354"/>
      <c r="AH64" s="1354"/>
      <c r="AI64" s="1354"/>
      <c r="AJ64" s="1354"/>
      <c r="AK64" s="1354"/>
      <c r="AL64" s="1351"/>
      <c r="AM64" s="1354"/>
      <c r="AN64" s="1354"/>
      <c r="AO64" s="1354"/>
      <c r="AP64" s="104"/>
      <c r="AR64" s="102"/>
      <c r="AS64" s="62"/>
      <c r="AT64" s="2834" t="s">
        <v>2284</v>
      </c>
      <c r="AU64" s="2835"/>
      <c r="AV64" s="2835"/>
      <c r="AW64" s="2835"/>
      <c r="AX64" s="2835"/>
      <c r="AY64" s="2835"/>
      <c r="AZ64" s="2835"/>
      <c r="BA64" s="2835"/>
      <c r="BB64" s="2835"/>
      <c r="BC64" s="2835"/>
      <c r="BD64" s="2835"/>
      <c r="BE64" s="2835"/>
      <c r="BF64" s="2835"/>
      <c r="BG64" s="2835"/>
      <c r="BH64" s="2835"/>
      <c r="BI64" s="2835"/>
      <c r="BJ64" s="2835"/>
      <c r="BK64" s="2835"/>
      <c r="BL64" s="2835"/>
      <c r="BM64" s="2835"/>
      <c r="BN64" s="2835"/>
      <c r="BO64" s="2835"/>
      <c r="BP64" s="2835"/>
      <c r="BQ64" s="2835"/>
      <c r="BR64" s="2835"/>
      <c r="BS64" s="2835"/>
      <c r="BT64" s="2835"/>
      <c r="BU64" s="2835"/>
      <c r="BV64" s="2835"/>
      <c r="BW64" s="2835"/>
      <c r="BX64" s="2835"/>
      <c r="BY64" s="2835"/>
      <c r="BZ64" s="2835"/>
      <c r="CA64" s="2835"/>
      <c r="CB64" s="2835"/>
      <c r="CC64" s="2835"/>
      <c r="CD64" s="2835"/>
      <c r="CE64" s="2835"/>
      <c r="CF64" s="2835"/>
      <c r="CG64" s="2835"/>
      <c r="CH64" s="2836"/>
      <c r="CI64" s="849"/>
      <c r="CJ64" s="849"/>
      <c r="CK64" s="849"/>
      <c r="CL64" s="849"/>
      <c r="CM64" s="849"/>
      <c r="CN64" s="849"/>
      <c r="CO64" s="849"/>
      <c r="CP64" s="849"/>
    </row>
    <row r="65" spans="1:94" ht="12" customHeight="1">
      <c r="A65" s="68"/>
      <c r="B65" s="1353"/>
      <c r="C65" s="1353"/>
      <c r="D65" s="1354" t="s">
        <v>1844</v>
      </c>
      <c r="E65" s="550"/>
      <c r="F65" s="550"/>
      <c r="G65" s="550"/>
      <c r="H65" s="1354"/>
      <c r="I65" s="1354"/>
      <c r="J65" s="1354"/>
      <c r="K65" s="1354"/>
      <c r="L65" s="1354"/>
      <c r="M65" s="1354"/>
      <c r="N65" s="1354"/>
      <c r="O65" s="1354"/>
      <c r="P65" s="1354"/>
      <c r="Q65" s="1354"/>
      <c r="R65" s="1354"/>
      <c r="S65" s="1354"/>
      <c r="T65" s="1354"/>
      <c r="U65" s="1354"/>
      <c r="V65" s="1354"/>
      <c r="W65" s="1354"/>
      <c r="X65" s="1354"/>
      <c r="Y65" s="1354"/>
      <c r="Z65" s="1354"/>
      <c r="AA65" s="1354"/>
      <c r="AB65" s="1354"/>
      <c r="AC65" s="1354"/>
      <c r="AD65" s="1354"/>
      <c r="AE65" s="1354"/>
      <c r="AF65" s="1354"/>
      <c r="AG65" s="1354"/>
      <c r="AH65" s="1354"/>
      <c r="AI65" s="1354"/>
      <c r="AJ65" s="1354"/>
      <c r="AK65" s="1354"/>
      <c r="AL65" s="1351"/>
      <c r="AM65" s="1354"/>
      <c r="AN65" s="1354"/>
      <c r="AO65" s="1354"/>
      <c r="AP65" s="104"/>
      <c r="AR65" s="102"/>
      <c r="AS65" s="62"/>
      <c r="AT65" s="2837"/>
      <c r="AU65" s="2400"/>
      <c r="AV65" s="2400"/>
      <c r="AW65" s="2400"/>
      <c r="AX65" s="2400"/>
      <c r="AY65" s="2400"/>
      <c r="AZ65" s="2400"/>
      <c r="BA65" s="2400"/>
      <c r="BB65" s="2400"/>
      <c r="BC65" s="2400"/>
      <c r="BD65" s="2400"/>
      <c r="BE65" s="2400"/>
      <c r="BF65" s="2400"/>
      <c r="BG65" s="2400"/>
      <c r="BH65" s="2400"/>
      <c r="BI65" s="2400"/>
      <c r="BJ65" s="2400"/>
      <c r="BK65" s="2400"/>
      <c r="BL65" s="2400"/>
      <c r="BM65" s="2400"/>
      <c r="BN65" s="2400"/>
      <c r="BO65" s="2400"/>
      <c r="BP65" s="2400"/>
      <c r="BQ65" s="2400"/>
      <c r="BR65" s="2400"/>
      <c r="BS65" s="2400"/>
      <c r="BT65" s="2400"/>
      <c r="BU65" s="2400"/>
      <c r="BV65" s="2400"/>
      <c r="BW65" s="2400"/>
      <c r="BX65" s="2400"/>
      <c r="BY65" s="2400"/>
      <c r="BZ65" s="2400"/>
      <c r="CA65" s="2400"/>
      <c r="CB65" s="2400"/>
      <c r="CC65" s="2400"/>
      <c r="CD65" s="2400"/>
      <c r="CE65" s="2400"/>
      <c r="CF65" s="2400"/>
      <c r="CG65" s="2400"/>
      <c r="CH65" s="2832"/>
      <c r="CI65" s="849"/>
      <c r="CJ65" s="849"/>
      <c r="CK65" s="849"/>
      <c r="CL65" s="849"/>
      <c r="CM65" s="849"/>
      <c r="CN65" s="849"/>
      <c r="CO65" s="849"/>
      <c r="CP65" s="849"/>
    </row>
    <row r="66" spans="1:94" ht="12" customHeight="1">
      <c r="A66" s="68"/>
      <c r="B66" s="1353"/>
      <c r="C66" s="1353"/>
      <c r="D66" s="1354" t="s">
        <v>1845</v>
      </c>
      <c r="E66" s="550"/>
      <c r="F66" s="550"/>
      <c r="G66" s="550"/>
      <c r="H66" s="1354"/>
      <c r="I66" s="1354"/>
      <c r="J66" s="1354"/>
      <c r="K66" s="1354"/>
      <c r="L66" s="1354"/>
      <c r="M66" s="1354"/>
      <c r="N66" s="1354"/>
      <c r="O66" s="1354"/>
      <c r="P66" s="1354"/>
      <c r="Q66" s="1354"/>
      <c r="R66" s="1354"/>
      <c r="S66" s="1354"/>
      <c r="T66" s="1354"/>
      <c r="U66" s="1354"/>
      <c r="V66" s="1354"/>
      <c r="W66" s="1354"/>
      <c r="X66" s="1354"/>
      <c r="Y66" s="1354"/>
      <c r="Z66" s="1354"/>
      <c r="AA66" s="1354"/>
      <c r="AB66" s="1354"/>
      <c r="AC66" s="1354"/>
      <c r="AD66" s="1354"/>
      <c r="AE66" s="1354"/>
      <c r="AF66" s="1354"/>
      <c r="AG66" s="1354"/>
      <c r="AH66" s="1354"/>
      <c r="AI66" s="1354"/>
      <c r="AJ66" s="1354"/>
      <c r="AK66" s="1354"/>
      <c r="AL66" s="1351"/>
      <c r="AM66" s="1354"/>
      <c r="AN66" s="1354"/>
      <c r="AO66" s="1354"/>
      <c r="AP66" s="104"/>
      <c r="AR66" s="102"/>
      <c r="AS66" s="62"/>
      <c r="AT66" s="2837"/>
      <c r="AU66" s="2400"/>
      <c r="AV66" s="2400"/>
      <c r="AW66" s="2400"/>
      <c r="AX66" s="2400"/>
      <c r="AY66" s="2400"/>
      <c r="AZ66" s="2400"/>
      <c r="BA66" s="2400"/>
      <c r="BB66" s="2400"/>
      <c r="BC66" s="2400"/>
      <c r="BD66" s="2400"/>
      <c r="BE66" s="2400"/>
      <c r="BF66" s="2400"/>
      <c r="BG66" s="2400"/>
      <c r="BH66" s="2400"/>
      <c r="BI66" s="2400"/>
      <c r="BJ66" s="2400"/>
      <c r="BK66" s="2400"/>
      <c r="BL66" s="2400"/>
      <c r="BM66" s="2400"/>
      <c r="BN66" s="2400"/>
      <c r="BO66" s="2400"/>
      <c r="BP66" s="2400"/>
      <c r="BQ66" s="2400"/>
      <c r="BR66" s="2400"/>
      <c r="BS66" s="2400"/>
      <c r="BT66" s="2400"/>
      <c r="BU66" s="2400"/>
      <c r="BV66" s="2400"/>
      <c r="BW66" s="2400"/>
      <c r="BX66" s="2400"/>
      <c r="BY66" s="2400"/>
      <c r="BZ66" s="2400"/>
      <c r="CA66" s="2400"/>
      <c r="CB66" s="2400"/>
      <c r="CC66" s="2400"/>
      <c r="CD66" s="2400"/>
      <c r="CE66" s="2400"/>
      <c r="CF66" s="2400"/>
      <c r="CG66" s="2400"/>
      <c r="CH66" s="2832"/>
      <c r="CI66" s="849"/>
      <c r="CJ66" s="849"/>
      <c r="CK66" s="849"/>
      <c r="CL66" s="849"/>
      <c r="CM66" s="849"/>
      <c r="CN66" s="849"/>
      <c r="CO66" s="849"/>
      <c r="CP66" s="849"/>
    </row>
    <row r="67" spans="1:94" ht="12" customHeight="1">
      <c r="A67" s="68"/>
      <c r="B67" s="1353"/>
      <c r="C67" s="1353"/>
      <c r="D67" s="1354" t="s">
        <v>1846</v>
      </c>
      <c r="E67" s="550"/>
      <c r="F67" s="550"/>
      <c r="G67" s="550"/>
      <c r="H67" s="1354"/>
      <c r="I67" s="1354"/>
      <c r="J67" s="1354"/>
      <c r="K67" s="1354"/>
      <c r="L67" s="1354"/>
      <c r="M67" s="1354"/>
      <c r="N67" s="1354"/>
      <c r="O67" s="1354"/>
      <c r="P67" s="1354"/>
      <c r="Q67" s="1354"/>
      <c r="R67" s="1354"/>
      <c r="S67" s="1354"/>
      <c r="T67" s="1354"/>
      <c r="U67" s="1354"/>
      <c r="V67" s="1354"/>
      <c r="W67" s="1354"/>
      <c r="X67" s="1354"/>
      <c r="Y67" s="1354"/>
      <c r="Z67" s="1354"/>
      <c r="AA67" s="1354"/>
      <c r="AB67" s="1354"/>
      <c r="AC67" s="1354"/>
      <c r="AD67" s="1354"/>
      <c r="AE67" s="1354"/>
      <c r="AF67" s="1354"/>
      <c r="AG67" s="1354"/>
      <c r="AH67" s="1354"/>
      <c r="AI67" s="1354"/>
      <c r="AJ67" s="1354"/>
      <c r="AK67" s="1354"/>
      <c r="AL67" s="1351"/>
      <c r="AM67" s="1354"/>
      <c r="AN67" s="1354"/>
      <c r="AO67" s="1354"/>
      <c r="AP67" s="104"/>
      <c r="AR67" s="102"/>
      <c r="AS67" s="62"/>
      <c r="AT67" s="2837"/>
      <c r="AU67" s="2400"/>
      <c r="AV67" s="2400"/>
      <c r="AW67" s="2400"/>
      <c r="AX67" s="2400"/>
      <c r="AY67" s="2400"/>
      <c r="AZ67" s="2400"/>
      <c r="BA67" s="2400"/>
      <c r="BB67" s="2400"/>
      <c r="BC67" s="2400"/>
      <c r="BD67" s="2400"/>
      <c r="BE67" s="2400"/>
      <c r="BF67" s="2400"/>
      <c r="BG67" s="2400"/>
      <c r="BH67" s="2400"/>
      <c r="BI67" s="2400"/>
      <c r="BJ67" s="2400"/>
      <c r="BK67" s="2400"/>
      <c r="BL67" s="2400"/>
      <c r="BM67" s="2400"/>
      <c r="BN67" s="2400"/>
      <c r="BO67" s="2400"/>
      <c r="BP67" s="2400"/>
      <c r="BQ67" s="2400"/>
      <c r="BR67" s="2400"/>
      <c r="BS67" s="2400"/>
      <c r="BT67" s="2400"/>
      <c r="BU67" s="2400"/>
      <c r="BV67" s="2400"/>
      <c r="BW67" s="2400"/>
      <c r="BX67" s="2400"/>
      <c r="BY67" s="2400"/>
      <c r="BZ67" s="2400"/>
      <c r="CA67" s="2400"/>
      <c r="CB67" s="2400"/>
      <c r="CC67" s="2400"/>
      <c r="CD67" s="2400"/>
      <c r="CE67" s="2400"/>
      <c r="CF67" s="2400"/>
      <c r="CG67" s="2400"/>
      <c r="CH67" s="2832"/>
      <c r="CI67" s="849"/>
      <c r="CJ67" s="849"/>
      <c r="CK67" s="849"/>
      <c r="CL67" s="849"/>
      <c r="CM67" s="849"/>
      <c r="CN67" s="849"/>
      <c r="CO67" s="849"/>
      <c r="CP67" s="849"/>
    </row>
    <row r="68" spans="1:94" ht="12" customHeight="1">
      <c r="A68" s="68"/>
      <c r="B68" s="1353"/>
      <c r="C68" s="1353"/>
      <c r="D68" s="1354" t="s">
        <v>1847</v>
      </c>
      <c r="E68" s="550"/>
      <c r="F68" s="550"/>
      <c r="G68" s="550"/>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c r="AI68" s="1354"/>
      <c r="AJ68" s="1354"/>
      <c r="AK68" s="1354"/>
      <c r="AL68" s="1351"/>
      <c r="AM68" s="1354"/>
      <c r="AN68" s="1354"/>
      <c r="AO68" s="1354"/>
      <c r="AP68" s="104"/>
      <c r="AR68" s="102"/>
      <c r="AS68" s="62"/>
      <c r="AT68" s="2837"/>
      <c r="AU68" s="2400"/>
      <c r="AV68" s="2400"/>
      <c r="AW68" s="2400"/>
      <c r="AX68" s="2400"/>
      <c r="AY68" s="2400"/>
      <c r="AZ68" s="2400"/>
      <c r="BA68" s="2400"/>
      <c r="BB68" s="2400"/>
      <c r="BC68" s="2400"/>
      <c r="BD68" s="2400"/>
      <c r="BE68" s="2400"/>
      <c r="BF68" s="2400"/>
      <c r="BG68" s="2400"/>
      <c r="BH68" s="2400"/>
      <c r="BI68" s="2400"/>
      <c r="BJ68" s="2400"/>
      <c r="BK68" s="2400"/>
      <c r="BL68" s="2400"/>
      <c r="BM68" s="2400"/>
      <c r="BN68" s="2400"/>
      <c r="BO68" s="2400"/>
      <c r="BP68" s="2400"/>
      <c r="BQ68" s="2400"/>
      <c r="BR68" s="2400"/>
      <c r="BS68" s="2400"/>
      <c r="BT68" s="2400"/>
      <c r="BU68" s="2400"/>
      <c r="BV68" s="2400"/>
      <c r="BW68" s="2400"/>
      <c r="BX68" s="2400"/>
      <c r="BY68" s="2400"/>
      <c r="BZ68" s="2400"/>
      <c r="CA68" s="2400"/>
      <c r="CB68" s="2400"/>
      <c r="CC68" s="2400"/>
      <c r="CD68" s="2400"/>
      <c r="CE68" s="2400"/>
      <c r="CF68" s="2400"/>
      <c r="CG68" s="2400"/>
      <c r="CH68" s="2832"/>
      <c r="CI68" s="849"/>
      <c r="CJ68" s="849"/>
      <c r="CK68" s="849"/>
      <c r="CL68" s="849"/>
      <c r="CM68" s="849"/>
      <c r="CN68" s="849"/>
      <c r="CO68" s="849"/>
      <c r="CP68" s="849"/>
    </row>
    <row r="69" spans="1:94" ht="12" customHeight="1">
      <c r="A69" s="68"/>
      <c r="B69" s="2833" t="s">
        <v>787</v>
      </c>
      <c r="C69" s="2833"/>
      <c r="D69" s="1354" t="s">
        <v>1848</v>
      </c>
      <c r="E69" s="550"/>
      <c r="F69" s="550"/>
      <c r="G69" s="550"/>
      <c r="H69" s="550"/>
      <c r="I69" s="550"/>
      <c r="J69" s="550"/>
      <c r="K69" s="550"/>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c r="AI69" s="1354"/>
      <c r="AJ69" s="1354"/>
      <c r="AK69" s="1354"/>
      <c r="AL69" s="1351"/>
      <c r="AM69" s="1354"/>
      <c r="AN69" s="1354"/>
      <c r="AO69" s="1354"/>
      <c r="AP69" s="104"/>
      <c r="AR69" s="102"/>
      <c r="AS69" s="62"/>
      <c r="AT69" s="2837"/>
      <c r="AU69" s="2400"/>
      <c r="AV69" s="2400"/>
      <c r="AW69" s="2400"/>
      <c r="AX69" s="2400"/>
      <c r="AY69" s="2400"/>
      <c r="AZ69" s="2400"/>
      <c r="BA69" s="2400"/>
      <c r="BB69" s="2400"/>
      <c r="BC69" s="2400"/>
      <c r="BD69" s="2400"/>
      <c r="BE69" s="2400"/>
      <c r="BF69" s="2400"/>
      <c r="BG69" s="2400"/>
      <c r="BH69" s="2400"/>
      <c r="BI69" s="2400"/>
      <c r="BJ69" s="2400"/>
      <c r="BK69" s="2400"/>
      <c r="BL69" s="2400"/>
      <c r="BM69" s="2400"/>
      <c r="BN69" s="2400"/>
      <c r="BO69" s="2400"/>
      <c r="BP69" s="2400"/>
      <c r="BQ69" s="2400"/>
      <c r="BR69" s="2400"/>
      <c r="BS69" s="2400"/>
      <c r="BT69" s="2400"/>
      <c r="BU69" s="2400"/>
      <c r="BV69" s="2400"/>
      <c r="BW69" s="2400"/>
      <c r="BX69" s="2400"/>
      <c r="BY69" s="2400"/>
      <c r="BZ69" s="2400"/>
      <c r="CA69" s="2400"/>
      <c r="CB69" s="2400"/>
      <c r="CC69" s="2400"/>
      <c r="CD69" s="2400"/>
      <c r="CE69" s="2400"/>
      <c r="CF69" s="2400"/>
      <c r="CG69" s="2400"/>
      <c r="CH69" s="2832"/>
      <c r="CI69" s="849"/>
      <c r="CJ69" s="849"/>
      <c r="CK69" s="849"/>
      <c r="CL69" s="849"/>
      <c r="CM69" s="849"/>
      <c r="CN69" s="849"/>
      <c r="CO69" s="849"/>
      <c r="CP69" s="849"/>
    </row>
    <row r="70" spans="1:94" ht="12" customHeight="1">
      <c r="A70" s="68"/>
      <c r="B70" s="2833" t="s">
        <v>927</v>
      </c>
      <c r="C70" s="2833"/>
      <c r="D70" s="550" t="s">
        <v>1849</v>
      </c>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1351"/>
      <c r="AI70" s="550"/>
      <c r="AJ70" s="550"/>
      <c r="AK70" s="1351"/>
      <c r="AL70" s="1351"/>
      <c r="AM70" s="550"/>
      <c r="AN70" s="1355"/>
      <c r="AO70" s="1530"/>
      <c r="AR70" s="102"/>
      <c r="AS70" s="62"/>
      <c r="AT70" s="2837"/>
      <c r="AU70" s="2400"/>
      <c r="AV70" s="2400"/>
      <c r="AW70" s="2400"/>
      <c r="AX70" s="2400"/>
      <c r="AY70" s="2400"/>
      <c r="AZ70" s="2400"/>
      <c r="BA70" s="2400"/>
      <c r="BB70" s="2400"/>
      <c r="BC70" s="2400"/>
      <c r="BD70" s="2400"/>
      <c r="BE70" s="2400"/>
      <c r="BF70" s="2400"/>
      <c r="BG70" s="2400"/>
      <c r="BH70" s="2400"/>
      <c r="BI70" s="2400"/>
      <c r="BJ70" s="2400"/>
      <c r="BK70" s="2400"/>
      <c r="BL70" s="2400"/>
      <c r="BM70" s="2400"/>
      <c r="BN70" s="2400"/>
      <c r="BO70" s="2400"/>
      <c r="BP70" s="2400"/>
      <c r="BQ70" s="2400"/>
      <c r="BR70" s="2400"/>
      <c r="BS70" s="2400"/>
      <c r="BT70" s="2400"/>
      <c r="BU70" s="2400"/>
      <c r="BV70" s="2400"/>
      <c r="BW70" s="2400"/>
      <c r="BX70" s="2400"/>
      <c r="BY70" s="2400"/>
      <c r="BZ70" s="2400"/>
      <c r="CA70" s="2400"/>
      <c r="CB70" s="2400"/>
      <c r="CC70" s="2400"/>
      <c r="CD70" s="2400"/>
      <c r="CE70" s="2400"/>
      <c r="CF70" s="2400"/>
      <c r="CG70" s="2400"/>
      <c r="CH70" s="2832"/>
      <c r="CI70" s="849"/>
      <c r="CJ70" s="849"/>
      <c r="CK70" s="849"/>
      <c r="CL70" s="849"/>
      <c r="CM70" s="849"/>
      <c r="CN70" s="849"/>
      <c r="CO70" s="849"/>
      <c r="CP70" s="849"/>
    </row>
    <row r="71" spans="1:94" ht="12" customHeight="1">
      <c r="A71" s="68"/>
      <c r="B71" s="2833" t="s">
        <v>1497</v>
      </c>
      <c r="C71" s="2833"/>
      <c r="D71" s="2841" t="s">
        <v>1850</v>
      </c>
      <c r="E71" s="2841"/>
      <c r="F71" s="2841"/>
      <c r="G71" s="2841"/>
      <c r="H71" s="2841"/>
      <c r="I71" s="2841"/>
      <c r="J71" s="2841"/>
      <c r="K71" s="2841"/>
      <c r="L71" s="2841"/>
      <c r="M71" s="2841"/>
      <c r="N71" s="2841"/>
      <c r="O71" s="2841"/>
      <c r="P71" s="2841"/>
      <c r="Q71" s="2841"/>
      <c r="R71" s="2841"/>
      <c r="S71" s="2841"/>
      <c r="T71" s="2841"/>
      <c r="U71" s="2841"/>
      <c r="V71" s="2841"/>
      <c r="W71" s="2841"/>
      <c r="X71" s="2841"/>
      <c r="Y71" s="2841"/>
      <c r="Z71" s="2841"/>
      <c r="AA71" s="2841"/>
      <c r="AB71" s="2841"/>
      <c r="AC71" s="2841"/>
      <c r="AD71" s="2841"/>
      <c r="AE71" s="2841"/>
      <c r="AF71" s="2841"/>
      <c r="AG71" s="2841"/>
      <c r="AH71" s="2841"/>
      <c r="AI71" s="2841"/>
      <c r="AJ71" s="2841"/>
      <c r="AK71" s="2841"/>
      <c r="AL71" s="2841"/>
      <c r="AM71" s="2841"/>
      <c r="AN71" s="2841"/>
      <c r="AO71" s="2841"/>
      <c r="AP71" s="2841"/>
      <c r="AQ71" s="2841"/>
      <c r="AR71" s="2842"/>
      <c r="AS71" s="125"/>
      <c r="AT71" s="2837"/>
      <c r="AU71" s="2400"/>
      <c r="AV71" s="2400"/>
      <c r="AW71" s="2400"/>
      <c r="AX71" s="2400"/>
      <c r="AY71" s="2400"/>
      <c r="AZ71" s="2400"/>
      <c r="BA71" s="2400"/>
      <c r="BB71" s="2400"/>
      <c r="BC71" s="2400"/>
      <c r="BD71" s="2400"/>
      <c r="BE71" s="2400"/>
      <c r="BF71" s="2400"/>
      <c r="BG71" s="2400"/>
      <c r="BH71" s="2400"/>
      <c r="BI71" s="2400"/>
      <c r="BJ71" s="2400"/>
      <c r="BK71" s="2400"/>
      <c r="BL71" s="2400"/>
      <c r="BM71" s="2400"/>
      <c r="BN71" s="2400"/>
      <c r="BO71" s="2400"/>
      <c r="BP71" s="2400"/>
      <c r="BQ71" s="2400"/>
      <c r="BR71" s="2400"/>
      <c r="BS71" s="2400"/>
      <c r="BT71" s="2400"/>
      <c r="BU71" s="2400"/>
      <c r="BV71" s="2400"/>
      <c r="BW71" s="2400"/>
      <c r="BX71" s="2400"/>
      <c r="BY71" s="2400"/>
      <c r="BZ71" s="2400"/>
      <c r="CA71" s="2400"/>
      <c r="CB71" s="2400"/>
      <c r="CC71" s="2400"/>
      <c r="CD71" s="2400"/>
      <c r="CE71" s="2400"/>
      <c r="CF71" s="2400"/>
      <c r="CG71" s="2400"/>
      <c r="CH71" s="2832"/>
      <c r="CI71" s="849"/>
      <c r="CJ71" s="849"/>
      <c r="CK71" s="849"/>
      <c r="CL71" s="849"/>
      <c r="CM71" s="849"/>
      <c r="CN71" s="849"/>
      <c r="CO71" s="849"/>
      <c r="CP71" s="849"/>
    </row>
    <row r="72" spans="1:94" ht="12" customHeight="1">
      <c r="A72" s="68"/>
      <c r="B72" s="2843" t="s">
        <v>2279</v>
      </c>
      <c r="C72" s="2843"/>
      <c r="D72" s="1665" t="s">
        <v>2280</v>
      </c>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c r="AA72" s="1351"/>
      <c r="AB72" s="1351"/>
      <c r="AC72" s="1351"/>
      <c r="AD72" s="1351"/>
      <c r="AE72" s="1351"/>
      <c r="AF72" s="1351"/>
      <c r="AH72" s="91"/>
      <c r="AI72" s="1666"/>
      <c r="AJ72" s="1666"/>
      <c r="AK72" s="1666"/>
      <c r="AL72" s="1666"/>
      <c r="AM72" s="1666"/>
      <c r="AN72" s="1666"/>
      <c r="AO72" s="1666"/>
      <c r="AP72" s="1666"/>
      <c r="AQ72" s="1666"/>
      <c r="AR72" s="1705"/>
      <c r="AS72" s="62"/>
      <c r="AT72" s="2837"/>
      <c r="AU72" s="2400"/>
      <c r="AV72" s="2400"/>
      <c r="AW72" s="2400"/>
      <c r="AX72" s="2400"/>
      <c r="AY72" s="2400"/>
      <c r="AZ72" s="2400"/>
      <c r="BA72" s="2400"/>
      <c r="BB72" s="2400"/>
      <c r="BC72" s="2400"/>
      <c r="BD72" s="2400"/>
      <c r="BE72" s="2400"/>
      <c r="BF72" s="2400"/>
      <c r="BG72" s="2400"/>
      <c r="BH72" s="2400"/>
      <c r="BI72" s="2400"/>
      <c r="BJ72" s="2400"/>
      <c r="BK72" s="2400"/>
      <c r="BL72" s="2400"/>
      <c r="BM72" s="2400"/>
      <c r="BN72" s="2400"/>
      <c r="BO72" s="2400"/>
      <c r="BP72" s="2400"/>
      <c r="BQ72" s="2400"/>
      <c r="BR72" s="2400"/>
      <c r="BS72" s="2400"/>
      <c r="BT72" s="2400"/>
      <c r="BU72" s="2400"/>
      <c r="BV72" s="2400"/>
      <c r="BW72" s="2400"/>
      <c r="BX72" s="2400"/>
      <c r="BY72" s="2400"/>
      <c r="BZ72" s="2400"/>
      <c r="CA72" s="2400"/>
      <c r="CB72" s="2400"/>
      <c r="CC72" s="2400"/>
      <c r="CD72" s="2400"/>
      <c r="CE72" s="2400"/>
      <c r="CF72" s="2400"/>
      <c r="CG72" s="2400"/>
      <c r="CH72" s="2832"/>
      <c r="CI72" s="849"/>
      <c r="CJ72" s="849"/>
      <c r="CK72" s="849"/>
      <c r="CL72" s="849"/>
      <c r="CM72" s="849"/>
      <c r="CN72" s="849"/>
      <c r="CO72" s="849"/>
      <c r="CP72" s="849"/>
    </row>
    <row r="73" spans="1:94" ht="12" customHeight="1">
      <c r="A73" s="68"/>
      <c r="B73" s="589"/>
      <c r="C73" s="1664"/>
      <c r="D73" s="1665" t="s">
        <v>2281</v>
      </c>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c r="AA73" s="1351"/>
      <c r="AB73" s="1351"/>
      <c r="AC73" s="1351"/>
      <c r="AD73" s="1351"/>
      <c r="AE73" s="1351"/>
      <c r="AF73" s="1351"/>
      <c r="AH73" s="91"/>
      <c r="AI73" s="1666"/>
      <c r="AJ73" s="1666"/>
      <c r="AK73" s="1666"/>
      <c r="AL73" s="1666"/>
      <c r="AM73" s="1666"/>
      <c r="AN73" s="1666"/>
      <c r="AO73" s="1666"/>
      <c r="AP73" s="1666"/>
      <c r="AQ73" s="1666"/>
      <c r="AR73" s="1705"/>
      <c r="AT73" s="2837"/>
      <c r="AU73" s="2400"/>
      <c r="AV73" s="2400"/>
      <c r="AW73" s="2400"/>
      <c r="AX73" s="2400"/>
      <c r="AY73" s="2400"/>
      <c r="AZ73" s="2400"/>
      <c r="BA73" s="2400"/>
      <c r="BB73" s="2400"/>
      <c r="BC73" s="2400"/>
      <c r="BD73" s="2400"/>
      <c r="BE73" s="2400"/>
      <c r="BF73" s="2400"/>
      <c r="BG73" s="2400"/>
      <c r="BH73" s="2400"/>
      <c r="BI73" s="2400"/>
      <c r="BJ73" s="2400"/>
      <c r="BK73" s="2400"/>
      <c r="BL73" s="2400"/>
      <c r="BM73" s="2400"/>
      <c r="BN73" s="2400"/>
      <c r="BO73" s="2400"/>
      <c r="BP73" s="2400"/>
      <c r="BQ73" s="2400"/>
      <c r="BR73" s="2400"/>
      <c r="BS73" s="2400"/>
      <c r="BT73" s="2400"/>
      <c r="BU73" s="2400"/>
      <c r="BV73" s="2400"/>
      <c r="BW73" s="2400"/>
      <c r="BX73" s="2400"/>
      <c r="BY73" s="2400"/>
      <c r="BZ73" s="2400"/>
      <c r="CA73" s="2400"/>
      <c r="CB73" s="2400"/>
      <c r="CC73" s="2400"/>
      <c r="CD73" s="2400"/>
      <c r="CE73" s="2400"/>
      <c r="CF73" s="2400"/>
      <c r="CG73" s="2400"/>
      <c r="CH73" s="2832"/>
      <c r="CI73" s="849"/>
      <c r="CJ73" s="849"/>
      <c r="CK73" s="849"/>
      <c r="CL73" s="849"/>
      <c r="CM73" s="849"/>
      <c r="CN73" s="849"/>
      <c r="CO73" s="849"/>
      <c r="CP73" s="849"/>
    </row>
    <row r="74" spans="1:94" ht="12" customHeight="1">
      <c r="A74" s="68"/>
      <c r="B74" s="589"/>
      <c r="C74" s="590"/>
      <c r="D74" s="1665" t="s">
        <v>2282</v>
      </c>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c r="AA74" s="1351"/>
      <c r="AB74" s="1351"/>
      <c r="AC74" s="1351"/>
      <c r="AD74" s="1351"/>
      <c r="AE74" s="1351"/>
      <c r="AF74" s="1351"/>
      <c r="AH74" s="91"/>
      <c r="AI74" s="1666"/>
      <c r="AJ74" s="1666"/>
      <c r="AK74" s="1666"/>
      <c r="AL74" s="1666"/>
      <c r="AM74" s="1666"/>
      <c r="AN74" s="1666"/>
      <c r="AO74" s="1666"/>
      <c r="AP74" s="1666"/>
      <c r="AQ74" s="1666"/>
      <c r="AR74" s="1705"/>
      <c r="AT74" s="2837"/>
      <c r="AU74" s="2400"/>
      <c r="AV74" s="2400"/>
      <c r="AW74" s="2400"/>
      <c r="AX74" s="2400"/>
      <c r="AY74" s="2400"/>
      <c r="AZ74" s="2400"/>
      <c r="BA74" s="2400"/>
      <c r="BB74" s="2400"/>
      <c r="BC74" s="2400"/>
      <c r="BD74" s="2400"/>
      <c r="BE74" s="2400"/>
      <c r="BF74" s="2400"/>
      <c r="BG74" s="2400"/>
      <c r="BH74" s="2400"/>
      <c r="BI74" s="2400"/>
      <c r="BJ74" s="2400"/>
      <c r="BK74" s="2400"/>
      <c r="BL74" s="2400"/>
      <c r="BM74" s="2400"/>
      <c r="BN74" s="2400"/>
      <c r="BO74" s="2400"/>
      <c r="BP74" s="2400"/>
      <c r="BQ74" s="2400"/>
      <c r="BR74" s="2400"/>
      <c r="BS74" s="2400"/>
      <c r="BT74" s="2400"/>
      <c r="BU74" s="2400"/>
      <c r="BV74" s="2400"/>
      <c r="BW74" s="2400"/>
      <c r="BX74" s="2400"/>
      <c r="BY74" s="2400"/>
      <c r="BZ74" s="2400"/>
      <c r="CA74" s="2400"/>
      <c r="CB74" s="2400"/>
      <c r="CC74" s="2400"/>
      <c r="CD74" s="2400"/>
      <c r="CE74" s="2400"/>
      <c r="CF74" s="2400"/>
      <c r="CG74" s="2400"/>
      <c r="CH74" s="2832"/>
      <c r="CI74" s="849"/>
      <c r="CJ74" s="849"/>
      <c r="CK74" s="849"/>
      <c r="CL74" s="849"/>
      <c r="CM74" s="849"/>
      <c r="CN74" s="849"/>
      <c r="CO74" s="849"/>
      <c r="CP74" s="849"/>
    </row>
    <row r="75" spans="1:94" ht="12" customHeight="1">
      <c r="A75" s="68"/>
      <c r="B75" s="1353"/>
      <c r="C75" s="1353"/>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c r="AA75" s="1351"/>
      <c r="AB75" s="1351"/>
      <c r="AC75" s="1351"/>
      <c r="AD75" s="1351"/>
      <c r="AE75" s="1351"/>
      <c r="AF75" s="1351"/>
      <c r="AH75" s="91" t="s">
        <v>165</v>
      </c>
      <c r="AI75" s="2844" t="s">
        <v>2346</v>
      </c>
      <c r="AJ75" s="2845"/>
      <c r="AK75" s="2845"/>
      <c r="AL75" s="2845"/>
      <c r="AM75" s="2845"/>
      <c r="AN75" s="2845"/>
      <c r="AO75" s="2845"/>
      <c r="AP75" s="2845"/>
      <c r="AQ75" s="2845"/>
      <c r="AR75" s="2846"/>
      <c r="AT75" s="2837"/>
      <c r="AU75" s="2400"/>
      <c r="AV75" s="2400"/>
      <c r="AW75" s="2400"/>
      <c r="AX75" s="2400"/>
      <c r="AY75" s="2400"/>
      <c r="AZ75" s="2400"/>
      <c r="BA75" s="2400"/>
      <c r="BB75" s="2400"/>
      <c r="BC75" s="2400"/>
      <c r="BD75" s="2400"/>
      <c r="BE75" s="2400"/>
      <c r="BF75" s="2400"/>
      <c r="BG75" s="2400"/>
      <c r="BH75" s="2400"/>
      <c r="BI75" s="2400"/>
      <c r="BJ75" s="2400"/>
      <c r="BK75" s="2400"/>
      <c r="BL75" s="2400"/>
      <c r="BM75" s="2400"/>
      <c r="BN75" s="2400"/>
      <c r="BO75" s="2400"/>
      <c r="BP75" s="2400"/>
      <c r="BQ75" s="2400"/>
      <c r="BR75" s="2400"/>
      <c r="BS75" s="2400"/>
      <c r="BT75" s="2400"/>
      <c r="BU75" s="2400"/>
      <c r="BV75" s="2400"/>
      <c r="BW75" s="2400"/>
      <c r="BX75" s="2400"/>
      <c r="BY75" s="2400"/>
      <c r="BZ75" s="2400"/>
      <c r="CA75" s="2400"/>
      <c r="CB75" s="2400"/>
      <c r="CC75" s="2400"/>
      <c r="CD75" s="2400"/>
      <c r="CE75" s="2400"/>
      <c r="CF75" s="2400"/>
      <c r="CG75" s="2400"/>
      <c r="CH75" s="2832"/>
      <c r="CJ75" s="849"/>
      <c r="CK75" s="849"/>
      <c r="CL75" s="849"/>
      <c r="CM75" s="849"/>
      <c r="CN75" s="849"/>
      <c r="CO75" s="849"/>
      <c r="CP75" s="849"/>
    </row>
    <row r="76" spans="1:94" ht="12" customHeight="1">
      <c r="A76" s="68"/>
      <c r="B76" s="1353"/>
      <c r="C76" s="1353"/>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1"/>
      <c r="AD76" s="1351"/>
      <c r="AE76" s="1351"/>
      <c r="AF76" s="1351"/>
      <c r="AH76" s="91"/>
      <c r="AI76" s="2845"/>
      <c r="AJ76" s="2845"/>
      <c r="AK76" s="2845"/>
      <c r="AL76" s="2845"/>
      <c r="AM76" s="2845"/>
      <c r="AN76" s="2845"/>
      <c r="AO76" s="2845"/>
      <c r="AP76" s="2845"/>
      <c r="AQ76" s="2845"/>
      <c r="AR76" s="2846"/>
      <c r="AT76" s="2837"/>
      <c r="AU76" s="2400"/>
      <c r="AV76" s="2400"/>
      <c r="AW76" s="2400"/>
      <c r="AX76" s="2400"/>
      <c r="AY76" s="2400"/>
      <c r="AZ76" s="2400"/>
      <c r="BA76" s="2400"/>
      <c r="BB76" s="2400"/>
      <c r="BC76" s="2400"/>
      <c r="BD76" s="2400"/>
      <c r="BE76" s="2400"/>
      <c r="BF76" s="2400"/>
      <c r="BG76" s="2400"/>
      <c r="BH76" s="2400"/>
      <c r="BI76" s="2400"/>
      <c r="BJ76" s="2400"/>
      <c r="BK76" s="2400"/>
      <c r="BL76" s="2400"/>
      <c r="BM76" s="2400"/>
      <c r="BN76" s="2400"/>
      <c r="BO76" s="2400"/>
      <c r="BP76" s="2400"/>
      <c r="BQ76" s="2400"/>
      <c r="BR76" s="2400"/>
      <c r="BS76" s="2400"/>
      <c r="BT76" s="2400"/>
      <c r="BU76" s="2400"/>
      <c r="BV76" s="2400"/>
      <c r="BW76" s="2400"/>
      <c r="BX76" s="2400"/>
      <c r="BY76" s="2400"/>
      <c r="BZ76" s="2400"/>
      <c r="CA76" s="2400"/>
      <c r="CB76" s="2400"/>
      <c r="CC76" s="2400"/>
      <c r="CD76" s="2400"/>
      <c r="CE76" s="2400"/>
      <c r="CF76" s="2400"/>
      <c r="CG76" s="2400"/>
      <c r="CH76" s="2832"/>
      <c r="CJ76" s="849"/>
      <c r="CK76" s="849"/>
      <c r="CL76" s="849"/>
      <c r="CM76" s="849"/>
      <c r="CN76" s="849"/>
      <c r="CO76" s="849"/>
      <c r="CP76" s="849"/>
    </row>
    <row r="77" spans="1:94" ht="12" customHeight="1">
      <c r="A77" s="68"/>
      <c r="B77" s="1353"/>
      <c r="C77" s="1353"/>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1351"/>
      <c r="AC77" s="1351"/>
      <c r="AD77" s="1351"/>
      <c r="AE77" s="1351"/>
      <c r="AF77" s="1351"/>
      <c r="AH77" s="91"/>
      <c r="AI77" s="2845"/>
      <c r="AJ77" s="2845"/>
      <c r="AK77" s="2845"/>
      <c r="AL77" s="2845"/>
      <c r="AM77" s="2845"/>
      <c r="AN77" s="2845"/>
      <c r="AO77" s="2845"/>
      <c r="AP77" s="2845"/>
      <c r="AQ77" s="2845"/>
      <c r="AR77" s="2846"/>
      <c r="AT77" s="2837"/>
      <c r="AU77" s="2400"/>
      <c r="AV77" s="2400"/>
      <c r="AW77" s="2400"/>
      <c r="AX77" s="2400"/>
      <c r="AY77" s="2400"/>
      <c r="AZ77" s="2400"/>
      <c r="BA77" s="2400"/>
      <c r="BB77" s="2400"/>
      <c r="BC77" s="2400"/>
      <c r="BD77" s="2400"/>
      <c r="BE77" s="2400"/>
      <c r="BF77" s="2400"/>
      <c r="BG77" s="2400"/>
      <c r="BH77" s="2400"/>
      <c r="BI77" s="2400"/>
      <c r="BJ77" s="2400"/>
      <c r="BK77" s="2400"/>
      <c r="BL77" s="2400"/>
      <c r="BM77" s="2400"/>
      <c r="BN77" s="2400"/>
      <c r="BO77" s="2400"/>
      <c r="BP77" s="2400"/>
      <c r="BQ77" s="2400"/>
      <c r="BR77" s="2400"/>
      <c r="BS77" s="2400"/>
      <c r="BT77" s="2400"/>
      <c r="BU77" s="2400"/>
      <c r="BV77" s="2400"/>
      <c r="BW77" s="2400"/>
      <c r="BX77" s="2400"/>
      <c r="BY77" s="2400"/>
      <c r="BZ77" s="2400"/>
      <c r="CA77" s="2400"/>
      <c r="CB77" s="2400"/>
      <c r="CC77" s="2400"/>
      <c r="CD77" s="2400"/>
      <c r="CE77" s="2400"/>
      <c r="CF77" s="2400"/>
      <c r="CG77" s="2400"/>
      <c r="CH77" s="2832"/>
      <c r="CJ77" s="849"/>
      <c r="CK77" s="849"/>
      <c r="CL77" s="849"/>
      <c r="CM77" s="849"/>
      <c r="CN77" s="849"/>
      <c r="CO77" s="849"/>
      <c r="CP77" s="849"/>
    </row>
    <row r="78" spans="1:94" ht="12" customHeight="1">
      <c r="A78" s="68"/>
      <c r="B78" s="1353"/>
      <c r="C78" s="1353"/>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1351"/>
      <c r="AC78" s="1351"/>
      <c r="AD78" s="1351"/>
      <c r="AE78" s="1351"/>
      <c r="AF78" s="1351"/>
      <c r="AH78" s="91"/>
      <c r="AI78" s="2845"/>
      <c r="AJ78" s="2845"/>
      <c r="AK78" s="2845"/>
      <c r="AL78" s="2845"/>
      <c r="AM78" s="2845"/>
      <c r="AN78" s="2845"/>
      <c r="AO78" s="2845"/>
      <c r="AP78" s="2845"/>
      <c r="AQ78" s="2845"/>
      <c r="AR78" s="2846"/>
      <c r="AT78" s="2837"/>
      <c r="AU78" s="2400"/>
      <c r="AV78" s="2400"/>
      <c r="AW78" s="2400"/>
      <c r="AX78" s="2400"/>
      <c r="AY78" s="2400"/>
      <c r="AZ78" s="2400"/>
      <c r="BA78" s="2400"/>
      <c r="BB78" s="2400"/>
      <c r="BC78" s="2400"/>
      <c r="BD78" s="2400"/>
      <c r="BE78" s="2400"/>
      <c r="BF78" s="2400"/>
      <c r="BG78" s="2400"/>
      <c r="BH78" s="2400"/>
      <c r="BI78" s="2400"/>
      <c r="BJ78" s="2400"/>
      <c r="BK78" s="2400"/>
      <c r="BL78" s="2400"/>
      <c r="BM78" s="2400"/>
      <c r="BN78" s="2400"/>
      <c r="BO78" s="2400"/>
      <c r="BP78" s="2400"/>
      <c r="BQ78" s="2400"/>
      <c r="BR78" s="2400"/>
      <c r="BS78" s="2400"/>
      <c r="BT78" s="2400"/>
      <c r="BU78" s="2400"/>
      <c r="BV78" s="2400"/>
      <c r="BW78" s="2400"/>
      <c r="BX78" s="2400"/>
      <c r="BY78" s="2400"/>
      <c r="BZ78" s="2400"/>
      <c r="CA78" s="2400"/>
      <c r="CB78" s="2400"/>
      <c r="CC78" s="2400"/>
      <c r="CD78" s="2400"/>
      <c r="CE78" s="2400"/>
      <c r="CF78" s="2400"/>
      <c r="CG78" s="2400"/>
      <c r="CH78" s="2832"/>
      <c r="CJ78" s="849"/>
      <c r="CK78" s="849"/>
      <c r="CL78" s="849"/>
      <c r="CM78" s="849"/>
      <c r="CN78" s="849"/>
      <c r="CO78" s="849"/>
      <c r="CP78" s="849"/>
    </row>
    <row r="79" spans="1:94" ht="12" customHeight="1">
      <c r="A79" s="68"/>
      <c r="B79" s="1353"/>
      <c r="C79" s="1353"/>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c r="AA79" s="1351"/>
      <c r="AB79" s="1351"/>
      <c r="AC79" s="1351"/>
      <c r="AD79" s="1351"/>
      <c r="AE79" s="1351"/>
      <c r="AF79" s="1351"/>
      <c r="AH79" s="1"/>
      <c r="AI79" s="2845"/>
      <c r="AJ79" s="2845"/>
      <c r="AK79" s="2845"/>
      <c r="AL79" s="2845"/>
      <c r="AM79" s="2845"/>
      <c r="AN79" s="2845"/>
      <c r="AO79" s="2845"/>
      <c r="AP79" s="2845"/>
      <c r="AQ79" s="2845"/>
      <c r="AR79" s="2846"/>
      <c r="AT79" s="2837"/>
      <c r="AU79" s="2400"/>
      <c r="AV79" s="2400"/>
      <c r="AW79" s="2400"/>
      <c r="AX79" s="2400"/>
      <c r="AY79" s="2400"/>
      <c r="AZ79" s="2400"/>
      <c r="BA79" s="2400"/>
      <c r="BB79" s="2400"/>
      <c r="BC79" s="2400"/>
      <c r="BD79" s="2400"/>
      <c r="BE79" s="2400"/>
      <c r="BF79" s="2400"/>
      <c r="BG79" s="2400"/>
      <c r="BH79" s="2400"/>
      <c r="BI79" s="2400"/>
      <c r="BJ79" s="2400"/>
      <c r="BK79" s="2400"/>
      <c r="BL79" s="2400"/>
      <c r="BM79" s="2400"/>
      <c r="BN79" s="2400"/>
      <c r="BO79" s="2400"/>
      <c r="BP79" s="2400"/>
      <c r="BQ79" s="2400"/>
      <c r="BR79" s="2400"/>
      <c r="BS79" s="2400"/>
      <c r="BT79" s="2400"/>
      <c r="BU79" s="2400"/>
      <c r="BV79" s="2400"/>
      <c r="BW79" s="2400"/>
      <c r="BX79" s="2400"/>
      <c r="BY79" s="2400"/>
      <c r="BZ79" s="2400"/>
      <c r="CA79" s="2400"/>
      <c r="CB79" s="2400"/>
      <c r="CC79" s="2400"/>
      <c r="CD79" s="2400"/>
      <c r="CE79" s="2400"/>
      <c r="CF79" s="2400"/>
      <c r="CG79" s="2400"/>
      <c r="CH79" s="2832"/>
      <c r="CJ79" s="849"/>
      <c r="CK79" s="849"/>
      <c r="CL79" s="849"/>
      <c r="CM79" s="849"/>
      <c r="CN79" s="849"/>
      <c r="CO79" s="849"/>
      <c r="CP79" s="849"/>
    </row>
    <row r="80" spans="1:94" ht="12" customHeight="1" thickBot="1">
      <c r="A80" s="157"/>
      <c r="B80" s="108"/>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1706"/>
      <c r="AH80" s="1706"/>
      <c r="AI80" s="2847"/>
      <c r="AJ80" s="2847"/>
      <c r="AK80" s="2847"/>
      <c r="AL80" s="2847"/>
      <c r="AM80" s="2847"/>
      <c r="AN80" s="2847"/>
      <c r="AO80" s="2847"/>
      <c r="AP80" s="2847"/>
      <c r="AQ80" s="2847"/>
      <c r="AR80" s="2848"/>
      <c r="AT80" s="2837"/>
      <c r="AU80" s="2400"/>
      <c r="AV80" s="2400"/>
      <c r="AW80" s="2400"/>
      <c r="AX80" s="2400"/>
      <c r="AY80" s="2400"/>
      <c r="AZ80" s="2400"/>
      <c r="BA80" s="2400"/>
      <c r="BB80" s="2400"/>
      <c r="BC80" s="2400"/>
      <c r="BD80" s="2400"/>
      <c r="BE80" s="2400"/>
      <c r="BF80" s="2400"/>
      <c r="BG80" s="2400"/>
      <c r="BH80" s="2400"/>
      <c r="BI80" s="2400"/>
      <c r="BJ80" s="2400"/>
      <c r="BK80" s="2400"/>
      <c r="BL80" s="2400"/>
      <c r="BM80" s="2400"/>
      <c r="BN80" s="2400"/>
      <c r="BO80" s="2400"/>
      <c r="BP80" s="2400"/>
      <c r="BQ80" s="2400"/>
      <c r="BR80" s="2400"/>
      <c r="BS80" s="2400"/>
      <c r="BT80" s="2400"/>
      <c r="BU80" s="2400"/>
      <c r="BV80" s="2400"/>
      <c r="BW80" s="2400"/>
      <c r="BX80" s="2400"/>
      <c r="BY80" s="2400"/>
      <c r="BZ80" s="2400"/>
      <c r="CA80" s="2400"/>
      <c r="CB80" s="2400"/>
      <c r="CC80" s="2400"/>
      <c r="CD80" s="2400"/>
      <c r="CE80" s="2400"/>
      <c r="CF80" s="2400"/>
      <c r="CG80" s="2400"/>
      <c r="CH80" s="2832"/>
      <c r="CJ80" s="849"/>
      <c r="CK80" s="849"/>
      <c r="CL80" s="849"/>
      <c r="CM80" s="849"/>
      <c r="CN80" s="849"/>
      <c r="CO80" s="849"/>
      <c r="CP80" s="849"/>
    </row>
    <row r="81" spans="35:94" ht="12" customHeight="1">
      <c r="AI81" s="1707"/>
      <c r="AJ81" s="1707"/>
      <c r="AK81" s="1707"/>
      <c r="AL81" s="1707"/>
      <c r="AM81" s="1707"/>
      <c r="AN81" s="1707"/>
      <c r="AO81" s="1707"/>
      <c r="AP81" s="1707"/>
      <c r="AQ81" s="1707"/>
      <c r="AT81" s="2837"/>
      <c r="AU81" s="2400"/>
      <c r="AV81" s="2400"/>
      <c r="AW81" s="2400"/>
      <c r="AX81" s="2400"/>
      <c r="AY81" s="2400"/>
      <c r="AZ81" s="2400"/>
      <c r="BA81" s="2400"/>
      <c r="BB81" s="2400"/>
      <c r="BC81" s="2400"/>
      <c r="BD81" s="2400"/>
      <c r="BE81" s="2400"/>
      <c r="BF81" s="2400"/>
      <c r="BG81" s="2400"/>
      <c r="BH81" s="2400"/>
      <c r="BI81" s="2400"/>
      <c r="BJ81" s="2400"/>
      <c r="BK81" s="2400"/>
      <c r="BL81" s="2400"/>
      <c r="BM81" s="2400"/>
      <c r="BN81" s="2400"/>
      <c r="BO81" s="2400"/>
      <c r="BP81" s="2400"/>
      <c r="BQ81" s="2400"/>
      <c r="BR81" s="2400"/>
      <c r="BS81" s="2400"/>
      <c r="BT81" s="2400"/>
      <c r="BU81" s="2400"/>
      <c r="BV81" s="2400"/>
      <c r="BW81" s="2400"/>
      <c r="BX81" s="2400"/>
      <c r="BY81" s="2400"/>
      <c r="BZ81" s="2400"/>
      <c r="CA81" s="2400"/>
      <c r="CB81" s="2400"/>
      <c r="CC81" s="2400"/>
      <c r="CD81" s="2400"/>
      <c r="CE81" s="2400"/>
      <c r="CF81" s="2400"/>
      <c r="CG81" s="2400"/>
      <c r="CH81" s="2832"/>
      <c r="CJ81" s="849"/>
      <c r="CK81" s="849"/>
      <c r="CL81" s="849"/>
      <c r="CM81" s="849"/>
      <c r="CN81" s="849"/>
      <c r="CO81" s="849"/>
      <c r="CP81" s="849"/>
    </row>
    <row r="82" spans="35:94" ht="12" customHeight="1">
      <c r="AI82" s="1707"/>
      <c r="AJ82" s="1707"/>
      <c r="AK82" s="1707"/>
      <c r="AL82" s="1707"/>
      <c r="AM82" s="1707"/>
      <c r="AN82" s="1707"/>
      <c r="AO82" s="1707"/>
      <c r="AP82" s="1707"/>
      <c r="AQ82" s="1707"/>
      <c r="AT82" s="2837"/>
      <c r="AU82" s="2400"/>
      <c r="AV82" s="2400"/>
      <c r="AW82" s="2400"/>
      <c r="AX82" s="2400"/>
      <c r="AY82" s="2400"/>
      <c r="AZ82" s="2400"/>
      <c r="BA82" s="2400"/>
      <c r="BB82" s="2400"/>
      <c r="BC82" s="2400"/>
      <c r="BD82" s="2400"/>
      <c r="BE82" s="2400"/>
      <c r="BF82" s="2400"/>
      <c r="BG82" s="2400"/>
      <c r="BH82" s="2400"/>
      <c r="BI82" s="2400"/>
      <c r="BJ82" s="2400"/>
      <c r="BK82" s="2400"/>
      <c r="BL82" s="2400"/>
      <c r="BM82" s="2400"/>
      <c r="BN82" s="2400"/>
      <c r="BO82" s="2400"/>
      <c r="BP82" s="2400"/>
      <c r="BQ82" s="2400"/>
      <c r="BR82" s="2400"/>
      <c r="BS82" s="2400"/>
      <c r="BT82" s="2400"/>
      <c r="BU82" s="2400"/>
      <c r="BV82" s="2400"/>
      <c r="BW82" s="2400"/>
      <c r="BX82" s="2400"/>
      <c r="BY82" s="2400"/>
      <c r="BZ82" s="2400"/>
      <c r="CA82" s="2400"/>
      <c r="CB82" s="2400"/>
      <c r="CC82" s="2400"/>
      <c r="CD82" s="2400"/>
      <c r="CE82" s="2400"/>
      <c r="CF82" s="2400"/>
      <c r="CG82" s="2400"/>
      <c r="CH82" s="2832"/>
      <c r="CJ82" s="849"/>
      <c r="CK82" s="849"/>
      <c r="CL82" s="849"/>
      <c r="CM82" s="849"/>
      <c r="CN82" s="849"/>
      <c r="CO82" s="849"/>
      <c r="CP82" s="849"/>
    </row>
    <row r="83" spans="35:94">
      <c r="AI83" s="1707"/>
      <c r="AJ83" s="1707"/>
      <c r="AK83" s="1707"/>
      <c r="AL83" s="1707"/>
      <c r="AM83" s="1707"/>
      <c r="AN83" s="1707"/>
      <c r="AO83" s="1707"/>
      <c r="AP83" s="1707"/>
      <c r="AQ83" s="1707"/>
      <c r="AT83" s="2837"/>
      <c r="AU83" s="2400"/>
      <c r="AV83" s="2400"/>
      <c r="AW83" s="2400"/>
      <c r="AX83" s="2400"/>
      <c r="AY83" s="2400"/>
      <c r="AZ83" s="2400"/>
      <c r="BA83" s="2400"/>
      <c r="BB83" s="2400"/>
      <c r="BC83" s="2400"/>
      <c r="BD83" s="2400"/>
      <c r="BE83" s="2400"/>
      <c r="BF83" s="2400"/>
      <c r="BG83" s="2400"/>
      <c r="BH83" s="2400"/>
      <c r="BI83" s="2400"/>
      <c r="BJ83" s="2400"/>
      <c r="BK83" s="2400"/>
      <c r="BL83" s="2400"/>
      <c r="BM83" s="2400"/>
      <c r="BN83" s="2400"/>
      <c r="BO83" s="2400"/>
      <c r="BP83" s="2400"/>
      <c r="BQ83" s="2400"/>
      <c r="BR83" s="2400"/>
      <c r="BS83" s="2400"/>
      <c r="BT83" s="2400"/>
      <c r="BU83" s="2400"/>
      <c r="BV83" s="2400"/>
      <c r="BW83" s="2400"/>
      <c r="BX83" s="2400"/>
      <c r="BY83" s="2400"/>
      <c r="BZ83" s="2400"/>
      <c r="CA83" s="2400"/>
      <c r="CB83" s="2400"/>
      <c r="CC83" s="2400"/>
      <c r="CD83" s="2400"/>
      <c r="CE83" s="2400"/>
      <c r="CF83" s="2400"/>
      <c r="CG83" s="2400"/>
      <c r="CH83" s="2832"/>
      <c r="CJ83" s="849"/>
      <c r="CK83" s="849"/>
      <c r="CL83" s="849"/>
      <c r="CM83" s="849"/>
      <c r="CN83" s="849"/>
      <c r="CO83" s="849"/>
      <c r="CP83" s="849"/>
    </row>
    <row r="84" spans="35:94">
      <c r="AI84" s="5"/>
      <c r="AL84" s="5"/>
      <c r="AN84" s="5"/>
      <c r="AO84" s="5"/>
      <c r="AT84" s="2838"/>
      <c r="AU84" s="2839"/>
      <c r="AV84" s="2839"/>
      <c r="AW84" s="2839"/>
      <c r="AX84" s="2839"/>
      <c r="AY84" s="2839"/>
      <c r="AZ84" s="2839"/>
      <c r="BA84" s="2839"/>
      <c r="BB84" s="2839"/>
      <c r="BC84" s="2839"/>
      <c r="BD84" s="2839"/>
      <c r="BE84" s="2839"/>
      <c r="BF84" s="2839"/>
      <c r="BG84" s="2839"/>
      <c r="BH84" s="2839"/>
      <c r="BI84" s="2839"/>
      <c r="BJ84" s="2839"/>
      <c r="BK84" s="2839"/>
      <c r="BL84" s="2839"/>
      <c r="BM84" s="2839"/>
      <c r="BN84" s="2839"/>
      <c r="BO84" s="2839"/>
      <c r="BP84" s="2839"/>
      <c r="BQ84" s="2839"/>
      <c r="BR84" s="2839"/>
      <c r="BS84" s="2839"/>
      <c r="BT84" s="2839"/>
      <c r="BU84" s="2839"/>
      <c r="BV84" s="2839"/>
      <c r="BW84" s="2839"/>
      <c r="BX84" s="2839"/>
      <c r="BY84" s="2839"/>
      <c r="BZ84" s="2839"/>
      <c r="CA84" s="2839"/>
      <c r="CB84" s="2839"/>
      <c r="CC84" s="2839"/>
      <c r="CD84" s="2839"/>
      <c r="CE84" s="2839"/>
      <c r="CF84" s="2839"/>
      <c r="CG84" s="2839"/>
      <c r="CH84" s="2840"/>
      <c r="CJ84" s="849"/>
      <c r="CK84" s="849"/>
      <c r="CL84" s="849"/>
      <c r="CM84" s="849"/>
      <c r="CN84" s="849"/>
      <c r="CO84" s="849"/>
      <c r="CP84" s="849"/>
    </row>
    <row r="90" spans="35:94">
      <c r="AI90" s="5"/>
      <c r="AL90" s="5"/>
    </row>
    <row r="91" spans="35:94">
      <c r="AI91" s="5"/>
      <c r="AL91" s="5"/>
    </row>
    <row r="92" spans="35:94">
      <c r="AI92" s="5"/>
      <c r="AL92" s="5"/>
    </row>
    <row r="93" spans="35:94">
      <c r="AI93" s="5"/>
      <c r="AL93" s="5"/>
    </row>
  </sheetData>
  <mergeCells count="476">
    <mergeCell ref="AT1:AX1"/>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BS12:CH13"/>
    <mergeCell ref="D13:L13"/>
    <mergeCell ref="M13:T13"/>
    <mergeCell ref="W13:AH13"/>
    <mergeCell ref="AI13:AP13"/>
    <mergeCell ref="D11:L11"/>
    <mergeCell ref="M11:T11"/>
    <mergeCell ref="W11:AB11"/>
    <mergeCell ref="AC11:AG11"/>
    <mergeCell ref="AI11:AP11"/>
    <mergeCell ref="AU11:BD12"/>
    <mergeCell ref="AE21:AF21"/>
    <mergeCell ref="BS21:BT21"/>
    <mergeCell ref="BS19:BT19"/>
    <mergeCell ref="AT20:AW21"/>
    <mergeCell ref="AX20:AZ21"/>
    <mergeCell ref="BA20:BC21"/>
    <mergeCell ref="BF20:BI21"/>
    <mergeCell ref="BJ20:BL21"/>
    <mergeCell ref="BS15:BT15"/>
    <mergeCell ref="C16:AG16"/>
    <mergeCell ref="BS16:BT16"/>
    <mergeCell ref="BS17:BT17"/>
    <mergeCell ref="B18:D21"/>
    <mergeCell ref="E18:G21"/>
    <mergeCell ref="H18:W18"/>
    <mergeCell ref="X18:Z21"/>
    <mergeCell ref="AA18:AF18"/>
    <mergeCell ref="AG18:AQ21"/>
    <mergeCell ref="BS18:BT18"/>
    <mergeCell ref="BM20:BO21"/>
    <mergeCell ref="H22:I22"/>
    <mergeCell ref="J22:K22"/>
    <mergeCell ref="L22:M22"/>
    <mergeCell ref="N22:O22"/>
    <mergeCell ref="P22:Q22"/>
    <mergeCell ref="AA19:AC21"/>
    <mergeCell ref="AE19:AF19"/>
    <mergeCell ref="AE20:AF20"/>
    <mergeCell ref="BV18:CF18"/>
    <mergeCell ref="H19:I21"/>
    <mergeCell ref="J19:K21"/>
    <mergeCell ref="L19:M21"/>
    <mergeCell ref="N19:O21"/>
    <mergeCell ref="P19:Q21"/>
    <mergeCell ref="R19:S21"/>
    <mergeCell ref="T19:U21"/>
    <mergeCell ref="V19:W21"/>
    <mergeCell ref="AT18:AW19"/>
    <mergeCell ref="AX18:AZ19"/>
    <mergeCell ref="BA18:BC19"/>
    <mergeCell ref="BF18:BI19"/>
    <mergeCell ref="BJ18:BL19"/>
    <mergeCell ref="BM18:BO19"/>
    <mergeCell ref="BS20:BT20"/>
    <mergeCell ref="BS22:BT22"/>
    <mergeCell ref="B23:D24"/>
    <mergeCell ref="E23:G24"/>
    <mergeCell ref="H23:I24"/>
    <mergeCell ref="J23:K24"/>
    <mergeCell ref="L23:M24"/>
    <mergeCell ref="N23:O24"/>
    <mergeCell ref="P23:Q24"/>
    <mergeCell ref="R23:S24"/>
    <mergeCell ref="AH22:AQ22"/>
    <mergeCell ref="AT22:AW23"/>
    <mergeCell ref="AX22:AZ23"/>
    <mergeCell ref="BA22:BC23"/>
    <mergeCell ref="BF22:BI23"/>
    <mergeCell ref="BJ22:BL23"/>
    <mergeCell ref="AH23:AQ23"/>
    <mergeCell ref="R22:S22"/>
    <mergeCell ref="T22:U22"/>
    <mergeCell ref="V22:W22"/>
    <mergeCell ref="X22:Z22"/>
    <mergeCell ref="AA22:AC22"/>
    <mergeCell ref="AE22:AF22"/>
    <mergeCell ref="B22:C22"/>
    <mergeCell ref="E22:G22"/>
    <mergeCell ref="T23:U24"/>
    <mergeCell ref="V23:W24"/>
    <mergeCell ref="X23:Z24"/>
    <mergeCell ref="AA23:AC24"/>
    <mergeCell ref="AD23:AD24"/>
    <mergeCell ref="AE23:AF23"/>
    <mergeCell ref="AE24:AF24"/>
    <mergeCell ref="BM22:BO23"/>
    <mergeCell ref="R25:S25"/>
    <mergeCell ref="T25:U25"/>
    <mergeCell ref="V25:W25"/>
    <mergeCell ref="X25:Z27"/>
    <mergeCell ref="AA25:AC27"/>
    <mergeCell ref="AD25:AD27"/>
    <mergeCell ref="AH24:AQ24"/>
    <mergeCell ref="AT24:BC25"/>
    <mergeCell ref="BF24:BO25"/>
    <mergeCell ref="AH26:AQ26"/>
    <mergeCell ref="AT26:AW26"/>
    <mergeCell ref="AX26:BC26"/>
    <mergeCell ref="BF26:BI26"/>
    <mergeCell ref="BJ26:BO26"/>
    <mergeCell ref="AE27:AF27"/>
    <mergeCell ref="BJ27:BL27"/>
    <mergeCell ref="B25:D27"/>
    <mergeCell ref="E25:G27"/>
    <mergeCell ref="H25:I25"/>
    <mergeCell ref="J25:K25"/>
    <mergeCell ref="L25:M25"/>
    <mergeCell ref="N25:O25"/>
    <mergeCell ref="P25:Q25"/>
    <mergeCell ref="B28:D30"/>
    <mergeCell ref="E28:G30"/>
    <mergeCell ref="H28:I28"/>
    <mergeCell ref="J28:K28"/>
    <mergeCell ref="L28:M28"/>
    <mergeCell ref="N28:O28"/>
    <mergeCell ref="P28:Q28"/>
    <mergeCell ref="AH27:AQ27"/>
    <mergeCell ref="AT27:AW27"/>
    <mergeCell ref="AX27:AZ27"/>
    <mergeCell ref="BF27:BI27"/>
    <mergeCell ref="AE25:AF26"/>
    <mergeCell ref="AH25:AQ25"/>
    <mergeCell ref="H26:I27"/>
    <mergeCell ref="J26:K27"/>
    <mergeCell ref="L26:M27"/>
    <mergeCell ref="N26:O27"/>
    <mergeCell ref="P26:Q27"/>
    <mergeCell ref="R26:S27"/>
    <mergeCell ref="T26:U27"/>
    <mergeCell ref="V26:W27"/>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AT28:AW28"/>
    <mergeCell ref="AX28:AZ28"/>
    <mergeCell ref="BF28:BI28"/>
    <mergeCell ref="R28:S28"/>
    <mergeCell ref="T28:U28"/>
    <mergeCell ref="B31:D33"/>
    <mergeCell ref="E31:G33"/>
    <mergeCell ref="H31:I31"/>
    <mergeCell ref="J31:K31"/>
    <mergeCell ref="L31:M31"/>
    <mergeCell ref="N31:O31"/>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H32:I33"/>
    <mergeCell ref="J32:K33"/>
    <mergeCell ref="L32:M33"/>
    <mergeCell ref="N32:O33"/>
    <mergeCell ref="P32:Q33"/>
    <mergeCell ref="R32:S33"/>
    <mergeCell ref="T32:U33"/>
    <mergeCell ref="V32:W33"/>
    <mergeCell ref="AH32:AQ32"/>
    <mergeCell ref="AD31:AD33"/>
    <mergeCell ref="AE31:AF32"/>
    <mergeCell ref="AH31:AQ31"/>
    <mergeCell ref="P31:Q31"/>
    <mergeCell ref="R31:S31"/>
    <mergeCell ref="T31:U31"/>
    <mergeCell ref="V31:W31"/>
    <mergeCell ref="X31:Z33"/>
    <mergeCell ref="AA31:AC33"/>
    <mergeCell ref="BJ32:BL32"/>
    <mergeCell ref="BS32:CH32"/>
    <mergeCell ref="AE33:AF33"/>
    <mergeCell ref="AH33:AQ33"/>
    <mergeCell ref="AT33:AW33"/>
    <mergeCell ref="AX33:AZ33"/>
    <mergeCell ref="BF33:BI33"/>
    <mergeCell ref="BJ33:BL33"/>
    <mergeCell ref="BJ31:BL31"/>
    <mergeCell ref="AT31:AW31"/>
    <mergeCell ref="AX31:AZ31"/>
    <mergeCell ref="BF31:BI31"/>
    <mergeCell ref="AT32:AW32"/>
    <mergeCell ref="AX32:AZ32"/>
    <mergeCell ref="BF32:BI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H57:AQ57"/>
    <mergeCell ref="B58:Z60"/>
    <mergeCell ref="AA58:AC60"/>
    <mergeCell ref="AD58:AD60"/>
    <mergeCell ref="AE58:AF59"/>
    <mergeCell ref="AH58:AQ58"/>
    <mergeCell ref="AH59:AQ59"/>
    <mergeCell ref="AE60:AF60"/>
    <mergeCell ref="AH60:AQ60"/>
    <mergeCell ref="AV60:CH60"/>
    <mergeCell ref="B62:C62"/>
    <mergeCell ref="B64:C64"/>
    <mergeCell ref="AT64:CH84"/>
    <mergeCell ref="B69:C69"/>
    <mergeCell ref="B70:C70"/>
    <mergeCell ref="B71:C71"/>
    <mergeCell ref="D71:AR71"/>
    <mergeCell ref="B72:C72"/>
    <mergeCell ref="AI75:AR80"/>
  </mergeCells>
  <phoneticPr fontId="2"/>
  <dataValidations count="2">
    <dataValidation type="list" allowBlank="1" showInputMessage="1" showErrorMessage="1" sqref="AC9:AG9" xr:uid="{E62A2C87-280A-444D-BF13-FE537FF7B42A}">
      <formula1>"一般型,余裕活用型"</formula1>
    </dataValidation>
    <dataValidation type="list" allowBlank="1" showInputMessage="1" showErrorMessage="1" sqref="AC11:AG11" xr:uid="{52F67ADF-9C43-4EB0-8C42-598E5701B932}">
      <formula1>"病児対応型,病後児対応型,,体調不良児対応型,訪問型"</formula1>
    </dataValidation>
  </dataValidations>
  <hyperlinks>
    <hyperlink ref="AT1:AX1" location="目次!A1" display="目次に戻る" xr:uid="{457A1BF5-ECEC-41C1-B622-1C8958533D2C}"/>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2433" r:id="rId4" name="Check Box 1">
              <controlPr defaultSize="0" autoFill="0" autoLine="0" autoPict="0" altText="ない">
                <anchor moveWithCells="1">
                  <from>
                    <xdr:col>26</xdr:col>
                    <xdr:colOff>0</xdr:colOff>
                    <xdr:row>4</xdr:row>
                    <xdr:rowOff>0</xdr:rowOff>
                  </from>
                  <to>
                    <xdr:col>29</xdr:col>
                    <xdr:colOff>88900</xdr:colOff>
                    <xdr:row>5</xdr:row>
                    <xdr:rowOff>38100</xdr:rowOff>
                  </to>
                </anchor>
              </controlPr>
            </control>
          </mc:Choice>
        </mc:AlternateContent>
        <mc:AlternateContent xmlns:mc="http://schemas.openxmlformats.org/markup-compatibility/2006">
          <mc:Choice Requires="x14">
            <control shapeId="1042434" r:id="rId5" name="Check Box 2">
              <controlPr defaultSize="0" autoFill="0" autoLine="0" autoPict="0" altText="ない">
                <anchor moveWithCells="1">
                  <from>
                    <xdr:col>29</xdr:col>
                    <xdr:colOff>254000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42435" r:id="rId6" name="Check Box 3">
              <controlPr defaultSize="0" autoFill="0" autoLine="0" autoPict="0">
                <anchor moveWithCells="1">
                  <from>
                    <xdr:col>1</xdr:col>
                    <xdr:colOff>50800</xdr:colOff>
                    <xdr:row>9</xdr:row>
                    <xdr:rowOff>152400</xdr:rowOff>
                  </from>
                  <to>
                    <xdr:col>3</xdr:col>
                    <xdr:colOff>107950</xdr:colOff>
                    <xdr:row>11</xdr:row>
                    <xdr:rowOff>25400</xdr:rowOff>
                  </to>
                </anchor>
              </controlPr>
            </control>
          </mc:Choice>
        </mc:AlternateContent>
        <mc:AlternateContent xmlns:mc="http://schemas.openxmlformats.org/markup-compatibility/2006">
          <mc:Choice Requires="x14">
            <control shapeId="1042436" r:id="rId7" name="Check Box 4">
              <controlPr defaultSize="0" autoFill="0" autoLine="0" autoPict="0">
                <anchor moveWithCells="1">
                  <from>
                    <xdr:col>1</xdr:col>
                    <xdr:colOff>50800</xdr:colOff>
                    <xdr:row>8</xdr:row>
                    <xdr:rowOff>152400</xdr:rowOff>
                  </from>
                  <to>
                    <xdr:col>3</xdr:col>
                    <xdr:colOff>107950</xdr:colOff>
                    <xdr:row>10</xdr:row>
                    <xdr:rowOff>25400</xdr:rowOff>
                  </to>
                </anchor>
              </controlPr>
            </control>
          </mc:Choice>
        </mc:AlternateContent>
        <mc:AlternateContent xmlns:mc="http://schemas.openxmlformats.org/markup-compatibility/2006">
          <mc:Choice Requires="x14">
            <control shapeId="1042437" r:id="rId8" name="Check Box 5">
              <controlPr defaultSize="0" autoFill="0" autoLine="0" autoPict="0">
                <anchor moveWithCells="1">
                  <from>
                    <xdr:col>1</xdr:col>
                    <xdr:colOff>50800</xdr:colOff>
                    <xdr:row>7</xdr:row>
                    <xdr:rowOff>152400</xdr:rowOff>
                  </from>
                  <to>
                    <xdr:col>3</xdr:col>
                    <xdr:colOff>107950</xdr:colOff>
                    <xdr:row>9</xdr:row>
                    <xdr:rowOff>25400</xdr:rowOff>
                  </to>
                </anchor>
              </controlPr>
            </control>
          </mc:Choice>
        </mc:AlternateContent>
        <mc:AlternateContent xmlns:mc="http://schemas.openxmlformats.org/markup-compatibility/2006">
          <mc:Choice Requires="x14">
            <control shapeId="1042438" r:id="rId9" name="Check Box 6">
              <controlPr defaultSize="0" autoFill="0" autoLine="0" autoPict="0">
                <anchor moveWithCells="1">
                  <from>
                    <xdr:col>1</xdr:col>
                    <xdr:colOff>50800</xdr:colOff>
                    <xdr:row>6</xdr:row>
                    <xdr:rowOff>152400</xdr:rowOff>
                  </from>
                  <to>
                    <xdr:col>3</xdr:col>
                    <xdr:colOff>107950</xdr:colOff>
                    <xdr:row>8</xdr:row>
                    <xdr:rowOff>25400</xdr:rowOff>
                  </to>
                </anchor>
              </controlPr>
            </control>
          </mc:Choice>
        </mc:AlternateContent>
        <mc:AlternateContent xmlns:mc="http://schemas.openxmlformats.org/markup-compatibility/2006">
          <mc:Choice Requires="x14">
            <control shapeId="1042439" r:id="rId10" name="Check Box 7">
              <controlPr defaultSize="0" autoFill="0" autoLine="0" autoPict="0">
                <anchor moveWithCells="1">
                  <from>
                    <xdr:col>1</xdr:col>
                    <xdr:colOff>50800</xdr:colOff>
                    <xdr:row>10</xdr:row>
                    <xdr:rowOff>152400</xdr:rowOff>
                  </from>
                  <to>
                    <xdr:col>3</xdr:col>
                    <xdr:colOff>107950</xdr:colOff>
                    <xdr:row>12</xdr:row>
                    <xdr:rowOff>25400</xdr:rowOff>
                  </to>
                </anchor>
              </controlPr>
            </control>
          </mc:Choice>
        </mc:AlternateContent>
        <mc:AlternateContent xmlns:mc="http://schemas.openxmlformats.org/markup-compatibility/2006">
          <mc:Choice Requires="x14">
            <control shapeId="1042440" r:id="rId11" name="Check Box 8">
              <controlPr defaultSize="0" autoFill="0" autoLine="0" autoPict="0">
                <anchor moveWithCells="1">
                  <from>
                    <xdr:col>1</xdr:col>
                    <xdr:colOff>50800</xdr:colOff>
                    <xdr:row>11</xdr:row>
                    <xdr:rowOff>146050</xdr:rowOff>
                  </from>
                  <to>
                    <xdr:col>3</xdr:col>
                    <xdr:colOff>107950</xdr:colOff>
                    <xdr:row>13</xdr:row>
                    <xdr:rowOff>19050</xdr:rowOff>
                  </to>
                </anchor>
              </controlPr>
            </control>
          </mc:Choice>
        </mc:AlternateContent>
        <mc:AlternateContent xmlns:mc="http://schemas.openxmlformats.org/markup-compatibility/2006">
          <mc:Choice Requires="x14">
            <control shapeId="1042441" r:id="rId12" name="Check Box 9">
              <controlPr defaultSize="0" autoFill="0" autoLine="0" autoPict="0">
                <anchor moveWithCells="1">
                  <from>
                    <xdr:col>20</xdr:col>
                    <xdr:colOff>50800</xdr:colOff>
                    <xdr:row>9</xdr:row>
                    <xdr:rowOff>152400</xdr:rowOff>
                  </from>
                  <to>
                    <xdr:col>22</xdr:col>
                    <xdr:colOff>107950</xdr:colOff>
                    <xdr:row>11</xdr:row>
                    <xdr:rowOff>25400</xdr:rowOff>
                  </to>
                </anchor>
              </controlPr>
            </control>
          </mc:Choice>
        </mc:AlternateContent>
        <mc:AlternateContent xmlns:mc="http://schemas.openxmlformats.org/markup-compatibility/2006">
          <mc:Choice Requires="x14">
            <control shapeId="1042442" r:id="rId13" name="Check Box 10">
              <controlPr defaultSize="0" autoFill="0" autoLine="0" autoPict="0">
                <anchor moveWithCells="1">
                  <from>
                    <xdr:col>20</xdr:col>
                    <xdr:colOff>50800</xdr:colOff>
                    <xdr:row>8</xdr:row>
                    <xdr:rowOff>152400</xdr:rowOff>
                  </from>
                  <to>
                    <xdr:col>22</xdr:col>
                    <xdr:colOff>107950</xdr:colOff>
                    <xdr:row>10</xdr:row>
                    <xdr:rowOff>25400</xdr:rowOff>
                  </to>
                </anchor>
              </controlPr>
            </control>
          </mc:Choice>
        </mc:AlternateContent>
        <mc:AlternateContent xmlns:mc="http://schemas.openxmlformats.org/markup-compatibility/2006">
          <mc:Choice Requires="x14">
            <control shapeId="1042443" r:id="rId14" name="Check Box 11">
              <controlPr defaultSize="0" autoFill="0" autoLine="0" autoPict="0">
                <anchor moveWithCells="1">
                  <from>
                    <xdr:col>20</xdr:col>
                    <xdr:colOff>50800</xdr:colOff>
                    <xdr:row>7</xdr:row>
                    <xdr:rowOff>152400</xdr:rowOff>
                  </from>
                  <to>
                    <xdr:col>22</xdr:col>
                    <xdr:colOff>107950</xdr:colOff>
                    <xdr:row>9</xdr:row>
                    <xdr:rowOff>25400</xdr:rowOff>
                  </to>
                </anchor>
              </controlPr>
            </control>
          </mc:Choice>
        </mc:AlternateContent>
        <mc:AlternateContent xmlns:mc="http://schemas.openxmlformats.org/markup-compatibility/2006">
          <mc:Choice Requires="x14">
            <control shapeId="1042444" r:id="rId15" name="Check Box 12">
              <controlPr defaultSize="0" autoFill="0" autoLine="0" autoPict="0">
                <anchor moveWithCells="1">
                  <from>
                    <xdr:col>20</xdr:col>
                    <xdr:colOff>50800</xdr:colOff>
                    <xdr:row>6</xdr:row>
                    <xdr:rowOff>152400</xdr:rowOff>
                  </from>
                  <to>
                    <xdr:col>22</xdr:col>
                    <xdr:colOff>107950</xdr:colOff>
                    <xdr:row>8</xdr:row>
                    <xdr:rowOff>25400</xdr:rowOff>
                  </to>
                </anchor>
              </controlPr>
            </control>
          </mc:Choice>
        </mc:AlternateContent>
        <mc:AlternateContent xmlns:mc="http://schemas.openxmlformats.org/markup-compatibility/2006">
          <mc:Choice Requires="x14">
            <control shapeId="1042445" r:id="rId16" name="Check Box 13">
              <controlPr defaultSize="0" autoFill="0" autoLine="0" autoPict="0">
                <anchor moveWithCells="1">
                  <from>
                    <xdr:col>20</xdr:col>
                    <xdr:colOff>50800</xdr:colOff>
                    <xdr:row>10</xdr:row>
                    <xdr:rowOff>152400</xdr:rowOff>
                  </from>
                  <to>
                    <xdr:col>22</xdr:col>
                    <xdr:colOff>107950</xdr:colOff>
                    <xdr:row>12</xdr:row>
                    <xdr:rowOff>25400</xdr:rowOff>
                  </to>
                </anchor>
              </controlPr>
            </control>
          </mc:Choice>
        </mc:AlternateContent>
        <mc:AlternateContent xmlns:mc="http://schemas.openxmlformats.org/markup-compatibility/2006">
          <mc:Choice Requires="x14">
            <control shapeId="1042446" r:id="rId17" name="Check Box 14">
              <controlPr defaultSize="0" autoFill="0" autoLine="0" autoPict="0">
                <anchor moveWithCells="1">
                  <from>
                    <xdr:col>20</xdr:col>
                    <xdr:colOff>50800</xdr:colOff>
                    <xdr:row>11</xdr:row>
                    <xdr:rowOff>146050</xdr:rowOff>
                  </from>
                  <to>
                    <xdr:col>22</xdr:col>
                    <xdr:colOff>107950</xdr:colOff>
                    <xdr:row>13</xdr:row>
                    <xdr:rowOff>19050</xdr:rowOff>
                  </to>
                </anchor>
              </controlPr>
            </control>
          </mc:Choice>
        </mc:AlternateContent>
        <mc:AlternateContent xmlns:mc="http://schemas.openxmlformats.org/markup-compatibility/2006">
          <mc:Choice Requires="x14">
            <control shapeId="1042447" r:id="rId18" name="Check Box 15">
              <controlPr defaultSize="0" autoFill="0" autoLine="0" autoPict="0" altText="">
                <anchor moveWithCells="1">
                  <from>
                    <xdr:col>74</xdr:col>
                    <xdr:colOff>120650</xdr:colOff>
                    <xdr:row>18</xdr:row>
                    <xdr:rowOff>0</xdr:rowOff>
                  </from>
                  <to>
                    <xdr:col>76</xdr:col>
                    <xdr:colOff>25400</xdr:colOff>
                    <xdr:row>18</xdr:row>
                    <xdr:rowOff>171450</xdr:rowOff>
                  </to>
                </anchor>
              </controlPr>
            </control>
          </mc:Choice>
        </mc:AlternateContent>
        <mc:AlternateContent xmlns:mc="http://schemas.openxmlformats.org/markup-compatibility/2006">
          <mc:Choice Requires="x14">
            <control shapeId="1042448" r:id="rId19" name="Check Box 16">
              <controlPr defaultSize="0" autoFill="0" autoLine="0" autoPict="0" altText="">
                <anchor moveWithCells="1">
                  <from>
                    <xdr:col>74</xdr:col>
                    <xdr:colOff>120650</xdr:colOff>
                    <xdr:row>18</xdr:row>
                    <xdr:rowOff>171450</xdr:rowOff>
                  </from>
                  <to>
                    <xdr:col>76</xdr:col>
                    <xdr:colOff>25400</xdr:colOff>
                    <xdr:row>19</xdr:row>
                    <xdr:rowOff>171450</xdr:rowOff>
                  </to>
                </anchor>
              </controlPr>
            </control>
          </mc:Choice>
        </mc:AlternateContent>
        <mc:AlternateContent xmlns:mc="http://schemas.openxmlformats.org/markup-compatibility/2006">
          <mc:Choice Requires="x14">
            <control shapeId="1042449" r:id="rId20" name="Check Box 17">
              <controlPr defaultSize="0" autoFill="0" autoLine="0" autoPict="0" altText="">
                <anchor moveWithCells="1">
                  <from>
                    <xdr:col>74</xdr:col>
                    <xdr:colOff>120650</xdr:colOff>
                    <xdr:row>21</xdr:row>
                    <xdr:rowOff>171450</xdr:rowOff>
                  </from>
                  <to>
                    <xdr:col>76</xdr:col>
                    <xdr:colOff>25400</xdr:colOff>
                    <xdr:row>22</xdr:row>
                    <xdr:rowOff>171450</xdr:rowOff>
                  </to>
                </anchor>
              </controlPr>
            </control>
          </mc:Choice>
        </mc:AlternateContent>
        <mc:AlternateContent xmlns:mc="http://schemas.openxmlformats.org/markup-compatibility/2006">
          <mc:Choice Requires="x14">
            <control shapeId="1042450" r:id="rId21" name="Check Box 18">
              <controlPr defaultSize="0" autoFill="0" autoLine="0" autoPict="0" altText="">
                <anchor moveWithCells="1">
                  <from>
                    <xdr:col>74</xdr:col>
                    <xdr:colOff>120650</xdr:colOff>
                    <xdr:row>22</xdr:row>
                    <xdr:rowOff>171450</xdr:rowOff>
                  </from>
                  <to>
                    <xdr:col>76</xdr:col>
                    <xdr:colOff>25400</xdr:colOff>
                    <xdr:row>23</xdr:row>
                    <xdr:rowOff>171450</xdr:rowOff>
                  </to>
                </anchor>
              </controlPr>
            </control>
          </mc:Choice>
        </mc:AlternateContent>
        <mc:AlternateContent xmlns:mc="http://schemas.openxmlformats.org/markup-compatibility/2006">
          <mc:Choice Requires="x14">
            <control shapeId="1042451" r:id="rId22" name="Check Box 19">
              <controlPr defaultSize="0" autoFill="0" autoLine="0" autoPict="0" altText="">
                <anchor moveWithCells="1">
                  <from>
                    <xdr:col>74</xdr:col>
                    <xdr:colOff>107950</xdr:colOff>
                    <xdr:row>27</xdr:row>
                    <xdr:rowOff>158750</xdr:rowOff>
                  </from>
                  <to>
                    <xdr:col>76</xdr:col>
                    <xdr:colOff>88900</xdr:colOff>
                    <xdr:row>29</xdr:row>
                    <xdr:rowOff>31750</xdr:rowOff>
                  </to>
                </anchor>
              </controlPr>
            </control>
          </mc:Choice>
        </mc:AlternateContent>
        <mc:AlternateContent xmlns:mc="http://schemas.openxmlformats.org/markup-compatibility/2006">
          <mc:Choice Requires="x14">
            <control shapeId="1042452" r:id="rId23" name="Check Box 20">
              <controlPr defaultSize="0" autoFill="0" autoLine="0" autoPict="0" altText="">
                <anchor moveWithCells="1">
                  <from>
                    <xdr:col>74</xdr:col>
                    <xdr:colOff>114300</xdr:colOff>
                    <xdr:row>26</xdr:row>
                    <xdr:rowOff>171450</xdr:rowOff>
                  </from>
                  <to>
                    <xdr:col>76</xdr:col>
                    <xdr:colOff>38100</xdr:colOff>
                    <xdr:row>28</xdr:row>
                    <xdr:rowOff>12700</xdr:rowOff>
                  </to>
                </anchor>
              </controlPr>
            </control>
          </mc:Choice>
        </mc:AlternateContent>
        <mc:AlternateContent xmlns:mc="http://schemas.openxmlformats.org/markup-compatibility/2006">
          <mc:Choice Requires="x14">
            <control shapeId="1042453" r:id="rId24" name="Check Box 21">
              <controlPr defaultSize="0" autoFill="0" autoLine="0" autoPict="0" altText="">
                <anchor moveWithCells="1">
                  <from>
                    <xdr:col>74</xdr:col>
                    <xdr:colOff>114300</xdr:colOff>
                    <xdr:row>14</xdr:row>
                    <xdr:rowOff>165100</xdr:rowOff>
                  </from>
                  <to>
                    <xdr:col>76</xdr:col>
                    <xdr:colOff>38100</xdr:colOff>
                    <xdr:row>16</xdr:row>
                    <xdr:rowOff>57150</xdr:rowOff>
                  </to>
                </anchor>
              </controlPr>
            </control>
          </mc:Choice>
        </mc:AlternateContent>
        <mc:AlternateContent xmlns:mc="http://schemas.openxmlformats.org/markup-compatibility/2006">
          <mc:Choice Requires="x14">
            <control shapeId="1042454" r:id="rId25" name="Check Box 22">
              <controlPr defaultSize="0" autoFill="0" autoLine="0" autoPict="0" altText="">
                <anchor moveWithCells="1">
                  <from>
                    <xdr:col>74</xdr:col>
                    <xdr:colOff>127000</xdr:colOff>
                    <xdr:row>14</xdr:row>
                    <xdr:rowOff>0</xdr:rowOff>
                  </from>
                  <to>
                    <xdr:col>76</xdr:col>
                    <xdr:colOff>38100</xdr:colOff>
                    <xdr:row>15</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00D3-7B5A-43E4-A757-6A0FB533EE82}">
  <sheetPr>
    <tabColor rgb="FF00B050"/>
  </sheetPr>
  <dimension ref="A1:CP93"/>
  <sheetViews>
    <sheetView showGridLines="0" view="pageBreakPreview" topLeftCell="A8" zoomScale="70" zoomScaleNormal="100" zoomScaleSheetLayoutView="70" workbookViewId="0">
      <selection activeCell="AT1" sqref="AT1:AX1"/>
    </sheetView>
  </sheetViews>
  <sheetFormatPr defaultColWidth="8" defaultRowHeight="12"/>
  <cols>
    <col min="1" max="29" width="2" style="5" customWidth="1"/>
    <col min="30" max="30" width="4.36328125" style="5" customWidth="1"/>
    <col min="31" max="32" width="2.81640625" style="5" customWidth="1"/>
    <col min="33" max="33" width="2.6328125" style="5" customWidth="1"/>
    <col min="34"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3" customWidth="1"/>
    <col min="42" max="44" width="2" style="5" customWidth="1"/>
    <col min="45" max="88" width="2.36328125" style="5" customWidth="1"/>
    <col min="89" max="119" width="2.453125" style="5" customWidth="1"/>
    <col min="120" max="16384" width="8" style="5"/>
  </cols>
  <sheetData>
    <row r="1" spans="1:86" ht="14.15" customHeight="1">
      <c r="A1" s="2394" t="s">
        <v>2283</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T1" s="2794" t="s">
        <v>2052</v>
      </c>
      <c r="AU1" s="2794"/>
      <c r="AV1" s="2794"/>
      <c r="AW1" s="2794"/>
      <c r="AX1" s="2794"/>
    </row>
    <row r="2" spans="1:86" ht="14.15" customHeight="1"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1701"/>
      <c r="AP2" s="1701"/>
      <c r="AQ2" s="1701"/>
      <c r="AR2" s="1701"/>
      <c r="AT2" s="1702"/>
      <c r="AU2" s="1702"/>
      <c r="AV2" s="1702"/>
      <c r="AW2" s="1702"/>
      <c r="AX2" s="1702"/>
      <c r="AY2" s="1702"/>
      <c r="AZ2" s="1702"/>
      <c r="BA2" s="1702"/>
      <c r="BB2" s="1702"/>
      <c r="BC2" s="1702"/>
      <c r="BD2" s="1702"/>
      <c r="BE2" s="1702"/>
      <c r="BF2" s="1702"/>
      <c r="BG2" s="1702"/>
      <c r="BH2" s="1702"/>
      <c r="BI2" s="1702"/>
      <c r="BJ2" s="1702"/>
      <c r="BK2" s="1702"/>
    </row>
    <row r="3" spans="1:86" ht="14.15" customHeight="1">
      <c r="A3" s="2395" t="s">
        <v>243</v>
      </c>
      <c r="B3" s="2396"/>
      <c r="C3" s="2396"/>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2396"/>
      <c r="AG3" s="2396"/>
      <c r="AH3" s="2796" t="s">
        <v>156</v>
      </c>
      <c r="AI3" s="2396"/>
      <c r="AJ3" s="2396"/>
      <c r="AK3" s="2396"/>
      <c r="AL3" s="2396"/>
      <c r="AM3" s="2396"/>
      <c r="AN3" s="2396"/>
      <c r="AO3" s="2396"/>
      <c r="AP3" s="2396"/>
      <c r="AQ3" s="2396"/>
      <c r="AR3" s="2797"/>
      <c r="AT3" s="1702"/>
      <c r="AU3" s="1702"/>
      <c r="AV3" s="1702"/>
      <c r="AW3" s="1702"/>
      <c r="AX3" s="1702"/>
      <c r="AY3" s="1702"/>
      <c r="AZ3" s="1702"/>
      <c r="BA3" s="1702"/>
      <c r="BB3" s="1702"/>
      <c r="BC3" s="1702"/>
      <c r="BD3" s="1702"/>
      <c r="BE3" s="1702"/>
      <c r="BF3" s="1702"/>
      <c r="BG3" s="1702"/>
      <c r="BH3" s="1702"/>
      <c r="BI3" s="1702"/>
      <c r="BJ3" s="1702"/>
      <c r="BK3" s="1702"/>
      <c r="BL3" s="183"/>
    </row>
    <row r="4" spans="1:86" ht="13.5" customHeight="1">
      <c r="A4" s="68"/>
      <c r="B4" s="3146" t="s">
        <v>2145</v>
      </c>
      <c r="C4" s="3146"/>
      <c r="D4" s="3146"/>
      <c r="E4" s="3146"/>
      <c r="F4" s="3146"/>
      <c r="G4" s="3146"/>
      <c r="H4" s="3146"/>
      <c r="I4" s="3146"/>
      <c r="J4" s="3146"/>
      <c r="K4" s="3146"/>
      <c r="L4" s="3146"/>
      <c r="M4" s="3146"/>
      <c r="N4" s="3146"/>
      <c r="O4" s="3146"/>
      <c r="P4" s="3146"/>
      <c r="Q4" s="3146"/>
      <c r="R4" s="3146"/>
      <c r="S4" s="3146"/>
      <c r="T4" s="3146"/>
      <c r="U4" s="3146"/>
      <c r="V4" s="3146"/>
      <c r="W4" s="3146"/>
      <c r="X4" s="3146"/>
      <c r="Y4" s="3146"/>
      <c r="Z4" s="3146"/>
      <c r="AA4" s="3146"/>
      <c r="AB4" s="3146"/>
      <c r="AC4" s="3146"/>
      <c r="AD4" s="3146"/>
      <c r="AE4" s="3146"/>
      <c r="AF4" s="3146"/>
      <c r="AG4" s="3147"/>
      <c r="AH4" s="376"/>
      <c r="AI4" s="377"/>
      <c r="AJ4" s="377"/>
      <c r="AK4" s="377"/>
      <c r="AL4" s="377"/>
      <c r="AM4" s="377"/>
      <c r="AN4" s="377"/>
      <c r="AO4" s="377"/>
      <c r="AP4" s="377"/>
      <c r="AQ4" s="377"/>
      <c r="AR4" s="378"/>
      <c r="AT4" s="1702"/>
      <c r="AU4" s="1702"/>
      <c r="AV4" s="1702"/>
      <c r="AW4" s="1702"/>
      <c r="AX4" s="1702"/>
      <c r="AY4" s="1702"/>
      <c r="AZ4" s="1702"/>
      <c r="BA4" s="1702"/>
      <c r="BB4" s="1702"/>
      <c r="BC4" s="1702"/>
      <c r="BD4" s="1702"/>
      <c r="BE4" s="1702"/>
      <c r="BF4" s="1702"/>
      <c r="BG4" s="1702"/>
      <c r="BH4" s="1702"/>
      <c r="BI4" s="1702"/>
      <c r="BJ4" s="1702"/>
      <c r="BK4" s="1702"/>
      <c r="BL4" s="183"/>
    </row>
    <row r="5" spans="1:86" ht="13.5" customHeight="1">
      <c r="A5" s="68"/>
      <c r="B5" s="3148"/>
      <c r="C5" s="3148"/>
      <c r="D5" s="3148"/>
      <c r="E5" s="3148"/>
      <c r="F5" s="3148"/>
      <c r="G5" s="3148"/>
      <c r="H5" s="3148"/>
      <c r="I5" s="3148"/>
      <c r="J5" s="3148"/>
      <c r="K5" s="3148"/>
      <c r="L5" s="3148"/>
      <c r="M5" s="3148"/>
      <c r="N5" s="3148"/>
      <c r="O5" s="3148"/>
      <c r="P5" s="3148"/>
      <c r="Q5" s="3148"/>
      <c r="R5" s="3148"/>
      <c r="S5" s="3148"/>
      <c r="T5" s="3148"/>
      <c r="U5" s="3148"/>
      <c r="V5" s="3148"/>
      <c r="W5" s="3148"/>
      <c r="X5" s="3148"/>
      <c r="Y5" s="3148"/>
      <c r="Z5" s="3148"/>
      <c r="AA5" s="3148"/>
      <c r="AB5" s="3148"/>
      <c r="AC5" s="3148"/>
      <c r="AD5" s="3148"/>
      <c r="AE5" s="3148"/>
      <c r="AF5" s="3148"/>
      <c r="AG5" s="3149"/>
      <c r="AH5" s="3150" t="s">
        <v>971</v>
      </c>
      <c r="AI5" s="3151"/>
      <c r="AJ5" s="3151"/>
      <c r="AK5" s="3151"/>
      <c r="AL5" s="3151"/>
      <c r="AM5" s="3151"/>
      <c r="AN5" s="3151"/>
      <c r="AO5" s="3151"/>
      <c r="AP5" s="3151"/>
      <c r="AQ5" s="3151"/>
      <c r="AR5" s="3152"/>
      <c r="AT5" s="1702"/>
      <c r="AU5" s="1702"/>
      <c r="AV5" s="1702"/>
      <c r="AW5" s="1702"/>
      <c r="AX5" s="1702"/>
      <c r="AY5" s="1702"/>
      <c r="AZ5" s="1702"/>
      <c r="BA5" s="1702"/>
      <c r="BB5" s="1702"/>
      <c r="BC5" s="1702"/>
      <c r="BD5" s="1702"/>
      <c r="BE5" s="1702"/>
      <c r="BF5" s="1702"/>
      <c r="BG5" s="1702"/>
      <c r="BH5" s="1702"/>
      <c r="BI5" s="1702"/>
      <c r="BJ5" s="1702"/>
      <c r="BK5" s="1702"/>
      <c r="BL5" s="183"/>
    </row>
    <row r="6" spans="1:86" ht="13.5" customHeight="1">
      <c r="A6" s="68"/>
      <c r="B6" s="6" t="s">
        <v>2146</v>
      </c>
      <c r="C6" s="6"/>
      <c r="D6" s="6"/>
      <c r="E6" s="6"/>
      <c r="F6" s="6"/>
      <c r="G6" s="6"/>
      <c r="H6" s="6"/>
      <c r="I6" s="6"/>
      <c r="J6" s="6"/>
      <c r="K6" s="6"/>
      <c r="L6" s="6"/>
      <c r="M6" s="6"/>
      <c r="N6" s="6"/>
      <c r="O6" s="6"/>
      <c r="P6" s="6"/>
      <c r="Q6" s="79"/>
      <c r="R6" s="6"/>
      <c r="S6" s="6"/>
      <c r="T6" s="96"/>
      <c r="U6" s="96"/>
      <c r="AD6" s="84"/>
      <c r="AE6" s="84"/>
      <c r="AF6" s="84"/>
      <c r="AG6" s="84"/>
      <c r="AH6" s="3150"/>
      <c r="AI6" s="3151"/>
      <c r="AJ6" s="3151"/>
      <c r="AK6" s="3151"/>
      <c r="AL6" s="3151"/>
      <c r="AM6" s="3151"/>
      <c r="AN6" s="3151"/>
      <c r="AO6" s="3151"/>
      <c r="AP6" s="3151"/>
      <c r="AQ6" s="3151"/>
      <c r="AR6" s="3152"/>
      <c r="AT6" s="183"/>
      <c r="AU6" s="183"/>
      <c r="AV6" s="183"/>
      <c r="AW6" s="183"/>
      <c r="AX6" s="183"/>
      <c r="AY6" s="183"/>
      <c r="AZ6" s="183"/>
      <c r="BA6" s="183"/>
      <c r="BB6" s="183"/>
      <c r="BC6" s="183"/>
      <c r="BD6" s="183"/>
      <c r="BE6" s="183"/>
      <c r="BF6" s="183"/>
      <c r="BG6" s="183"/>
      <c r="BH6" s="183"/>
      <c r="BI6" s="183"/>
      <c r="BJ6" s="183"/>
      <c r="BK6" s="183"/>
      <c r="BL6" s="183"/>
    </row>
    <row r="7" spans="1:86" ht="13.5" customHeight="1">
      <c r="A7" s="68"/>
      <c r="B7" s="2324" t="s">
        <v>244</v>
      </c>
      <c r="C7" s="2325"/>
      <c r="D7" s="2325"/>
      <c r="E7" s="2325"/>
      <c r="F7" s="2325"/>
      <c r="G7" s="2325"/>
      <c r="H7" s="2325"/>
      <c r="I7" s="2325"/>
      <c r="J7" s="2325"/>
      <c r="K7" s="2325"/>
      <c r="L7" s="2326"/>
      <c r="M7" s="2239" t="s">
        <v>245</v>
      </c>
      <c r="N7" s="2240"/>
      <c r="O7" s="2240"/>
      <c r="P7" s="2240"/>
      <c r="Q7" s="2240"/>
      <c r="R7" s="2240"/>
      <c r="S7" s="2240"/>
      <c r="T7" s="3153"/>
      <c r="U7" s="3154" t="s">
        <v>48</v>
      </c>
      <c r="V7" s="2325"/>
      <c r="W7" s="2325"/>
      <c r="X7" s="2325"/>
      <c r="Y7" s="2325"/>
      <c r="Z7" s="2325"/>
      <c r="AA7" s="2325"/>
      <c r="AB7" s="2325"/>
      <c r="AC7" s="2325"/>
      <c r="AD7" s="2325"/>
      <c r="AE7" s="2325"/>
      <c r="AF7" s="2325"/>
      <c r="AG7" s="2325"/>
      <c r="AH7" s="2326"/>
      <c r="AI7" s="2325" t="s">
        <v>246</v>
      </c>
      <c r="AJ7" s="2325"/>
      <c r="AK7" s="2325"/>
      <c r="AL7" s="2325"/>
      <c r="AM7" s="2325"/>
      <c r="AN7" s="2325"/>
      <c r="AO7" s="2325"/>
      <c r="AP7" s="2326"/>
      <c r="AR7" s="102"/>
      <c r="AT7" s="5" t="s">
        <v>911</v>
      </c>
    </row>
    <row r="8" spans="1:86" ht="13.5" customHeight="1">
      <c r="A8" s="68"/>
      <c r="B8" s="841"/>
      <c r="C8" s="572"/>
      <c r="D8" s="3140" t="s">
        <v>249</v>
      </c>
      <c r="E8" s="3140"/>
      <c r="F8" s="3140"/>
      <c r="G8" s="3140"/>
      <c r="H8" s="3140"/>
      <c r="I8" s="3140"/>
      <c r="J8" s="3140"/>
      <c r="K8" s="3140"/>
      <c r="L8" s="3141"/>
      <c r="M8" s="3142"/>
      <c r="N8" s="3143"/>
      <c r="O8" s="3143"/>
      <c r="P8" s="3143"/>
      <c r="Q8" s="3143"/>
      <c r="R8" s="3143"/>
      <c r="S8" s="3143"/>
      <c r="T8" s="3144"/>
      <c r="U8" s="379"/>
      <c r="V8" s="848"/>
      <c r="W8" s="3140" t="s">
        <v>247</v>
      </c>
      <c r="X8" s="3140"/>
      <c r="Y8" s="3140"/>
      <c r="Z8" s="3140"/>
      <c r="AA8" s="3140"/>
      <c r="AB8" s="3140"/>
      <c r="AC8" s="3140"/>
      <c r="AD8" s="3140"/>
      <c r="AE8" s="3140"/>
      <c r="AF8" s="3140"/>
      <c r="AG8" s="3140"/>
      <c r="AH8" s="3141"/>
      <c r="AI8" s="3139"/>
      <c r="AJ8" s="3134"/>
      <c r="AK8" s="3134"/>
      <c r="AL8" s="3134"/>
      <c r="AM8" s="3134"/>
      <c r="AN8" s="3134"/>
      <c r="AO8" s="3134"/>
      <c r="AP8" s="3135"/>
      <c r="AR8" s="102"/>
      <c r="AU8" s="5" t="s">
        <v>264</v>
      </c>
    </row>
    <row r="9" spans="1:86" ht="13.5" customHeight="1">
      <c r="A9" s="68"/>
      <c r="B9" s="841"/>
      <c r="C9" s="572"/>
      <c r="D9" s="3140" t="s">
        <v>251</v>
      </c>
      <c r="E9" s="3140"/>
      <c r="F9" s="3140"/>
      <c r="G9" s="3140"/>
      <c r="H9" s="3140"/>
      <c r="I9" s="3140"/>
      <c r="J9" s="3140"/>
      <c r="K9" s="3140"/>
      <c r="L9" s="3141"/>
      <c r="M9" s="3142"/>
      <c r="N9" s="3143"/>
      <c r="O9" s="3143"/>
      <c r="P9" s="3143"/>
      <c r="Q9" s="3143"/>
      <c r="R9" s="3143"/>
      <c r="S9" s="3143"/>
      <c r="T9" s="3144"/>
      <c r="U9" s="877"/>
      <c r="V9" s="572"/>
      <c r="W9" s="3134" t="s">
        <v>248</v>
      </c>
      <c r="X9" s="3134"/>
      <c r="Y9" s="3134"/>
      <c r="Z9" s="3134"/>
      <c r="AA9" s="3134"/>
      <c r="AB9" s="3134"/>
      <c r="AC9" s="2399"/>
      <c r="AD9" s="2399"/>
      <c r="AE9" s="2399"/>
      <c r="AF9" s="2399"/>
      <c r="AG9" s="2399"/>
      <c r="AH9" s="573" t="s">
        <v>188</v>
      </c>
      <c r="AI9" s="3139"/>
      <c r="AJ9" s="3134"/>
      <c r="AK9" s="3134"/>
      <c r="AL9" s="3134"/>
      <c r="AM9" s="3134"/>
      <c r="AN9" s="3134"/>
      <c r="AO9" s="3134"/>
      <c r="AP9" s="3135"/>
      <c r="AR9" s="102"/>
      <c r="AT9" s="5" t="s">
        <v>586</v>
      </c>
      <c r="BG9" s="5" t="s">
        <v>587</v>
      </c>
    </row>
    <row r="10" spans="1:86" ht="13.5" customHeight="1">
      <c r="A10" s="68"/>
      <c r="B10" s="841"/>
      <c r="C10" s="572"/>
      <c r="D10" s="3134" t="s">
        <v>1246</v>
      </c>
      <c r="E10" s="3134"/>
      <c r="F10" s="3134"/>
      <c r="G10" s="3134"/>
      <c r="H10" s="3134"/>
      <c r="I10" s="3134"/>
      <c r="J10" s="3134"/>
      <c r="K10" s="3134"/>
      <c r="L10" s="3135"/>
      <c r="M10" s="3142"/>
      <c r="N10" s="3143"/>
      <c r="O10" s="3143"/>
      <c r="P10" s="3143"/>
      <c r="Q10" s="3143"/>
      <c r="R10" s="3143"/>
      <c r="S10" s="3143"/>
      <c r="T10" s="3144"/>
      <c r="U10" s="877"/>
      <c r="V10" s="572"/>
      <c r="W10" s="3140" t="s">
        <v>250</v>
      </c>
      <c r="X10" s="3140"/>
      <c r="Y10" s="3140"/>
      <c r="Z10" s="3140"/>
      <c r="AA10" s="3140"/>
      <c r="AB10" s="3140"/>
      <c r="AC10" s="3140"/>
      <c r="AD10" s="3140"/>
      <c r="AE10" s="3140"/>
      <c r="AF10" s="3140"/>
      <c r="AG10" s="3140"/>
      <c r="AH10" s="3141"/>
      <c r="AI10" s="3139"/>
      <c r="AJ10" s="3134"/>
      <c r="AK10" s="3134"/>
      <c r="AL10" s="3134"/>
      <c r="AM10" s="3134"/>
      <c r="AN10" s="3134"/>
      <c r="AO10" s="3134"/>
      <c r="AP10" s="3135"/>
      <c r="AR10" s="102"/>
      <c r="AU10" s="5" t="s">
        <v>265</v>
      </c>
      <c r="BH10" s="5" t="s">
        <v>588</v>
      </c>
    </row>
    <row r="11" spans="1:86" ht="13.5" customHeight="1" thickBot="1">
      <c r="A11" s="68"/>
      <c r="B11" s="841"/>
      <c r="C11" s="572"/>
      <c r="D11" s="3140"/>
      <c r="E11" s="3140"/>
      <c r="F11" s="3140"/>
      <c r="G11" s="3140"/>
      <c r="H11" s="3140"/>
      <c r="I11" s="3140"/>
      <c r="J11" s="3140"/>
      <c r="K11" s="3140"/>
      <c r="L11" s="3141"/>
      <c r="M11" s="3142"/>
      <c r="N11" s="3143"/>
      <c r="O11" s="3143"/>
      <c r="P11" s="3143"/>
      <c r="Q11" s="3143"/>
      <c r="R11" s="3143"/>
      <c r="S11" s="3143"/>
      <c r="T11" s="3144"/>
      <c r="U11" s="877"/>
      <c r="V11" s="572"/>
      <c r="W11" s="3140" t="s">
        <v>252</v>
      </c>
      <c r="X11" s="3140"/>
      <c r="Y11" s="3140"/>
      <c r="Z11" s="3140"/>
      <c r="AA11" s="3140"/>
      <c r="AB11" s="3140"/>
      <c r="AC11" s="2399"/>
      <c r="AD11" s="2399"/>
      <c r="AE11" s="2399"/>
      <c r="AF11" s="2399"/>
      <c r="AG11" s="2399"/>
      <c r="AH11" s="573" t="s">
        <v>188</v>
      </c>
      <c r="AI11" s="3139"/>
      <c r="AJ11" s="3134"/>
      <c r="AK11" s="3134"/>
      <c r="AL11" s="3134"/>
      <c r="AM11" s="3134"/>
      <c r="AN11" s="3134"/>
      <c r="AO11" s="3134"/>
      <c r="AP11" s="3135"/>
      <c r="AR11" s="102"/>
      <c r="AU11" s="3145" t="s">
        <v>266</v>
      </c>
      <c r="AV11" s="3145"/>
      <c r="AW11" s="3145"/>
      <c r="AX11" s="3145"/>
      <c r="AY11" s="3145"/>
      <c r="AZ11" s="3145"/>
      <c r="BA11" s="3145"/>
      <c r="BB11" s="3145"/>
      <c r="BC11" s="3145"/>
      <c r="BD11" s="3145"/>
      <c r="BH11" s="3145" t="s">
        <v>589</v>
      </c>
      <c r="BI11" s="3145"/>
      <c r="BJ11" s="3145"/>
      <c r="BK11" s="3145"/>
      <c r="BL11" s="3145"/>
      <c r="BM11" s="3145"/>
      <c r="BN11" s="3145"/>
      <c r="BO11" s="3145"/>
      <c r="BP11" s="3145"/>
      <c r="BQ11" s="3145"/>
    </row>
    <row r="12" spans="1:86" ht="13.5" customHeight="1" thickTop="1">
      <c r="A12" s="68"/>
      <c r="B12" s="841"/>
      <c r="C12" s="572"/>
      <c r="D12" s="3134"/>
      <c r="E12" s="3134"/>
      <c r="F12" s="3134"/>
      <c r="G12" s="3134"/>
      <c r="H12" s="3134"/>
      <c r="I12" s="3134"/>
      <c r="J12" s="3134"/>
      <c r="K12" s="3134"/>
      <c r="L12" s="3135"/>
      <c r="M12" s="3142"/>
      <c r="N12" s="3143"/>
      <c r="O12" s="3143"/>
      <c r="P12" s="3143"/>
      <c r="Q12" s="3143"/>
      <c r="R12" s="3143"/>
      <c r="S12" s="3143"/>
      <c r="T12" s="3144"/>
      <c r="U12" s="877"/>
      <c r="V12" s="572"/>
      <c r="W12" s="3140" t="s">
        <v>253</v>
      </c>
      <c r="X12" s="3140"/>
      <c r="Y12" s="3140"/>
      <c r="Z12" s="3140"/>
      <c r="AA12" s="3140"/>
      <c r="AB12" s="3140"/>
      <c r="AC12" s="3140"/>
      <c r="AD12" s="3140"/>
      <c r="AE12" s="3140"/>
      <c r="AF12" s="3140"/>
      <c r="AG12" s="3140"/>
      <c r="AH12" s="3141"/>
      <c r="AI12" s="3139"/>
      <c r="AJ12" s="3134"/>
      <c r="AK12" s="3134"/>
      <c r="AL12" s="3134"/>
      <c r="AM12" s="3134"/>
      <c r="AN12" s="3134"/>
      <c r="AO12" s="3134"/>
      <c r="AP12" s="3135"/>
      <c r="AR12" s="102"/>
      <c r="AU12" s="3145"/>
      <c r="AV12" s="3145"/>
      <c r="AW12" s="3145"/>
      <c r="AX12" s="3145"/>
      <c r="AY12" s="3145"/>
      <c r="AZ12" s="3145"/>
      <c r="BA12" s="3145"/>
      <c r="BB12" s="3145"/>
      <c r="BC12" s="3145"/>
      <c r="BD12" s="3145"/>
      <c r="BH12" s="3145"/>
      <c r="BI12" s="3145"/>
      <c r="BJ12" s="3145"/>
      <c r="BK12" s="3145"/>
      <c r="BL12" s="3145"/>
      <c r="BM12" s="3145"/>
      <c r="BN12" s="3145"/>
      <c r="BO12" s="3145"/>
      <c r="BP12" s="3145"/>
      <c r="BQ12" s="3145"/>
      <c r="BS12" s="3129" t="s">
        <v>2341</v>
      </c>
      <c r="BT12" s="3130"/>
      <c r="BU12" s="3130"/>
      <c r="BV12" s="3130"/>
      <c r="BW12" s="3130"/>
      <c r="BX12" s="3130"/>
      <c r="BY12" s="3130"/>
      <c r="BZ12" s="3130"/>
      <c r="CA12" s="3130"/>
      <c r="CB12" s="3130"/>
      <c r="CC12" s="3130"/>
      <c r="CD12" s="3130"/>
      <c r="CE12" s="3130"/>
      <c r="CF12" s="3130"/>
      <c r="CG12" s="3130"/>
      <c r="CH12" s="3131"/>
    </row>
    <row r="13" spans="1:86" ht="13.5" customHeight="1" thickBot="1">
      <c r="A13" s="68"/>
      <c r="B13" s="861"/>
      <c r="C13" s="873"/>
      <c r="D13" s="3134"/>
      <c r="E13" s="3134"/>
      <c r="F13" s="3134"/>
      <c r="G13" s="3134"/>
      <c r="H13" s="3134"/>
      <c r="I13" s="3134"/>
      <c r="J13" s="3134"/>
      <c r="K13" s="3134"/>
      <c r="L13" s="3135"/>
      <c r="M13" s="3136"/>
      <c r="N13" s="3137"/>
      <c r="O13" s="3137"/>
      <c r="P13" s="3137"/>
      <c r="Q13" s="3137"/>
      <c r="R13" s="3137"/>
      <c r="S13" s="3137"/>
      <c r="T13" s="3138"/>
      <c r="U13" s="877"/>
      <c r="V13" s="572"/>
      <c r="W13" s="3134"/>
      <c r="X13" s="3134"/>
      <c r="Y13" s="3134"/>
      <c r="Z13" s="3134"/>
      <c r="AA13" s="3134"/>
      <c r="AB13" s="3134"/>
      <c r="AC13" s="3134"/>
      <c r="AD13" s="3134"/>
      <c r="AE13" s="3134"/>
      <c r="AF13" s="3134"/>
      <c r="AG13" s="3134"/>
      <c r="AH13" s="3135"/>
      <c r="AI13" s="3139"/>
      <c r="AJ13" s="3134"/>
      <c r="AK13" s="3134"/>
      <c r="AL13" s="3134"/>
      <c r="AM13" s="3134"/>
      <c r="AN13" s="3134"/>
      <c r="AO13" s="3134"/>
      <c r="AP13" s="3135"/>
      <c r="AR13" s="102"/>
      <c r="AT13" s="5" t="s">
        <v>585</v>
      </c>
      <c r="AU13" s="360"/>
      <c r="AV13" s="360"/>
      <c r="AW13" s="360"/>
      <c r="AX13" s="360"/>
      <c r="AY13" s="380"/>
      <c r="AZ13" s="380"/>
      <c r="BA13" s="360"/>
      <c r="BB13" s="360"/>
      <c r="BC13" s="360"/>
      <c r="BD13" s="360"/>
      <c r="BE13" s="360"/>
      <c r="BF13" s="360"/>
      <c r="BG13" s="360"/>
      <c r="BH13" s="360"/>
      <c r="BI13" s="360"/>
      <c r="BJ13" s="360"/>
      <c r="BK13" s="360"/>
      <c r="BL13" s="360"/>
      <c r="BM13" s="121"/>
      <c r="BS13" s="2981"/>
      <c r="BT13" s="3132"/>
      <c r="BU13" s="3132"/>
      <c r="BV13" s="3132"/>
      <c r="BW13" s="3132"/>
      <c r="BX13" s="3132"/>
      <c r="BY13" s="3132"/>
      <c r="BZ13" s="3132"/>
      <c r="CA13" s="3132"/>
      <c r="CB13" s="3132"/>
      <c r="CC13" s="3132"/>
      <c r="CD13" s="3132"/>
      <c r="CE13" s="3132"/>
      <c r="CF13" s="3132"/>
      <c r="CG13" s="3132"/>
      <c r="CH13" s="3133"/>
    </row>
    <row r="14" spans="1:86" ht="13.5" customHeight="1" thickTop="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1"/>
      <c r="AI14" s="609"/>
      <c r="AJ14" s="1"/>
      <c r="AK14" s="1"/>
      <c r="AL14" s="609"/>
      <c r="AM14" s="1"/>
      <c r="AN14" s="280"/>
      <c r="AO14" s="357"/>
      <c r="AP14" s="265"/>
      <c r="AR14" s="102"/>
      <c r="BS14" s="1703"/>
      <c r="BT14" s="1667"/>
      <c r="BU14" s="1668"/>
      <c r="BV14" s="1669" t="s">
        <v>2236</v>
      </c>
      <c r="BW14" s="1669"/>
      <c r="BX14" s="1669"/>
      <c r="BY14" s="1670"/>
      <c r="BZ14" s="1669"/>
      <c r="CA14" s="1669"/>
      <c r="CB14" s="1669"/>
      <c r="CC14" s="1669"/>
      <c r="CD14" s="1669"/>
      <c r="CE14" s="1667"/>
      <c r="CF14" s="1667"/>
      <c r="CG14" s="1667"/>
      <c r="CH14" s="1704"/>
    </row>
    <row r="15" spans="1:86" ht="13.5" customHeight="1">
      <c r="A15" s="68"/>
      <c r="B15" s="1" t="s">
        <v>2147</v>
      </c>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1531"/>
      <c r="AI15" s="609"/>
      <c r="AJ15" s="609"/>
      <c r="AK15" s="609"/>
      <c r="AL15" s="609"/>
      <c r="AM15" s="609"/>
      <c r="AN15" s="609"/>
      <c r="AO15" s="609"/>
      <c r="AP15" s="609"/>
      <c r="AQ15" s="609"/>
      <c r="AR15" s="1532"/>
      <c r="BS15" s="3089" t="b">
        <v>0</v>
      </c>
      <c r="BT15" s="3090"/>
      <c r="BU15" s="1668"/>
      <c r="BV15" s="1669"/>
      <c r="BW15" s="1669"/>
      <c r="BX15" s="1669"/>
      <c r="BY15" s="1670" t="s">
        <v>2234</v>
      </c>
      <c r="BZ15" s="1669"/>
      <c r="CA15" s="1669"/>
      <c r="CB15" s="1669"/>
      <c r="CC15" s="1669"/>
      <c r="CD15" s="1669"/>
      <c r="CE15" s="1667"/>
      <c r="CF15" s="1667"/>
      <c r="CG15" s="1667"/>
      <c r="CH15" s="1704"/>
    </row>
    <row r="16" spans="1:86" ht="13.5" customHeight="1">
      <c r="A16" s="68"/>
      <c r="B16" s="609"/>
      <c r="C16" s="3091" t="s">
        <v>2148</v>
      </c>
      <c r="D16" s="3091"/>
      <c r="E16" s="3091"/>
      <c r="F16" s="3091"/>
      <c r="G16" s="3091"/>
      <c r="H16" s="3091"/>
      <c r="I16" s="3091"/>
      <c r="J16" s="3091"/>
      <c r="K16" s="3091"/>
      <c r="L16" s="3091"/>
      <c r="M16" s="3091"/>
      <c r="N16" s="3091"/>
      <c r="O16" s="3091"/>
      <c r="P16" s="3091"/>
      <c r="Q16" s="3091"/>
      <c r="R16" s="3091"/>
      <c r="S16" s="3091"/>
      <c r="T16" s="3091"/>
      <c r="U16" s="3091"/>
      <c r="V16" s="3091"/>
      <c r="W16" s="3091"/>
      <c r="X16" s="3091"/>
      <c r="Y16" s="3091"/>
      <c r="Z16" s="3091"/>
      <c r="AA16" s="3091"/>
      <c r="AB16" s="3091"/>
      <c r="AC16" s="3091"/>
      <c r="AD16" s="3091"/>
      <c r="AE16" s="3091"/>
      <c r="AF16" s="3091"/>
      <c r="AG16" s="3092"/>
      <c r="AH16" s="1531"/>
      <c r="AI16" s="609"/>
      <c r="AJ16" s="609"/>
      <c r="AK16" s="609"/>
      <c r="AL16" s="609"/>
      <c r="AM16" s="609"/>
      <c r="AN16" s="609"/>
      <c r="AO16" s="609"/>
      <c r="AP16" s="609"/>
      <c r="AQ16" s="609"/>
      <c r="AR16" s="1532"/>
      <c r="BF16" s="5" t="s">
        <v>1451</v>
      </c>
      <c r="BS16" s="3089" t="b">
        <v>0</v>
      </c>
      <c r="BT16" s="3090"/>
      <c r="BU16" s="1668"/>
      <c r="BV16" s="1669"/>
      <c r="BW16" s="1669"/>
      <c r="BX16" s="1669"/>
      <c r="BY16" s="1670" t="s">
        <v>2235</v>
      </c>
      <c r="BZ16" s="1669"/>
      <c r="CA16" s="1669"/>
      <c r="CB16" s="1669"/>
      <c r="CC16" s="1669"/>
      <c r="CD16" s="1669"/>
      <c r="CE16" s="1667"/>
      <c r="CF16" s="1667"/>
      <c r="CG16" s="1667"/>
      <c r="CH16" s="1704"/>
    </row>
    <row r="17" spans="1:86" ht="13.5" customHeight="1">
      <c r="A17" s="68"/>
      <c r="B17" s="1" t="s">
        <v>740</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2"/>
      <c r="AI17" s="5"/>
      <c r="AL17" s="5"/>
      <c r="AN17" s="280"/>
      <c r="AO17" s="357"/>
      <c r="AP17" s="265"/>
      <c r="AR17" s="102"/>
      <c r="AT17" s="5" t="s">
        <v>262</v>
      </c>
      <c r="AZ17" s="65" t="s">
        <v>2053</v>
      </c>
      <c r="BD17" s="383"/>
      <c r="BE17" s="384"/>
      <c r="BF17" s="5" t="s">
        <v>262</v>
      </c>
      <c r="BL17" s="65" t="s">
        <v>2053</v>
      </c>
      <c r="BS17" s="3089" t="b">
        <v>0</v>
      </c>
      <c r="BT17" s="3090"/>
      <c r="BU17" s="1667"/>
      <c r="BV17" s="1667"/>
      <c r="BW17" s="1667"/>
      <c r="BX17" s="1667"/>
      <c r="BY17" s="1667"/>
      <c r="BZ17" s="1667"/>
      <c r="CA17" s="1667"/>
      <c r="CB17" s="1667"/>
      <c r="CC17" s="1667"/>
      <c r="CD17" s="1667"/>
      <c r="CE17" s="1667"/>
      <c r="CF17" s="1667"/>
      <c r="CG17" s="1667"/>
      <c r="CH17" s="1704"/>
    </row>
    <row r="18" spans="1:86" ht="13.5" customHeight="1">
      <c r="A18" s="385"/>
      <c r="B18" s="3093" t="s">
        <v>49</v>
      </c>
      <c r="C18" s="3094"/>
      <c r="D18" s="3095"/>
      <c r="E18" s="3102" t="s">
        <v>254</v>
      </c>
      <c r="F18" s="3103"/>
      <c r="G18" s="3104"/>
      <c r="H18" s="2324" t="s">
        <v>50</v>
      </c>
      <c r="I18" s="2325"/>
      <c r="J18" s="2325"/>
      <c r="K18" s="2325"/>
      <c r="L18" s="2325"/>
      <c r="M18" s="2325"/>
      <c r="N18" s="2325"/>
      <c r="O18" s="2325"/>
      <c r="P18" s="2325"/>
      <c r="Q18" s="2325"/>
      <c r="R18" s="2325"/>
      <c r="S18" s="2325"/>
      <c r="T18" s="2325"/>
      <c r="U18" s="2325"/>
      <c r="V18" s="2325"/>
      <c r="W18" s="2326"/>
      <c r="X18" s="3111" t="s">
        <v>1005</v>
      </c>
      <c r="Y18" s="3112"/>
      <c r="Z18" s="3113"/>
      <c r="AA18" s="2324" t="s">
        <v>738</v>
      </c>
      <c r="AB18" s="2325"/>
      <c r="AC18" s="2325"/>
      <c r="AD18" s="2325"/>
      <c r="AE18" s="2325"/>
      <c r="AF18" s="2326"/>
      <c r="AG18" s="3120" t="s">
        <v>912</v>
      </c>
      <c r="AH18" s="2497"/>
      <c r="AI18" s="2497"/>
      <c r="AJ18" s="2497"/>
      <c r="AK18" s="2497"/>
      <c r="AL18" s="2497"/>
      <c r="AM18" s="2497"/>
      <c r="AN18" s="2497"/>
      <c r="AO18" s="2497"/>
      <c r="AP18" s="2497"/>
      <c r="AQ18" s="3121"/>
      <c r="AR18" s="102"/>
      <c r="AT18" s="2634" t="s">
        <v>263</v>
      </c>
      <c r="AU18" s="2635"/>
      <c r="AV18" s="2635"/>
      <c r="AW18" s="2636"/>
      <c r="AX18" s="2640"/>
      <c r="AY18" s="2641"/>
      <c r="AZ18" s="2641"/>
      <c r="BA18" s="2630" t="s">
        <v>1490</v>
      </c>
      <c r="BB18" s="2630"/>
      <c r="BC18" s="2631"/>
      <c r="BD18" s="383"/>
      <c r="BE18" s="384"/>
      <c r="BF18" s="2634" t="s">
        <v>263</v>
      </c>
      <c r="BG18" s="2635"/>
      <c r="BH18" s="2635"/>
      <c r="BI18" s="2636"/>
      <c r="BJ18" s="2640">
        <v>40</v>
      </c>
      <c r="BK18" s="2641"/>
      <c r="BL18" s="2641"/>
      <c r="BM18" s="2630" t="s">
        <v>1490</v>
      </c>
      <c r="BN18" s="2630"/>
      <c r="BO18" s="2631"/>
      <c r="BS18" s="3027" t="b">
        <v>0</v>
      </c>
      <c r="BT18" s="3028"/>
      <c r="BU18" s="1667"/>
      <c r="BV18" s="3065" t="s">
        <v>1009</v>
      </c>
      <c r="BW18" s="3065"/>
      <c r="BX18" s="3065"/>
      <c r="BY18" s="3065"/>
      <c r="BZ18" s="3065"/>
      <c r="CA18" s="3065"/>
      <c r="CB18" s="3065"/>
      <c r="CC18" s="3065"/>
      <c r="CD18" s="3065"/>
      <c r="CE18" s="3065"/>
      <c r="CF18" s="3065"/>
      <c r="CG18" s="1667"/>
      <c r="CH18" s="1704"/>
    </row>
    <row r="19" spans="1:86" ht="13.5" customHeight="1">
      <c r="A19" s="385"/>
      <c r="B19" s="3096"/>
      <c r="C19" s="3097"/>
      <c r="D19" s="3098"/>
      <c r="E19" s="3105"/>
      <c r="F19" s="3106"/>
      <c r="G19" s="3107"/>
      <c r="H19" s="2770" t="s">
        <v>255</v>
      </c>
      <c r="I19" s="2787"/>
      <c r="J19" s="3068" t="s">
        <v>256</v>
      </c>
      <c r="K19" s="2787"/>
      <c r="L19" s="3068" t="s">
        <v>257</v>
      </c>
      <c r="M19" s="2787"/>
      <c r="N19" s="3070" t="s">
        <v>913</v>
      </c>
      <c r="O19" s="3071"/>
      <c r="P19" s="3068" t="s">
        <v>258</v>
      </c>
      <c r="Q19" s="2787"/>
      <c r="R19" s="3068" t="s">
        <v>259</v>
      </c>
      <c r="S19" s="2787"/>
      <c r="T19" s="3068" t="s">
        <v>260</v>
      </c>
      <c r="U19" s="2787"/>
      <c r="V19" s="3076" t="s">
        <v>154</v>
      </c>
      <c r="W19" s="2100"/>
      <c r="X19" s="3114"/>
      <c r="Y19" s="3115"/>
      <c r="Z19" s="3116"/>
      <c r="AA19" s="1981" t="s">
        <v>154</v>
      </c>
      <c r="AB19" s="1982"/>
      <c r="AC19" s="3059"/>
      <c r="AD19" s="985" t="s">
        <v>708</v>
      </c>
      <c r="AE19" s="3062" t="s">
        <v>1841</v>
      </c>
      <c r="AF19" s="3063"/>
      <c r="AG19" s="3122"/>
      <c r="AH19" s="3123"/>
      <c r="AI19" s="3123"/>
      <c r="AJ19" s="3123"/>
      <c r="AK19" s="3123"/>
      <c r="AL19" s="3123"/>
      <c r="AM19" s="3123"/>
      <c r="AN19" s="3123"/>
      <c r="AO19" s="3123"/>
      <c r="AP19" s="3123"/>
      <c r="AQ19" s="3124"/>
      <c r="AR19" s="102"/>
      <c r="AT19" s="2637"/>
      <c r="AU19" s="2638"/>
      <c r="AV19" s="2638"/>
      <c r="AW19" s="2639"/>
      <c r="AX19" s="2642"/>
      <c r="AY19" s="2643"/>
      <c r="AZ19" s="2643"/>
      <c r="BA19" s="2632"/>
      <c r="BB19" s="2632"/>
      <c r="BC19" s="2633"/>
      <c r="BD19" s="383"/>
      <c r="BE19" s="384"/>
      <c r="BF19" s="2637"/>
      <c r="BG19" s="2638"/>
      <c r="BH19" s="2638"/>
      <c r="BI19" s="2639"/>
      <c r="BJ19" s="2642"/>
      <c r="BK19" s="2643"/>
      <c r="BL19" s="2643"/>
      <c r="BM19" s="2632"/>
      <c r="BN19" s="2632"/>
      <c r="BO19" s="2633"/>
      <c r="BS19" s="3027" t="b">
        <v>0</v>
      </c>
      <c r="BT19" s="3028"/>
      <c r="BU19" s="1667"/>
      <c r="BV19" s="1667"/>
      <c r="BW19" s="1667"/>
      <c r="BX19" s="1667"/>
      <c r="BY19" s="1671" t="s">
        <v>1010</v>
      </c>
      <c r="BZ19" s="1667"/>
      <c r="CA19" s="1667"/>
      <c r="CB19" s="1667"/>
      <c r="CC19" s="1667"/>
      <c r="CD19" s="1667"/>
      <c r="CE19" s="1667"/>
      <c r="CF19" s="1667"/>
      <c r="CG19" s="1667"/>
      <c r="CH19" s="1704"/>
    </row>
    <row r="20" spans="1:86" ht="13.5" customHeight="1">
      <c r="A20" s="385"/>
      <c r="B20" s="3096"/>
      <c r="C20" s="3097"/>
      <c r="D20" s="3098"/>
      <c r="E20" s="3105"/>
      <c r="F20" s="3106"/>
      <c r="G20" s="3107"/>
      <c r="H20" s="2783"/>
      <c r="I20" s="3066"/>
      <c r="J20" s="3064"/>
      <c r="K20" s="3066"/>
      <c r="L20" s="3064"/>
      <c r="M20" s="3066"/>
      <c r="N20" s="3072"/>
      <c r="O20" s="3073"/>
      <c r="P20" s="3064"/>
      <c r="Q20" s="3066"/>
      <c r="R20" s="3064"/>
      <c r="S20" s="3066"/>
      <c r="T20" s="3064"/>
      <c r="U20" s="3066"/>
      <c r="V20" s="3077"/>
      <c r="W20" s="2110"/>
      <c r="X20" s="3114"/>
      <c r="Y20" s="3115"/>
      <c r="Z20" s="3116"/>
      <c r="AA20" s="2108"/>
      <c r="AB20" s="2109"/>
      <c r="AC20" s="3060"/>
      <c r="AD20" s="869" t="s">
        <v>150</v>
      </c>
      <c r="AE20" s="3064" t="s">
        <v>151</v>
      </c>
      <c r="AF20" s="2784"/>
      <c r="AG20" s="3122"/>
      <c r="AH20" s="3123"/>
      <c r="AI20" s="3123"/>
      <c r="AJ20" s="3123"/>
      <c r="AK20" s="3123"/>
      <c r="AL20" s="3123"/>
      <c r="AM20" s="3123"/>
      <c r="AN20" s="3123"/>
      <c r="AO20" s="3123"/>
      <c r="AP20" s="3123"/>
      <c r="AQ20" s="3124"/>
      <c r="AR20" s="102"/>
      <c r="AT20" s="3081" t="s">
        <v>1496</v>
      </c>
      <c r="AU20" s="3082"/>
      <c r="AV20" s="3082"/>
      <c r="AW20" s="3083"/>
      <c r="AX20" s="2680">
        <f>AX27</f>
        <v>0</v>
      </c>
      <c r="AY20" s="1973"/>
      <c r="AZ20" s="1973"/>
      <c r="BA20" s="2630" t="s">
        <v>1490</v>
      </c>
      <c r="BB20" s="2630"/>
      <c r="BC20" s="2631"/>
      <c r="BD20" s="383"/>
      <c r="BE20" s="384"/>
      <c r="BF20" s="3081" t="s">
        <v>1496</v>
      </c>
      <c r="BG20" s="3082"/>
      <c r="BH20" s="3082"/>
      <c r="BI20" s="3083"/>
      <c r="BJ20" s="2680">
        <f>BJ27</f>
        <v>38</v>
      </c>
      <c r="BK20" s="1973"/>
      <c r="BL20" s="1973"/>
      <c r="BM20" s="2630" t="s">
        <v>1490</v>
      </c>
      <c r="BN20" s="2630"/>
      <c r="BO20" s="2631"/>
      <c r="BS20" s="3027" t="b">
        <v>0</v>
      </c>
      <c r="BT20" s="3028"/>
      <c r="BU20" s="1667"/>
      <c r="BV20" s="1667"/>
      <c r="BW20" s="1667"/>
      <c r="BX20" s="1667"/>
      <c r="BY20" s="1671" t="s">
        <v>1011</v>
      </c>
      <c r="BZ20" s="1667"/>
      <c r="CA20" s="1667"/>
      <c r="CB20" s="1667"/>
      <c r="CC20" s="1667"/>
      <c r="CD20" s="1667"/>
      <c r="CE20" s="1667"/>
      <c r="CF20" s="1667"/>
      <c r="CG20" s="1667"/>
      <c r="CH20" s="1704"/>
    </row>
    <row r="21" spans="1:86" ht="13.5" customHeight="1" thickBot="1">
      <c r="A21" s="68"/>
      <c r="B21" s="3099"/>
      <c r="C21" s="3100"/>
      <c r="D21" s="3101"/>
      <c r="E21" s="3108"/>
      <c r="F21" s="3109"/>
      <c r="G21" s="3110"/>
      <c r="H21" s="2773"/>
      <c r="I21" s="3067"/>
      <c r="J21" s="3069"/>
      <c r="K21" s="3067"/>
      <c r="L21" s="3069"/>
      <c r="M21" s="3067"/>
      <c r="N21" s="3074"/>
      <c r="O21" s="3075"/>
      <c r="P21" s="3069"/>
      <c r="Q21" s="3067"/>
      <c r="R21" s="3069"/>
      <c r="S21" s="3067"/>
      <c r="T21" s="3069"/>
      <c r="U21" s="3067"/>
      <c r="V21" s="3078"/>
      <c r="W21" s="2101"/>
      <c r="X21" s="3117"/>
      <c r="Y21" s="3118"/>
      <c r="Z21" s="3119"/>
      <c r="AA21" s="1983"/>
      <c r="AB21" s="1984"/>
      <c r="AC21" s="3061"/>
      <c r="AD21" s="986"/>
      <c r="AE21" s="3079" t="s">
        <v>261</v>
      </c>
      <c r="AF21" s="3080"/>
      <c r="AG21" s="3125"/>
      <c r="AH21" s="3126"/>
      <c r="AI21" s="3126"/>
      <c r="AJ21" s="3126"/>
      <c r="AK21" s="3126"/>
      <c r="AL21" s="3126"/>
      <c r="AM21" s="3126"/>
      <c r="AN21" s="3126"/>
      <c r="AO21" s="3126"/>
      <c r="AP21" s="3126"/>
      <c r="AQ21" s="3127"/>
      <c r="AR21" s="102"/>
      <c r="AT21" s="3084"/>
      <c r="AU21" s="3085"/>
      <c r="AV21" s="3085"/>
      <c r="AW21" s="3086"/>
      <c r="AX21" s="3087"/>
      <c r="AY21" s="3088"/>
      <c r="AZ21" s="3088"/>
      <c r="BA21" s="2632"/>
      <c r="BB21" s="2632"/>
      <c r="BC21" s="2633"/>
      <c r="BD21" s="383"/>
      <c r="BE21" s="384"/>
      <c r="BF21" s="3084"/>
      <c r="BG21" s="3085"/>
      <c r="BH21" s="3085"/>
      <c r="BI21" s="3086"/>
      <c r="BJ21" s="3087"/>
      <c r="BK21" s="3088"/>
      <c r="BL21" s="3088"/>
      <c r="BM21" s="2650"/>
      <c r="BN21" s="2650"/>
      <c r="BO21" s="3128"/>
      <c r="BS21" s="3027" t="b">
        <v>0</v>
      </c>
      <c r="BT21" s="3028"/>
      <c r="BU21" s="1667"/>
      <c r="BV21" s="1667"/>
      <c r="BW21" s="1667"/>
      <c r="BX21" s="1667"/>
      <c r="BY21" s="1667"/>
      <c r="BZ21" s="1667"/>
      <c r="CA21" s="1667"/>
      <c r="CB21" s="1667"/>
      <c r="CC21" s="1667"/>
      <c r="CD21" s="1667"/>
      <c r="CE21" s="1667"/>
      <c r="CF21" s="1667"/>
      <c r="CG21" s="1667"/>
      <c r="CH21" s="1704"/>
    </row>
    <row r="22" spans="1:86" ht="13.5" customHeight="1">
      <c r="A22" s="385"/>
      <c r="B22" s="1909" t="s">
        <v>914</v>
      </c>
      <c r="C22" s="1913"/>
      <c r="D22" s="820"/>
      <c r="E22" s="3056" t="s">
        <v>198</v>
      </c>
      <c r="F22" s="3057"/>
      <c r="G22" s="3058"/>
      <c r="H22" s="2952">
        <v>0</v>
      </c>
      <c r="I22" s="2942"/>
      <c r="J22" s="2941">
        <v>0</v>
      </c>
      <c r="K22" s="2942"/>
      <c r="L22" s="2941">
        <v>0</v>
      </c>
      <c r="M22" s="2942"/>
      <c r="N22" s="2941">
        <v>0</v>
      </c>
      <c r="O22" s="2942"/>
      <c r="P22" s="2941">
        <v>0</v>
      </c>
      <c r="Q22" s="2942"/>
      <c r="R22" s="2941">
        <v>2</v>
      </c>
      <c r="S22" s="2942"/>
      <c r="T22" s="2941">
        <v>0</v>
      </c>
      <c r="U22" s="2942"/>
      <c r="V22" s="2956">
        <f>SUM(P22:U22)</f>
        <v>2</v>
      </c>
      <c r="W22" s="2957"/>
      <c r="X22" s="3050" t="s">
        <v>149</v>
      </c>
      <c r="Y22" s="3051"/>
      <c r="Z22" s="3052"/>
      <c r="AA22" s="3050" t="s">
        <v>149</v>
      </c>
      <c r="AB22" s="3051"/>
      <c r="AC22" s="3053"/>
      <c r="AD22" s="386" t="s">
        <v>149</v>
      </c>
      <c r="AE22" s="3054" t="s">
        <v>915</v>
      </c>
      <c r="AF22" s="3055"/>
      <c r="AG22" s="387" t="s">
        <v>150</v>
      </c>
      <c r="AH22" s="3042" t="s">
        <v>916</v>
      </c>
      <c r="AI22" s="3042"/>
      <c r="AJ22" s="3042"/>
      <c r="AK22" s="3042"/>
      <c r="AL22" s="3042"/>
      <c r="AM22" s="3042"/>
      <c r="AN22" s="3042"/>
      <c r="AO22" s="3042"/>
      <c r="AP22" s="3042"/>
      <c r="AQ22" s="3043"/>
      <c r="AR22" s="102"/>
      <c r="AT22" s="2658" t="s">
        <v>261</v>
      </c>
      <c r="AU22" s="2659"/>
      <c r="AV22" s="2659"/>
      <c r="AW22" s="2660"/>
      <c r="AX22" s="3044" t="str">
        <f>IF(ISERROR(AX20/AX18),"",ROUNDDOWN(AX20/AX18,1))</f>
        <v/>
      </c>
      <c r="AY22" s="3045"/>
      <c r="AZ22" s="3045"/>
      <c r="BA22" s="2648" t="s">
        <v>149</v>
      </c>
      <c r="BB22" s="2648"/>
      <c r="BC22" s="2649"/>
      <c r="BD22" s="383"/>
      <c r="BE22" s="384"/>
      <c r="BF22" s="2658" t="s">
        <v>261</v>
      </c>
      <c r="BG22" s="2659"/>
      <c r="BH22" s="2659"/>
      <c r="BI22" s="2660"/>
      <c r="BJ22" s="3044">
        <f>IF(ISERROR(BJ20/BJ18),"",ROUNDDOWN(BJ20/BJ18,1))</f>
        <v>0.9</v>
      </c>
      <c r="BK22" s="3045"/>
      <c r="BL22" s="3045"/>
      <c r="BM22" s="2648" t="s">
        <v>149</v>
      </c>
      <c r="BN22" s="2648"/>
      <c r="BO22" s="2649"/>
      <c r="BS22" s="3027" t="b">
        <v>0</v>
      </c>
      <c r="BT22" s="3028"/>
      <c r="BU22" s="1667"/>
      <c r="BV22" s="1667" t="s">
        <v>1012</v>
      </c>
      <c r="BW22" s="1667"/>
      <c r="BX22" s="1667"/>
      <c r="BY22" s="1667"/>
      <c r="BZ22" s="1667"/>
      <c r="CA22" s="1667"/>
      <c r="CB22" s="1667"/>
      <c r="CC22" s="1667"/>
      <c r="CD22" s="1667"/>
      <c r="CE22" s="1667"/>
      <c r="CF22" s="1667"/>
      <c r="CG22" s="1667"/>
      <c r="CH22" s="1704"/>
    </row>
    <row r="23" spans="1:86" ht="13.5" customHeight="1" thickBot="1">
      <c r="A23" s="68"/>
      <c r="B23" s="3029" t="s">
        <v>917</v>
      </c>
      <c r="C23" s="3030"/>
      <c r="D23" s="3031"/>
      <c r="E23" s="3035">
        <v>90.6</v>
      </c>
      <c r="F23" s="3036"/>
      <c r="G23" s="3037"/>
      <c r="H23" s="2977"/>
      <c r="I23" s="2978"/>
      <c r="J23" s="2937"/>
      <c r="K23" s="2978"/>
      <c r="L23" s="2937"/>
      <c r="M23" s="2978"/>
      <c r="N23" s="2937"/>
      <c r="O23" s="2978"/>
      <c r="P23" s="2937"/>
      <c r="Q23" s="2978"/>
      <c r="R23" s="2937">
        <v>28</v>
      </c>
      <c r="S23" s="2978"/>
      <c r="T23" s="2937"/>
      <c r="U23" s="2978"/>
      <c r="V23" s="2998">
        <f>SUM(H23:U24)</f>
        <v>28</v>
      </c>
      <c r="W23" s="2999"/>
      <c r="X23" s="3002">
        <f>IF(V23=0,"",ROUNDDOWN(H23/3,1)+ROUNDDOWN((J23+L23)/6,1)+ROUNDDOWN(N23/15,1)+ROUNDDOWN((R23+T23)/30,1))</f>
        <v>0.9</v>
      </c>
      <c r="Y23" s="3003"/>
      <c r="Z23" s="3004"/>
      <c r="AA23" s="3008">
        <f>IF(AD23+AE24=0,"",AD23+AE24)</f>
        <v>1.9</v>
      </c>
      <c r="AB23" s="3009"/>
      <c r="AC23" s="3010"/>
      <c r="AD23" s="3014">
        <v>1</v>
      </c>
      <c r="AE23" s="3016">
        <v>2</v>
      </c>
      <c r="AF23" s="2081"/>
      <c r="AG23" s="1463" t="s">
        <v>151</v>
      </c>
      <c r="AH23" s="3048" t="s">
        <v>1621</v>
      </c>
      <c r="AI23" s="3048"/>
      <c r="AJ23" s="3048"/>
      <c r="AK23" s="3048"/>
      <c r="AL23" s="3048"/>
      <c r="AM23" s="3048"/>
      <c r="AN23" s="3048"/>
      <c r="AO23" s="3048"/>
      <c r="AP23" s="3048"/>
      <c r="AQ23" s="3049"/>
      <c r="AR23" s="102"/>
      <c r="AT23" s="2661"/>
      <c r="AU23" s="2662"/>
      <c r="AV23" s="2662"/>
      <c r="AW23" s="2477"/>
      <c r="AX23" s="3046"/>
      <c r="AY23" s="3047"/>
      <c r="AZ23" s="3047"/>
      <c r="BA23" s="2650"/>
      <c r="BB23" s="2650"/>
      <c r="BC23" s="2651"/>
      <c r="BD23" s="383"/>
      <c r="BE23" s="384"/>
      <c r="BF23" s="2661"/>
      <c r="BG23" s="2662"/>
      <c r="BH23" s="2662"/>
      <c r="BI23" s="2477"/>
      <c r="BJ23" s="3046"/>
      <c r="BK23" s="3047"/>
      <c r="BL23" s="3047"/>
      <c r="BM23" s="2650"/>
      <c r="BN23" s="2650"/>
      <c r="BO23" s="2651"/>
      <c r="BS23" s="1703"/>
      <c r="BT23" s="1667"/>
      <c r="BU23" s="1667"/>
      <c r="BV23" s="1667"/>
      <c r="BW23" s="1667"/>
      <c r="BX23" s="1667"/>
      <c r="BY23" s="1671" t="s">
        <v>1619</v>
      </c>
      <c r="BZ23" s="1667"/>
      <c r="CA23" s="1667"/>
      <c r="CB23" s="1667"/>
      <c r="CC23" s="1667"/>
      <c r="CD23" s="1667"/>
      <c r="CE23" s="1667"/>
      <c r="CF23" s="1667"/>
      <c r="CG23" s="1667"/>
      <c r="CH23" s="1704"/>
    </row>
    <row r="24" spans="1:86" ht="13.5" customHeight="1" thickBot="1">
      <c r="A24" s="68"/>
      <c r="B24" s="3032"/>
      <c r="C24" s="3033"/>
      <c r="D24" s="3034"/>
      <c r="E24" s="3038"/>
      <c r="F24" s="3039"/>
      <c r="G24" s="3040"/>
      <c r="H24" s="3041"/>
      <c r="I24" s="2997"/>
      <c r="J24" s="2996"/>
      <c r="K24" s="2997"/>
      <c r="L24" s="2996"/>
      <c r="M24" s="2997"/>
      <c r="N24" s="2996"/>
      <c r="O24" s="2997"/>
      <c r="P24" s="2996"/>
      <c r="Q24" s="2997"/>
      <c r="R24" s="2996"/>
      <c r="S24" s="2997"/>
      <c r="T24" s="2996"/>
      <c r="U24" s="2997"/>
      <c r="V24" s="3000"/>
      <c r="W24" s="3001"/>
      <c r="X24" s="3005"/>
      <c r="Y24" s="3006"/>
      <c r="Z24" s="3007"/>
      <c r="AA24" s="3011"/>
      <c r="AB24" s="3012"/>
      <c r="AC24" s="3013"/>
      <c r="AD24" s="3015"/>
      <c r="AE24" s="3017">
        <v>0.9</v>
      </c>
      <c r="AF24" s="3018"/>
      <c r="AG24" s="1464"/>
      <c r="AH24" s="3022"/>
      <c r="AI24" s="3022"/>
      <c r="AJ24" s="3022"/>
      <c r="AK24" s="3022"/>
      <c r="AL24" s="3022"/>
      <c r="AM24" s="3022"/>
      <c r="AN24" s="3022"/>
      <c r="AO24" s="3022"/>
      <c r="AP24" s="3022"/>
      <c r="AQ24" s="3023"/>
      <c r="AR24" s="102"/>
      <c r="AT24" s="2616" t="s">
        <v>2054</v>
      </c>
      <c r="AU24" s="2616"/>
      <c r="AV24" s="2616"/>
      <c r="AW24" s="2616"/>
      <c r="AX24" s="2616"/>
      <c r="AY24" s="2616"/>
      <c r="AZ24" s="2616"/>
      <c r="BA24" s="2616"/>
      <c r="BB24" s="2616"/>
      <c r="BC24" s="2616"/>
      <c r="BD24" s="577"/>
      <c r="BE24" s="578"/>
      <c r="BF24" s="2616" t="s">
        <v>2054</v>
      </c>
      <c r="BG24" s="2616"/>
      <c r="BH24" s="2616"/>
      <c r="BI24" s="2616"/>
      <c r="BJ24" s="2616"/>
      <c r="BK24" s="2616"/>
      <c r="BL24" s="2616"/>
      <c r="BM24" s="2616"/>
      <c r="BN24" s="2616"/>
      <c r="BO24" s="2616"/>
      <c r="BS24" s="1703"/>
      <c r="BT24" s="1667"/>
      <c r="BU24" s="1667"/>
      <c r="BV24" s="1667"/>
      <c r="BW24" s="1667"/>
      <c r="BX24" s="1667"/>
      <c r="BY24" s="1671" t="s">
        <v>1620</v>
      </c>
      <c r="BZ24" s="1667"/>
      <c r="CA24" s="1667"/>
      <c r="CB24" s="1667"/>
      <c r="CC24" s="1667"/>
      <c r="CD24" s="1667"/>
      <c r="CE24" s="1667"/>
      <c r="CF24" s="1667"/>
      <c r="CG24" s="1667"/>
      <c r="CH24" s="1704"/>
    </row>
    <row r="25" spans="1:86" ht="13.5" customHeight="1" thickTop="1">
      <c r="A25" s="385"/>
      <c r="B25" s="3155"/>
      <c r="C25" s="3156"/>
      <c r="D25" s="3157"/>
      <c r="E25" s="2990"/>
      <c r="F25" s="2991"/>
      <c r="G25" s="2992"/>
      <c r="H25" s="2993">
        <v>0</v>
      </c>
      <c r="I25" s="2994"/>
      <c r="J25" s="2995">
        <v>0</v>
      </c>
      <c r="K25" s="2994"/>
      <c r="L25" s="2995">
        <v>0</v>
      </c>
      <c r="M25" s="2994"/>
      <c r="N25" s="2995">
        <v>0</v>
      </c>
      <c r="O25" s="2994"/>
      <c r="P25" s="2995">
        <v>0</v>
      </c>
      <c r="Q25" s="2994"/>
      <c r="R25" s="2995">
        <v>0</v>
      </c>
      <c r="S25" s="2994"/>
      <c r="T25" s="2995">
        <v>0</v>
      </c>
      <c r="U25" s="2994"/>
      <c r="V25" s="2905">
        <f>SUM(H25:U25)</f>
        <v>0</v>
      </c>
      <c r="W25" s="2907"/>
      <c r="X25" s="2958">
        <f>ROUNDDOWN(H26/3,1)+IF($BS$15=TRUE,ROUNDDOWN(J26/6,1),ROUNDDOWN(J26/5,1))+ROUNDDOWN(L26/6,1)+IF($BS$17=TRUE,ROUNDDOWN(N26/20,1),ROUNDDOWN(N26/6,1))+IF($BS$19=TRUE,ROUNDDOWN(P26/20,1),ROUNDDOWN(P26/15,1))+IF($BS$21=TRUE,ROUNDDOWN((R26+T26)/30,1),ROUNDDOWN((R26+T26)/25,1))</f>
        <v>0</v>
      </c>
      <c r="Y25" s="2959"/>
      <c r="Z25" s="2960"/>
      <c r="AA25" s="3019" t="str">
        <f>IF(AD25+AE27=0,"",AD25+AE27)</f>
        <v/>
      </c>
      <c r="AB25" s="3020"/>
      <c r="AC25" s="3021"/>
      <c r="AD25" s="2869"/>
      <c r="AE25" s="2872"/>
      <c r="AF25" s="2873"/>
      <c r="AG25" s="388" t="s">
        <v>150</v>
      </c>
      <c r="AH25" s="2876"/>
      <c r="AI25" s="2876"/>
      <c r="AJ25" s="2876"/>
      <c r="AK25" s="2876"/>
      <c r="AL25" s="2876"/>
      <c r="AM25" s="2876"/>
      <c r="AN25" s="2876"/>
      <c r="AO25" s="2876"/>
      <c r="AP25" s="2876"/>
      <c r="AQ25" s="2877"/>
      <c r="AR25" s="102"/>
      <c r="AT25" s="2617"/>
      <c r="AU25" s="2617"/>
      <c r="AV25" s="2617"/>
      <c r="AW25" s="2617"/>
      <c r="AX25" s="2617"/>
      <c r="AY25" s="2617"/>
      <c r="AZ25" s="2617"/>
      <c r="BA25" s="2617"/>
      <c r="BB25" s="2617"/>
      <c r="BC25" s="2617"/>
      <c r="BD25" s="577"/>
      <c r="BE25" s="578"/>
      <c r="BF25" s="2617"/>
      <c r="BG25" s="2617"/>
      <c r="BH25" s="2617"/>
      <c r="BI25" s="2617"/>
      <c r="BJ25" s="2617"/>
      <c r="BK25" s="2617"/>
      <c r="BL25" s="2617"/>
      <c r="BM25" s="2617"/>
      <c r="BN25" s="2617"/>
      <c r="BO25" s="2617"/>
      <c r="BS25" s="1703"/>
      <c r="BT25" s="1667"/>
      <c r="BU25" s="1667"/>
      <c r="BV25" s="1667"/>
      <c r="BW25" s="1667"/>
      <c r="BX25" s="1667"/>
      <c r="BY25" s="1667"/>
      <c r="BZ25" s="1667"/>
      <c r="CA25" s="1667"/>
      <c r="CB25" s="1667"/>
      <c r="CC25" s="1667"/>
      <c r="CD25" s="1667"/>
      <c r="CE25" s="1667"/>
      <c r="CF25" s="1667"/>
      <c r="CG25" s="1667"/>
      <c r="CH25" s="1704"/>
    </row>
    <row r="26" spans="1:86" ht="13.5" customHeight="1" thickBot="1">
      <c r="A26" s="68"/>
      <c r="B26" s="3158"/>
      <c r="C26" s="3159"/>
      <c r="D26" s="3160"/>
      <c r="E26" s="2144"/>
      <c r="F26" s="2145"/>
      <c r="G26" s="2146"/>
      <c r="H26" s="2977"/>
      <c r="I26" s="2978"/>
      <c r="J26" s="2937"/>
      <c r="K26" s="2978"/>
      <c r="L26" s="2937"/>
      <c r="M26" s="2978"/>
      <c r="N26" s="2937"/>
      <c r="O26" s="2978"/>
      <c r="P26" s="2937"/>
      <c r="Q26" s="2978"/>
      <c r="R26" s="2937"/>
      <c r="S26" s="2978"/>
      <c r="T26" s="2937"/>
      <c r="U26" s="2978"/>
      <c r="V26" s="2898">
        <f>SUM(H26:U27)</f>
        <v>0</v>
      </c>
      <c r="W26" s="2939"/>
      <c r="X26" s="2958"/>
      <c r="Y26" s="2959"/>
      <c r="Z26" s="2960"/>
      <c r="AA26" s="2967"/>
      <c r="AB26" s="2968"/>
      <c r="AC26" s="2969"/>
      <c r="AD26" s="2870"/>
      <c r="AE26" s="2874"/>
      <c r="AF26" s="2875"/>
      <c r="AG26" s="1463" t="s">
        <v>151</v>
      </c>
      <c r="AH26" s="2878"/>
      <c r="AI26" s="2878"/>
      <c r="AJ26" s="2878"/>
      <c r="AK26" s="2878"/>
      <c r="AL26" s="2878"/>
      <c r="AM26" s="2878"/>
      <c r="AN26" s="2878"/>
      <c r="AO26" s="2878"/>
      <c r="AP26" s="2878"/>
      <c r="AQ26" s="2879"/>
      <c r="AR26" s="102"/>
      <c r="AT26" s="2610"/>
      <c r="AU26" s="2611"/>
      <c r="AV26" s="2611"/>
      <c r="AW26" s="2612"/>
      <c r="AX26" s="3024" t="s">
        <v>2055</v>
      </c>
      <c r="AY26" s="3025"/>
      <c r="AZ26" s="3025"/>
      <c r="BA26" s="3025"/>
      <c r="BB26" s="3025"/>
      <c r="BC26" s="3026"/>
      <c r="BD26" s="383"/>
      <c r="BE26" s="384"/>
      <c r="BF26" s="2610"/>
      <c r="BG26" s="2611"/>
      <c r="BH26" s="2611"/>
      <c r="BI26" s="2612"/>
      <c r="BJ26" s="3024" t="s">
        <v>2055</v>
      </c>
      <c r="BK26" s="3025"/>
      <c r="BL26" s="3025"/>
      <c r="BM26" s="3025"/>
      <c r="BN26" s="3025"/>
      <c r="BO26" s="3026"/>
      <c r="BS26" s="1703"/>
      <c r="BT26" s="1667"/>
      <c r="BU26" s="1667"/>
      <c r="BV26" s="1667"/>
      <c r="BW26" s="1667"/>
      <c r="BX26" s="1667"/>
      <c r="BY26" s="1671"/>
      <c r="BZ26" s="1667"/>
      <c r="CA26" s="1667"/>
      <c r="CB26" s="1667"/>
      <c r="CC26" s="1667"/>
      <c r="CD26" s="1667"/>
      <c r="CE26" s="1667"/>
      <c r="CF26" s="1667"/>
      <c r="CG26" s="1667"/>
      <c r="CH26" s="1704"/>
    </row>
    <row r="27" spans="1:86" ht="13.5" customHeight="1" thickBot="1">
      <c r="A27" s="68"/>
      <c r="B27" s="3161"/>
      <c r="C27" s="3162"/>
      <c r="D27" s="3163"/>
      <c r="E27" s="2949"/>
      <c r="F27" s="2950"/>
      <c r="G27" s="2951"/>
      <c r="H27" s="2979"/>
      <c r="I27" s="2980"/>
      <c r="J27" s="2938"/>
      <c r="K27" s="2980"/>
      <c r="L27" s="2938"/>
      <c r="M27" s="2980"/>
      <c r="N27" s="2938"/>
      <c r="O27" s="2980"/>
      <c r="P27" s="2938"/>
      <c r="Q27" s="2980"/>
      <c r="R27" s="2938"/>
      <c r="S27" s="2980"/>
      <c r="T27" s="2938"/>
      <c r="U27" s="2980"/>
      <c r="V27" s="2900"/>
      <c r="W27" s="2940"/>
      <c r="X27" s="2961"/>
      <c r="Y27" s="2962"/>
      <c r="Z27" s="2963"/>
      <c r="AA27" s="2970"/>
      <c r="AB27" s="2971"/>
      <c r="AC27" s="2972"/>
      <c r="AD27" s="2871"/>
      <c r="AE27" s="2880">
        <v>0</v>
      </c>
      <c r="AF27" s="2881"/>
      <c r="AG27" s="389"/>
      <c r="AH27" s="2849"/>
      <c r="AI27" s="2849"/>
      <c r="AJ27" s="2849"/>
      <c r="AK27" s="2849"/>
      <c r="AL27" s="2849"/>
      <c r="AM27" s="2849"/>
      <c r="AN27" s="2849"/>
      <c r="AO27" s="2849"/>
      <c r="AP27" s="2849"/>
      <c r="AQ27" s="2850"/>
      <c r="AR27" s="102"/>
      <c r="AT27" s="2582">
        <f>COUNTA(AX28:AZ33)</f>
        <v>1</v>
      </c>
      <c r="AU27" s="2583"/>
      <c r="AV27" s="2583"/>
      <c r="AW27" s="2583"/>
      <c r="AX27" s="2984">
        <f>SUM(AX28:AZ42)</f>
        <v>0</v>
      </c>
      <c r="AY27" s="2984"/>
      <c r="AZ27" s="2985"/>
      <c r="BA27" s="390" t="s">
        <v>582</v>
      </c>
      <c r="BB27" s="391"/>
      <c r="BC27" s="392"/>
      <c r="BD27" s="383"/>
      <c r="BE27" s="384"/>
      <c r="BF27" s="2582">
        <f>COUNTA(BJ28:BL42)</f>
        <v>3</v>
      </c>
      <c r="BG27" s="2583"/>
      <c r="BH27" s="2583"/>
      <c r="BI27" s="2583"/>
      <c r="BJ27" s="2984">
        <f>SUM(BJ28:BL42)</f>
        <v>38</v>
      </c>
      <c r="BK27" s="2984"/>
      <c r="BL27" s="2985"/>
      <c r="BM27" s="390" t="s">
        <v>582</v>
      </c>
      <c r="BN27" s="391"/>
      <c r="BO27" s="392"/>
      <c r="BS27" s="1703"/>
      <c r="BT27" s="1667"/>
      <c r="BU27" s="1667"/>
      <c r="BV27" s="1667" t="s">
        <v>2156</v>
      </c>
      <c r="BW27" s="1667"/>
      <c r="BX27" s="1667"/>
      <c r="BY27" s="1671"/>
      <c r="BZ27" s="1667"/>
      <c r="CA27" s="1667"/>
      <c r="CB27" s="1667"/>
      <c r="CC27" s="1667"/>
      <c r="CD27" s="1667"/>
      <c r="CE27" s="1667"/>
      <c r="CF27" s="1667"/>
      <c r="CG27" s="1667"/>
      <c r="CH27" s="1704"/>
    </row>
    <row r="28" spans="1:86" ht="13.5" customHeight="1">
      <c r="A28" s="385"/>
      <c r="B28" s="3164"/>
      <c r="C28" s="3165"/>
      <c r="D28" s="3166"/>
      <c r="E28" s="2141"/>
      <c r="F28" s="2142"/>
      <c r="G28" s="2143"/>
      <c r="H28" s="2952">
        <v>0</v>
      </c>
      <c r="I28" s="2942"/>
      <c r="J28" s="2941">
        <v>0</v>
      </c>
      <c r="K28" s="2942"/>
      <c r="L28" s="2941">
        <v>0</v>
      </c>
      <c r="M28" s="2942"/>
      <c r="N28" s="2941">
        <v>0</v>
      </c>
      <c r="O28" s="2942"/>
      <c r="P28" s="2941">
        <v>0</v>
      </c>
      <c r="Q28" s="2942"/>
      <c r="R28" s="2941">
        <v>0</v>
      </c>
      <c r="S28" s="2942"/>
      <c r="T28" s="2941">
        <v>0</v>
      </c>
      <c r="U28" s="2943"/>
      <c r="V28" s="2956">
        <f>SUM(H28:U28)</f>
        <v>0</v>
      </c>
      <c r="W28" s="2957"/>
      <c r="X28" s="2958">
        <f>ROUNDDOWN(H29/3,1)+IF($BS$15=TRUE,ROUNDDOWN(J29/6,1),ROUNDDOWN(J29/5,1))+ROUNDDOWN(L29/6,1)+IF($BS$17=TRUE,ROUNDDOWN(N29/20,1),ROUNDDOWN(N29/6,1))+IF($BS$19=TRUE,ROUNDDOWN(P29/20,1),ROUNDDOWN(P29/15,1))+IF($BS$21=TRUE,ROUNDDOWN((R29+T29)/30,1),ROUNDDOWN((R29+T29)/25,1))</f>
        <v>0</v>
      </c>
      <c r="Y28" s="2959"/>
      <c r="Z28" s="2960"/>
      <c r="AA28" s="2964" t="str">
        <f>IF(AD28+AE30=0,"",AD28+AE30)</f>
        <v/>
      </c>
      <c r="AB28" s="2965"/>
      <c r="AC28" s="2966"/>
      <c r="AD28" s="2953"/>
      <c r="AE28" s="2929"/>
      <c r="AF28" s="2930"/>
      <c r="AG28" s="387" t="s">
        <v>150</v>
      </c>
      <c r="AH28" s="2931"/>
      <c r="AI28" s="2931"/>
      <c r="AJ28" s="2931"/>
      <c r="AK28" s="2931"/>
      <c r="AL28" s="2931"/>
      <c r="AM28" s="2931"/>
      <c r="AN28" s="2931"/>
      <c r="AO28" s="2931"/>
      <c r="AP28" s="2931"/>
      <c r="AQ28" s="2932"/>
      <c r="AR28" s="102"/>
      <c r="AT28" s="2423">
        <v>1</v>
      </c>
      <c r="AU28" s="2424"/>
      <c r="AV28" s="2424"/>
      <c r="AW28" s="2425"/>
      <c r="AX28" s="2975"/>
      <c r="AY28" s="2976"/>
      <c r="AZ28" s="2976"/>
      <c r="BA28" s="694" t="s">
        <v>582</v>
      </c>
      <c r="BB28" s="695"/>
      <c r="BC28" s="393"/>
      <c r="BD28" s="383"/>
      <c r="BE28" s="384"/>
      <c r="BF28" s="2423">
        <v>1</v>
      </c>
      <c r="BG28" s="2424"/>
      <c r="BH28" s="2424"/>
      <c r="BI28" s="2425"/>
      <c r="BJ28" s="2975">
        <v>20</v>
      </c>
      <c r="BK28" s="2976"/>
      <c r="BL28" s="2976"/>
      <c r="BM28" s="694" t="s">
        <v>582</v>
      </c>
      <c r="BN28" s="695"/>
      <c r="BO28" s="393"/>
      <c r="BS28" s="1703"/>
      <c r="BT28" s="1667"/>
      <c r="BU28" s="1667"/>
      <c r="BV28" s="1667"/>
      <c r="BW28" s="1667"/>
      <c r="BX28" s="1667"/>
      <c r="BY28" s="1671" t="s">
        <v>2046</v>
      </c>
      <c r="BZ28" s="1667"/>
      <c r="CA28" s="1667"/>
      <c r="CB28" s="1667"/>
      <c r="CC28" s="1667"/>
      <c r="CD28" s="1667"/>
      <c r="CE28" s="1667"/>
      <c r="CF28" s="1667"/>
      <c r="CG28" s="1667"/>
      <c r="CH28" s="1704"/>
    </row>
    <row r="29" spans="1:86" ht="13.5" customHeight="1">
      <c r="A29" s="68"/>
      <c r="B29" s="3158"/>
      <c r="C29" s="3159"/>
      <c r="D29" s="3160"/>
      <c r="E29" s="2144"/>
      <c r="F29" s="2145"/>
      <c r="G29" s="2146"/>
      <c r="H29" s="2933"/>
      <c r="I29" s="2934"/>
      <c r="J29" s="2934"/>
      <c r="K29" s="2934"/>
      <c r="L29" s="2934"/>
      <c r="M29" s="2934"/>
      <c r="N29" s="2934"/>
      <c r="O29" s="2934"/>
      <c r="P29" s="2934"/>
      <c r="Q29" s="2934"/>
      <c r="R29" s="2934"/>
      <c r="S29" s="2934"/>
      <c r="T29" s="2934"/>
      <c r="U29" s="2937"/>
      <c r="V29" s="2898">
        <f>SUM(H29:U30)</f>
        <v>0</v>
      </c>
      <c r="W29" s="2939"/>
      <c r="X29" s="2958"/>
      <c r="Y29" s="2959"/>
      <c r="Z29" s="2960"/>
      <c r="AA29" s="2967"/>
      <c r="AB29" s="2968"/>
      <c r="AC29" s="2969"/>
      <c r="AD29" s="2870"/>
      <c r="AE29" s="2874"/>
      <c r="AF29" s="2875"/>
      <c r="AG29" s="1463" t="s">
        <v>151</v>
      </c>
      <c r="AH29" s="2878"/>
      <c r="AI29" s="2878"/>
      <c r="AJ29" s="2878"/>
      <c r="AK29" s="2878"/>
      <c r="AL29" s="2878"/>
      <c r="AM29" s="2878"/>
      <c r="AN29" s="2878"/>
      <c r="AO29" s="2878"/>
      <c r="AP29" s="2878"/>
      <c r="AQ29" s="2879"/>
      <c r="AR29" s="102"/>
      <c r="AT29" s="2423">
        <v>2</v>
      </c>
      <c r="AU29" s="2424"/>
      <c r="AV29" s="2424"/>
      <c r="AW29" s="2425"/>
      <c r="AX29" s="2975"/>
      <c r="AY29" s="2976"/>
      <c r="AZ29" s="2976"/>
      <c r="BA29" s="694" t="s">
        <v>582</v>
      </c>
      <c r="BB29" s="394"/>
      <c r="BC29" s="395"/>
      <c r="BD29" s="383"/>
      <c r="BE29" s="384"/>
      <c r="BF29" s="2423">
        <v>2</v>
      </c>
      <c r="BG29" s="2424"/>
      <c r="BH29" s="2424"/>
      <c r="BI29" s="2425"/>
      <c r="BJ29" s="2975">
        <v>10</v>
      </c>
      <c r="BK29" s="2976"/>
      <c r="BL29" s="2976"/>
      <c r="BM29" s="694" t="s">
        <v>582</v>
      </c>
      <c r="BN29" s="394"/>
      <c r="BO29" s="395"/>
      <c r="BS29" s="1703"/>
      <c r="BT29" s="1667"/>
      <c r="BU29" s="1667"/>
      <c r="BV29" s="1667"/>
      <c r="BW29" s="1667"/>
      <c r="BX29" s="1667"/>
      <c r="BY29" s="1671" t="s">
        <v>2047</v>
      </c>
      <c r="BZ29" s="1667"/>
      <c r="CA29" s="1667"/>
      <c r="CB29" s="1667"/>
      <c r="CC29" s="1667"/>
      <c r="CD29" s="1667"/>
      <c r="CE29" s="1667"/>
      <c r="CF29" s="1667"/>
      <c r="CG29" s="1667"/>
      <c r="CH29" s="1704"/>
    </row>
    <row r="30" spans="1:86" ht="13.5" customHeight="1">
      <c r="A30" s="68"/>
      <c r="B30" s="3161"/>
      <c r="C30" s="3162"/>
      <c r="D30" s="3163"/>
      <c r="E30" s="2949"/>
      <c r="F30" s="2950"/>
      <c r="G30" s="2951"/>
      <c r="H30" s="2935"/>
      <c r="I30" s="2936"/>
      <c r="J30" s="2936"/>
      <c r="K30" s="2936"/>
      <c r="L30" s="2936"/>
      <c r="M30" s="2936"/>
      <c r="N30" s="2936"/>
      <c r="O30" s="2936"/>
      <c r="P30" s="2936"/>
      <c r="Q30" s="2936"/>
      <c r="R30" s="2936"/>
      <c r="S30" s="2936"/>
      <c r="T30" s="2936"/>
      <c r="U30" s="2938"/>
      <c r="V30" s="2900"/>
      <c r="W30" s="2940"/>
      <c r="X30" s="2961"/>
      <c r="Y30" s="2962"/>
      <c r="Z30" s="2963"/>
      <c r="AA30" s="2970"/>
      <c r="AB30" s="2971"/>
      <c r="AC30" s="2972"/>
      <c r="AD30" s="2871"/>
      <c r="AE30" s="2880">
        <v>0</v>
      </c>
      <c r="AF30" s="2881"/>
      <c r="AG30" s="389"/>
      <c r="AH30" s="2849"/>
      <c r="AI30" s="2849"/>
      <c r="AJ30" s="2849"/>
      <c r="AK30" s="2849"/>
      <c r="AL30" s="2849"/>
      <c r="AM30" s="2849"/>
      <c r="AN30" s="2849"/>
      <c r="AO30" s="2849"/>
      <c r="AP30" s="2849"/>
      <c r="AQ30" s="2850"/>
      <c r="AR30" s="102"/>
      <c r="AT30" s="2423">
        <v>3</v>
      </c>
      <c r="AU30" s="2424"/>
      <c r="AV30" s="2424"/>
      <c r="AW30" s="2425"/>
      <c r="AX30" s="2975"/>
      <c r="AY30" s="2976"/>
      <c r="AZ30" s="2976"/>
      <c r="BA30" s="694" t="s">
        <v>582</v>
      </c>
      <c r="BB30" s="394"/>
      <c r="BC30" s="395"/>
      <c r="BD30" s="383"/>
      <c r="BE30" s="384"/>
      <c r="BF30" s="2423">
        <v>3</v>
      </c>
      <c r="BG30" s="2424"/>
      <c r="BH30" s="2424"/>
      <c r="BI30" s="2425"/>
      <c r="BJ30" s="2975">
        <v>8</v>
      </c>
      <c r="BK30" s="2976"/>
      <c r="BL30" s="2976"/>
      <c r="BM30" s="694" t="s">
        <v>582</v>
      </c>
      <c r="BN30" s="394"/>
      <c r="BO30" s="395"/>
      <c r="BS30" s="1703"/>
      <c r="BT30" s="1667"/>
      <c r="BU30" s="1667"/>
      <c r="BV30" s="1667"/>
      <c r="BW30" s="1667"/>
      <c r="BX30" s="1667"/>
      <c r="BY30" s="1667"/>
      <c r="BZ30" s="1667"/>
      <c r="CA30" s="1667"/>
      <c r="CB30" s="1667"/>
      <c r="CC30" s="1667"/>
      <c r="CD30" s="1667"/>
      <c r="CE30" s="1667"/>
      <c r="CF30" s="1667"/>
      <c r="CG30" s="1667"/>
      <c r="CH30" s="1704"/>
    </row>
    <row r="31" spans="1:86" ht="13.5" customHeight="1">
      <c r="A31" s="385"/>
      <c r="B31" s="3164"/>
      <c r="C31" s="3165"/>
      <c r="D31" s="3166"/>
      <c r="E31" s="2141"/>
      <c r="F31" s="2142"/>
      <c r="G31" s="2143"/>
      <c r="H31" s="2952">
        <v>0</v>
      </c>
      <c r="I31" s="2942"/>
      <c r="J31" s="2941">
        <v>0</v>
      </c>
      <c r="K31" s="2942"/>
      <c r="L31" s="2941">
        <v>0</v>
      </c>
      <c r="M31" s="2942"/>
      <c r="N31" s="2941">
        <v>0</v>
      </c>
      <c r="O31" s="2942"/>
      <c r="P31" s="2941">
        <v>0</v>
      </c>
      <c r="Q31" s="2942"/>
      <c r="R31" s="2941">
        <v>0</v>
      </c>
      <c r="S31" s="2942"/>
      <c r="T31" s="2941">
        <v>0</v>
      </c>
      <c r="U31" s="2943"/>
      <c r="V31" s="2956">
        <f>SUM(H31:U31)</f>
        <v>0</v>
      </c>
      <c r="W31" s="2957"/>
      <c r="X31" s="2958">
        <f>ROUNDDOWN(H32/3,1)+IF($BS$15=TRUE,ROUNDDOWN(J32/6,1),ROUNDDOWN(J32/5,1))+ROUNDDOWN(L32/6,1)+IF($BS$17=TRUE,ROUNDDOWN(N32/20,1),ROUNDDOWN(N32/6,1))+IF($BS$19=TRUE,ROUNDDOWN(P32/20,1),ROUNDDOWN(P32/15,1))+IF($BS$21=TRUE,ROUNDDOWN((R32+T32)/30,1),ROUNDDOWN((R32+T32)/25,1))</f>
        <v>0</v>
      </c>
      <c r="Y31" s="2959"/>
      <c r="Z31" s="2960"/>
      <c r="AA31" s="2964" t="str">
        <f>IF(AD31+AE33=0,"",AD31+AE33)</f>
        <v/>
      </c>
      <c r="AB31" s="2965"/>
      <c r="AC31" s="2966"/>
      <c r="AD31" s="2953"/>
      <c r="AE31" s="2929"/>
      <c r="AF31" s="2930"/>
      <c r="AG31" s="387" t="s">
        <v>150</v>
      </c>
      <c r="AH31" s="2931"/>
      <c r="AI31" s="2931"/>
      <c r="AJ31" s="2931"/>
      <c r="AK31" s="2931"/>
      <c r="AL31" s="2931"/>
      <c r="AM31" s="2931"/>
      <c r="AN31" s="2931"/>
      <c r="AO31" s="2931"/>
      <c r="AP31" s="2931"/>
      <c r="AQ31" s="2932"/>
      <c r="AR31" s="102"/>
      <c r="AT31" s="2423">
        <v>4</v>
      </c>
      <c r="AU31" s="2424"/>
      <c r="AV31" s="2424"/>
      <c r="AW31" s="2425"/>
      <c r="AX31" s="2975"/>
      <c r="AY31" s="2976"/>
      <c r="AZ31" s="2976"/>
      <c r="BA31" s="694" t="s">
        <v>582</v>
      </c>
      <c r="BB31" s="394"/>
      <c r="BC31" s="395"/>
      <c r="BD31" s="383"/>
      <c r="BE31" s="384"/>
      <c r="BF31" s="2423">
        <v>4</v>
      </c>
      <c r="BG31" s="2424"/>
      <c r="BH31" s="2424"/>
      <c r="BI31" s="2425"/>
      <c r="BJ31" s="2975"/>
      <c r="BK31" s="2976"/>
      <c r="BL31" s="2976"/>
      <c r="BM31" s="694" t="s">
        <v>582</v>
      </c>
      <c r="BN31" s="394"/>
      <c r="BO31" s="395"/>
      <c r="BS31" s="1703"/>
      <c r="BT31" s="1667"/>
      <c r="BU31" s="1667"/>
      <c r="BV31" s="1667"/>
      <c r="BW31" s="1667"/>
      <c r="BX31" s="1667"/>
      <c r="BY31" s="1667"/>
      <c r="BZ31" s="1667"/>
      <c r="CA31" s="1667"/>
      <c r="CB31" s="1667"/>
      <c r="CC31" s="1667"/>
      <c r="CD31" s="1667"/>
      <c r="CE31" s="1667"/>
      <c r="CF31" s="1667"/>
      <c r="CG31" s="1667"/>
      <c r="CH31" s="1704"/>
    </row>
    <row r="32" spans="1:86" ht="13.5" customHeight="1" thickBot="1">
      <c r="A32" s="68"/>
      <c r="B32" s="3158"/>
      <c r="C32" s="3159"/>
      <c r="D32" s="3160"/>
      <c r="E32" s="2144"/>
      <c r="F32" s="2145"/>
      <c r="G32" s="2146"/>
      <c r="H32" s="2933"/>
      <c r="I32" s="2934"/>
      <c r="J32" s="2934"/>
      <c r="K32" s="2934"/>
      <c r="L32" s="2934"/>
      <c r="M32" s="2934"/>
      <c r="N32" s="2934"/>
      <c r="O32" s="2934"/>
      <c r="P32" s="2934"/>
      <c r="Q32" s="2934"/>
      <c r="R32" s="2934"/>
      <c r="S32" s="2934"/>
      <c r="T32" s="2934"/>
      <c r="U32" s="2937"/>
      <c r="V32" s="2898">
        <f>SUM(H32:U33)</f>
        <v>0</v>
      </c>
      <c r="W32" s="2939"/>
      <c r="X32" s="2958"/>
      <c r="Y32" s="2959"/>
      <c r="Z32" s="2960"/>
      <c r="AA32" s="2967"/>
      <c r="AB32" s="2968"/>
      <c r="AC32" s="2969"/>
      <c r="AD32" s="2870"/>
      <c r="AE32" s="2874"/>
      <c r="AF32" s="2875"/>
      <c r="AG32" s="1463" t="s">
        <v>151</v>
      </c>
      <c r="AH32" s="2878"/>
      <c r="AI32" s="2878"/>
      <c r="AJ32" s="2878"/>
      <c r="AK32" s="2878"/>
      <c r="AL32" s="2878"/>
      <c r="AM32" s="2878"/>
      <c r="AN32" s="2878"/>
      <c r="AO32" s="2878"/>
      <c r="AP32" s="2878"/>
      <c r="AQ32" s="2879"/>
      <c r="AR32" s="102"/>
      <c r="AT32" s="2423">
        <v>5</v>
      </c>
      <c r="AU32" s="2424"/>
      <c r="AV32" s="2424"/>
      <c r="AW32" s="2425"/>
      <c r="AX32" s="2975"/>
      <c r="AY32" s="2976"/>
      <c r="AZ32" s="2976"/>
      <c r="BA32" s="694" t="s">
        <v>582</v>
      </c>
      <c r="BB32" s="394"/>
      <c r="BC32" s="395"/>
      <c r="BD32" s="383"/>
      <c r="BE32" s="384"/>
      <c r="BF32" s="2423">
        <v>5</v>
      </c>
      <c r="BG32" s="2424"/>
      <c r="BH32" s="2424"/>
      <c r="BI32" s="2425"/>
      <c r="BJ32" s="2975"/>
      <c r="BK32" s="2976"/>
      <c r="BL32" s="2976"/>
      <c r="BM32" s="694" t="s">
        <v>582</v>
      </c>
      <c r="BN32" s="394"/>
      <c r="BO32" s="395"/>
      <c r="BS32" s="2981" t="s">
        <v>2342</v>
      </c>
      <c r="BT32" s="2982"/>
      <c r="BU32" s="2982"/>
      <c r="BV32" s="2982"/>
      <c r="BW32" s="2982"/>
      <c r="BX32" s="2982"/>
      <c r="BY32" s="2982"/>
      <c r="BZ32" s="2982"/>
      <c r="CA32" s="2982"/>
      <c r="CB32" s="2982"/>
      <c r="CC32" s="2982"/>
      <c r="CD32" s="2982"/>
      <c r="CE32" s="2982"/>
      <c r="CF32" s="2982"/>
      <c r="CG32" s="2982"/>
      <c r="CH32" s="2983"/>
    </row>
    <row r="33" spans="1:91" ht="13.5" customHeight="1" thickTop="1">
      <c r="A33" s="68"/>
      <c r="B33" s="3161"/>
      <c r="C33" s="3162"/>
      <c r="D33" s="3163"/>
      <c r="E33" s="2949"/>
      <c r="F33" s="2950"/>
      <c r="G33" s="2951"/>
      <c r="H33" s="2935"/>
      <c r="I33" s="2936"/>
      <c r="J33" s="2936"/>
      <c r="K33" s="2936"/>
      <c r="L33" s="2936"/>
      <c r="M33" s="2936"/>
      <c r="N33" s="2936"/>
      <c r="O33" s="2936"/>
      <c r="P33" s="2936"/>
      <c r="Q33" s="2936"/>
      <c r="R33" s="2936"/>
      <c r="S33" s="2936"/>
      <c r="T33" s="2936"/>
      <c r="U33" s="2938"/>
      <c r="V33" s="2900"/>
      <c r="W33" s="2940"/>
      <c r="X33" s="2961"/>
      <c r="Y33" s="2962"/>
      <c r="Z33" s="2963"/>
      <c r="AA33" s="2970"/>
      <c r="AB33" s="2971"/>
      <c r="AC33" s="2972"/>
      <c r="AD33" s="2871"/>
      <c r="AE33" s="2880">
        <v>0</v>
      </c>
      <c r="AF33" s="2881"/>
      <c r="AG33" s="389"/>
      <c r="AH33" s="2849"/>
      <c r="AI33" s="2849"/>
      <c r="AJ33" s="2849"/>
      <c r="AK33" s="2849"/>
      <c r="AL33" s="2849"/>
      <c r="AM33" s="2849"/>
      <c r="AN33" s="2849"/>
      <c r="AO33" s="2849"/>
      <c r="AP33" s="2849"/>
      <c r="AQ33" s="2850"/>
      <c r="AR33" s="102"/>
      <c r="AT33" s="2423">
        <v>6</v>
      </c>
      <c r="AU33" s="2424"/>
      <c r="AV33" s="2424"/>
      <c r="AW33" s="2425"/>
      <c r="AX33" s="2975"/>
      <c r="AY33" s="2976" t="b">
        <v>0</v>
      </c>
      <c r="AZ33" s="2976"/>
      <c r="BA33" s="694" t="s">
        <v>582</v>
      </c>
      <c r="BB33" s="695"/>
      <c r="BC33" s="393"/>
      <c r="BD33" s="396"/>
      <c r="BE33" s="397"/>
      <c r="BF33" s="2423">
        <v>6</v>
      </c>
      <c r="BG33" s="2424"/>
      <c r="BH33" s="2424"/>
      <c r="BI33" s="2425"/>
      <c r="BJ33" s="2975"/>
      <c r="BK33" s="2976"/>
      <c r="BL33" s="2976"/>
      <c r="BM33" s="694" t="s">
        <v>582</v>
      </c>
      <c r="BN33" s="695"/>
      <c r="BO33" s="393"/>
    </row>
    <row r="34" spans="1:91" ht="13.5" customHeight="1">
      <c r="A34" s="385"/>
      <c r="B34" s="3164"/>
      <c r="C34" s="3165"/>
      <c r="D34" s="3166"/>
      <c r="E34" s="2141"/>
      <c r="F34" s="2142"/>
      <c r="G34" s="2143"/>
      <c r="H34" s="2952">
        <v>0</v>
      </c>
      <c r="I34" s="2942"/>
      <c r="J34" s="2941">
        <v>0</v>
      </c>
      <c r="K34" s="2942"/>
      <c r="L34" s="2941">
        <v>0</v>
      </c>
      <c r="M34" s="2942"/>
      <c r="N34" s="2941">
        <v>0</v>
      </c>
      <c r="O34" s="2942"/>
      <c r="P34" s="2941">
        <v>0</v>
      </c>
      <c r="Q34" s="2942"/>
      <c r="R34" s="2941">
        <v>0</v>
      </c>
      <c r="S34" s="2942"/>
      <c r="T34" s="2941">
        <v>0</v>
      </c>
      <c r="U34" s="2942"/>
      <c r="V34" s="2956">
        <f>SUM(H34:U34)</f>
        <v>0</v>
      </c>
      <c r="W34" s="2957"/>
      <c r="X34" s="2958">
        <f>ROUNDDOWN(H35/3,1)+IF($BS$15=TRUE,ROUNDDOWN(J35/6,1),ROUNDDOWN(J35/5,1))+ROUNDDOWN(L35/6,1)+IF($BS$17=TRUE,ROUNDDOWN(N35/20,1),ROUNDDOWN(N35/6,1))+IF($BS$19=TRUE,ROUNDDOWN(P35/20,1),ROUNDDOWN(P35/15,1))+IF($BS$21=TRUE,ROUNDDOWN((R35+T35)/30,1),ROUNDDOWN((R35+T35)/25,1))</f>
        <v>0</v>
      </c>
      <c r="Y34" s="2959"/>
      <c r="Z34" s="2960"/>
      <c r="AA34" s="2964" t="str">
        <f>IF(AD34+AE36=0,"",AD34+AE36)</f>
        <v/>
      </c>
      <c r="AB34" s="2965"/>
      <c r="AC34" s="2966"/>
      <c r="AD34" s="2953"/>
      <c r="AE34" s="2929"/>
      <c r="AF34" s="2930"/>
      <c r="AG34" s="387" t="s">
        <v>150</v>
      </c>
      <c r="AH34" s="2931"/>
      <c r="AI34" s="2931"/>
      <c r="AJ34" s="2931"/>
      <c r="AK34" s="2931"/>
      <c r="AL34" s="2931"/>
      <c r="AM34" s="2931"/>
      <c r="AN34" s="2931"/>
      <c r="AO34" s="2931"/>
      <c r="AP34" s="2931"/>
      <c r="AQ34" s="2932"/>
      <c r="AR34" s="102"/>
      <c r="AT34" s="2423">
        <v>7</v>
      </c>
      <c r="AU34" s="2424"/>
      <c r="AV34" s="2424"/>
      <c r="AW34" s="2425"/>
      <c r="AX34" s="2975"/>
      <c r="AY34" s="2976"/>
      <c r="AZ34" s="2976"/>
      <c r="BA34" s="694" t="s">
        <v>582</v>
      </c>
      <c r="BB34" s="394"/>
      <c r="BC34" s="395"/>
      <c r="BD34" s="383"/>
      <c r="BE34" s="384"/>
      <c r="BF34" s="2423">
        <v>7</v>
      </c>
      <c r="BG34" s="2424"/>
      <c r="BH34" s="2424"/>
      <c r="BI34" s="2425"/>
      <c r="BJ34" s="2975"/>
      <c r="BK34" s="2976"/>
      <c r="BL34" s="2976"/>
      <c r="BM34" s="694" t="s">
        <v>582</v>
      </c>
      <c r="BN34" s="394"/>
      <c r="BO34" s="395"/>
    </row>
    <row r="35" spans="1:91" ht="13.5" customHeight="1">
      <c r="A35" s="68"/>
      <c r="B35" s="3158"/>
      <c r="C35" s="3159"/>
      <c r="D35" s="3160"/>
      <c r="E35" s="2144"/>
      <c r="F35" s="2145"/>
      <c r="G35" s="2146"/>
      <c r="H35" s="2977"/>
      <c r="I35" s="2978"/>
      <c r="J35" s="2937"/>
      <c r="K35" s="2978"/>
      <c r="L35" s="2937"/>
      <c r="M35" s="2978"/>
      <c r="N35" s="2937"/>
      <c r="O35" s="2978"/>
      <c r="P35" s="2937"/>
      <c r="Q35" s="2978"/>
      <c r="R35" s="2937"/>
      <c r="S35" s="2978"/>
      <c r="T35" s="2937"/>
      <c r="U35" s="2978"/>
      <c r="V35" s="2898">
        <f>SUM(H35:U36)</f>
        <v>0</v>
      </c>
      <c r="W35" s="2939"/>
      <c r="X35" s="2958"/>
      <c r="Y35" s="2959"/>
      <c r="Z35" s="2960"/>
      <c r="AA35" s="2967"/>
      <c r="AB35" s="2968"/>
      <c r="AC35" s="2969"/>
      <c r="AD35" s="2870"/>
      <c r="AE35" s="2874"/>
      <c r="AF35" s="2875"/>
      <c r="AG35" s="1463" t="s">
        <v>151</v>
      </c>
      <c r="AH35" s="2878"/>
      <c r="AI35" s="2878"/>
      <c r="AJ35" s="2878"/>
      <c r="AK35" s="2878"/>
      <c r="AL35" s="2878"/>
      <c r="AM35" s="2878"/>
      <c r="AN35" s="2878"/>
      <c r="AO35" s="2878"/>
      <c r="AP35" s="2878"/>
      <c r="AQ35" s="2879"/>
      <c r="AR35" s="102"/>
      <c r="AT35" s="2423">
        <v>8</v>
      </c>
      <c r="AU35" s="2424"/>
      <c r="AV35" s="2424"/>
      <c r="AW35" s="2425"/>
      <c r="AX35" s="2975"/>
      <c r="AY35" s="2976"/>
      <c r="AZ35" s="2976"/>
      <c r="BA35" s="694" t="s">
        <v>582</v>
      </c>
      <c r="BB35" s="394"/>
      <c r="BC35" s="395"/>
      <c r="BD35" s="398"/>
      <c r="BE35" s="399"/>
      <c r="BF35" s="2423">
        <v>8</v>
      </c>
      <c r="BG35" s="2424"/>
      <c r="BH35" s="2424"/>
      <c r="BI35" s="2425"/>
      <c r="BJ35" s="2975"/>
      <c r="BK35" s="2976"/>
      <c r="BL35" s="2976"/>
      <c r="BM35" s="694" t="s">
        <v>582</v>
      </c>
      <c r="BN35" s="394"/>
      <c r="BO35" s="395"/>
    </row>
    <row r="36" spans="1:91" ht="13.5" customHeight="1">
      <c r="A36" s="68"/>
      <c r="B36" s="3161"/>
      <c r="C36" s="3162"/>
      <c r="D36" s="3163"/>
      <c r="E36" s="2949"/>
      <c r="F36" s="2950"/>
      <c r="G36" s="2951"/>
      <c r="H36" s="2979"/>
      <c r="I36" s="2980"/>
      <c r="J36" s="2938"/>
      <c r="K36" s="2980"/>
      <c r="L36" s="2938"/>
      <c r="M36" s="2980"/>
      <c r="N36" s="2938"/>
      <c r="O36" s="2980"/>
      <c r="P36" s="2938"/>
      <c r="Q36" s="2980"/>
      <c r="R36" s="2938"/>
      <c r="S36" s="2980"/>
      <c r="T36" s="2938"/>
      <c r="U36" s="2980"/>
      <c r="V36" s="2900"/>
      <c r="W36" s="2940"/>
      <c r="X36" s="2961"/>
      <c r="Y36" s="2962"/>
      <c r="Z36" s="2963"/>
      <c r="AA36" s="2970"/>
      <c r="AB36" s="2971"/>
      <c r="AC36" s="2972"/>
      <c r="AD36" s="2871"/>
      <c r="AE36" s="2880">
        <v>0</v>
      </c>
      <c r="AF36" s="2881"/>
      <c r="AG36" s="389"/>
      <c r="AH36" s="2849"/>
      <c r="AI36" s="2849"/>
      <c r="AJ36" s="2849"/>
      <c r="AK36" s="2849"/>
      <c r="AL36" s="2849"/>
      <c r="AM36" s="2849"/>
      <c r="AN36" s="2849"/>
      <c r="AO36" s="2849"/>
      <c r="AP36" s="2849"/>
      <c r="AQ36" s="2850"/>
      <c r="AR36" s="102"/>
      <c r="AT36" s="2423">
        <v>9</v>
      </c>
      <c r="AU36" s="2424"/>
      <c r="AV36" s="2424"/>
      <c r="AW36" s="2425"/>
      <c r="AX36" s="2975"/>
      <c r="AY36" s="2976" t="b">
        <v>0</v>
      </c>
      <c r="AZ36" s="2976"/>
      <c r="BA36" s="694" t="s">
        <v>582</v>
      </c>
      <c r="BB36" s="394"/>
      <c r="BC36" s="395"/>
      <c r="BD36" s="398"/>
      <c r="BE36" s="399"/>
      <c r="BF36" s="2423">
        <v>9</v>
      </c>
      <c r="BG36" s="2424"/>
      <c r="BH36" s="2424"/>
      <c r="BI36" s="2425"/>
      <c r="BJ36" s="2975"/>
      <c r="BK36" s="2976"/>
      <c r="BL36" s="2976"/>
      <c r="BM36" s="694" t="s">
        <v>582</v>
      </c>
      <c r="BN36" s="394"/>
      <c r="BO36" s="395"/>
    </row>
    <row r="37" spans="1:91" ht="13.5" customHeight="1">
      <c r="A37" s="385"/>
      <c r="B37" s="3164"/>
      <c r="C37" s="3165"/>
      <c r="D37" s="3166"/>
      <c r="E37" s="2141"/>
      <c r="F37" s="2142"/>
      <c r="G37" s="2143"/>
      <c r="H37" s="2952">
        <v>0</v>
      </c>
      <c r="I37" s="2942"/>
      <c r="J37" s="2941">
        <v>0</v>
      </c>
      <c r="K37" s="2942"/>
      <c r="L37" s="2941">
        <v>0</v>
      </c>
      <c r="M37" s="2942"/>
      <c r="N37" s="2941">
        <v>0</v>
      </c>
      <c r="O37" s="2942"/>
      <c r="P37" s="2941">
        <v>0</v>
      </c>
      <c r="Q37" s="2942"/>
      <c r="R37" s="2941">
        <v>0</v>
      </c>
      <c r="S37" s="2942"/>
      <c r="T37" s="2941">
        <v>0</v>
      </c>
      <c r="U37" s="2942"/>
      <c r="V37" s="2956">
        <f>SUM(H37:U37)</f>
        <v>0</v>
      </c>
      <c r="W37" s="2957"/>
      <c r="X37" s="2958">
        <f>ROUNDDOWN(H38/3,1)+IF($BS$15=TRUE,ROUNDDOWN(J38/6,1),ROUNDDOWN(J38/5,1))+ROUNDDOWN(L38/6,1)+IF($BS$17=TRUE,ROUNDDOWN(N38/20,1),ROUNDDOWN(N38/6,1))+IF($BS$19=TRUE,ROUNDDOWN(P38/20,1),ROUNDDOWN(P38/15,1))+IF($BS$21=TRUE,ROUNDDOWN((R38+T38)/30,1),ROUNDDOWN((R38+T38)/25,1))</f>
        <v>0</v>
      </c>
      <c r="Y37" s="2959"/>
      <c r="Z37" s="2960"/>
      <c r="AA37" s="2964" t="str">
        <f>IF(AD37+AE39=0,"",AD37+AE39)</f>
        <v/>
      </c>
      <c r="AB37" s="2965"/>
      <c r="AC37" s="2966"/>
      <c r="AD37" s="2953"/>
      <c r="AE37" s="2929"/>
      <c r="AF37" s="2930"/>
      <c r="AG37" s="387" t="s">
        <v>150</v>
      </c>
      <c r="AH37" s="2931"/>
      <c r="AI37" s="2931"/>
      <c r="AJ37" s="2931"/>
      <c r="AK37" s="2931"/>
      <c r="AL37" s="2931"/>
      <c r="AM37" s="2931"/>
      <c r="AN37" s="2931"/>
      <c r="AO37" s="2931"/>
      <c r="AP37" s="2931"/>
      <c r="AQ37" s="2932"/>
      <c r="AR37" s="102"/>
      <c r="AT37" s="2423">
        <v>10</v>
      </c>
      <c r="AU37" s="2424"/>
      <c r="AV37" s="2424"/>
      <c r="AW37" s="2425"/>
      <c r="AX37" s="2975"/>
      <c r="AY37" s="2976"/>
      <c r="AZ37" s="2976"/>
      <c r="BA37" s="694" t="s">
        <v>582</v>
      </c>
      <c r="BB37" s="394"/>
      <c r="BC37" s="395"/>
      <c r="BD37" s="400"/>
      <c r="BE37" s="401"/>
      <c r="BF37" s="2423">
        <v>10</v>
      </c>
      <c r="BG37" s="2424"/>
      <c r="BH37" s="2424"/>
      <c r="BI37" s="2425"/>
      <c r="BJ37" s="2975"/>
      <c r="BK37" s="2976"/>
      <c r="BL37" s="2976"/>
      <c r="BM37" s="694" t="s">
        <v>582</v>
      </c>
      <c r="BN37" s="394"/>
      <c r="BO37" s="395"/>
    </row>
    <row r="38" spans="1:91" ht="13.5" customHeight="1">
      <c r="A38" s="68"/>
      <c r="B38" s="3158"/>
      <c r="C38" s="3159"/>
      <c r="D38" s="3160"/>
      <c r="E38" s="2144"/>
      <c r="F38" s="2145"/>
      <c r="G38" s="2146"/>
      <c r="H38" s="2977"/>
      <c r="I38" s="2978"/>
      <c r="J38" s="2937"/>
      <c r="K38" s="2978"/>
      <c r="L38" s="2937"/>
      <c r="M38" s="2978"/>
      <c r="N38" s="2937"/>
      <c r="O38" s="2978"/>
      <c r="P38" s="2937"/>
      <c r="Q38" s="2978"/>
      <c r="R38" s="2937"/>
      <c r="S38" s="2978"/>
      <c r="T38" s="2937"/>
      <c r="U38" s="2978"/>
      <c r="V38" s="2898">
        <f>SUM(H38:U39)</f>
        <v>0</v>
      </c>
      <c r="W38" s="2939"/>
      <c r="X38" s="2958"/>
      <c r="Y38" s="2959"/>
      <c r="Z38" s="2960"/>
      <c r="AA38" s="2967"/>
      <c r="AB38" s="2968"/>
      <c r="AC38" s="2969"/>
      <c r="AD38" s="2870"/>
      <c r="AE38" s="2874"/>
      <c r="AF38" s="2875"/>
      <c r="AG38" s="1463" t="s">
        <v>151</v>
      </c>
      <c r="AH38" s="2878"/>
      <c r="AI38" s="2878"/>
      <c r="AJ38" s="2878"/>
      <c r="AK38" s="2878"/>
      <c r="AL38" s="2878"/>
      <c r="AM38" s="2878"/>
      <c r="AN38" s="2878"/>
      <c r="AO38" s="2878"/>
      <c r="AP38" s="2878"/>
      <c r="AQ38" s="2879"/>
      <c r="AR38" s="102"/>
      <c r="AT38" s="2423">
        <v>11</v>
      </c>
      <c r="AU38" s="2424"/>
      <c r="AV38" s="2424"/>
      <c r="AW38" s="2425"/>
      <c r="AX38" s="2975"/>
      <c r="AY38" s="2976"/>
      <c r="AZ38" s="2976"/>
      <c r="BA38" s="694" t="s">
        <v>582</v>
      </c>
      <c r="BB38" s="695"/>
      <c r="BC38" s="393"/>
      <c r="BD38" s="400"/>
      <c r="BE38" s="401"/>
      <c r="BF38" s="2423">
        <v>11</v>
      </c>
      <c r="BG38" s="2424"/>
      <c r="BH38" s="2424"/>
      <c r="BI38" s="2425"/>
      <c r="BJ38" s="2975"/>
      <c r="BK38" s="2976"/>
      <c r="BL38" s="2976"/>
      <c r="BM38" s="694" t="s">
        <v>582</v>
      </c>
      <c r="BN38" s="695"/>
      <c r="BO38" s="393"/>
    </row>
    <row r="39" spans="1:91" ht="13.5" customHeight="1">
      <c r="A39" s="68"/>
      <c r="B39" s="3161"/>
      <c r="C39" s="3162"/>
      <c r="D39" s="3163"/>
      <c r="E39" s="2949"/>
      <c r="F39" s="2950"/>
      <c r="G39" s="2951"/>
      <c r="H39" s="2979"/>
      <c r="I39" s="2980"/>
      <c r="J39" s="2938"/>
      <c r="K39" s="2980"/>
      <c r="L39" s="2938"/>
      <c r="M39" s="2980"/>
      <c r="N39" s="2938"/>
      <c r="O39" s="2980"/>
      <c r="P39" s="2938"/>
      <c r="Q39" s="2980"/>
      <c r="R39" s="2938"/>
      <c r="S39" s="2980"/>
      <c r="T39" s="2938"/>
      <c r="U39" s="2980"/>
      <c r="V39" s="2900"/>
      <c r="W39" s="2940"/>
      <c r="X39" s="2961"/>
      <c r="Y39" s="2962"/>
      <c r="Z39" s="2963"/>
      <c r="AA39" s="2970"/>
      <c r="AB39" s="2971"/>
      <c r="AC39" s="2972"/>
      <c r="AD39" s="2871"/>
      <c r="AE39" s="2880">
        <v>0</v>
      </c>
      <c r="AF39" s="2881"/>
      <c r="AG39" s="389"/>
      <c r="AH39" s="2849"/>
      <c r="AI39" s="2849"/>
      <c r="AJ39" s="2849"/>
      <c r="AK39" s="2849"/>
      <c r="AL39" s="2849"/>
      <c r="AM39" s="2849"/>
      <c r="AN39" s="2849"/>
      <c r="AO39" s="2849"/>
      <c r="AP39" s="2849"/>
      <c r="AQ39" s="2850"/>
      <c r="AR39" s="102"/>
      <c r="AT39" s="2423">
        <v>12</v>
      </c>
      <c r="AU39" s="2424"/>
      <c r="AV39" s="2424"/>
      <c r="AW39" s="2425"/>
      <c r="AX39" s="2975"/>
      <c r="AY39" s="2976"/>
      <c r="AZ39" s="2976"/>
      <c r="BA39" s="694" t="s">
        <v>582</v>
      </c>
      <c r="BB39" s="394"/>
      <c r="BC39" s="395"/>
      <c r="BD39" s="400"/>
      <c r="BE39" s="401"/>
      <c r="BF39" s="2423">
        <v>12</v>
      </c>
      <c r="BG39" s="2424"/>
      <c r="BH39" s="2424"/>
      <c r="BI39" s="2425"/>
      <c r="BJ39" s="2975"/>
      <c r="BK39" s="2976"/>
      <c r="BL39" s="2976"/>
      <c r="BM39" s="694" t="s">
        <v>582</v>
      </c>
      <c r="BN39" s="394"/>
      <c r="BO39" s="395"/>
    </row>
    <row r="40" spans="1:91" ht="13.5" customHeight="1">
      <c r="A40" s="385"/>
      <c r="B40" s="3164"/>
      <c r="C40" s="3165"/>
      <c r="D40" s="3166"/>
      <c r="E40" s="2141"/>
      <c r="F40" s="2142"/>
      <c r="G40" s="2143"/>
      <c r="H40" s="2952">
        <v>0</v>
      </c>
      <c r="I40" s="2942"/>
      <c r="J40" s="2941">
        <v>0</v>
      </c>
      <c r="K40" s="2942"/>
      <c r="L40" s="2941">
        <v>0</v>
      </c>
      <c r="M40" s="2942"/>
      <c r="N40" s="2941">
        <v>0</v>
      </c>
      <c r="O40" s="2942"/>
      <c r="P40" s="2941">
        <v>0</v>
      </c>
      <c r="Q40" s="2942"/>
      <c r="R40" s="2941">
        <v>0</v>
      </c>
      <c r="S40" s="2942"/>
      <c r="T40" s="2941">
        <v>0</v>
      </c>
      <c r="U40" s="2942"/>
      <c r="V40" s="2956">
        <f>SUM(H40:U40)</f>
        <v>0</v>
      </c>
      <c r="W40" s="2957"/>
      <c r="X40" s="2958">
        <f>ROUNDDOWN(H41/3,1)+IF($BS$15=TRUE,ROUNDDOWN(J41/6,1),ROUNDDOWN(J41/5,1))+ROUNDDOWN(L41/6,1)+IF($BS$17=TRUE,ROUNDDOWN(N41/20,1),ROUNDDOWN(N41/6,1))+IF($BS$19=TRUE,ROUNDDOWN(P41/20,1),ROUNDDOWN(P41/15,1))+IF($BS$21=TRUE,ROUNDDOWN((R41+T41)/30,1),ROUNDDOWN((R41+T41)/25,1))</f>
        <v>0</v>
      </c>
      <c r="Y40" s="2959"/>
      <c r="Z40" s="2960"/>
      <c r="AA40" s="2964" t="str">
        <f>IF(AD40+AE42=0,"",AD40+AE42)</f>
        <v/>
      </c>
      <c r="AB40" s="2965"/>
      <c r="AC40" s="2966"/>
      <c r="AD40" s="2953"/>
      <c r="AE40" s="2929"/>
      <c r="AF40" s="2930"/>
      <c r="AG40" s="387" t="s">
        <v>150</v>
      </c>
      <c r="AH40" s="2931"/>
      <c r="AI40" s="2931"/>
      <c r="AJ40" s="2931"/>
      <c r="AK40" s="2931"/>
      <c r="AL40" s="2931"/>
      <c r="AM40" s="2931"/>
      <c r="AN40" s="2931"/>
      <c r="AO40" s="2931"/>
      <c r="AP40" s="2931"/>
      <c r="AQ40" s="2932"/>
      <c r="AR40" s="102"/>
      <c r="AT40" s="2423">
        <v>13</v>
      </c>
      <c r="AU40" s="2424"/>
      <c r="AV40" s="2424"/>
      <c r="AW40" s="2425"/>
      <c r="AX40" s="2975"/>
      <c r="AY40" s="2976"/>
      <c r="AZ40" s="2976"/>
      <c r="BA40" s="694" t="s">
        <v>582</v>
      </c>
      <c r="BB40" s="394"/>
      <c r="BC40" s="395"/>
      <c r="BD40" s="400"/>
      <c r="BE40" s="401"/>
      <c r="BF40" s="2423">
        <v>13</v>
      </c>
      <c r="BG40" s="2424"/>
      <c r="BH40" s="2424"/>
      <c r="BI40" s="2425"/>
      <c r="BJ40" s="2975"/>
      <c r="BK40" s="2976"/>
      <c r="BL40" s="2976"/>
      <c r="BM40" s="694" t="s">
        <v>582</v>
      </c>
      <c r="BN40" s="394"/>
      <c r="BO40" s="395"/>
    </row>
    <row r="41" spans="1:91" ht="13.5" customHeight="1">
      <c r="A41" s="68"/>
      <c r="B41" s="3158"/>
      <c r="C41" s="3159"/>
      <c r="D41" s="3160"/>
      <c r="E41" s="2144"/>
      <c r="F41" s="2145"/>
      <c r="G41" s="2146"/>
      <c r="H41" s="2977"/>
      <c r="I41" s="2978"/>
      <c r="J41" s="2937"/>
      <c r="K41" s="2978"/>
      <c r="L41" s="2937"/>
      <c r="M41" s="2978"/>
      <c r="N41" s="2937"/>
      <c r="O41" s="2978"/>
      <c r="P41" s="2937"/>
      <c r="Q41" s="2978"/>
      <c r="R41" s="2937"/>
      <c r="S41" s="2978"/>
      <c r="T41" s="2937"/>
      <c r="U41" s="2978"/>
      <c r="V41" s="2898">
        <f>SUM(H41:U42)</f>
        <v>0</v>
      </c>
      <c r="W41" s="2939"/>
      <c r="X41" s="2958"/>
      <c r="Y41" s="2959"/>
      <c r="Z41" s="2960"/>
      <c r="AA41" s="2967"/>
      <c r="AB41" s="2968"/>
      <c r="AC41" s="2969"/>
      <c r="AD41" s="2870"/>
      <c r="AE41" s="2874"/>
      <c r="AF41" s="2875"/>
      <c r="AG41" s="1463" t="s">
        <v>151</v>
      </c>
      <c r="AH41" s="2878"/>
      <c r="AI41" s="2878"/>
      <c r="AJ41" s="2878"/>
      <c r="AK41" s="2878"/>
      <c r="AL41" s="2878"/>
      <c r="AM41" s="2878"/>
      <c r="AN41" s="2878"/>
      <c r="AO41" s="2878"/>
      <c r="AP41" s="2878"/>
      <c r="AQ41" s="2879"/>
      <c r="AR41" s="102"/>
      <c r="AT41" s="2423">
        <v>14</v>
      </c>
      <c r="AU41" s="2424"/>
      <c r="AV41" s="2424"/>
      <c r="AW41" s="2425"/>
      <c r="AX41" s="2975"/>
      <c r="AY41" s="2976"/>
      <c r="AZ41" s="2976"/>
      <c r="BA41" s="694" t="s">
        <v>582</v>
      </c>
      <c r="BB41" s="394"/>
      <c r="BC41" s="395"/>
      <c r="BD41" s="400"/>
      <c r="BE41" s="401"/>
      <c r="BF41" s="2423">
        <v>14</v>
      </c>
      <c r="BG41" s="2424"/>
      <c r="BH41" s="2424"/>
      <c r="BI41" s="2425"/>
      <c r="BJ41" s="2975"/>
      <c r="BK41" s="2976"/>
      <c r="BL41" s="2976"/>
      <c r="BM41" s="694" t="s">
        <v>582</v>
      </c>
      <c r="BN41" s="394"/>
      <c r="BO41" s="395"/>
    </row>
    <row r="42" spans="1:91" ht="13.5" customHeight="1">
      <c r="A42" s="68"/>
      <c r="B42" s="3161"/>
      <c r="C42" s="3162"/>
      <c r="D42" s="3163"/>
      <c r="E42" s="2949"/>
      <c r="F42" s="2950"/>
      <c r="G42" s="2951"/>
      <c r="H42" s="2979"/>
      <c r="I42" s="2980"/>
      <c r="J42" s="2938"/>
      <c r="K42" s="2980"/>
      <c r="L42" s="2938"/>
      <c r="M42" s="2980"/>
      <c r="N42" s="2938"/>
      <c r="O42" s="2980"/>
      <c r="P42" s="2938"/>
      <c r="Q42" s="2980"/>
      <c r="R42" s="2938"/>
      <c r="S42" s="2980"/>
      <c r="T42" s="2938"/>
      <c r="U42" s="2980"/>
      <c r="V42" s="2900"/>
      <c r="W42" s="2940"/>
      <c r="X42" s="2961"/>
      <c r="Y42" s="2962"/>
      <c r="Z42" s="2963"/>
      <c r="AA42" s="2970"/>
      <c r="AB42" s="2971"/>
      <c r="AC42" s="2972"/>
      <c r="AD42" s="2871"/>
      <c r="AE42" s="2880">
        <v>0</v>
      </c>
      <c r="AF42" s="2881"/>
      <c r="AG42" s="389"/>
      <c r="AH42" s="2849"/>
      <c r="AI42" s="2849"/>
      <c r="AJ42" s="2849"/>
      <c r="AK42" s="2849"/>
      <c r="AL42" s="2849"/>
      <c r="AM42" s="2849"/>
      <c r="AN42" s="2849"/>
      <c r="AO42" s="2849"/>
      <c r="AP42" s="2849"/>
      <c r="AQ42" s="2850"/>
      <c r="AR42" s="102"/>
      <c r="AT42" s="2423">
        <v>15</v>
      </c>
      <c r="AU42" s="2424"/>
      <c r="AV42" s="2424"/>
      <c r="AW42" s="2425"/>
      <c r="AX42" s="2975"/>
      <c r="AY42" s="2976"/>
      <c r="AZ42" s="2976"/>
      <c r="BA42" s="694" t="s">
        <v>582</v>
      </c>
      <c r="BB42" s="394"/>
      <c r="BC42" s="395"/>
      <c r="BD42" s="400"/>
      <c r="BE42" s="401"/>
      <c r="BF42" s="2423">
        <v>15</v>
      </c>
      <c r="BG42" s="2424"/>
      <c r="BH42" s="2424"/>
      <c r="BI42" s="2425"/>
      <c r="BJ42" s="2975"/>
      <c r="BK42" s="2976"/>
      <c r="BL42" s="2976"/>
      <c r="BM42" s="694" t="s">
        <v>582</v>
      </c>
      <c r="BN42" s="394"/>
      <c r="BO42" s="395"/>
    </row>
    <row r="43" spans="1:91" ht="13.5" customHeight="1">
      <c r="A43" s="385"/>
      <c r="B43" s="3164"/>
      <c r="C43" s="3165"/>
      <c r="D43" s="3166"/>
      <c r="E43" s="2141"/>
      <c r="F43" s="2142"/>
      <c r="G43" s="2143"/>
      <c r="H43" s="2952">
        <v>0</v>
      </c>
      <c r="I43" s="2942"/>
      <c r="J43" s="2941">
        <v>0</v>
      </c>
      <c r="K43" s="2942"/>
      <c r="L43" s="2941">
        <v>0</v>
      </c>
      <c r="M43" s="2942"/>
      <c r="N43" s="2941">
        <v>0</v>
      </c>
      <c r="O43" s="2942"/>
      <c r="P43" s="2941">
        <v>0</v>
      </c>
      <c r="Q43" s="2942"/>
      <c r="R43" s="2941">
        <v>0</v>
      </c>
      <c r="S43" s="2942"/>
      <c r="T43" s="2941">
        <v>0</v>
      </c>
      <c r="U43" s="2943"/>
      <c r="V43" s="2956">
        <f>SUM(H43:U43)</f>
        <v>0</v>
      </c>
      <c r="W43" s="2957"/>
      <c r="X43" s="2958">
        <f>ROUNDDOWN(H44/3,1)+IF($BS$15=TRUE,ROUNDDOWN(J44/6,1),ROUNDDOWN(J44/5,1))+ROUNDDOWN(L44/6,1)+IF($BS$17=TRUE,ROUNDDOWN(N44/20,1),ROUNDDOWN(N44/6,1))+IF($BS$19=TRUE,ROUNDDOWN(P44/20,1),ROUNDDOWN(P44/15,1))+IF($BS$21=TRUE,ROUNDDOWN((R44+T44)/30,1),ROUNDDOWN((R44+T44)/25,1))</f>
        <v>0</v>
      </c>
      <c r="Y43" s="2959"/>
      <c r="Z43" s="2960"/>
      <c r="AA43" s="2964" t="str">
        <f>IF(AD43+AE45=0,"",AD43+AE45)</f>
        <v/>
      </c>
      <c r="AB43" s="2965"/>
      <c r="AC43" s="2966"/>
      <c r="AD43" s="2953"/>
      <c r="AE43" s="2929"/>
      <c r="AF43" s="2930"/>
      <c r="AG43" s="387" t="s">
        <v>150</v>
      </c>
      <c r="AH43" s="2931"/>
      <c r="AI43" s="2931"/>
      <c r="AJ43" s="2931"/>
      <c r="AK43" s="2931"/>
      <c r="AL43" s="2931"/>
      <c r="AM43" s="2931"/>
      <c r="AN43" s="2931"/>
      <c r="AO43" s="2931"/>
      <c r="AP43" s="2931"/>
      <c r="AQ43" s="2932"/>
      <c r="AR43" s="102"/>
    </row>
    <row r="44" spans="1:91" ht="13.5" customHeight="1">
      <c r="A44" s="68"/>
      <c r="B44" s="3158"/>
      <c r="C44" s="3159"/>
      <c r="D44" s="3160"/>
      <c r="E44" s="2144"/>
      <c r="F44" s="2145"/>
      <c r="G44" s="2146"/>
      <c r="H44" s="2933"/>
      <c r="I44" s="2934"/>
      <c r="J44" s="2934"/>
      <c r="K44" s="2934"/>
      <c r="L44" s="2934"/>
      <c r="M44" s="2934"/>
      <c r="N44" s="2934"/>
      <c r="O44" s="2934"/>
      <c r="P44" s="2934"/>
      <c r="Q44" s="2934"/>
      <c r="R44" s="2934"/>
      <c r="S44" s="2934"/>
      <c r="T44" s="2934"/>
      <c r="U44" s="2937"/>
      <c r="V44" s="2898">
        <f>SUM(H44:U45)</f>
        <v>0</v>
      </c>
      <c r="W44" s="2939"/>
      <c r="X44" s="2958"/>
      <c r="Y44" s="2959"/>
      <c r="Z44" s="2960"/>
      <c r="AA44" s="2967"/>
      <c r="AB44" s="2968"/>
      <c r="AC44" s="2969"/>
      <c r="AD44" s="2870"/>
      <c r="AE44" s="2874"/>
      <c r="AF44" s="2875"/>
      <c r="AG44" s="1463" t="s">
        <v>151</v>
      </c>
      <c r="AH44" s="2878"/>
      <c r="AI44" s="2878"/>
      <c r="AJ44" s="2878"/>
      <c r="AK44" s="2878"/>
      <c r="AL44" s="2878"/>
      <c r="AM44" s="2878"/>
      <c r="AN44" s="2878"/>
      <c r="AO44" s="2878"/>
      <c r="AP44" s="2878"/>
      <c r="AQ44" s="2879"/>
      <c r="AR44" s="102"/>
      <c r="AT44" s="5" t="s">
        <v>268</v>
      </c>
    </row>
    <row r="45" spans="1:91" ht="13.5" customHeight="1">
      <c r="A45" s="68"/>
      <c r="B45" s="3161"/>
      <c r="C45" s="3162"/>
      <c r="D45" s="3163"/>
      <c r="E45" s="2949"/>
      <c r="F45" s="2950"/>
      <c r="G45" s="2951"/>
      <c r="H45" s="2935"/>
      <c r="I45" s="2936"/>
      <c r="J45" s="2936"/>
      <c r="K45" s="2936"/>
      <c r="L45" s="2936"/>
      <c r="M45" s="2936"/>
      <c r="N45" s="2936"/>
      <c r="O45" s="2936"/>
      <c r="P45" s="2936"/>
      <c r="Q45" s="2936"/>
      <c r="R45" s="2936"/>
      <c r="S45" s="2936"/>
      <c r="T45" s="2936"/>
      <c r="U45" s="2938"/>
      <c r="V45" s="2900"/>
      <c r="W45" s="2940"/>
      <c r="X45" s="2961"/>
      <c r="Y45" s="2962"/>
      <c r="Z45" s="2963"/>
      <c r="AA45" s="2970"/>
      <c r="AB45" s="2971"/>
      <c r="AC45" s="2972"/>
      <c r="AD45" s="2871"/>
      <c r="AE45" s="2880">
        <v>0</v>
      </c>
      <c r="AF45" s="2881"/>
      <c r="AG45" s="389"/>
      <c r="AH45" s="2849"/>
      <c r="AI45" s="2849"/>
      <c r="AJ45" s="2849"/>
      <c r="AK45" s="2849"/>
      <c r="AL45" s="2849"/>
      <c r="AM45" s="2849"/>
      <c r="AN45" s="2849"/>
      <c r="AO45" s="2849"/>
      <c r="AP45" s="2849"/>
      <c r="AQ45" s="2850"/>
      <c r="AR45" s="102"/>
      <c r="AT45" s="2973" t="s">
        <v>1477</v>
      </c>
      <c r="AU45" s="2974"/>
      <c r="AV45" s="2974"/>
      <c r="AW45" s="2974"/>
      <c r="AX45" s="2974"/>
      <c r="AY45" s="2974"/>
      <c r="AZ45" s="2974"/>
      <c r="BA45" s="2974"/>
      <c r="BB45" s="2974"/>
      <c r="BC45" s="2974"/>
      <c r="BD45" s="2974"/>
      <c r="BE45" s="2974"/>
      <c r="BF45" s="2974"/>
      <c r="BG45" s="2974"/>
      <c r="BH45" s="2974"/>
      <c r="BI45" s="2974"/>
      <c r="BJ45" s="2974"/>
      <c r="BK45" s="2974"/>
      <c r="BL45" s="2974"/>
      <c r="BM45" s="2974"/>
      <c r="BN45" s="2974"/>
      <c r="BO45" s="2974"/>
      <c r="BP45" s="2974"/>
      <c r="BQ45" s="2974"/>
      <c r="BR45" s="2974"/>
      <c r="BS45" s="2974"/>
      <c r="BT45" s="2974"/>
      <c r="BU45" s="2974"/>
      <c r="BV45" s="2974"/>
      <c r="BW45" s="2974"/>
      <c r="BX45" s="2974"/>
      <c r="BY45" s="2974"/>
      <c r="BZ45" s="2974"/>
      <c r="CA45" s="205"/>
      <c r="CB45" s="205"/>
      <c r="CC45" s="205"/>
      <c r="CD45" s="205"/>
      <c r="CE45" s="205"/>
      <c r="CF45" s="205"/>
      <c r="CG45" s="205"/>
      <c r="CH45" s="123"/>
    </row>
    <row r="46" spans="1:91" ht="13.5" customHeight="1">
      <c r="A46" s="385"/>
      <c r="B46" s="3164"/>
      <c r="C46" s="3165"/>
      <c r="D46" s="3166"/>
      <c r="E46" s="2141"/>
      <c r="F46" s="2142"/>
      <c r="G46" s="2143"/>
      <c r="H46" s="2952">
        <v>0</v>
      </c>
      <c r="I46" s="2942"/>
      <c r="J46" s="2941">
        <v>0</v>
      </c>
      <c r="K46" s="2942"/>
      <c r="L46" s="2941">
        <v>0</v>
      </c>
      <c r="M46" s="2942"/>
      <c r="N46" s="2941">
        <v>0</v>
      </c>
      <c r="O46" s="2942"/>
      <c r="P46" s="2941">
        <v>0</v>
      </c>
      <c r="Q46" s="2942"/>
      <c r="R46" s="2941">
        <v>0</v>
      </c>
      <c r="S46" s="2942"/>
      <c r="T46" s="2941">
        <v>0</v>
      </c>
      <c r="U46" s="2943"/>
      <c r="V46" s="2956">
        <f>SUM(H46:U46)</f>
        <v>0</v>
      </c>
      <c r="W46" s="2957"/>
      <c r="X46" s="2958">
        <f>ROUNDDOWN(H47/3,1)+IF($BS$15=TRUE,ROUNDDOWN(J47/6,1),ROUNDDOWN(J47/5,1))+ROUNDDOWN(L47/6,1)+IF($BS$17=TRUE,ROUNDDOWN(N47/20,1),ROUNDDOWN(N47/6,1))+IF($BS$19=TRUE,ROUNDDOWN(P47/20,1),ROUNDDOWN(P47/15,1))+IF($BS$21=TRUE,ROUNDDOWN((R47+T47)/30,1),ROUNDDOWN((R47+T47)/25,1))</f>
        <v>0</v>
      </c>
      <c r="Y46" s="2959"/>
      <c r="Z46" s="2960"/>
      <c r="AA46" s="2964" t="str">
        <f>IF(AD46+AE48=0,"",AD46+AE48)</f>
        <v/>
      </c>
      <c r="AB46" s="2965"/>
      <c r="AC46" s="2966"/>
      <c r="AD46" s="2953"/>
      <c r="AE46" s="2929"/>
      <c r="AF46" s="2930"/>
      <c r="AG46" s="387" t="s">
        <v>150</v>
      </c>
      <c r="AH46" s="2931"/>
      <c r="AI46" s="2931"/>
      <c r="AJ46" s="2931"/>
      <c r="AK46" s="2931"/>
      <c r="AL46" s="2931"/>
      <c r="AM46" s="2931"/>
      <c r="AN46" s="2931"/>
      <c r="AO46" s="2931"/>
      <c r="AP46" s="2931"/>
      <c r="AQ46" s="2932"/>
      <c r="AR46" s="102"/>
      <c r="AT46" s="189"/>
      <c r="AU46" s="2954" t="s">
        <v>45</v>
      </c>
      <c r="AV46" s="2287" t="s">
        <v>2239</v>
      </c>
      <c r="AW46" s="2287"/>
      <c r="AX46" s="2287"/>
      <c r="AY46" s="2287"/>
      <c r="AZ46" s="2287"/>
      <c r="BA46" s="2287"/>
      <c r="BB46" s="2287"/>
      <c r="BC46" s="2287"/>
      <c r="BD46" s="2287"/>
      <c r="BE46" s="2287"/>
      <c r="BF46" s="2287"/>
      <c r="BG46" s="2287"/>
      <c r="BH46" s="2287"/>
      <c r="BI46" s="2287"/>
      <c r="BJ46" s="2287"/>
      <c r="BK46" s="2287"/>
      <c r="BL46" s="2287"/>
      <c r="BM46" s="2287"/>
      <c r="BN46" s="2287"/>
      <c r="BO46" s="2287"/>
      <c r="BP46" s="2287"/>
      <c r="BQ46" s="2287"/>
      <c r="BR46" s="2287"/>
      <c r="BS46" s="2287"/>
      <c r="BT46" s="2287"/>
      <c r="BU46" s="2287"/>
      <c r="BV46" s="2287"/>
      <c r="BW46" s="2287"/>
      <c r="BX46" s="2287"/>
      <c r="BY46" s="2287"/>
      <c r="BZ46" s="2287"/>
      <c r="CA46" s="2287"/>
      <c r="CB46" s="2287"/>
      <c r="CC46" s="2287"/>
      <c r="CD46" s="2287"/>
      <c r="CE46" s="2287"/>
      <c r="CF46" s="2287"/>
      <c r="CG46" s="2287"/>
      <c r="CH46" s="2955"/>
      <c r="CI46" s="1309"/>
      <c r="CJ46" s="1309"/>
      <c r="CK46" s="1309"/>
      <c r="CL46" s="1309"/>
      <c r="CM46" s="1309"/>
    </row>
    <row r="47" spans="1:91" ht="13.5" customHeight="1">
      <c r="A47" s="68"/>
      <c r="B47" s="3158"/>
      <c r="C47" s="3159"/>
      <c r="D47" s="3160"/>
      <c r="E47" s="2144"/>
      <c r="F47" s="2145"/>
      <c r="G47" s="2146"/>
      <c r="H47" s="2933"/>
      <c r="I47" s="2934"/>
      <c r="J47" s="2934"/>
      <c r="K47" s="2934"/>
      <c r="L47" s="2934"/>
      <c r="M47" s="2934"/>
      <c r="N47" s="2934"/>
      <c r="O47" s="2934"/>
      <c r="P47" s="2934"/>
      <c r="Q47" s="2934"/>
      <c r="R47" s="2934"/>
      <c r="S47" s="2934"/>
      <c r="T47" s="2934"/>
      <c r="U47" s="2937"/>
      <c r="V47" s="2898">
        <f>SUM(H47:U48)</f>
        <v>0</v>
      </c>
      <c r="W47" s="2939"/>
      <c r="X47" s="2958"/>
      <c r="Y47" s="2959"/>
      <c r="Z47" s="2960"/>
      <c r="AA47" s="2967"/>
      <c r="AB47" s="2968"/>
      <c r="AC47" s="2969"/>
      <c r="AD47" s="2870"/>
      <c r="AE47" s="2874"/>
      <c r="AF47" s="2875"/>
      <c r="AG47" s="1463" t="s">
        <v>151</v>
      </c>
      <c r="AH47" s="2878"/>
      <c r="AI47" s="2878"/>
      <c r="AJ47" s="2878"/>
      <c r="AK47" s="2878"/>
      <c r="AL47" s="2878"/>
      <c r="AM47" s="2878"/>
      <c r="AN47" s="2878"/>
      <c r="AO47" s="2878"/>
      <c r="AP47" s="2878"/>
      <c r="AQ47" s="2879"/>
      <c r="AR47" s="102"/>
      <c r="AT47" s="1339"/>
      <c r="AU47" s="2954"/>
      <c r="AV47" s="2287"/>
      <c r="AW47" s="2287"/>
      <c r="AX47" s="2287"/>
      <c r="AY47" s="2287"/>
      <c r="AZ47" s="2287"/>
      <c r="BA47" s="2287"/>
      <c r="BB47" s="2287"/>
      <c r="BC47" s="2287"/>
      <c r="BD47" s="2287"/>
      <c r="BE47" s="2287"/>
      <c r="BF47" s="2287"/>
      <c r="BG47" s="2287"/>
      <c r="BH47" s="2287"/>
      <c r="BI47" s="2287"/>
      <c r="BJ47" s="2287"/>
      <c r="BK47" s="2287"/>
      <c r="BL47" s="2287"/>
      <c r="BM47" s="2287"/>
      <c r="BN47" s="2287"/>
      <c r="BO47" s="2287"/>
      <c r="BP47" s="2287"/>
      <c r="BQ47" s="2287"/>
      <c r="BR47" s="2287"/>
      <c r="BS47" s="2287"/>
      <c r="BT47" s="2287"/>
      <c r="BU47" s="2287"/>
      <c r="BV47" s="2287"/>
      <c r="BW47" s="2287"/>
      <c r="BX47" s="2287"/>
      <c r="BY47" s="2287"/>
      <c r="BZ47" s="2287"/>
      <c r="CA47" s="2287"/>
      <c r="CB47" s="2287"/>
      <c r="CC47" s="2287"/>
      <c r="CD47" s="2287"/>
      <c r="CE47" s="2287"/>
      <c r="CF47" s="2287"/>
      <c r="CG47" s="2287"/>
      <c r="CH47" s="2955"/>
      <c r="CI47" s="1309"/>
      <c r="CJ47" s="1309"/>
      <c r="CK47" s="1309"/>
      <c r="CL47" s="1309"/>
      <c r="CM47" s="1309"/>
    </row>
    <row r="48" spans="1:91" ht="13.5" customHeight="1">
      <c r="A48" s="68"/>
      <c r="B48" s="3161"/>
      <c r="C48" s="3162"/>
      <c r="D48" s="3163"/>
      <c r="E48" s="2949"/>
      <c r="F48" s="2950"/>
      <c r="G48" s="2951"/>
      <c r="H48" s="2935"/>
      <c r="I48" s="2936"/>
      <c r="J48" s="2936"/>
      <c r="K48" s="2936"/>
      <c r="L48" s="2936"/>
      <c r="M48" s="2936"/>
      <c r="N48" s="2936"/>
      <c r="O48" s="2936"/>
      <c r="P48" s="2936"/>
      <c r="Q48" s="2936"/>
      <c r="R48" s="2936"/>
      <c r="S48" s="2936"/>
      <c r="T48" s="2936"/>
      <c r="U48" s="2938"/>
      <c r="V48" s="2900"/>
      <c r="W48" s="2940"/>
      <c r="X48" s="2961"/>
      <c r="Y48" s="2962"/>
      <c r="Z48" s="2963"/>
      <c r="AA48" s="2970"/>
      <c r="AB48" s="2971"/>
      <c r="AC48" s="2972"/>
      <c r="AD48" s="2871"/>
      <c r="AE48" s="2880">
        <v>0</v>
      </c>
      <c r="AF48" s="2881"/>
      <c r="AG48" s="389"/>
      <c r="AH48" s="2849"/>
      <c r="AI48" s="2849"/>
      <c r="AJ48" s="2849"/>
      <c r="AK48" s="2849"/>
      <c r="AL48" s="2849"/>
      <c r="AM48" s="2849"/>
      <c r="AN48" s="2849"/>
      <c r="AO48" s="2849"/>
      <c r="AP48" s="2849"/>
      <c r="AQ48" s="2850"/>
      <c r="AR48" s="102"/>
      <c r="AT48" s="1339"/>
      <c r="AV48" s="2287"/>
      <c r="AW48" s="2287"/>
      <c r="AX48" s="2287"/>
      <c r="AY48" s="2287"/>
      <c r="AZ48" s="2287"/>
      <c r="BA48" s="2287"/>
      <c r="BB48" s="2287"/>
      <c r="BC48" s="2287"/>
      <c r="BD48" s="2287"/>
      <c r="BE48" s="2287"/>
      <c r="BF48" s="2287"/>
      <c r="BG48" s="2287"/>
      <c r="BH48" s="2287"/>
      <c r="BI48" s="2287"/>
      <c r="BJ48" s="2287"/>
      <c r="BK48" s="2287"/>
      <c r="BL48" s="2287"/>
      <c r="BM48" s="2287"/>
      <c r="BN48" s="2287"/>
      <c r="BO48" s="2287"/>
      <c r="BP48" s="2287"/>
      <c r="BQ48" s="2287"/>
      <c r="BR48" s="2287"/>
      <c r="BS48" s="2287"/>
      <c r="BT48" s="2287"/>
      <c r="BU48" s="2287"/>
      <c r="BV48" s="2287"/>
      <c r="BW48" s="2287"/>
      <c r="BX48" s="2287"/>
      <c r="BY48" s="2287"/>
      <c r="BZ48" s="2287"/>
      <c r="CA48" s="2287"/>
      <c r="CB48" s="2287"/>
      <c r="CC48" s="2287"/>
      <c r="CD48" s="2287"/>
      <c r="CE48" s="2287"/>
      <c r="CF48" s="2287"/>
      <c r="CG48" s="2287"/>
      <c r="CH48" s="2955"/>
      <c r="CI48" s="1309"/>
      <c r="CJ48" s="1309"/>
      <c r="CK48" s="1309"/>
      <c r="CL48" s="1309"/>
      <c r="CM48" s="1309"/>
    </row>
    <row r="49" spans="1:94" ht="13.5" customHeight="1">
      <c r="A49" s="68"/>
      <c r="B49" s="3164"/>
      <c r="C49" s="3165"/>
      <c r="D49" s="3166"/>
      <c r="E49" s="2141"/>
      <c r="F49" s="2142"/>
      <c r="G49" s="2143"/>
      <c r="H49" s="2952">
        <v>0</v>
      </c>
      <c r="I49" s="2942"/>
      <c r="J49" s="2941">
        <v>0</v>
      </c>
      <c r="K49" s="2942"/>
      <c r="L49" s="2941">
        <v>0</v>
      </c>
      <c r="M49" s="2942"/>
      <c r="N49" s="2941">
        <v>0</v>
      </c>
      <c r="O49" s="2942"/>
      <c r="P49" s="2941">
        <v>0</v>
      </c>
      <c r="Q49" s="2942"/>
      <c r="R49" s="2941">
        <v>0</v>
      </c>
      <c r="S49" s="2942"/>
      <c r="T49" s="2941">
        <v>0</v>
      </c>
      <c r="U49" s="2943"/>
      <c r="V49" s="2956">
        <f>SUM(H49:U49)</f>
        <v>0</v>
      </c>
      <c r="W49" s="2957"/>
      <c r="X49" s="2958">
        <f>ROUNDDOWN(H50/3,1)+IF($BS$15=TRUE,ROUNDDOWN(J50/6,1),ROUNDDOWN(J50/5,1))+ROUNDDOWN(L50/6,1)+IF($BS$17=TRUE,ROUNDDOWN(N50/20,1),ROUNDDOWN(N50/6,1))+IF($BS$19=TRUE,ROUNDDOWN(P50/20,1),ROUNDDOWN(P50/15,1))+IF($BS$21=TRUE,ROUNDDOWN((R50+T50)/30,1),ROUNDDOWN((R50+T50)/25,1))</f>
        <v>0</v>
      </c>
      <c r="Y49" s="2959"/>
      <c r="Z49" s="2960"/>
      <c r="AA49" s="2964" t="str">
        <f>IF(AD49+AE51=0,"",AD49+AE51)</f>
        <v/>
      </c>
      <c r="AB49" s="2965"/>
      <c r="AC49" s="2966"/>
      <c r="AD49" s="2953"/>
      <c r="AE49" s="2929"/>
      <c r="AF49" s="2930"/>
      <c r="AG49" s="387" t="s">
        <v>150</v>
      </c>
      <c r="AH49" s="2931"/>
      <c r="AI49" s="2931"/>
      <c r="AJ49" s="2931"/>
      <c r="AK49" s="2931"/>
      <c r="AL49" s="2931"/>
      <c r="AM49" s="2931"/>
      <c r="AN49" s="2931"/>
      <c r="AO49" s="2931"/>
      <c r="AP49" s="2931"/>
      <c r="AQ49" s="2932"/>
      <c r="AR49" s="102"/>
      <c r="AT49" s="1339"/>
      <c r="AV49" s="2287"/>
      <c r="AW49" s="2287"/>
      <c r="AX49" s="2287"/>
      <c r="AY49" s="2287"/>
      <c r="AZ49" s="2287"/>
      <c r="BA49" s="2287"/>
      <c r="BB49" s="2287"/>
      <c r="BC49" s="2287"/>
      <c r="BD49" s="2287"/>
      <c r="BE49" s="2287"/>
      <c r="BF49" s="2287"/>
      <c r="BG49" s="2287"/>
      <c r="BH49" s="2287"/>
      <c r="BI49" s="2287"/>
      <c r="BJ49" s="2287"/>
      <c r="BK49" s="2287"/>
      <c r="BL49" s="2287"/>
      <c r="BM49" s="2287"/>
      <c r="BN49" s="2287"/>
      <c r="BO49" s="2287"/>
      <c r="BP49" s="2287"/>
      <c r="BQ49" s="2287"/>
      <c r="BR49" s="2287"/>
      <c r="BS49" s="2287"/>
      <c r="BT49" s="2287"/>
      <c r="BU49" s="2287"/>
      <c r="BV49" s="2287"/>
      <c r="BW49" s="2287"/>
      <c r="BX49" s="2287"/>
      <c r="BY49" s="2287"/>
      <c r="BZ49" s="2287"/>
      <c r="CA49" s="2287"/>
      <c r="CB49" s="2287"/>
      <c r="CC49" s="2287"/>
      <c r="CD49" s="2287"/>
      <c r="CE49" s="2287"/>
      <c r="CF49" s="2287"/>
      <c r="CG49" s="2287"/>
      <c r="CH49" s="2955"/>
      <c r="CI49" s="1309"/>
      <c r="CJ49" s="1309"/>
      <c r="CK49" s="1309"/>
      <c r="CL49" s="1309"/>
      <c r="CM49" s="1309"/>
    </row>
    <row r="50" spans="1:94" ht="13.5" customHeight="1">
      <c r="A50" s="68"/>
      <c r="B50" s="3158"/>
      <c r="C50" s="3159"/>
      <c r="D50" s="3160"/>
      <c r="E50" s="2144"/>
      <c r="F50" s="2145"/>
      <c r="G50" s="2146"/>
      <c r="H50" s="2933"/>
      <c r="I50" s="2934"/>
      <c r="J50" s="2934"/>
      <c r="K50" s="2934"/>
      <c r="L50" s="2934"/>
      <c r="M50" s="2934"/>
      <c r="N50" s="2934"/>
      <c r="O50" s="2934"/>
      <c r="P50" s="2934"/>
      <c r="Q50" s="2934"/>
      <c r="R50" s="2934"/>
      <c r="S50" s="2934"/>
      <c r="T50" s="2934"/>
      <c r="U50" s="2937"/>
      <c r="V50" s="2898">
        <f>SUM(H50:U51)</f>
        <v>0</v>
      </c>
      <c r="W50" s="2939"/>
      <c r="X50" s="2958"/>
      <c r="Y50" s="2959"/>
      <c r="Z50" s="2960"/>
      <c r="AA50" s="2967"/>
      <c r="AB50" s="2968"/>
      <c r="AC50" s="2969"/>
      <c r="AD50" s="2870"/>
      <c r="AE50" s="2874"/>
      <c r="AF50" s="2875"/>
      <c r="AG50" s="1463" t="s">
        <v>151</v>
      </c>
      <c r="AH50" s="2878"/>
      <c r="AI50" s="2878"/>
      <c r="AJ50" s="2878"/>
      <c r="AK50" s="2878"/>
      <c r="AL50" s="2878"/>
      <c r="AM50" s="2878"/>
      <c r="AN50" s="2878"/>
      <c r="AO50" s="2878"/>
      <c r="AP50" s="2878"/>
      <c r="AQ50" s="2879"/>
      <c r="AR50" s="102"/>
      <c r="AT50" s="189"/>
      <c r="AV50" s="2287"/>
      <c r="AW50" s="2287"/>
      <c r="AX50" s="2287"/>
      <c r="AY50" s="2287"/>
      <c r="AZ50" s="2287"/>
      <c r="BA50" s="2287"/>
      <c r="BB50" s="2287"/>
      <c r="BC50" s="2287"/>
      <c r="BD50" s="2287"/>
      <c r="BE50" s="2287"/>
      <c r="BF50" s="2287"/>
      <c r="BG50" s="2287"/>
      <c r="BH50" s="2287"/>
      <c r="BI50" s="2287"/>
      <c r="BJ50" s="2287"/>
      <c r="BK50" s="2287"/>
      <c r="BL50" s="2287"/>
      <c r="BM50" s="2287"/>
      <c r="BN50" s="2287"/>
      <c r="BO50" s="2287"/>
      <c r="BP50" s="2287"/>
      <c r="BQ50" s="2287"/>
      <c r="BR50" s="2287"/>
      <c r="BS50" s="2287"/>
      <c r="BT50" s="2287"/>
      <c r="BU50" s="2287"/>
      <c r="BV50" s="2287"/>
      <c r="BW50" s="2287"/>
      <c r="BX50" s="2287"/>
      <c r="BY50" s="2287"/>
      <c r="BZ50" s="2287"/>
      <c r="CA50" s="2287"/>
      <c r="CB50" s="2287"/>
      <c r="CC50" s="2287"/>
      <c r="CD50" s="2287"/>
      <c r="CE50" s="2287"/>
      <c r="CF50" s="2287"/>
      <c r="CG50" s="2287"/>
      <c r="CH50" s="2955"/>
      <c r="CI50" s="1309"/>
      <c r="CJ50" s="1309"/>
      <c r="CK50" s="1309"/>
      <c r="CL50" s="1309"/>
      <c r="CM50" s="1309"/>
    </row>
    <row r="51" spans="1:94" ht="13.5" customHeight="1" thickBot="1">
      <c r="A51" s="68"/>
      <c r="B51" s="3167"/>
      <c r="C51" s="3168"/>
      <c r="D51" s="3169"/>
      <c r="E51" s="2949"/>
      <c r="F51" s="2950"/>
      <c r="G51" s="2951"/>
      <c r="H51" s="2935"/>
      <c r="I51" s="2936"/>
      <c r="J51" s="2936"/>
      <c r="K51" s="2936"/>
      <c r="L51" s="2936"/>
      <c r="M51" s="2936"/>
      <c r="N51" s="2936"/>
      <c r="O51" s="2936"/>
      <c r="P51" s="2936"/>
      <c r="Q51" s="2936"/>
      <c r="R51" s="2936"/>
      <c r="S51" s="2936"/>
      <c r="T51" s="2936"/>
      <c r="U51" s="2938"/>
      <c r="V51" s="2900"/>
      <c r="W51" s="2940"/>
      <c r="X51" s="2961"/>
      <c r="Y51" s="2962"/>
      <c r="Z51" s="2963"/>
      <c r="AA51" s="2970"/>
      <c r="AB51" s="2971"/>
      <c r="AC51" s="2972"/>
      <c r="AD51" s="2871"/>
      <c r="AE51" s="2880">
        <v>0</v>
      </c>
      <c r="AF51" s="2881"/>
      <c r="AG51" s="389"/>
      <c r="AH51" s="2849"/>
      <c r="AI51" s="2849"/>
      <c r="AJ51" s="2849"/>
      <c r="AK51" s="2849"/>
      <c r="AL51" s="2849"/>
      <c r="AM51" s="2849"/>
      <c r="AN51" s="2849"/>
      <c r="AO51" s="2849"/>
      <c r="AP51" s="2849"/>
      <c r="AQ51" s="2850"/>
      <c r="AR51" s="102"/>
      <c r="AT51" s="189"/>
      <c r="AU51" s="849"/>
      <c r="AV51" s="2287"/>
      <c r="AW51" s="2287"/>
      <c r="AX51" s="2287"/>
      <c r="AY51" s="2287"/>
      <c r="AZ51" s="2287"/>
      <c r="BA51" s="2287"/>
      <c r="BB51" s="2287"/>
      <c r="BC51" s="2287"/>
      <c r="BD51" s="2287"/>
      <c r="BE51" s="2287"/>
      <c r="BF51" s="2287"/>
      <c r="BG51" s="2287"/>
      <c r="BH51" s="2287"/>
      <c r="BI51" s="2287"/>
      <c r="BJ51" s="2287"/>
      <c r="BK51" s="2287"/>
      <c r="BL51" s="2287"/>
      <c r="BM51" s="2287"/>
      <c r="BN51" s="2287"/>
      <c r="BO51" s="2287"/>
      <c r="BP51" s="2287"/>
      <c r="BQ51" s="2287"/>
      <c r="BR51" s="2287"/>
      <c r="BS51" s="2287"/>
      <c r="BT51" s="2287"/>
      <c r="BU51" s="2287"/>
      <c r="BV51" s="2287"/>
      <c r="BW51" s="2287"/>
      <c r="BX51" s="2287"/>
      <c r="BY51" s="2287"/>
      <c r="BZ51" s="2287"/>
      <c r="CA51" s="2287"/>
      <c r="CB51" s="2287"/>
      <c r="CC51" s="2287"/>
      <c r="CD51" s="2287"/>
      <c r="CE51" s="2287"/>
      <c r="CF51" s="2287"/>
      <c r="CG51" s="2287"/>
      <c r="CH51" s="2955"/>
      <c r="CI51" s="1309"/>
      <c r="CJ51" s="1309"/>
      <c r="CK51" s="1309"/>
      <c r="CL51" s="1309"/>
      <c r="CM51" s="1309"/>
    </row>
    <row r="52" spans="1:94" ht="13.5" customHeight="1" thickTop="1">
      <c r="A52" s="385"/>
      <c r="B52" s="2918" t="s">
        <v>154</v>
      </c>
      <c r="C52" s="2919"/>
      <c r="D52" s="2920"/>
      <c r="E52" s="2921" t="str">
        <f>IF(SUM(E25:G51)=0,"",SUM(E25:G51))</f>
        <v/>
      </c>
      <c r="F52" s="2922"/>
      <c r="G52" s="2923"/>
      <c r="H52" s="2927">
        <f>SUM(H25,H28,H31,H34,H37,H40,H43,H46,H49)</f>
        <v>0</v>
      </c>
      <c r="I52" s="2928"/>
      <c r="J52" s="2905">
        <f>SUM(J25,J28,J31,J34,J37,J40,J43,J46,J49)</f>
        <v>0</v>
      </c>
      <c r="K52" s="2906"/>
      <c r="L52" s="2905">
        <f>SUM(L25,L28,L31,L34,L37,L40,L43,L46,L49)</f>
        <v>0</v>
      </c>
      <c r="M52" s="2906"/>
      <c r="N52" s="2905">
        <f>SUM(N25,N28,N31,N34,N37,N40,N43,N46,N49)</f>
        <v>0</v>
      </c>
      <c r="O52" s="2906"/>
      <c r="P52" s="2905">
        <f>SUM(P25,P28,P31,P34,P37,P40,P43,P46,P49)</f>
        <v>0</v>
      </c>
      <c r="Q52" s="2906"/>
      <c r="R52" s="2905">
        <f>SUM(R25,R28,R31,R34,R37,R40,R43,R46,R49)</f>
        <v>0</v>
      </c>
      <c r="S52" s="2906"/>
      <c r="T52" s="2905">
        <f>SUM(T25,T28,T31,T34,T37,T40,T43,T46,T49)</f>
        <v>0</v>
      </c>
      <c r="U52" s="2906"/>
      <c r="V52" s="2905">
        <f>SUM(H52:U52)</f>
        <v>0</v>
      </c>
      <c r="W52" s="2907"/>
      <c r="X52" s="2908">
        <f>ROUND(SUM(X25:Z51),0)</f>
        <v>0</v>
      </c>
      <c r="Y52" s="2909"/>
      <c r="Z52" s="2910"/>
      <c r="AA52" s="2860" t="str">
        <f>IF(AD52+AE54=0,"",ROUND(AD52+AE54,0))</f>
        <v/>
      </c>
      <c r="AB52" s="2861"/>
      <c r="AC52" s="2862"/>
      <c r="AD52" s="2911">
        <f>SUM(AD25:AD51)</f>
        <v>0</v>
      </c>
      <c r="AE52" s="2893">
        <f>SUM(AE25,AE28,AE31,AE34,AE37,AE40,AE43,AE46,AE49)</f>
        <v>0</v>
      </c>
      <c r="AF52" s="2894"/>
      <c r="AG52" s="402"/>
      <c r="AH52" s="2876"/>
      <c r="AI52" s="2876"/>
      <c r="AJ52" s="2876"/>
      <c r="AK52" s="2876"/>
      <c r="AL52" s="2876"/>
      <c r="AM52" s="2876"/>
      <c r="AN52" s="2876"/>
      <c r="AO52" s="2876"/>
      <c r="AP52" s="2876"/>
      <c r="AQ52" s="2877"/>
      <c r="AR52" s="102"/>
      <c r="AT52" s="1340"/>
      <c r="AU52" s="849"/>
      <c r="AV52" s="2287"/>
      <c r="AW52" s="2287"/>
      <c r="AX52" s="2287"/>
      <c r="AY52" s="2287"/>
      <c r="AZ52" s="2287"/>
      <c r="BA52" s="2287"/>
      <c r="BB52" s="2287"/>
      <c r="BC52" s="2287"/>
      <c r="BD52" s="2287"/>
      <c r="BE52" s="2287"/>
      <c r="BF52" s="2287"/>
      <c r="BG52" s="2287"/>
      <c r="BH52" s="2287"/>
      <c r="BI52" s="2287"/>
      <c r="BJ52" s="2287"/>
      <c r="BK52" s="2287"/>
      <c r="BL52" s="2287"/>
      <c r="BM52" s="2287"/>
      <c r="BN52" s="2287"/>
      <c r="BO52" s="2287"/>
      <c r="BP52" s="2287"/>
      <c r="BQ52" s="2287"/>
      <c r="BR52" s="2287"/>
      <c r="BS52" s="2287"/>
      <c r="BT52" s="2287"/>
      <c r="BU52" s="2287"/>
      <c r="BV52" s="2287"/>
      <c r="BW52" s="2287"/>
      <c r="BX52" s="2287"/>
      <c r="BY52" s="2287"/>
      <c r="BZ52" s="2287"/>
      <c r="CA52" s="2287"/>
      <c r="CB52" s="2287"/>
      <c r="CC52" s="2287"/>
      <c r="CD52" s="2287"/>
      <c r="CE52" s="2287"/>
      <c r="CF52" s="2287"/>
      <c r="CG52" s="2287"/>
      <c r="CH52" s="2955"/>
      <c r="CI52" s="1309"/>
      <c r="CJ52" s="1309"/>
      <c r="CK52" s="1309"/>
      <c r="CL52" s="1309"/>
      <c r="CM52" s="1309"/>
    </row>
    <row r="53" spans="1:94" ht="13.5" customHeight="1">
      <c r="A53" s="68"/>
      <c r="B53" s="2077"/>
      <c r="C53" s="1891"/>
      <c r="D53" s="2078"/>
      <c r="E53" s="2215"/>
      <c r="F53" s="2216"/>
      <c r="G53" s="2217"/>
      <c r="H53" s="2897">
        <f>SUM(H26,H29,H32,H35,H38,H41,H44,H47,H50)</f>
        <v>0</v>
      </c>
      <c r="I53" s="2898"/>
      <c r="J53" s="2901">
        <f>SUM(J26,J29,J32,J35,J38,J41,J44,J47,J50)</f>
        <v>0</v>
      </c>
      <c r="K53" s="2901"/>
      <c r="L53" s="2901">
        <f>SUM(L26,L29,L32,L35,L38,L41,L44,L47,L50)</f>
        <v>0</v>
      </c>
      <c r="M53" s="2901"/>
      <c r="N53" s="2901">
        <f>SUM(N26,N29,N32,N35,N38,N41,N44,N47,N50)</f>
        <v>0</v>
      </c>
      <c r="O53" s="2901"/>
      <c r="P53" s="2901">
        <f>SUM(P26,P29,P32,P35,P38,P41,P44,P47,P50)</f>
        <v>0</v>
      </c>
      <c r="Q53" s="2901"/>
      <c r="R53" s="2901">
        <f>SUM(R26,R29,R32,R35,R38,R41,R44,R47,R50)</f>
        <v>0</v>
      </c>
      <c r="S53" s="2901"/>
      <c r="T53" s="2901">
        <f>SUM(T26,T29,T32,T35,T38,T41,T44,T47,T50)</f>
        <v>0</v>
      </c>
      <c r="U53" s="2901"/>
      <c r="V53" s="2901">
        <f>SUM(H53:U54)</f>
        <v>0</v>
      </c>
      <c r="W53" s="2903"/>
      <c r="X53" s="1924"/>
      <c r="Y53" s="1925"/>
      <c r="Z53" s="1926"/>
      <c r="AA53" s="2863"/>
      <c r="AB53" s="2864"/>
      <c r="AC53" s="2865"/>
      <c r="AD53" s="2912"/>
      <c r="AE53" s="2895"/>
      <c r="AF53" s="2896"/>
      <c r="AG53" s="1463"/>
      <c r="AH53" s="2878"/>
      <c r="AI53" s="2878"/>
      <c r="AJ53" s="2878"/>
      <c r="AK53" s="2878"/>
      <c r="AL53" s="2878"/>
      <c r="AM53" s="2878"/>
      <c r="AN53" s="2878"/>
      <c r="AO53" s="2878"/>
      <c r="AP53" s="2878"/>
      <c r="AQ53" s="2879"/>
      <c r="AR53" s="102"/>
      <c r="AT53" s="1340"/>
      <c r="AU53" s="849"/>
      <c r="AV53" s="2287"/>
      <c r="AW53" s="2287"/>
      <c r="AX53" s="2287"/>
      <c r="AY53" s="2287"/>
      <c r="AZ53" s="2287"/>
      <c r="BA53" s="2287"/>
      <c r="BB53" s="2287"/>
      <c r="BC53" s="2287"/>
      <c r="BD53" s="2287"/>
      <c r="BE53" s="2287"/>
      <c r="BF53" s="2287"/>
      <c r="BG53" s="2287"/>
      <c r="BH53" s="2287"/>
      <c r="BI53" s="2287"/>
      <c r="BJ53" s="2287"/>
      <c r="BK53" s="2287"/>
      <c r="BL53" s="2287"/>
      <c r="BM53" s="2287"/>
      <c r="BN53" s="2287"/>
      <c r="BO53" s="2287"/>
      <c r="BP53" s="2287"/>
      <c r="BQ53" s="2287"/>
      <c r="BR53" s="2287"/>
      <c r="BS53" s="2287"/>
      <c r="BT53" s="2287"/>
      <c r="BU53" s="2287"/>
      <c r="BV53" s="2287"/>
      <c r="BW53" s="2287"/>
      <c r="BX53" s="2287"/>
      <c r="BY53" s="2287"/>
      <c r="BZ53" s="2287"/>
      <c r="CA53" s="2287"/>
      <c r="CB53" s="2287"/>
      <c r="CC53" s="2287"/>
      <c r="CD53" s="2287"/>
      <c r="CE53" s="2287"/>
      <c r="CF53" s="2287"/>
      <c r="CG53" s="2287"/>
      <c r="CH53" s="2955"/>
      <c r="CI53" s="1309"/>
      <c r="CJ53" s="1309"/>
      <c r="CK53" s="1309"/>
      <c r="CL53" s="1309"/>
      <c r="CM53" s="1309"/>
    </row>
    <row r="54" spans="1:94" ht="13.5" customHeight="1" thickBot="1">
      <c r="A54" s="68"/>
      <c r="B54" s="1911"/>
      <c r="C54" s="1914"/>
      <c r="D54" s="1912"/>
      <c r="E54" s="2924"/>
      <c r="F54" s="2925"/>
      <c r="G54" s="2926"/>
      <c r="H54" s="2899"/>
      <c r="I54" s="2900"/>
      <c r="J54" s="2902"/>
      <c r="K54" s="2902"/>
      <c r="L54" s="2902"/>
      <c r="M54" s="2902"/>
      <c r="N54" s="2902"/>
      <c r="O54" s="2902"/>
      <c r="P54" s="2902"/>
      <c r="Q54" s="2902"/>
      <c r="R54" s="2902"/>
      <c r="S54" s="2902"/>
      <c r="T54" s="2902"/>
      <c r="U54" s="2902"/>
      <c r="V54" s="2902"/>
      <c r="W54" s="2904"/>
      <c r="X54" s="1879"/>
      <c r="Y54" s="1880"/>
      <c r="Z54" s="1881"/>
      <c r="AA54" s="2866"/>
      <c r="AB54" s="2867"/>
      <c r="AC54" s="2868"/>
      <c r="AD54" s="2913"/>
      <c r="AE54" s="2882">
        <f>ROUND(SUM(AE27,AE30,AE33,AE36,AE39,AE42,AE45,AE48,AE51),1)</f>
        <v>0</v>
      </c>
      <c r="AF54" s="2883"/>
      <c r="AG54" s="389"/>
      <c r="AH54" s="2849"/>
      <c r="AI54" s="2849"/>
      <c r="AJ54" s="2849"/>
      <c r="AK54" s="2849"/>
      <c r="AL54" s="2849"/>
      <c r="AM54" s="2849"/>
      <c r="AN54" s="2849"/>
      <c r="AO54" s="2849"/>
      <c r="AP54" s="2849"/>
      <c r="AQ54" s="2850"/>
      <c r="AR54" s="102"/>
      <c r="AT54" s="1340"/>
      <c r="AU54" s="849"/>
      <c r="AV54" s="2287"/>
      <c r="AW54" s="2287"/>
      <c r="AX54" s="2287"/>
      <c r="AY54" s="2287"/>
      <c r="AZ54" s="2287"/>
      <c r="BA54" s="2287"/>
      <c r="BB54" s="2287"/>
      <c r="BC54" s="2287"/>
      <c r="BD54" s="2287"/>
      <c r="BE54" s="2287"/>
      <c r="BF54" s="2287"/>
      <c r="BG54" s="2287"/>
      <c r="BH54" s="2287"/>
      <c r="BI54" s="2287"/>
      <c r="BJ54" s="2287"/>
      <c r="BK54" s="2287"/>
      <c r="BL54" s="2287"/>
      <c r="BM54" s="2287"/>
      <c r="BN54" s="2287"/>
      <c r="BO54" s="2287"/>
      <c r="BP54" s="2287"/>
      <c r="BQ54" s="2287"/>
      <c r="BR54" s="2287"/>
      <c r="BS54" s="2287"/>
      <c r="BT54" s="2287"/>
      <c r="BU54" s="2287"/>
      <c r="BV54" s="2287"/>
      <c r="BW54" s="2287"/>
      <c r="BX54" s="2287"/>
      <c r="BY54" s="2287"/>
      <c r="BZ54" s="2287"/>
      <c r="CA54" s="2287"/>
      <c r="CB54" s="2287"/>
      <c r="CC54" s="2287"/>
      <c r="CD54" s="2287"/>
      <c r="CE54" s="2287"/>
      <c r="CF54" s="2287"/>
      <c r="CG54" s="2287"/>
      <c r="CH54" s="2955"/>
      <c r="CI54" s="1309"/>
      <c r="CJ54" s="1309"/>
      <c r="CK54" s="1309"/>
      <c r="CL54" s="1309"/>
      <c r="CM54" s="1309"/>
    </row>
    <row r="55" spans="1:94" ht="13.5" customHeight="1" thickTop="1">
      <c r="A55" s="385"/>
      <c r="B55" s="2884" t="s">
        <v>888</v>
      </c>
      <c r="C55" s="2885"/>
      <c r="D55" s="2885"/>
      <c r="E55" s="2885"/>
      <c r="F55" s="2885"/>
      <c r="G55" s="2885"/>
      <c r="H55" s="2885"/>
      <c r="I55" s="2885"/>
      <c r="J55" s="2885"/>
      <c r="K55" s="2885"/>
      <c r="L55" s="2885"/>
      <c r="M55" s="2885"/>
      <c r="N55" s="2885"/>
      <c r="O55" s="2885"/>
      <c r="P55" s="2885"/>
      <c r="Q55" s="2885"/>
      <c r="R55" s="2885"/>
      <c r="S55" s="2885"/>
      <c r="T55" s="2885"/>
      <c r="U55" s="2885"/>
      <c r="V55" s="2885"/>
      <c r="W55" s="2885"/>
      <c r="X55" s="2885"/>
      <c r="Y55" s="2885"/>
      <c r="Z55" s="2886"/>
      <c r="AA55" s="2860" t="str">
        <f>IF(AD55+AE57=0,"",ROUND(AD55+AE57,0))</f>
        <v/>
      </c>
      <c r="AB55" s="2861"/>
      <c r="AC55" s="2862"/>
      <c r="AD55" s="2869"/>
      <c r="AE55" s="2872"/>
      <c r="AF55" s="2873"/>
      <c r="AG55" s="402" t="s">
        <v>150</v>
      </c>
      <c r="AH55" s="2876"/>
      <c r="AI55" s="2876"/>
      <c r="AJ55" s="2876"/>
      <c r="AK55" s="2876"/>
      <c r="AL55" s="2876"/>
      <c r="AM55" s="2876"/>
      <c r="AN55" s="2876"/>
      <c r="AO55" s="2876"/>
      <c r="AP55" s="2876"/>
      <c r="AQ55" s="2877"/>
      <c r="AR55" s="102"/>
      <c r="AS55" s="62"/>
      <c r="AT55" s="1340"/>
      <c r="AU55" s="849"/>
      <c r="AV55" s="2287"/>
      <c r="AW55" s="2287"/>
      <c r="AX55" s="2287"/>
      <c r="AY55" s="2287"/>
      <c r="AZ55" s="2287"/>
      <c r="BA55" s="2287"/>
      <c r="BB55" s="2287"/>
      <c r="BC55" s="2287"/>
      <c r="BD55" s="2287"/>
      <c r="BE55" s="2287"/>
      <c r="BF55" s="2287"/>
      <c r="BG55" s="2287"/>
      <c r="BH55" s="2287"/>
      <c r="BI55" s="2287"/>
      <c r="BJ55" s="2287"/>
      <c r="BK55" s="2287"/>
      <c r="BL55" s="2287"/>
      <c r="BM55" s="2287"/>
      <c r="BN55" s="2287"/>
      <c r="BO55" s="2287"/>
      <c r="BP55" s="2287"/>
      <c r="BQ55" s="2287"/>
      <c r="BR55" s="2287"/>
      <c r="BS55" s="2287"/>
      <c r="BT55" s="2287"/>
      <c r="BU55" s="2287"/>
      <c r="BV55" s="2287"/>
      <c r="BW55" s="2287"/>
      <c r="BX55" s="2287"/>
      <c r="BY55" s="2287"/>
      <c r="BZ55" s="2287"/>
      <c r="CA55" s="2287"/>
      <c r="CB55" s="2287"/>
      <c r="CC55" s="2287"/>
      <c r="CD55" s="2287"/>
      <c r="CE55" s="2287"/>
      <c r="CF55" s="2287"/>
      <c r="CG55" s="2287"/>
      <c r="CH55" s="2955"/>
      <c r="CI55" s="1309"/>
      <c r="CJ55" s="1309"/>
      <c r="CK55" s="1309"/>
      <c r="CL55" s="1309"/>
      <c r="CM55" s="1309"/>
    </row>
    <row r="56" spans="1:94" ht="13.5" customHeight="1">
      <c r="A56" s="68"/>
      <c r="B56" s="2887"/>
      <c r="C56" s="2888"/>
      <c r="D56" s="2888"/>
      <c r="E56" s="2888"/>
      <c r="F56" s="2888"/>
      <c r="G56" s="2888"/>
      <c r="H56" s="2888"/>
      <c r="I56" s="2888"/>
      <c r="J56" s="2888"/>
      <c r="K56" s="2888"/>
      <c r="L56" s="2888"/>
      <c r="M56" s="2888"/>
      <c r="N56" s="2888"/>
      <c r="O56" s="2888"/>
      <c r="P56" s="2888"/>
      <c r="Q56" s="2888"/>
      <c r="R56" s="2888"/>
      <c r="S56" s="2888"/>
      <c r="T56" s="2888"/>
      <c r="U56" s="2888"/>
      <c r="V56" s="2888"/>
      <c r="W56" s="2888"/>
      <c r="X56" s="2888"/>
      <c r="Y56" s="2888"/>
      <c r="Z56" s="2889"/>
      <c r="AA56" s="2863"/>
      <c r="AB56" s="2864"/>
      <c r="AC56" s="2865"/>
      <c r="AD56" s="2870"/>
      <c r="AE56" s="2874"/>
      <c r="AF56" s="2875"/>
      <c r="AG56" s="1463" t="s">
        <v>151</v>
      </c>
      <c r="AH56" s="2878"/>
      <c r="AI56" s="2878"/>
      <c r="AJ56" s="2878"/>
      <c r="AK56" s="2878"/>
      <c r="AL56" s="2878"/>
      <c r="AM56" s="2878"/>
      <c r="AN56" s="2878"/>
      <c r="AO56" s="2878"/>
      <c r="AP56" s="2878"/>
      <c r="AQ56" s="2879"/>
      <c r="AR56" s="102"/>
      <c r="AS56" s="62"/>
      <c r="AT56" s="1340"/>
      <c r="AU56" s="849"/>
      <c r="AV56" s="2287"/>
      <c r="AW56" s="2287"/>
      <c r="AX56" s="2287"/>
      <c r="AY56" s="2287"/>
      <c r="AZ56" s="2287"/>
      <c r="BA56" s="2287"/>
      <c r="BB56" s="2287"/>
      <c r="BC56" s="2287"/>
      <c r="BD56" s="2287"/>
      <c r="BE56" s="2287"/>
      <c r="BF56" s="2287"/>
      <c r="BG56" s="2287"/>
      <c r="BH56" s="2287"/>
      <c r="BI56" s="2287"/>
      <c r="BJ56" s="2287"/>
      <c r="BK56" s="2287"/>
      <c r="BL56" s="2287"/>
      <c r="BM56" s="2287"/>
      <c r="BN56" s="2287"/>
      <c r="BO56" s="2287"/>
      <c r="BP56" s="2287"/>
      <c r="BQ56" s="2287"/>
      <c r="BR56" s="2287"/>
      <c r="BS56" s="2287"/>
      <c r="BT56" s="2287"/>
      <c r="BU56" s="2287"/>
      <c r="BV56" s="2287"/>
      <c r="BW56" s="2287"/>
      <c r="BX56" s="2287"/>
      <c r="BY56" s="2287"/>
      <c r="BZ56" s="2287"/>
      <c r="CA56" s="2287"/>
      <c r="CB56" s="2287"/>
      <c r="CC56" s="2287"/>
      <c r="CD56" s="2287"/>
      <c r="CE56" s="2287"/>
      <c r="CF56" s="2287"/>
      <c r="CG56" s="2287"/>
      <c r="CH56" s="2955"/>
      <c r="CI56" s="1309"/>
      <c r="CJ56" s="1309"/>
      <c r="CK56" s="1309"/>
      <c r="CL56" s="1309"/>
      <c r="CM56" s="1309"/>
    </row>
    <row r="57" spans="1:94" ht="13.5" customHeight="1" thickBot="1">
      <c r="A57" s="68"/>
      <c r="B57" s="2890"/>
      <c r="C57" s="2891"/>
      <c r="D57" s="2891"/>
      <c r="E57" s="2891"/>
      <c r="F57" s="2891"/>
      <c r="G57" s="2891"/>
      <c r="H57" s="2891"/>
      <c r="I57" s="2891"/>
      <c r="J57" s="2891"/>
      <c r="K57" s="2891"/>
      <c r="L57" s="2891"/>
      <c r="M57" s="2891"/>
      <c r="N57" s="2891"/>
      <c r="O57" s="2891"/>
      <c r="P57" s="2891"/>
      <c r="Q57" s="2891"/>
      <c r="R57" s="2891"/>
      <c r="S57" s="2891"/>
      <c r="T57" s="2891"/>
      <c r="U57" s="2891"/>
      <c r="V57" s="2891"/>
      <c r="W57" s="2891"/>
      <c r="X57" s="2891"/>
      <c r="Y57" s="2891"/>
      <c r="Z57" s="2892"/>
      <c r="AA57" s="2866"/>
      <c r="AB57" s="2867"/>
      <c r="AC57" s="2868"/>
      <c r="AD57" s="2871"/>
      <c r="AE57" s="2880">
        <v>0</v>
      </c>
      <c r="AF57" s="2881"/>
      <c r="AG57" s="389"/>
      <c r="AH57" s="2849"/>
      <c r="AI57" s="2849"/>
      <c r="AJ57" s="2849"/>
      <c r="AK57" s="2849"/>
      <c r="AL57" s="2849"/>
      <c r="AM57" s="2849"/>
      <c r="AN57" s="2849"/>
      <c r="AO57" s="2849"/>
      <c r="AP57" s="2849"/>
      <c r="AQ57" s="2850"/>
      <c r="AR57" s="102"/>
      <c r="AS57" s="62"/>
      <c r="AT57" s="1340"/>
      <c r="AV57" s="2287"/>
      <c r="AW57" s="2287"/>
      <c r="AX57" s="2287"/>
      <c r="AY57" s="2287"/>
      <c r="AZ57" s="2287"/>
      <c r="BA57" s="2287"/>
      <c r="BB57" s="2287"/>
      <c r="BC57" s="2287"/>
      <c r="BD57" s="2287"/>
      <c r="BE57" s="2287"/>
      <c r="BF57" s="2287"/>
      <c r="BG57" s="2287"/>
      <c r="BH57" s="2287"/>
      <c r="BI57" s="2287"/>
      <c r="BJ57" s="2287"/>
      <c r="BK57" s="2287"/>
      <c r="BL57" s="2287"/>
      <c r="BM57" s="2287"/>
      <c r="BN57" s="2287"/>
      <c r="BO57" s="2287"/>
      <c r="BP57" s="2287"/>
      <c r="BQ57" s="2287"/>
      <c r="BR57" s="2287"/>
      <c r="BS57" s="2287"/>
      <c r="BT57" s="2287"/>
      <c r="BU57" s="2287"/>
      <c r="BV57" s="2287"/>
      <c r="BW57" s="2287"/>
      <c r="BX57" s="2287"/>
      <c r="BY57" s="2287"/>
      <c r="BZ57" s="2287"/>
      <c r="CA57" s="2287"/>
      <c r="CB57" s="2287"/>
      <c r="CC57" s="2287"/>
      <c r="CD57" s="2287"/>
      <c r="CE57" s="2287"/>
      <c r="CF57" s="2287"/>
      <c r="CG57" s="2287"/>
      <c r="CH57" s="2955"/>
      <c r="CI57" s="1309"/>
      <c r="CJ57" s="1309"/>
      <c r="CK57" s="1309"/>
      <c r="CL57" s="1309"/>
      <c r="CM57" s="1309"/>
    </row>
    <row r="58" spans="1:94" ht="13.5" customHeight="1" thickTop="1">
      <c r="A58" s="385"/>
      <c r="B58" s="2851" t="s">
        <v>2149</v>
      </c>
      <c r="C58" s="2852"/>
      <c r="D58" s="2852"/>
      <c r="E58" s="2852"/>
      <c r="F58" s="2852"/>
      <c r="G58" s="2852"/>
      <c r="H58" s="2852"/>
      <c r="I58" s="2852"/>
      <c r="J58" s="2852"/>
      <c r="K58" s="2852"/>
      <c r="L58" s="2852"/>
      <c r="M58" s="2852"/>
      <c r="N58" s="2852"/>
      <c r="O58" s="2852"/>
      <c r="P58" s="2852"/>
      <c r="Q58" s="2852"/>
      <c r="R58" s="2852"/>
      <c r="S58" s="2852"/>
      <c r="T58" s="2852"/>
      <c r="U58" s="2852"/>
      <c r="V58" s="2852"/>
      <c r="W58" s="2852"/>
      <c r="X58" s="2852"/>
      <c r="Y58" s="2852"/>
      <c r="Z58" s="2853"/>
      <c r="AA58" s="2860"/>
      <c r="AB58" s="2861"/>
      <c r="AC58" s="2862"/>
      <c r="AD58" s="2869"/>
      <c r="AE58" s="2872"/>
      <c r="AF58" s="2873"/>
      <c r="AG58" s="402" t="s">
        <v>150</v>
      </c>
      <c r="AH58" s="2876"/>
      <c r="AI58" s="2876"/>
      <c r="AJ58" s="2876"/>
      <c r="AK58" s="2876"/>
      <c r="AL58" s="2876"/>
      <c r="AM58" s="2876"/>
      <c r="AN58" s="2876"/>
      <c r="AO58" s="2876"/>
      <c r="AP58" s="2876"/>
      <c r="AQ58" s="2877"/>
      <c r="AR58" s="102"/>
      <c r="AS58" s="62"/>
      <c r="AT58" s="1340"/>
      <c r="AV58" s="2287"/>
      <c r="AW58" s="2287"/>
      <c r="AX58" s="2287"/>
      <c r="AY58" s="2287"/>
      <c r="AZ58" s="2287"/>
      <c r="BA58" s="2287"/>
      <c r="BB58" s="2287"/>
      <c r="BC58" s="2287"/>
      <c r="BD58" s="2287"/>
      <c r="BE58" s="2287"/>
      <c r="BF58" s="2287"/>
      <c r="BG58" s="2287"/>
      <c r="BH58" s="2287"/>
      <c r="BI58" s="2287"/>
      <c r="BJ58" s="2287"/>
      <c r="BK58" s="2287"/>
      <c r="BL58" s="2287"/>
      <c r="BM58" s="2287"/>
      <c r="BN58" s="2287"/>
      <c r="BO58" s="2287"/>
      <c r="BP58" s="2287"/>
      <c r="BQ58" s="2287"/>
      <c r="BR58" s="2287"/>
      <c r="BS58" s="2287"/>
      <c r="BT58" s="2287"/>
      <c r="BU58" s="2287"/>
      <c r="BV58" s="2287"/>
      <c r="BW58" s="2287"/>
      <c r="BX58" s="2287"/>
      <c r="BY58" s="2287"/>
      <c r="BZ58" s="2287"/>
      <c r="CA58" s="2287"/>
      <c r="CB58" s="2287"/>
      <c r="CC58" s="2287"/>
      <c r="CD58" s="2287"/>
      <c r="CE58" s="2287"/>
      <c r="CF58" s="2287"/>
      <c r="CG58" s="2287"/>
      <c r="CH58" s="2955"/>
      <c r="CI58" s="1309"/>
      <c r="CJ58" s="1309"/>
      <c r="CK58" s="1309"/>
      <c r="CL58" s="1309"/>
      <c r="CM58" s="1309"/>
    </row>
    <row r="59" spans="1:94" ht="13.5" customHeight="1">
      <c r="A59" s="68"/>
      <c r="B59" s="2854"/>
      <c r="C59" s="2855"/>
      <c r="D59" s="2855"/>
      <c r="E59" s="2855"/>
      <c r="F59" s="2855"/>
      <c r="G59" s="2855"/>
      <c r="H59" s="2855"/>
      <c r="I59" s="2855"/>
      <c r="J59" s="2855"/>
      <c r="K59" s="2855"/>
      <c r="L59" s="2855"/>
      <c r="M59" s="2855"/>
      <c r="N59" s="2855"/>
      <c r="O59" s="2855"/>
      <c r="P59" s="2855"/>
      <c r="Q59" s="2855"/>
      <c r="R59" s="2855"/>
      <c r="S59" s="2855"/>
      <c r="T59" s="2855"/>
      <c r="U59" s="2855"/>
      <c r="V59" s="2855"/>
      <c r="W59" s="2855"/>
      <c r="X59" s="2855"/>
      <c r="Y59" s="2855"/>
      <c r="Z59" s="2856"/>
      <c r="AA59" s="2863"/>
      <c r="AB59" s="2864"/>
      <c r="AC59" s="2865"/>
      <c r="AD59" s="2870"/>
      <c r="AE59" s="2874"/>
      <c r="AF59" s="2875"/>
      <c r="AG59" s="1463" t="s">
        <v>151</v>
      </c>
      <c r="AH59" s="2878"/>
      <c r="AI59" s="2878"/>
      <c r="AJ59" s="2878"/>
      <c r="AK59" s="2878"/>
      <c r="AL59" s="2878"/>
      <c r="AM59" s="2878"/>
      <c r="AN59" s="2878"/>
      <c r="AO59" s="2878"/>
      <c r="AP59" s="2878"/>
      <c r="AQ59" s="2879"/>
      <c r="AR59" s="102"/>
      <c r="AS59" s="62"/>
      <c r="AT59" s="1340"/>
      <c r="AV59" s="2287"/>
      <c r="AW59" s="2287"/>
      <c r="AX59" s="2287"/>
      <c r="AY59" s="2287"/>
      <c r="AZ59" s="2287"/>
      <c r="BA59" s="2287"/>
      <c r="BB59" s="2287"/>
      <c r="BC59" s="2287"/>
      <c r="BD59" s="2287"/>
      <c r="BE59" s="2287"/>
      <c r="BF59" s="2287"/>
      <c r="BG59" s="2287"/>
      <c r="BH59" s="2287"/>
      <c r="BI59" s="2287"/>
      <c r="BJ59" s="2287"/>
      <c r="BK59" s="2287"/>
      <c r="BL59" s="2287"/>
      <c r="BM59" s="2287"/>
      <c r="BN59" s="2287"/>
      <c r="BO59" s="2287"/>
      <c r="BP59" s="2287"/>
      <c r="BQ59" s="2287"/>
      <c r="BR59" s="2287"/>
      <c r="BS59" s="2287"/>
      <c r="BT59" s="2287"/>
      <c r="BU59" s="2287"/>
      <c r="BV59" s="2287"/>
      <c r="BW59" s="2287"/>
      <c r="BX59" s="2287"/>
      <c r="BY59" s="2287"/>
      <c r="BZ59" s="2287"/>
      <c r="CA59" s="2287"/>
      <c r="CB59" s="2287"/>
      <c r="CC59" s="2287"/>
      <c r="CD59" s="2287"/>
      <c r="CE59" s="2287"/>
      <c r="CF59" s="2287"/>
      <c r="CG59" s="2287"/>
      <c r="CH59" s="2955"/>
      <c r="CI59" s="1309"/>
      <c r="CJ59" s="1309"/>
      <c r="CK59" s="1309"/>
      <c r="CL59" s="1309"/>
      <c r="CM59" s="1309"/>
    </row>
    <row r="60" spans="1:94" ht="13.5" customHeight="1">
      <c r="A60" s="68"/>
      <c r="B60" s="2857"/>
      <c r="C60" s="2858"/>
      <c r="D60" s="2858"/>
      <c r="E60" s="2858"/>
      <c r="F60" s="2858"/>
      <c r="G60" s="2858"/>
      <c r="H60" s="2858"/>
      <c r="I60" s="2858"/>
      <c r="J60" s="2858"/>
      <c r="K60" s="2858"/>
      <c r="L60" s="2858"/>
      <c r="M60" s="2858"/>
      <c r="N60" s="2858"/>
      <c r="O60" s="2858"/>
      <c r="P60" s="2858"/>
      <c r="Q60" s="2858"/>
      <c r="R60" s="2858"/>
      <c r="S60" s="2858"/>
      <c r="T60" s="2858"/>
      <c r="U60" s="2858"/>
      <c r="V60" s="2858"/>
      <c r="W60" s="2858"/>
      <c r="X60" s="2858"/>
      <c r="Y60" s="2858"/>
      <c r="Z60" s="2859"/>
      <c r="AA60" s="2866"/>
      <c r="AB60" s="2867"/>
      <c r="AC60" s="2868"/>
      <c r="AD60" s="2871"/>
      <c r="AE60" s="2880">
        <v>0</v>
      </c>
      <c r="AF60" s="2881"/>
      <c r="AG60" s="389"/>
      <c r="AH60" s="2849"/>
      <c r="AI60" s="2849"/>
      <c r="AJ60" s="2849"/>
      <c r="AK60" s="2849"/>
      <c r="AL60" s="2849"/>
      <c r="AM60" s="2849"/>
      <c r="AN60" s="2849"/>
      <c r="AO60" s="2849"/>
      <c r="AP60" s="2849"/>
      <c r="AQ60" s="2850"/>
      <c r="AR60" s="102"/>
      <c r="AS60" s="62"/>
      <c r="AT60" s="1341"/>
      <c r="AU60" s="340" t="s">
        <v>42</v>
      </c>
      <c r="AV60" s="2400" t="s">
        <v>1478</v>
      </c>
      <c r="AW60" s="2400"/>
      <c r="AX60" s="2400"/>
      <c r="AY60" s="2400"/>
      <c r="AZ60" s="2400"/>
      <c r="BA60" s="2400"/>
      <c r="BB60" s="2400"/>
      <c r="BC60" s="2400"/>
      <c r="BD60" s="2400"/>
      <c r="BE60" s="2400"/>
      <c r="BF60" s="2400"/>
      <c r="BG60" s="2400"/>
      <c r="BH60" s="2400"/>
      <c r="BI60" s="2400"/>
      <c r="BJ60" s="2400"/>
      <c r="BK60" s="2400"/>
      <c r="BL60" s="2400"/>
      <c r="BM60" s="2400"/>
      <c r="BN60" s="2400"/>
      <c r="BO60" s="2400"/>
      <c r="BP60" s="2400"/>
      <c r="BQ60" s="2400"/>
      <c r="BR60" s="2400"/>
      <c r="BS60" s="2400"/>
      <c r="BT60" s="2400"/>
      <c r="BU60" s="2400"/>
      <c r="BV60" s="2400"/>
      <c r="BW60" s="2400"/>
      <c r="BX60" s="2400"/>
      <c r="BY60" s="2400"/>
      <c r="BZ60" s="2400"/>
      <c r="CA60" s="2400"/>
      <c r="CB60" s="2400"/>
      <c r="CC60" s="2400"/>
      <c r="CD60" s="2400"/>
      <c r="CE60" s="2400"/>
      <c r="CF60" s="2400"/>
      <c r="CG60" s="2400"/>
      <c r="CH60" s="2832"/>
      <c r="CI60" s="1309"/>
      <c r="CJ60" s="1309"/>
      <c r="CK60" s="1309"/>
      <c r="CL60" s="1309"/>
      <c r="CM60" s="1309"/>
    </row>
    <row r="61" spans="1:94" ht="12" customHeight="1">
      <c r="A61" s="68"/>
      <c r="B61" s="550" t="s">
        <v>234</v>
      </c>
      <c r="C61" s="125"/>
      <c r="D61" s="550"/>
      <c r="E61" s="1346"/>
      <c r="F61" s="1346"/>
      <c r="G61" s="550"/>
      <c r="H61" s="1346"/>
      <c r="I61" s="125" t="s">
        <v>739</v>
      </c>
      <c r="J61" s="1347"/>
      <c r="K61" s="1348"/>
      <c r="L61" s="1348"/>
      <c r="M61" s="125"/>
      <c r="N61" s="125"/>
      <c r="O61" s="260"/>
      <c r="P61" s="1349"/>
      <c r="Q61" s="1350"/>
      <c r="R61" s="1350"/>
      <c r="S61" s="1350"/>
      <c r="T61" s="260"/>
      <c r="U61" s="125"/>
      <c r="V61" s="125"/>
      <c r="W61" s="125"/>
      <c r="X61" s="125"/>
      <c r="Y61" s="125"/>
      <c r="Z61" s="125"/>
      <c r="AA61" s="125"/>
      <c r="AB61" s="125"/>
      <c r="AC61" s="125"/>
      <c r="AD61" s="125"/>
      <c r="AE61" s="125"/>
      <c r="AF61" s="125"/>
      <c r="AG61" s="125"/>
      <c r="AH61" s="125"/>
      <c r="AI61" s="125"/>
      <c r="AJ61" s="125"/>
      <c r="AK61" s="125"/>
      <c r="AL61" s="1351"/>
      <c r="AM61" s="550"/>
      <c r="AN61" s="1352"/>
      <c r="AO61" s="125"/>
      <c r="AP61" s="8"/>
      <c r="AR61" s="102"/>
      <c r="AS61" s="1533"/>
      <c r="AT61" s="1340"/>
      <c r="AU61" s="849"/>
      <c r="AV61" s="849"/>
      <c r="AW61" s="849"/>
      <c r="AX61" s="849"/>
      <c r="AY61" s="849"/>
      <c r="AZ61" s="849"/>
      <c r="BA61" s="849"/>
      <c r="BB61" s="849"/>
      <c r="BC61" s="849"/>
      <c r="BD61" s="849"/>
      <c r="BE61" s="849"/>
      <c r="BF61" s="849"/>
      <c r="BG61" s="849"/>
      <c r="BH61" s="849"/>
      <c r="BI61" s="849"/>
      <c r="BJ61" s="849"/>
      <c r="BK61" s="849"/>
      <c r="BL61" s="849"/>
      <c r="BM61" s="849"/>
      <c r="BN61" s="849"/>
      <c r="BO61" s="849"/>
      <c r="BP61" s="849"/>
      <c r="BQ61" s="849"/>
      <c r="BR61" s="849"/>
      <c r="BS61" s="849"/>
      <c r="BT61" s="849"/>
      <c r="BU61" s="849"/>
      <c r="BV61" s="849"/>
      <c r="BW61" s="849"/>
      <c r="BX61" s="849"/>
      <c r="BY61" s="849"/>
      <c r="BZ61" s="849"/>
      <c r="CA61" s="849"/>
      <c r="CB61" s="849"/>
      <c r="CC61" s="849"/>
      <c r="CD61" s="849"/>
      <c r="CE61" s="849"/>
      <c r="CF61" s="849"/>
      <c r="CG61" s="849"/>
      <c r="CH61" s="1342"/>
      <c r="CI61" s="849"/>
      <c r="CJ61" s="849"/>
      <c r="CK61" s="849"/>
      <c r="CL61" s="849"/>
      <c r="CM61" s="849"/>
      <c r="CN61" s="849"/>
      <c r="CO61" s="849"/>
      <c r="CP61" s="849"/>
    </row>
    <row r="62" spans="1:94" ht="12" customHeight="1">
      <c r="A62" s="68"/>
      <c r="B62" s="2833" t="s">
        <v>789</v>
      </c>
      <c r="C62" s="2833"/>
      <c r="D62" s="125" t="s">
        <v>1842</v>
      </c>
      <c r="E62" s="550"/>
      <c r="F62" s="550"/>
      <c r="G62" s="550"/>
      <c r="H62" s="1346"/>
      <c r="I62" s="1346"/>
      <c r="J62" s="1347"/>
      <c r="K62" s="1348"/>
      <c r="L62" s="1348"/>
      <c r="M62" s="125"/>
      <c r="N62" s="125"/>
      <c r="O62" s="260"/>
      <c r="P62" s="1349"/>
      <c r="Q62" s="1350"/>
      <c r="R62" s="1350"/>
      <c r="S62" s="1350"/>
      <c r="T62" s="260"/>
      <c r="U62" s="125"/>
      <c r="V62" s="125"/>
      <c r="W62" s="125"/>
      <c r="X62" s="125"/>
      <c r="Y62" s="125"/>
      <c r="Z62" s="125"/>
      <c r="AA62" s="125"/>
      <c r="AB62" s="125"/>
      <c r="AC62" s="125"/>
      <c r="AD62" s="125"/>
      <c r="AE62" s="125"/>
      <c r="AF62" s="125"/>
      <c r="AG62" s="125"/>
      <c r="AH62" s="125"/>
      <c r="AI62" s="125"/>
      <c r="AJ62" s="125"/>
      <c r="AK62" s="125"/>
      <c r="AL62" s="1351"/>
      <c r="AM62" s="550"/>
      <c r="AN62" s="1352"/>
      <c r="AO62" s="125"/>
      <c r="AP62" s="8"/>
      <c r="AR62" s="102"/>
      <c r="AS62" s="1533"/>
      <c r="AT62" s="1343"/>
      <c r="AU62" s="1344"/>
      <c r="AV62" s="1344"/>
      <c r="AW62" s="1344"/>
      <c r="AX62" s="1344"/>
      <c r="AY62" s="1344"/>
      <c r="AZ62" s="1344"/>
      <c r="BA62" s="1344"/>
      <c r="BB62" s="1344"/>
      <c r="BC62" s="1344"/>
      <c r="BD62" s="1344"/>
      <c r="BE62" s="1344"/>
      <c r="BF62" s="1344"/>
      <c r="BG62" s="1344"/>
      <c r="BH62" s="1344"/>
      <c r="BI62" s="1344"/>
      <c r="BJ62" s="1344"/>
      <c r="BK62" s="1344"/>
      <c r="BL62" s="1344"/>
      <c r="BM62" s="1344"/>
      <c r="BN62" s="1344"/>
      <c r="BO62" s="1344"/>
      <c r="BP62" s="1344"/>
      <c r="BQ62" s="1344"/>
      <c r="BR62" s="1344"/>
      <c r="BS62" s="1344"/>
      <c r="BT62" s="1344"/>
      <c r="BU62" s="1344"/>
      <c r="BV62" s="1344"/>
      <c r="BW62" s="1344"/>
      <c r="BX62" s="1344"/>
      <c r="BY62" s="1344"/>
      <c r="BZ62" s="1344"/>
      <c r="CA62" s="1344"/>
      <c r="CB62" s="1344"/>
      <c r="CC62" s="1344"/>
      <c r="CD62" s="1344"/>
      <c r="CE62" s="1344"/>
      <c r="CF62" s="1344"/>
      <c r="CG62" s="1344"/>
      <c r="CH62" s="1345"/>
      <c r="CI62" s="849"/>
      <c r="CJ62" s="849"/>
      <c r="CK62" s="849"/>
      <c r="CL62" s="849"/>
      <c r="CM62" s="849"/>
      <c r="CN62" s="849"/>
      <c r="CO62" s="849"/>
      <c r="CP62" s="849"/>
    </row>
    <row r="63" spans="1:94" ht="12" customHeight="1">
      <c r="A63" s="68"/>
      <c r="B63" s="1353"/>
      <c r="C63" s="1353"/>
      <c r="D63" s="125" t="s">
        <v>1843</v>
      </c>
      <c r="E63" s="550"/>
      <c r="F63" s="550"/>
      <c r="G63" s="550"/>
      <c r="H63" s="1354"/>
      <c r="I63" s="1354"/>
      <c r="J63" s="1354"/>
      <c r="K63" s="1354"/>
      <c r="L63" s="1354"/>
      <c r="M63" s="1354"/>
      <c r="N63" s="1354"/>
      <c r="O63" s="1354"/>
      <c r="P63" s="1354"/>
      <c r="Q63" s="1354"/>
      <c r="R63" s="1354"/>
      <c r="S63" s="1354"/>
      <c r="T63" s="1354"/>
      <c r="U63" s="1354"/>
      <c r="V63" s="1354"/>
      <c r="W63" s="1354"/>
      <c r="X63" s="1354"/>
      <c r="Y63" s="1354"/>
      <c r="Z63" s="1354"/>
      <c r="AA63" s="1354"/>
      <c r="AB63" s="1354"/>
      <c r="AC63" s="1354"/>
      <c r="AD63" s="1354"/>
      <c r="AE63" s="1354"/>
      <c r="AF63" s="1354"/>
      <c r="AG63" s="1354"/>
      <c r="AH63" s="1354"/>
      <c r="AI63" s="1354"/>
      <c r="AJ63" s="1354"/>
      <c r="AK63" s="1354"/>
      <c r="AL63" s="1351"/>
      <c r="AM63" s="1354"/>
      <c r="AN63" s="1354"/>
      <c r="AO63" s="1354"/>
      <c r="AP63" s="104"/>
      <c r="AR63" s="102"/>
      <c r="AS63" s="62"/>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c r="CD63" s="849"/>
      <c r="CE63" s="849"/>
      <c r="CF63" s="849"/>
      <c r="CG63" s="849"/>
      <c r="CH63" s="849"/>
      <c r="CI63" s="849"/>
      <c r="CJ63" s="849"/>
      <c r="CK63" s="849"/>
      <c r="CL63" s="849"/>
      <c r="CM63" s="849"/>
      <c r="CN63" s="849"/>
      <c r="CO63" s="849"/>
      <c r="CP63" s="849"/>
    </row>
    <row r="64" spans="1:94" ht="12" customHeight="1">
      <c r="A64" s="68"/>
      <c r="B64" s="2833" t="s">
        <v>788</v>
      </c>
      <c r="C64" s="2833"/>
      <c r="D64" s="1354" t="s">
        <v>2155</v>
      </c>
      <c r="E64" s="550"/>
      <c r="F64" s="550"/>
      <c r="G64" s="550"/>
      <c r="H64" s="1354"/>
      <c r="I64" s="1354"/>
      <c r="J64" s="1354"/>
      <c r="K64" s="1354"/>
      <c r="L64" s="1354"/>
      <c r="M64" s="1354"/>
      <c r="N64" s="1354"/>
      <c r="O64" s="1354"/>
      <c r="P64" s="1354"/>
      <c r="Q64" s="1354"/>
      <c r="R64" s="1354"/>
      <c r="S64" s="1354"/>
      <c r="T64" s="1354"/>
      <c r="U64" s="1354"/>
      <c r="V64" s="1354"/>
      <c r="W64" s="1354"/>
      <c r="X64" s="1354"/>
      <c r="Y64" s="1354"/>
      <c r="Z64" s="1354"/>
      <c r="AA64" s="1354"/>
      <c r="AB64" s="1354"/>
      <c r="AC64" s="1354"/>
      <c r="AD64" s="1354"/>
      <c r="AE64" s="1354"/>
      <c r="AF64" s="1354"/>
      <c r="AG64" s="1354"/>
      <c r="AH64" s="1354"/>
      <c r="AI64" s="1354"/>
      <c r="AJ64" s="1354"/>
      <c r="AK64" s="1354"/>
      <c r="AL64" s="1351"/>
      <c r="AM64" s="1354"/>
      <c r="AN64" s="1354"/>
      <c r="AO64" s="1354"/>
      <c r="AP64" s="104"/>
      <c r="AR64" s="102"/>
      <c r="AS64" s="62"/>
      <c r="AT64" s="2834" t="s">
        <v>2284</v>
      </c>
      <c r="AU64" s="2835"/>
      <c r="AV64" s="2835"/>
      <c r="AW64" s="2835"/>
      <c r="AX64" s="2835"/>
      <c r="AY64" s="2835"/>
      <c r="AZ64" s="2835"/>
      <c r="BA64" s="2835"/>
      <c r="BB64" s="2835"/>
      <c r="BC64" s="2835"/>
      <c r="BD64" s="2835"/>
      <c r="BE64" s="2835"/>
      <c r="BF64" s="2835"/>
      <c r="BG64" s="2835"/>
      <c r="BH64" s="2835"/>
      <c r="BI64" s="2835"/>
      <c r="BJ64" s="2835"/>
      <c r="BK64" s="2835"/>
      <c r="BL64" s="2835"/>
      <c r="BM64" s="2835"/>
      <c r="BN64" s="2835"/>
      <c r="BO64" s="2835"/>
      <c r="BP64" s="2835"/>
      <c r="BQ64" s="2835"/>
      <c r="BR64" s="2835"/>
      <c r="BS64" s="2835"/>
      <c r="BT64" s="2835"/>
      <c r="BU64" s="2835"/>
      <c r="BV64" s="2835"/>
      <c r="BW64" s="2835"/>
      <c r="BX64" s="2835"/>
      <c r="BY64" s="2835"/>
      <c r="BZ64" s="2835"/>
      <c r="CA64" s="2835"/>
      <c r="CB64" s="2835"/>
      <c r="CC64" s="2835"/>
      <c r="CD64" s="2835"/>
      <c r="CE64" s="2835"/>
      <c r="CF64" s="2835"/>
      <c r="CG64" s="2835"/>
      <c r="CH64" s="2836"/>
      <c r="CI64" s="849"/>
      <c r="CJ64" s="849"/>
      <c r="CK64" s="849"/>
      <c r="CL64" s="849"/>
      <c r="CM64" s="849"/>
      <c r="CN64" s="849"/>
      <c r="CO64" s="849"/>
      <c r="CP64" s="849"/>
    </row>
    <row r="65" spans="1:94" ht="12" customHeight="1">
      <c r="A65" s="68"/>
      <c r="B65" s="1353"/>
      <c r="C65" s="1353"/>
      <c r="D65" s="1354" t="s">
        <v>1844</v>
      </c>
      <c r="E65" s="550"/>
      <c r="F65" s="550"/>
      <c r="G65" s="550"/>
      <c r="H65" s="1354"/>
      <c r="I65" s="1354"/>
      <c r="J65" s="1354"/>
      <c r="K65" s="1354"/>
      <c r="L65" s="1354"/>
      <c r="M65" s="1354"/>
      <c r="N65" s="1354"/>
      <c r="O65" s="1354"/>
      <c r="P65" s="1354"/>
      <c r="Q65" s="1354"/>
      <c r="R65" s="1354"/>
      <c r="S65" s="1354"/>
      <c r="T65" s="1354"/>
      <c r="U65" s="1354"/>
      <c r="V65" s="1354"/>
      <c r="W65" s="1354"/>
      <c r="X65" s="1354"/>
      <c r="Y65" s="1354"/>
      <c r="Z65" s="1354"/>
      <c r="AA65" s="1354"/>
      <c r="AB65" s="1354"/>
      <c r="AC65" s="1354"/>
      <c r="AD65" s="1354"/>
      <c r="AE65" s="1354"/>
      <c r="AF65" s="1354"/>
      <c r="AG65" s="1354"/>
      <c r="AH65" s="1354"/>
      <c r="AI65" s="1354"/>
      <c r="AJ65" s="1354"/>
      <c r="AK65" s="1354"/>
      <c r="AL65" s="1351"/>
      <c r="AM65" s="1354"/>
      <c r="AN65" s="1354"/>
      <c r="AO65" s="1354"/>
      <c r="AP65" s="104"/>
      <c r="AR65" s="102"/>
      <c r="AS65" s="62"/>
      <c r="AT65" s="2837"/>
      <c r="AU65" s="2400"/>
      <c r="AV65" s="2400"/>
      <c r="AW65" s="2400"/>
      <c r="AX65" s="2400"/>
      <c r="AY65" s="2400"/>
      <c r="AZ65" s="2400"/>
      <c r="BA65" s="2400"/>
      <c r="BB65" s="2400"/>
      <c r="BC65" s="2400"/>
      <c r="BD65" s="2400"/>
      <c r="BE65" s="2400"/>
      <c r="BF65" s="2400"/>
      <c r="BG65" s="2400"/>
      <c r="BH65" s="2400"/>
      <c r="BI65" s="2400"/>
      <c r="BJ65" s="2400"/>
      <c r="BK65" s="2400"/>
      <c r="BL65" s="2400"/>
      <c r="BM65" s="2400"/>
      <c r="BN65" s="2400"/>
      <c r="BO65" s="2400"/>
      <c r="BP65" s="2400"/>
      <c r="BQ65" s="2400"/>
      <c r="BR65" s="2400"/>
      <c r="BS65" s="2400"/>
      <c r="BT65" s="2400"/>
      <c r="BU65" s="2400"/>
      <c r="BV65" s="2400"/>
      <c r="BW65" s="2400"/>
      <c r="BX65" s="2400"/>
      <c r="BY65" s="2400"/>
      <c r="BZ65" s="2400"/>
      <c r="CA65" s="2400"/>
      <c r="CB65" s="2400"/>
      <c r="CC65" s="2400"/>
      <c r="CD65" s="2400"/>
      <c r="CE65" s="2400"/>
      <c r="CF65" s="2400"/>
      <c r="CG65" s="2400"/>
      <c r="CH65" s="2832"/>
      <c r="CI65" s="849"/>
      <c r="CJ65" s="849"/>
      <c r="CK65" s="849"/>
      <c r="CL65" s="849"/>
      <c r="CM65" s="849"/>
      <c r="CN65" s="849"/>
      <c r="CO65" s="849"/>
      <c r="CP65" s="849"/>
    </row>
    <row r="66" spans="1:94" ht="12" customHeight="1">
      <c r="A66" s="68"/>
      <c r="B66" s="1353"/>
      <c r="C66" s="1353"/>
      <c r="D66" s="1354" t="s">
        <v>1845</v>
      </c>
      <c r="E66" s="550"/>
      <c r="F66" s="550"/>
      <c r="G66" s="550"/>
      <c r="H66" s="1354"/>
      <c r="I66" s="1354"/>
      <c r="J66" s="1354"/>
      <c r="K66" s="1354"/>
      <c r="L66" s="1354"/>
      <c r="M66" s="1354"/>
      <c r="N66" s="1354"/>
      <c r="O66" s="1354"/>
      <c r="P66" s="1354"/>
      <c r="Q66" s="1354"/>
      <c r="R66" s="1354"/>
      <c r="S66" s="1354"/>
      <c r="T66" s="1354"/>
      <c r="U66" s="1354"/>
      <c r="V66" s="1354"/>
      <c r="W66" s="1354"/>
      <c r="X66" s="1354"/>
      <c r="Y66" s="1354"/>
      <c r="Z66" s="1354"/>
      <c r="AA66" s="1354"/>
      <c r="AB66" s="1354"/>
      <c r="AC66" s="1354"/>
      <c r="AD66" s="1354"/>
      <c r="AE66" s="1354"/>
      <c r="AF66" s="1354"/>
      <c r="AG66" s="1354"/>
      <c r="AH66" s="1354"/>
      <c r="AI66" s="1354"/>
      <c r="AJ66" s="1354"/>
      <c r="AK66" s="1354"/>
      <c r="AL66" s="1351"/>
      <c r="AM66" s="1354"/>
      <c r="AN66" s="1354"/>
      <c r="AO66" s="1354"/>
      <c r="AP66" s="104"/>
      <c r="AR66" s="102"/>
      <c r="AS66" s="62"/>
      <c r="AT66" s="2837"/>
      <c r="AU66" s="2400"/>
      <c r="AV66" s="2400"/>
      <c r="AW66" s="2400"/>
      <c r="AX66" s="2400"/>
      <c r="AY66" s="2400"/>
      <c r="AZ66" s="2400"/>
      <c r="BA66" s="2400"/>
      <c r="BB66" s="2400"/>
      <c r="BC66" s="2400"/>
      <c r="BD66" s="2400"/>
      <c r="BE66" s="2400"/>
      <c r="BF66" s="2400"/>
      <c r="BG66" s="2400"/>
      <c r="BH66" s="2400"/>
      <c r="BI66" s="2400"/>
      <c r="BJ66" s="2400"/>
      <c r="BK66" s="2400"/>
      <c r="BL66" s="2400"/>
      <c r="BM66" s="2400"/>
      <c r="BN66" s="2400"/>
      <c r="BO66" s="2400"/>
      <c r="BP66" s="2400"/>
      <c r="BQ66" s="2400"/>
      <c r="BR66" s="2400"/>
      <c r="BS66" s="2400"/>
      <c r="BT66" s="2400"/>
      <c r="BU66" s="2400"/>
      <c r="BV66" s="2400"/>
      <c r="BW66" s="2400"/>
      <c r="BX66" s="2400"/>
      <c r="BY66" s="2400"/>
      <c r="BZ66" s="2400"/>
      <c r="CA66" s="2400"/>
      <c r="CB66" s="2400"/>
      <c r="CC66" s="2400"/>
      <c r="CD66" s="2400"/>
      <c r="CE66" s="2400"/>
      <c r="CF66" s="2400"/>
      <c r="CG66" s="2400"/>
      <c r="CH66" s="2832"/>
      <c r="CI66" s="849"/>
      <c r="CJ66" s="849"/>
      <c r="CK66" s="849"/>
      <c r="CL66" s="849"/>
      <c r="CM66" s="849"/>
      <c r="CN66" s="849"/>
      <c r="CO66" s="849"/>
      <c r="CP66" s="849"/>
    </row>
    <row r="67" spans="1:94" ht="12" customHeight="1">
      <c r="A67" s="68"/>
      <c r="B67" s="1353"/>
      <c r="C67" s="1353"/>
      <c r="D67" s="1354" t="s">
        <v>1846</v>
      </c>
      <c r="E67" s="550"/>
      <c r="F67" s="550"/>
      <c r="G67" s="550"/>
      <c r="H67" s="1354"/>
      <c r="I67" s="1354"/>
      <c r="J67" s="1354"/>
      <c r="K67" s="1354"/>
      <c r="L67" s="1354"/>
      <c r="M67" s="1354"/>
      <c r="N67" s="1354"/>
      <c r="O67" s="1354"/>
      <c r="P67" s="1354"/>
      <c r="Q67" s="1354"/>
      <c r="R67" s="1354"/>
      <c r="S67" s="1354"/>
      <c r="T67" s="1354"/>
      <c r="U67" s="1354"/>
      <c r="V67" s="1354"/>
      <c r="W67" s="1354"/>
      <c r="X67" s="1354"/>
      <c r="Y67" s="1354"/>
      <c r="Z67" s="1354"/>
      <c r="AA67" s="1354"/>
      <c r="AB67" s="1354"/>
      <c r="AC67" s="1354"/>
      <c r="AD67" s="1354"/>
      <c r="AE67" s="1354"/>
      <c r="AF67" s="1354"/>
      <c r="AG67" s="1354"/>
      <c r="AH67" s="1354"/>
      <c r="AI67" s="1354"/>
      <c r="AJ67" s="1354"/>
      <c r="AK67" s="1354"/>
      <c r="AL67" s="1351"/>
      <c r="AM67" s="1354"/>
      <c r="AN67" s="1354"/>
      <c r="AO67" s="1354"/>
      <c r="AP67" s="104"/>
      <c r="AR67" s="102"/>
      <c r="AS67" s="62"/>
      <c r="AT67" s="2837"/>
      <c r="AU67" s="2400"/>
      <c r="AV67" s="2400"/>
      <c r="AW67" s="2400"/>
      <c r="AX67" s="2400"/>
      <c r="AY67" s="2400"/>
      <c r="AZ67" s="2400"/>
      <c r="BA67" s="2400"/>
      <c r="BB67" s="2400"/>
      <c r="BC67" s="2400"/>
      <c r="BD67" s="2400"/>
      <c r="BE67" s="2400"/>
      <c r="BF67" s="2400"/>
      <c r="BG67" s="2400"/>
      <c r="BH67" s="2400"/>
      <c r="BI67" s="2400"/>
      <c r="BJ67" s="2400"/>
      <c r="BK67" s="2400"/>
      <c r="BL67" s="2400"/>
      <c r="BM67" s="2400"/>
      <c r="BN67" s="2400"/>
      <c r="BO67" s="2400"/>
      <c r="BP67" s="2400"/>
      <c r="BQ67" s="2400"/>
      <c r="BR67" s="2400"/>
      <c r="BS67" s="2400"/>
      <c r="BT67" s="2400"/>
      <c r="BU67" s="2400"/>
      <c r="BV67" s="2400"/>
      <c r="BW67" s="2400"/>
      <c r="BX67" s="2400"/>
      <c r="BY67" s="2400"/>
      <c r="BZ67" s="2400"/>
      <c r="CA67" s="2400"/>
      <c r="CB67" s="2400"/>
      <c r="CC67" s="2400"/>
      <c r="CD67" s="2400"/>
      <c r="CE67" s="2400"/>
      <c r="CF67" s="2400"/>
      <c r="CG67" s="2400"/>
      <c r="CH67" s="2832"/>
      <c r="CI67" s="849"/>
      <c r="CJ67" s="849"/>
      <c r="CK67" s="849"/>
      <c r="CL67" s="849"/>
      <c r="CM67" s="849"/>
      <c r="CN67" s="849"/>
      <c r="CO67" s="849"/>
      <c r="CP67" s="849"/>
    </row>
    <row r="68" spans="1:94" ht="12" customHeight="1">
      <c r="A68" s="68"/>
      <c r="B68" s="1353"/>
      <c r="C68" s="1353"/>
      <c r="D68" s="1354" t="s">
        <v>1847</v>
      </c>
      <c r="E68" s="550"/>
      <c r="F68" s="550"/>
      <c r="G68" s="550"/>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c r="AI68" s="1354"/>
      <c r="AJ68" s="1354"/>
      <c r="AK68" s="1354"/>
      <c r="AL68" s="1351"/>
      <c r="AM68" s="1354"/>
      <c r="AN68" s="1354"/>
      <c r="AO68" s="1354"/>
      <c r="AP68" s="104"/>
      <c r="AR68" s="102"/>
      <c r="AS68" s="62"/>
      <c r="AT68" s="2837"/>
      <c r="AU68" s="2400"/>
      <c r="AV68" s="2400"/>
      <c r="AW68" s="2400"/>
      <c r="AX68" s="2400"/>
      <c r="AY68" s="2400"/>
      <c r="AZ68" s="2400"/>
      <c r="BA68" s="2400"/>
      <c r="BB68" s="2400"/>
      <c r="BC68" s="2400"/>
      <c r="BD68" s="2400"/>
      <c r="BE68" s="2400"/>
      <c r="BF68" s="2400"/>
      <c r="BG68" s="2400"/>
      <c r="BH68" s="2400"/>
      <c r="BI68" s="2400"/>
      <c r="BJ68" s="2400"/>
      <c r="BK68" s="2400"/>
      <c r="BL68" s="2400"/>
      <c r="BM68" s="2400"/>
      <c r="BN68" s="2400"/>
      <c r="BO68" s="2400"/>
      <c r="BP68" s="2400"/>
      <c r="BQ68" s="2400"/>
      <c r="BR68" s="2400"/>
      <c r="BS68" s="2400"/>
      <c r="BT68" s="2400"/>
      <c r="BU68" s="2400"/>
      <c r="BV68" s="2400"/>
      <c r="BW68" s="2400"/>
      <c r="BX68" s="2400"/>
      <c r="BY68" s="2400"/>
      <c r="BZ68" s="2400"/>
      <c r="CA68" s="2400"/>
      <c r="CB68" s="2400"/>
      <c r="CC68" s="2400"/>
      <c r="CD68" s="2400"/>
      <c r="CE68" s="2400"/>
      <c r="CF68" s="2400"/>
      <c r="CG68" s="2400"/>
      <c r="CH68" s="2832"/>
      <c r="CI68" s="849"/>
      <c r="CJ68" s="849"/>
      <c r="CK68" s="849"/>
      <c r="CL68" s="849"/>
      <c r="CM68" s="849"/>
      <c r="CN68" s="849"/>
      <c r="CO68" s="849"/>
      <c r="CP68" s="849"/>
    </row>
    <row r="69" spans="1:94" ht="12" customHeight="1">
      <c r="A69" s="68"/>
      <c r="B69" s="2833" t="s">
        <v>787</v>
      </c>
      <c r="C69" s="2833"/>
      <c r="D69" s="1354" t="s">
        <v>1848</v>
      </c>
      <c r="E69" s="550"/>
      <c r="F69" s="550"/>
      <c r="G69" s="550"/>
      <c r="H69" s="550"/>
      <c r="I69" s="550"/>
      <c r="J69" s="550"/>
      <c r="K69" s="550"/>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c r="AI69" s="1354"/>
      <c r="AJ69" s="1354"/>
      <c r="AK69" s="1354"/>
      <c r="AL69" s="1351"/>
      <c r="AM69" s="1354"/>
      <c r="AN69" s="1354"/>
      <c r="AO69" s="1354"/>
      <c r="AP69" s="104"/>
      <c r="AR69" s="102"/>
      <c r="AS69" s="62"/>
      <c r="AT69" s="2837"/>
      <c r="AU69" s="2400"/>
      <c r="AV69" s="2400"/>
      <c r="AW69" s="2400"/>
      <c r="AX69" s="2400"/>
      <c r="AY69" s="2400"/>
      <c r="AZ69" s="2400"/>
      <c r="BA69" s="2400"/>
      <c r="BB69" s="2400"/>
      <c r="BC69" s="2400"/>
      <c r="BD69" s="2400"/>
      <c r="BE69" s="2400"/>
      <c r="BF69" s="2400"/>
      <c r="BG69" s="2400"/>
      <c r="BH69" s="2400"/>
      <c r="BI69" s="2400"/>
      <c r="BJ69" s="2400"/>
      <c r="BK69" s="2400"/>
      <c r="BL69" s="2400"/>
      <c r="BM69" s="2400"/>
      <c r="BN69" s="2400"/>
      <c r="BO69" s="2400"/>
      <c r="BP69" s="2400"/>
      <c r="BQ69" s="2400"/>
      <c r="BR69" s="2400"/>
      <c r="BS69" s="2400"/>
      <c r="BT69" s="2400"/>
      <c r="BU69" s="2400"/>
      <c r="BV69" s="2400"/>
      <c r="BW69" s="2400"/>
      <c r="BX69" s="2400"/>
      <c r="BY69" s="2400"/>
      <c r="BZ69" s="2400"/>
      <c r="CA69" s="2400"/>
      <c r="CB69" s="2400"/>
      <c r="CC69" s="2400"/>
      <c r="CD69" s="2400"/>
      <c r="CE69" s="2400"/>
      <c r="CF69" s="2400"/>
      <c r="CG69" s="2400"/>
      <c r="CH69" s="2832"/>
      <c r="CI69" s="849"/>
      <c r="CJ69" s="849"/>
      <c r="CK69" s="849"/>
      <c r="CL69" s="849"/>
      <c r="CM69" s="849"/>
      <c r="CN69" s="849"/>
      <c r="CO69" s="849"/>
      <c r="CP69" s="849"/>
    </row>
    <row r="70" spans="1:94" ht="12" customHeight="1">
      <c r="A70" s="68"/>
      <c r="B70" s="2833" t="s">
        <v>927</v>
      </c>
      <c r="C70" s="2833"/>
      <c r="D70" s="550" t="s">
        <v>1849</v>
      </c>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1351"/>
      <c r="AI70" s="550"/>
      <c r="AJ70" s="550"/>
      <c r="AK70" s="1351"/>
      <c r="AL70" s="1351"/>
      <c r="AM70" s="550"/>
      <c r="AN70" s="1355"/>
      <c r="AO70" s="1530"/>
      <c r="AR70" s="102"/>
      <c r="AS70" s="62"/>
      <c r="AT70" s="2837"/>
      <c r="AU70" s="2400"/>
      <c r="AV70" s="2400"/>
      <c r="AW70" s="2400"/>
      <c r="AX70" s="2400"/>
      <c r="AY70" s="2400"/>
      <c r="AZ70" s="2400"/>
      <c r="BA70" s="2400"/>
      <c r="BB70" s="2400"/>
      <c r="BC70" s="2400"/>
      <c r="BD70" s="2400"/>
      <c r="BE70" s="2400"/>
      <c r="BF70" s="2400"/>
      <c r="BG70" s="2400"/>
      <c r="BH70" s="2400"/>
      <c r="BI70" s="2400"/>
      <c r="BJ70" s="2400"/>
      <c r="BK70" s="2400"/>
      <c r="BL70" s="2400"/>
      <c r="BM70" s="2400"/>
      <c r="BN70" s="2400"/>
      <c r="BO70" s="2400"/>
      <c r="BP70" s="2400"/>
      <c r="BQ70" s="2400"/>
      <c r="BR70" s="2400"/>
      <c r="BS70" s="2400"/>
      <c r="BT70" s="2400"/>
      <c r="BU70" s="2400"/>
      <c r="BV70" s="2400"/>
      <c r="BW70" s="2400"/>
      <c r="BX70" s="2400"/>
      <c r="BY70" s="2400"/>
      <c r="BZ70" s="2400"/>
      <c r="CA70" s="2400"/>
      <c r="CB70" s="2400"/>
      <c r="CC70" s="2400"/>
      <c r="CD70" s="2400"/>
      <c r="CE70" s="2400"/>
      <c r="CF70" s="2400"/>
      <c r="CG70" s="2400"/>
      <c r="CH70" s="2832"/>
      <c r="CI70" s="849"/>
      <c r="CJ70" s="849"/>
      <c r="CK70" s="849"/>
      <c r="CL70" s="849"/>
      <c r="CM70" s="849"/>
      <c r="CN70" s="849"/>
      <c r="CO70" s="849"/>
      <c r="CP70" s="849"/>
    </row>
    <row r="71" spans="1:94" ht="12" customHeight="1">
      <c r="A71" s="68"/>
      <c r="B71" s="2833" t="s">
        <v>1497</v>
      </c>
      <c r="C71" s="2833"/>
      <c r="D71" s="2841" t="s">
        <v>1850</v>
      </c>
      <c r="E71" s="2841"/>
      <c r="F71" s="2841"/>
      <c r="G71" s="2841"/>
      <c r="H71" s="2841"/>
      <c r="I71" s="2841"/>
      <c r="J71" s="2841"/>
      <c r="K71" s="2841"/>
      <c r="L71" s="2841"/>
      <c r="M71" s="2841"/>
      <c r="N71" s="2841"/>
      <c r="O71" s="2841"/>
      <c r="P71" s="2841"/>
      <c r="Q71" s="2841"/>
      <c r="R71" s="2841"/>
      <c r="S71" s="2841"/>
      <c r="T71" s="2841"/>
      <c r="U71" s="2841"/>
      <c r="V71" s="2841"/>
      <c r="W71" s="2841"/>
      <c r="X71" s="2841"/>
      <c r="Y71" s="2841"/>
      <c r="Z71" s="2841"/>
      <c r="AA71" s="2841"/>
      <c r="AB71" s="2841"/>
      <c r="AC71" s="2841"/>
      <c r="AD71" s="2841"/>
      <c r="AE71" s="2841"/>
      <c r="AF71" s="2841"/>
      <c r="AG71" s="2841"/>
      <c r="AH71" s="2841"/>
      <c r="AI71" s="2841"/>
      <c r="AJ71" s="2841"/>
      <c r="AK71" s="2841"/>
      <c r="AL71" s="2841"/>
      <c r="AM71" s="2841"/>
      <c r="AN71" s="2841"/>
      <c r="AO71" s="2841"/>
      <c r="AP71" s="2841"/>
      <c r="AQ71" s="2841"/>
      <c r="AR71" s="2842"/>
      <c r="AS71" s="125"/>
      <c r="AT71" s="2837"/>
      <c r="AU71" s="2400"/>
      <c r="AV71" s="2400"/>
      <c r="AW71" s="2400"/>
      <c r="AX71" s="2400"/>
      <c r="AY71" s="2400"/>
      <c r="AZ71" s="2400"/>
      <c r="BA71" s="2400"/>
      <c r="BB71" s="2400"/>
      <c r="BC71" s="2400"/>
      <c r="BD71" s="2400"/>
      <c r="BE71" s="2400"/>
      <c r="BF71" s="2400"/>
      <c r="BG71" s="2400"/>
      <c r="BH71" s="2400"/>
      <c r="BI71" s="2400"/>
      <c r="BJ71" s="2400"/>
      <c r="BK71" s="2400"/>
      <c r="BL71" s="2400"/>
      <c r="BM71" s="2400"/>
      <c r="BN71" s="2400"/>
      <c r="BO71" s="2400"/>
      <c r="BP71" s="2400"/>
      <c r="BQ71" s="2400"/>
      <c r="BR71" s="2400"/>
      <c r="BS71" s="2400"/>
      <c r="BT71" s="2400"/>
      <c r="BU71" s="2400"/>
      <c r="BV71" s="2400"/>
      <c r="BW71" s="2400"/>
      <c r="BX71" s="2400"/>
      <c r="BY71" s="2400"/>
      <c r="BZ71" s="2400"/>
      <c r="CA71" s="2400"/>
      <c r="CB71" s="2400"/>
      <c r="CC71" s="2400"/>
      <c r="CD71" s="2400"/>
      <c r="CE71" s="2400"/>
      <c r="CF71" s="2400"/>
      <c r="CG71" s="2400"/>
      <c r="CH71" s="2832"/>
      <c r="CI71" s="849"/>
      <c r="CJ71" s="849"/>
      <c r="CK71" s="849"/>
      <c r="CL71" s="849"/>
      <c r="CM71" s="849"/>
      <c r="CN71" s="849"/>
      <c r="CO71" s="849"/>
      <c r="CP71" s="849"/>
    </row>
    <row r="72" spans="1:94" ht="12" customHeight="1">
      <c r="A72" s="68"/>
      <c r="B72" s="2843" t="s">
        <v>2279</v>
      </c>
      <c r="C72" s="2843"/>
      <c r="D72" s="1665" t="s">
        <v>2280</v>
      </c>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c r="AA72" s="1351"/>
      <c r="AB72" s="1351"/>
      <c r="AC72" s="1351"/>
      <c r="AD72" s="1351"/>
      <c r="AE72" s="1351"/>
      <c r="AF72" s="1351"/>
      <c r="AH72" s="91"/>
      <c r="AI72" s="1666"/>
      <c r="AJ72" s="1666"/>
      <c r="AK72" s="1666"/>
      <c r="AL72" s="1666"/>
      <c r="AM72" s="1666"/>
      <c r="AN72" s="1666"/>
      <c r="AO72" s="1666"/>
      <c r="AP72" s="1666"/>
      <c r="AQ72" s="1666"/>
      <c r="AR72" s="1705"/>
      <c r="AS72" s="62"/>
      <c r="AT72" s="2837"/>
      <c r="AU72" s="2400"/>
      <c r="AV72" s="2400"/>
      <c r="AW72" s="2400"/>
      <c r="AX72" s="2400"/>
      <c r="AY72" s="2400"/>
      <c r="AZ72" s="2400"/>
      <c r="BA72" s="2400"/>
      <c r="BB72" s="2400"/>
      <c r="BC72" s="2400"/>
      <c r="BD72" s="2400"/>
      <c r="BE72" s="2400"/>
      <c r="BF72" s="2400"/>
      <c r="BG72" s="2400"/>
      <c r="BH72" s="2400"/>
      <c r="BI72" s="2400"/>
      <c r="BJ72" s="2400"/>
      <c r="BK72" s="2400"/>
      <c r="BL72" s="2400"/>
      <c r="BM72" s="2400"/>
      <c r="BN72" s="2400"/>
      <c r="BO72" s="2400"/>
      <c r="BP72" s="2400"/>
      <c r="BQ72" s="2400"/>
      <c r="BR72" s="2400"/>
      <c r="BS72" s="2400"/>
      <c r="BT72" s="2400"/>
      <c r="BU72" s="2400"/>
      <c r="BV72" s="2400"/>
      <c r="BW72" s="2400"/>
      <c r="BX72" s="2400"/>
      <c r="BY72" s="2400"/>
      <c r="BZ72" s="2400"/>
      <c r="CA72" s="2400"/>
      <c r="CB72" s="2400"/>
      <c r="CC72" s="2400"/>
      <c r="CD72" s="2400"/>
      <c r="CE72" s="2400"/>
      <c r="CF72" s="2400"/>
      <c r="CG72" s="2400"/>
      <c r="CH72" s="2832"/>
      <c r="CI72" s="849"/>
      <c r="CJ72" s="849"/>
      <c r="CK72" s="849"/>
      <c r="CL72" s="849"/>
      <c r="CM72" s="849"/>
      <c r="CN72" s="849"/>
      <c r="CO72" s="849"/>
      <c r="CP72" s="849"/>
    </row>
    <row r="73" spans="1:94" ht="12" customHeight="1">
      <c r="A73" s="68"/>
      <c r="B73" s="589"/>
      <c r="C73" s="1664"/>
      <c r="D73" s="1665" t="s">
        <v>2281</v>
      </c>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c r="AA73" s="1351"/>
      <c r="AB73" s="1351"/>
      <c r="AC73" s="1351"/>
      <c r="AD73" s="1351"/>
      <c r="AE73" s="1351"/>
      <c r="AF73" s="1351"/>
      <c r="AH73" s="91"/>
      <c r="AI73" s="1666"/>
      <c r="AJ73" s="1666"/>
      <c r="AK73" s="1666"/>
      <c r="AL73" s="1666"/>
      <c r="AM73" s="1666"/>
      <c r="AN73" s="1666"/>
      <c r="AO73" s="1666"/>
      <c r="AP73" s="1666"/>
      <c r="AQ73" s="1666"/>
      <c r="AR73" s="1705"/>
      <c r="AT73" s="2837"/>
      <c r="AU73" s="2400"/>
      <c r="AV73" s="2400"/>
      <c r="AW73" s="2400"/>
      <c r="AX73" s="2400"/>
      <c r="AY73" s="2400"/>
      <c r="AZ73" s="2400"/>
      <c r="BA73" s="2400"/>
      <c r="BB73" s="2400"/>
      <c r="BC73" s="2400"/>
      <c r="BD73" s="2400"/>
      <c r="BE73" s="2400"/>
      <c r="BF73" s="2400"/>
      <c r="BG73" s="2400"/>
      <c r="BH73" s="2400"/>
      <c r="BI73" s="2400"/>
      <c r="BJ73" s="2400"/>
      <c r="BK73" s="2400"/>
      <c r="BL73" s="2400"/>
      <c r="BM73" s="2400"/>
      <c r="BN73" s="2400"/>
      <c r="BO73" s="2400"/>
      <c r="BP73" s="2400"/>
      <c r="BQ73" s="2400"/>
      <c r="BR73" s="2400"/>
      <c r="BS73" s="2400"/>
      <c r="BT73" s="2400"/>
      <c r="BU73" s="2400"/>
      <c r="BV73" s="2400"/>
      <c r="BW73" s="2400"/>
      <c r="BX73" s="2400"/>
      <c r="BY73" s="2400"/>
      <c r="BZ73" s="2400"/>
      <c r="CA73" s="2400"/>
      <c r="CB73" s="2400"/>
      <c r="CC73" s="2400"/>
      <c r="CD73" s="2400"/>
      <c r="CE73" s="2400"/>
      <c r="CF73" s="2400"/>
      <c r="CG73" s="2400"/>
      <c r="CH73" s="2832"/>
      <c r="CI73" s="849"/>
      <c r="CJ73" s="849"/>
      <c r="CK73" s="849"/>
      <c r="CL73" s="849"/>
      <c r="CM73" s="849"/>
      <c r="CN73" s="849"/>
      <c r="CO73" s="849"/>
      <c r="CP73" s="849"/>
    </row>
    <row r="74" spans="1:94" ht="12" customHeight="1">
      <c r="A74" s="68"/>
      <c r="B74" s="589"/>
      <c r="C74" s="590"/>
      <c r="D74" s="1665" t="s">
        <v>2282</v>
      </c>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c r="AA74" s="1351"/>
      <c r="AB74" s="1351"/>
      <c r="AC74" s="1351"/>
      <c r="AD74" s="1351"/>
      <c r="AE74" s="1351"/>
      <c r="AF74" s="1351"/>
      <c r="AH74" s="91"/>
      <c r="AI74" s="1666"/>
      <c r="AJ74" s="1666"/>
      <c r="AK74" s="1666"/>
      <c r="AL74" s="1666"/>
      <c r="AM74" s="1666"/>
      <c r="AN74" s="1666"/>
      <c r="AO74" s="1666"/>
      <c r="AP74" s="1666"/>
      <c r="AQ74" s="1666"/>
      <c r="AR74" s="1705"/>
      <c r="AT74" s="2837"/>
      <c r="AU74" s="2400"/>
      <c r="AV74" s="2400"/>
      <c r="AW74" s="2400"/>
      <c r="AX74" s="2400"/>
      <c r="AY74" s="2400"/>
      <c r="AZ74" s="2400"/>
      <c r="BA74" s="2400"/>
      <c r="BB74" s="2400"/>
      <c r="BC74" s="2400"/>
      <c r="BD74" s="2400"/>
      <c r="BE74" s="2400"/>
      <c r="BF74" s="2400"/>
      <c r="BG74" s="2400"/>
      <c r="BH74" s="2400"/>
      <c r="BI74" s="2400"/>
      <c r="BJ74" s="2400"/>
      <c r="BK74" s="2400"/>
      <c r="BL74" s="2400"/>
      <c r="BM74" s="2400"/>
      <c r="BN74" s="2400"/>
      <c r="BO74" s="2400"/>
      <c r="BP74" s="2400"/>
      <c r="BQ74" s="2400"/>
      <c r="BR74" s="2400"/>
      <c r="BS74" s="2400"/>
      <c r="BT74" s="2400"/>
      <c r="BU74" s="2400"/>
      <c r="BV74" s="2400"/>
      <c r="BW74" s="2400"/>
      <c r="BX74" s="2400"/>
      <c r="BY74" s="2400"/>
      <c r="BZ74" s="2400"/>
      <c r="CA74" s="2400"/>
      <c r="CB74" s="2400"/>
      <c r="CC74" s="2400"/>
      <c r="CD74" s="2400"/>
      <c r="CE74" s="2400"/>
      <c r="CF74" s="2400"/>
      <c r="CG74" s="2400"/>
      <c r="CH74" s="2832"/>
      <c r="CI74" s="849"/>
      <c r="CJ74" s="849"/>
      <c r="CK74" s="849"/>
      <c r="CL74" s="849"/>
      <c r="CM74" s="849"/>
      <c r="CN74" s="849"/>
      <c r="CO74" s="849"/>
      <c r="CP74" s="849"/>
    </row>
    <row r="75" spans="1:94" ht="12" customHeight="1">
      <c r="A75" s="68"/>
      <c r="B75" s="1353"/>
      <c r="C75" s="1353"/>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c r="AA75" s="1351"/>
      <c r="AB75" s="1351"/>
      <c r="AC75" s="1351"/>
      <c r="AD75" s="1351"/>
      <c r="AE75" s="1351"/>
      <c r="AF75" s="1351"/>
      <c r="AH75" s="91" t="s">
        <v>165</v>
      </c>
      <c r="AI75" s="2844" t="s">
        <v>2346</v>
      </c>
      <c r="AJ75" s="2845"/>
      <c r="AK75" s="2845"/>
      <c r="AL75" s="2845"/>
      <c r="AM75" s="2845"/>
      <c r="AN75" s="2845"/>
      <c r="AO75" s="2845"/>
      <c r="AP75" s="2845"/>
      <c r="AQ75" s="2845"/>
      <c r="AR75" s="2846"/>
      <c r="AT75" s="2837"/>
      <c r="AU75" s="2400"/>
      <c r="AV75" s="2400"/>
      <c r="AW75" s="2400"/>
      <c r="AX75" s="2400"/>
      <c r="AY75" s="2400"/>
      <c r="AZ75" s="2400"/>
      <c r="BA75" s="2400"/>
      <c r="BB75" s="2400"/>
      <c r="BC75" s="2400"/>
      <c r="BD75" s="2400"/>
      <c r="BE75" s="2400"/>
      <c r="BF75" s="2400"/>
      <c r="BG75" s="2400"/>
      <c r="BH75" s="2400"/>
      <c r="BI75" s="2400"/>
      <c r="BJ75" s="2400"/>
      <c r="BK75" s="2400"/>
      <c r="BL75" s="2400"/>
      <c r="BM75" s="2400"/>
      <c r="BN75" s="2400"/>
      <c r="BO75" s="2400"/>
      <c r="BP75" s="2400"/>
      <c r="BQ75" s="2400"/>
      <c r="BR75" s="2400"/>
      <c r="BS75" s="2400"/>
      <c r="BT75" s="2400"/>
      <c r="BU75" s="2400"/>
      <c r="BV75" s="2400"/>
      <c r="BW75" s="2400"/>
      <c r="BX75" s="2400"/>
      <c r="BY75" s="2400"/>
      <c r="BZ75" s="2400"/>
      <c r="CA75" s="2400"/>
      <c r="CB75" s="2400"/>
      <c r="CC75" s="2400"/>
      <c r="CD75" s="2400"/>
      <c r="CE75" s="2400"/>
      <c r="CF75" s="2400"/>
      <c r="CG75" s="2400"/>
      <c r="CH75" s="2832"/>
      <c r="CJ75" s="849"/>
      <c r="CK75" s="849"/>
      <c r="CL75" s="849"/>
      <c r="CM75" s="849"/>
      <c r="CN75" s="849"/>
      <c r="CO75" s="849"/>
      <c r="CP75" s="849"/>
    </row>
    <row r="76" spans="1:94" ht="12" customHeight="1">
      <c r="A76" s="68"/>
      <c r="B76" s="1353"/>
      <c r="C76" s="1353"/>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1351"/>
      <c r="AC76" s="1351"/>
      <c r="AD76" s="1351"/>
      <c r="AE76" s="1351"/>
      <c r="AF76" s="1351"/>
      <c r="AH76" s="91"/>
      <c r="AI76" s="2845"/>
      <c r="AJ76" s="2845"/>
      <c r="AK76" s="2845"/>
      <c r="AL76" s="2845"/>
      <c r="AM76" s="2845"/>
      <c r="AN76" s="2845"/>
      <c r="AO76" s="2845"/>
      <c r="AP76" s="2845"/>
      <c r="AQ76" s="2845"/>
      <c r="AR76" s="2846"/>
      <c r="AT76" s="2837"/>
      <c r="AU76" s="2400"/>
      <c r="AV76" s="2400"/>
      <c r="AW76" s="2400"/>
      <c r="AX76" s="2400"/>
      <c r="AY76" s="2400"/>
      <c r="AZ76" s="2400"/>
      <c r="BA76" s="2400"/>
      <c r="BB76" s="2400"/>
      <c r="BC76" s="2400"/>
      <c r="BD76" s="2400"/>
      <c r="BE76" s="2400"/>
      <c r="BF76" s="2400"/>
      <c r="BG76" s="2400"/>
      <c r="BH76" s="2400"/>
      <c r="BI76" s="2400"/>
      <c r="BJ76" s="2400"/>
      <c r="BK76" s="2400"/>
      <c r="BL76" s="2400"/>
      <c r="BM76" s="2400"/>
      <c r="BN76" s="2400"/>
      <c r="BO76" s="2400"/>
      <c r="BP76" s="2400"/>
      <c r="BQ76" s="2400"/>
      <c r="BR76" s="2400"/>
      <c r="BS76" s="2400"/>
      <c r="BT76" s="2400"/>
      <c r="BU76" s="2400"/>
      <c r="BV76" s="2400"/>
      <c r="BW76" s="2400"/>
      <c r="BX76" s="2400"/>
      <c r="BY76" s="2400"/>
      <c r="BZ76" s="2400"/>
      <c r="CA76" s="2400"/>
      <c r="CB76" s="2400"/>
      <c r="CC76" s="2400"/>
      <c r="CD76" s="2400"/>
      <c r="CE76" s="2400"/>
      <c r="CF76" s="2400"/>
      <c r="CG76" s="2400"/>
      <c r="CH76" s="2832"/>
      <c r="CJ76" s="849"/>
      <c r="CK76" s="849"/>
      <c r="CL76" s="849"/>
      <c r="CM76" s="849"/>
      <c r="CN76" s="849"/>
      <c r="CO76" s="849"/>
      <c r="CP76" s="849"/>
    </row>
    <row r="77" spans="1:94" ht="12" customHeight="1">
      <c r="A77" s="68"/>
      <c r="B77" s="1353"/>
      <c r="C77" s="1353"/>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1351"/>
      <c r="AC77" s="1351"/>
      <c r="AD77" s="1351"/>
      <c r="AE77" s="1351"/>
      <c r="AF77" s="1351"/>
      <c r="AH77" s="91"/>
      <c r="AI77" s="2845"/>
      <c r="AJ77" s="2845"/>
      <c r="AK77" s="2845"/>
      <c r="AL77" s="2845"/>
      <c r="AM77" s="2845"/>
      <c r="AN77" s="2845"/>
      <c r="AO77" s="2845"/>
      <c r="AP77" s="2845"/>
      <c r="AQ77" s="2845"/>
      <c r="AR77" s="2846"/>
      <c r="AT77" s="2837"/>
      <c r="AU77" s="2400"/>
      <c r="AV77" s="2400"/>
      <c r="AW77" s="2400"/>
      <c r="AX77" s="2400"/>
      <c r="AY77" s="2400"/>
      <c r="AZ77" s="2400"/>
      <c r="BA77" s="2400"/>
      <c r="BB77" s="2400"/>
      <c r="BC77" s="2400"/>
      <c r="BD77" s="2400"/>
      <c r="BE77" s="2400"/>
      <c r="BF77" s="2400"/>
      <c r="BG77" s="2400"/>
      <c r="BH77" s="2400"/>
      <c r="BI77" s="2400"/>
      <c r="BJ77" s="2400"/>
      <c r="BK77" s="2400"/>
      <c r="BL77" s="2400"/>
      <c r="BM77" s="2400"/>
      <c r="BN77" s="2400"/>
      <c r="BO77" s="2400"/>
      <c r="BP77" s="2400"/>
      <c r="BQ77" s="2400"/>
      <c r="BR77" s="2400"/>
      <c r="BS77" s="2400"/>
      <c r="BT77" s="2400"/>
      <c r="BU77" s="2400"/>
      <c r="BV77" s="2400"/>
      <c r="BW77" s="2400"/>
      <c r="BX77" s="2400"/>
      <c r="BY77" s="2400"/>
      <c r="BZ77" s="2400"/>
      <c r="CA77" s="2400"/>
      <c r="CB77" s="2400"/>
      <c r="CC77" s="2400"/>
      <c r="CD77" s="2400"/>
      <c r="CE77" s="2400"/>
      <c r="CF77" s="2400"/>
      <c r="CG77" s="2400"/>
      <c r="CH77" s="2832"/>
      <c r="CJ77" s="849"/>
      <c r="CK77" s="849"/>
      <c r="CL77" s="849"/>
      <c r="CM77" s="849"/>
      <c r="CN77" s="849"/>
      <c r="CO77" s="849"/>
      <c r="CP77" s="849"/>
    </row>
    <row r="78" spans="1:94" ht="12" customHeight="1">
      <c r="A78" s="68"/>
      <c r="B78" s="1353"/>
      <c r="C78" s="1353"/>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1351"/>
      <c r="AC78" s="1351"/>
      <c r="AD78" s="1351"/>
      <c r="AE78" s="1351"/>
      <c r="AF78" s="1351"/>
      <c r="AH78" s="91"/>
      <c r="AI78" s="2845"/>
      <c r="AJ78" s="2845"/>
      <c r="AK78" s="2845"/>
      <c r="AL78" s="2845"/>
      <c r="AM78" s="2845"/>
      <c r="AN78" s="2845"/>
      <c r="AO78" s="2845"/>
      <c r="AP78" s="2845"/>
      <c r="AQ78" s="2845"/>
      <c r="AR78" s="2846"/>
      <c r="AT78" s="2837"/>
      <c r="AU78" s="2400"/>
      <c r="AV78" s="2400"/>
      <c r="AW78" s="2400"/>
      <c r="AX78" s="2400"/>
      <c r="AY78" s="2400"/>
      <c r="AZ78" s="2400"/>
      <c r="BA78" s="2400"/>
      <c r="BB78" s="2400"/>
      <c r="BC78" s="2400"/>
      <c r="BD78" s="2400"/>
      <c r="BE78" s="2400"/>
      <c r="BF78" s="2400"/>
      <c r="BG78" s="2400"/>
      <c r="BH78" s="2400"/>
      <c r="BI78" s="2400"/>
      <c r="BJ78" s="2400"/>
      <c r="BK78" s="2400"/>
      <c r="BL78" s="2400"/>
      <c r="BM78" s="2400"/>
      <c r="BN78" s="2400"/>
      <c r="BO78" s="2400"/>
      <c r="BP78" s="2400"/>
      <c r="BQ78" s="2400"/>
      <c r="BR78" s="2400"/>
      <c r="BS78" s="2400"/>
      <c r="BT78" s="2400"/>
      <c r="BU78" s="2400"/>
      <c r="BV78" s="2400"/>
      <c r="BW78" s="2400"/>
      <c r="BX78" s="2400"/>
      <c r="BY78" s="2400"/>
      <c r="BZ78" s="2400"/>
      <c r="CA78" s="2400"/>
      <c r="CB78" s="2400"/>
      <c r="CC78" s="2400"/>
      <c r="CD78" s="2400"/>
      <c r="CE78" s="2400"/>
      <c r="CF78" s="2400"/>
      <c r="CG78" s="2400"/>
      <c r="CH78" s="2832"/>
      <c r="CJ78" s="849"/>
      <c r="CK78" s="849"/>
      <c r="CL78" s="849"/>
      <c r="CM78" s="849"/>
      <c r="CN78" s="849"/>
      <c r="CO78" s="849"/>
      <c r="CP78" s="849"/>
    </row>
    <row r="79" spans="1:94" ht="12" customHeight="1">
      <c r="A79" s="68"/>
      <c r="B79" s="1353"/>
      <c r="C79" s="1353"/>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c r="AA79" s="1351"/>
      <c r="AB79" s="1351"/>
      <c r="AC79" s="1351"/>
      <c r="AD79" s="1351"/>
      <c r="AE79" s="1351"/>
      <c r="AF79" s="1351"/>
      <c r="AH79" s="1"/>
      <c r="AI79" s="2845"/>
      <c r="AJ79" s="2845"/>
      <c r="AK79" s="2845"/>
      <c r="AL79" s="2845"/>
      <c r="AM79" s="2845"/>
      <c r="AN79" s="2845"/>
      <c r="AO79" s="2845"/>
      <c r="AP79" s="2845"/>
      <c r="AQ79" s="2845"/>
      <c r="AR79" s="2846"/>
      <c r="AT79" s="2837"/>
      <c r="AU79" s="2400"/>
      <c r="AV79" s="2400"/>
      <c r="AW79" s="2400"/>
      <c r="AX79" s="2400"/>
      <c r="AY79" s="2400"/>
      <c r="AZ79" s="2400"/>
      <c r="BA79" s="2400"/>
      <c r="BB79" s="2400"/>
      <c r="BC79" s="2400"/>
      <c r="BD79" s="2400"/>
      <c r="BE79" s="2400"/>
      <c r="BF79" s="2400"/>
      <c r="BG79" s="2400"/>
      <c r="BH79" s="2400"/>
      <c r="BI79" s="2400"/>
      <c r="BJ79" s="2400"/>
      <c r="BK79" s="2400"/>
      <c r="BL79" s="2400"/>
      <c r="BM79" s="2400"/>
      <c r="BN79" s="2400"/>
      <c r="BO79" s="2400"/>
      <c r="BP79" s="2400"/>
      <c r="BQ79" s="2400"/>
      <c r="BR79" s="2400"/>
      <c r="BS79" s="2400"/>
      <c r="BT79" s="2400"/>
      <c r="BU79" s="2400"/>
      <c r="BV79" s="2400"/>
      <c r="BW79" s="2400"/>
      <c r="BX79" s="2400"/>
      <c r="BY79" s="2400"/>
      <c r="BZ79" s="2400"/>
      <c r="CA79" s="2400"/>
      <c r="CB79" s="2400"/>
      <c r="CC79" s="2400"/>
      <c r="CD79" s="2400"/>
      <c r="CE79" s="2400"/>
      <c r="CF79" s="2400"/>
      <c r="CG79" s="2400"/>
      <c r="CH79" s="2832"/>
      <c r="CJ79" s="849"/>
      <c r="CK79" s="849"/>
      <c r="CL79" s="849"/>
      <c r="CM79" s="849"/>
      <c r="CN79" s="849"/>
      <c r="CO79" s="849"/>
      <c r="CP79" s="849"/>
    </row>
    <row r="80" spans="1:94" ht="12" customHeight="1" thickBot="1">
      <c r="A80" s="157"/>
      <c r="B80" s="108"/>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1706"/>
      <c r="AH80" s="1706"/>
      <c r="AI80" s="2847"/>
      <c r="AJ80" s="2847"/>
      <c r="AK80" s="2847"/>
      <c r="AL80" s="2847"/>
      <c r="AM80" s="2847"/>
      <c r="AN80" s="2847"/>
      <c r="AO80" s="2847"/>
      <c r="AP80" s="2847"/>
      <c r="AQ80" s="2847"/>
      <c r="AR80" s="2848"/>
      <c r="AT80" s="2837"/>
      <c r="AU80" s="2400"/>
      <c r="AV80" s="2400"/>
      <c r="AW80" s="2400"/>
      <c r="AX80" s="2400"/>
      <c r="AY80" s="2400"/>
      <c r="AZ80" s="2400"/>
      <c r="BA80" s="2400"/>
      <c r="BB80" s="2400"/>
      <c r="BC80" s="2400"/>
      <c r="BD80" s="2400"/>
      <c r="BE80" s="2400"/>
      <c r="BF80" s="2400"/>
      <c r="BG80" s="2400"/>
      <c r="BH80" s="2400"/>
      <c r="BI80" s="2400"/>
      <c r="BJ80" s="2400"/>
      <c r="BK80" s="2400"/>
      <c r="BL80" s="2400"/>
      <c r="BM80" s="2400"/>
      <c r="BN80" s="2400"/>
      <c r="BO80" s="2400"/>
      <c r="BP80" s="2400"/>
      <c r="BQ80" s="2400"/>
      <c r="BR80" s="2400"/>
      <c r="BS80" s="2400"/>
      <c r="BT80" s="2400"/>
      <c r="BU80" s="2400"/>
      <c r="BV80" s="2400"/>
      <c r="BW80" s="2400"/>
      <c r="BX80" s="2400"/>
      <c r="BY80" s="2400"/>
      <c r="BZ80" s="2400"/>
      <c r="CA80" s="2400"/>
      <c r="CB80" s="2400"/>
      <c r="CC80" s="2400"/>
      <c r="CD80" s="2400"/>
      <c r="CE80" s="2400"/>
      <c r="CF80" s="2400"/>
      <c r="CG80" s="2400"/>
      <c r="CH80" s="2832"/>
      <c r="CJ80" s="849"/>
      <c r="CK80" s="849"/>
      <c r="CL80" s="849"/>
      <c r="CM80" s="849"/>
      <c r="CN80" s="849"/>
      <c r="CO80" s="849"/>
      <c r="CP80" s="849"/>
    </row>
    <row r="81" spans="35:94" ht="12" customHeight="1">
      <c r="AI81" s="1707"/>
      <c r="AJ81" s="1707"/>
      <c r="AK81" s="1707"/>
      <c r="AL81" s="1707"/>
      <c r="AM81" s="1707"/>
      <c r="AN81" s="1707"/>
      <c r="AO81" s="1707"/>
      <c r="AP81" s="1707"/>
      <c r="AQ81" s="1707"/>
      <c r="AT81" s="2837"/>
      <c r="AU81" s="2400"/>
      <c r="AV81" s="2400"/>
      <c r="AW81" s="2400"/>
      <c r="AX81" s="2400"/>
      <c r="AY81" s="2400"/>
      <c r="AZ81" s="2400"/>
      <c r="BA81" s="2400"/>
      <c r="BB81" s="2400"/>
      <c r="BC81" s="2400"/>
      <c r="BD81" s="2400"/>
      <c r="BE81" s="2400"/>
      <c r="BF81" s="2400"/>
      <c r="BG81" s="2400"/>
      <c r="BH81" s="2400"/>
      <c r="BI81" s="2400"/>
      <c r="BJ81" s="2400"/>
      <c r="BK81" s="2400"/>
      <c r="BL81" s="2400"/>
      <c r="BM81" s="2400"/>
      <c r="BN81" s="2400"/>
      <c r="BO81" s="2400"/>
      <c r="BP81" s="2400"/>
      <c r="BQ81" s="2400"/>
      <c r="BR81" s="2400"/>
      <c r="BS81" s="2400"/>
      <c r="BT81" s="2400"/>
      <c r="BU81" s="2400"/>
      <c r="BV81" s="2400"/>
      <c r="BW81" s="2400"/>
      <c r="BX81" s="2400"/>
      <c r="BY81" s="2400"/>
      <c r="BZ81" s="2400"/>
      <c r="CA81" s="2400"/>
      <c r="CB81" s="2400"/>
      <c r="CC81" s="2400"/>
      <c r="CD81" s="2400"/>
      <c r="CE81" s="2400"/>
      <c r="CF81" s="2400"/>
      <c r="CG81" s="2400"/>
      <c r="CH81" s="2832"/>
      <c r="CJ81" s="849"/>
      <c r="CK81" s="849"/>
      <c r="CL81" s="849"/>
      <c r="CM81" s="849"/>
      <c r="CN81" s="849"/>
      <c r="CO81" s="849"/>
      <c r="CP81" s="849"/>
    </row>
    <row r="82" spans="35:94" ht="12" customHeight="1">
      <c r="AI82" s="1707"/>
      <c r="AJ82" s="1707"/>
      <c r="AK82" s="1707"/>
      <c r="AL82" s="1707"/>
      <c r="AM82" s="1707"/>
      <c r="AN82" s="1707"/>
      <c r="AO82" s="1707"/>
      <c r="AP82" s="1707"/>
      <c r="AQ82" s="1707"/>
      <c r="AT82" s="2837"/>
      <c r="AU82" s="2400"/>
      <c r="AV82" s="2400"/>
      <c r="AW82" s="2400"/>
      <c r="AX82" s="2400"/>
      <c r="AY82" s="2400"/>
      <c r="AZ82" s="2400"/>
      <c r="BA82" s="2400"/>
      <c r="BB82" s="2400"/>
      <c r="BC82" s="2400"/>
      <c r="BD82" s="2400"/>
      <c r="BE82" s="2400"/>
      <c r="BF82" s="2400"/>
      <c r="BG82" s="2400"/>
      <c r="BH82" s="2400"/>
      <c r="BI82" s="2400"/>
      <c r="BJ82" s="2400"/>
      <c r="BK82" s="2400"/>
      <c r="BL82" s="2400"/>
      <c r="BM82" s="2400"/>
      <c r="BN82" s="2400"/>
      <c r="BO82" s="2400"/>
      <c r="BP82" s="2400"/>
      <c r="BQ82" s="2400"/>
      <c r="BR82" s="2400"/>
      <c r="BS82" s="2400"/>
      <c r="BT82" s="2400"/>
      <c r="BU82" s="2400"/>
      <c r="BV82" s="2400"/>
      <c r="BW82" s="2400"/>
      <c r="BX82" s="2400"/>
      <c r="BY82" s="2400"/>
      <c r="BZ82" s="2400"/>
      <c r="CA82" s="2400"/>
      <c r="CB82" s="2400"/>
      <c r="CC82" s="2400"/>
      <c r="CD82" s="2400"/>
      <c r="CE82" s="2400"/>
      <c r="CF82" s="2400"/>
      <c r="CG82" s="2400"/>
      <c r="CH82" s="2832"/>
      <c r="CJ82" s="849"/>
      <c r="CK82" s="849"/>
      <c r="CL82" s="849"/>
      <c r="CM82" s="849"/>
      <c r="CN82" s="849"/>
      <c r="CO82" s="849"/>
      <c r="CP82" s="849"/>
    </row>
    <row r="83" spans="35:94">
      <c r="AI83" s="1707"/>
      <c r="AJ83" s="1707"/>
      <c r="AK83" s="1707"/>
      <c r="AL83" s="1707"/>
      <c r="AM83" s="1707"/>
      <c r="AN83" s="1707"/>
      <c r="AO83" s="1707"/>
      <c r="AP83" s="1707"/>
      <c r="AQ83" s="1707"/>
      <c r="AT83" s="2837"/>
      <c r="AU83" s="2400"/>
      <c r="AV83" s="2400"/>
      <c r="AW83" s="2400"/>
      <c r="AX83" s="2400"/>
      <c r="AY83" s="2400"/>
      <c r="AZ83" s="2400"/>
      <c r="BA83" s="2400"/>
      <c r="BB83" s="2400"/>
      <c r="BC83" s="2400"/>
      <c r="BD83" s="2400"/>
      <c r="BE83" s="2400"/>
      <c r="BF83" s="2400"/>
      <c r="BG83" s="2400"/>
      <c r="BH83" s="2400"/>
      <c r="BI83" s="2400"/>
      <c r="BJ83" s="2400"/>
      <c r="BK83" s="2400"/>
      <c r="BL83" s="2400"/>
      <c r="BM83" s="2400"/>
      <c r="BN83" s="2400"/>
      <c r="BO83" s="2400"/>
      <c r="BP83" s="2400"/>
      <c r="BQ83" s="2400"/>
      <c r="BR83" s="2400"/>
      <c r="BS83" s="2400"/>
      <c r="BT83" s="2400"/>
      <c r="BU83" s="2400"/>
      <c r="BV83" s="2400"/>
      <c r="BW83" s="2400"/>
      <c r="BX83" s="2400"/>
      <c r="BY83" s="2400"/>
      <c r="BZ83" s="2400"/>
      <c r="CA83" s="2400"/>
      <c r="CB83" s="2400"/>
      <c r="CC83" s="2400"/>
      <c r="CD83" s="2400"/>
      <c r="CE83" s="2400"/>
      <c r="CF83" s="2400"/>
      <c r="CG83" s="2400"/>
      <c r="CH83" s="2832"/>
      <c r="CJ83" s="849"/>
      <c r="CK83" s="849"/>
      <c r="CL83" s="849"/>
      <c r="CM83" s="849"/>
      <c r="CN83" s="849"/>
      <c r="CO83" s="849"/>
      <c r="CP83" s="849"/>
    </row>
    <row r="84" spans="35:94">
      <c r="AI84" s="5"/>
      <c r="AL84" s="5"/>
      <c r="AN84" s="5"/>
      <c r="AO84" s="5"/>
      <c r="AT84" s="2838"/>
      <c r="AU84" s="2839"/>
      <c r="AV84" s="2839"/>
      <c r="AW84" s="2839"/>
      <c r="AX84" s="2839"/>
      <c r="AY84" s="2839"/>
      <c r="AZ84" s="2839"/>
      <c r="BA84" s="2839"/>
      <c r="BB84" s="2839"/>
      <c r="BC84" s="2839"/>
      <c r="BD84" s="2839"/>
      <c r="BE84" s="2839"/>
      <c r="BF84" s="2839"/>
      <c r="BG84" s="2839"/>
      <c r="BH84" s="2839"/>
      <c r="BI84" s="2839"/>
      <c r="BJ84" s="2839"/>
      <c r="BK84" s="2839"/>
      <c r="BL84" s="2839"/>
      <c r="BM84" s="2839"/>
      <c r="BN84" s="2839"/>
      <c r="BO84" s="2839"/>
      <c r="BP84" s="2839"/>
      <c r="BQ84" s="2839"/>
      <c r="BR84" s="2839"/>
      <c r="BS84" s="2839"/>
      <c r="BT84" s="2839"/>
      <c r="BU84" s="2839"/>
      <c r="BV84" s="2839"/>
      <c r="BW84" s="2839"/>
      <c r="BX84" s="2839"/>
      <c r="BY84" s="2839"/>
      <c r="BZ84" s="2839"/>
      <c r="CA84" s="2839"/>
      <c r="CB84" s="2839"/>
      <c r="CC84" s="2839"/>
      <c r="CD84" s="2839"/>
      <c r="CE84" s="2839"/>
      <c r="CF84" s="2839"/>
      <c r="CG84" s="2839"/>
      <c r="CH84" s="2840"/>
      <c r="CJ84" s="849"/>
      <c r="CK84" s="849"/>
      <c r="CL84" s="849"/>
      <c r="CM84" s="849"/>
      <c r="CN84" s="849"/>
      <c r="CO84" s="849"/>
      <c r="CP84" s="849"/>
    </row>
    <row r="90" spans="35:94">
      <c r="AI90" s="5"/>
      <c r="AL90" s="5"/>
    </row>
    <row r="91" spans="35:94">
      <c r="AI91" s="5"/>
      <c r="AL91" s="5"/>
    </row>
    <row r="92" spans="35:94">
      <c r="AI92" s="5"/>
      <c r="AL92" s="5"/>
    </row>
    <row r="93" spans="35:94">
      <c r="AI93" s="5"/>
      <c r="AL93" s="5"/>
    </row>
  </sheetData>
  <mergeCells count="476">
    <mergeCell ref="AV60:CH60"/>
    <mergeCell ref="B62:C62"/>
    <mergeCell ref="B64:C64"/>
    <mergeCell ref="AT64:CH84"/>
    <mergeCell ref="B69:C69"/>
    <mergeCell ref="B70:C70"/>
    <mergeCell ref="B71:C71"/>
    <mergeCell ref="D71:AR71"/>
    <mergeCell ref="B72:C72"/>
    <mergeCell ref="AI75:AR80"/>
    <mergeCell ref="B55:Z57"/>
    <mergeCell ref="AA55:AC57"/>
    <mergeCell ref="AD55:AD57"/>
    <mergeCell ref="AE55:AF56"/>
    <mergeCell ref="AH55:AQ55"/>
    <mergeCell ref="AH56:AQ56"/>
    <mergeCell ref="AE57:AF57"/>
    <mergeCell ref="AH57:AQ57"/>
    <mergeCell ref="B58:Z60"/>
    <mergeCell ref="AA58:AC60"/>
    <mergeCell ref="AD58:AD60"/>
    <mergeCell ref="AE58:AF59"/>
    <mergeCell ref="AH58:AQ58"/>
    <mergeCell ref="AH59:AQ59"/>
    <mergeCell ref="AE60:AF60"/>
    <mergeCell ref="AH60:AQ60"/>
    <mergeCell ref="L53:M54"/>
    <mergeCell ref="N53:O54"/>
    <mergeCell ref="P53:Q54"/>
    <mergeCell ref="R53:S54"/>
    <mergeCell ref="T53:U54"/>
    <mergeCell ref="V53:W54"/>
    <mergeCell ref="AH53:AQ53"/>
    <mergeCell ref="AE54:AF54"/>
    <mergeCell ref="AH54:AQ54"/>
    <mergeCell ref="P50:Q51"/>
    <mergeCell ref="R50:S51"/>
    <mergeCell ref="T50:U51"/>
    <mergeCell ref="V50:W51"/>
    <mergeCell ref="AH50:AQ50"/>
    <mergeCell ref="AE51:AF51"/>
    <mergeCell ref="AH51:AQ51"/>
    <mergeCell ref="B52:D54"/>
    <mergeCell ref="E52:G54"/>
    <mergeCell ref="H52:I52"/>
    <mergeCell ref="J52:K52"/>
    <mergeCell ref="L52:M52"/>
    <mergeCell ref="N52:O52"/>
    <mergeCell ref="P52:Q52"/>
    <mergeCell ref="R52:S52"/>
    <mergeCell ref="T52:U52"/>
    <mergeCell ref="V52:W52"/>
    <mergeCell ref="X52:Z54"/>
    <mergeCell ref="AA52:AC54"/>
    <mergeCell ref="AD52:AD54"/>
    <mergeCell ref="AE52:AF53"/>
    <mergeCell ref="AH52:AQ52"/>
    <mergeCell ref="H53:I54"/>
    <mergeCell ref="J53:K54"/>
    <mergeCell ref="N47:O48"/>
    <mergeCell ref="P47:Q48"/>
    <mergeCell ref="AH47:AQ47"/>
    <mergeCell ref="AE48:AF48"/>
    <mergeCell ref="AH48:AQ48"/>
    <mergeCell ref="B49:D51"/>
    <mergeCell ref="E49:G51"/>
    <mergeCell ref="H49:I49"/>
    <mergeCell ref="J49:K49"/>
    <mergeCell ref="L49:M49"/>
    <mergeCell ref="N49:O49"/>
    <mergeCell ref="P49:Q49"/>
    <mergeCell ref="R49:S49"/>
    <mergeCell ref="T49:U49"/>
    <mergeCell ref="V49:W49"/>
    <mergeCell ref="X49:Z51"/>
    <mergeCell ref="AA49:AC51"/>
    <mergeCell ref="AD49:AD51"/>
    <mergeCell ref="AE49:AF50"/>
    <mergeCell ref="AH49:AQ49"/>
    <mergeCell ref="H50:I51"/>
    <mergeCell ref="J50:K51"/>
    <mergeCell ref="L50:M51"/>
    <mergeCell ref="N50:O51"/>
    <mergeCell ref="AT45:BZ45"/>
    <mergeCell ref="B46:D48"/>
    <mergeCell ref="E46:G48"/>
    <mergeCell ref="H46:I46"/>
    <mergeCell ref="J46:K46"/>
    <mergeCell ref="L46:M46"/>
    <mergeCell ref="N46:O46"/>
    <mergeCell ref="P46:Q46"/>
    <mergeCell ref="R46:S46"/>
    <mergeCell ref="T46:U46"/>
    <mergeCell ref="V46:W46"/>
    <mergeCell ref="X46:Z48"/>
    <mergeCell ref="AA46:AC48"/>
    <mergeCell ref="R47:S48"/>
    <mergeCell ref="T47:U48"/>
    <mergeCell ref="V47:W48"/>
    <mergeCell ref="AD46:AD48"/>
    <mergeCell ref="AE46:AF47"/>
    <mergeCell ref="AH46:AQ46"/>
    <mergeCell ref="AU46:AU47"/>
    <mergeCell ref="AV46:CH59"/>
    <mergeCell ref="H47:I48"/>
    <mergeCell ref="J47:K48"/>
    <mergeCell ref="L47:M48"/>
    <mergeCell ref="V43:W43"/>
    <mergeCell ref="X43:Z45"/>
    <mergeCell ref="AA43:AC45"/>
    <mergeCell ref="V44:W45"/>
    <mergeCell ref="AD43:AD45"/>
    <mergeCell ref="AE43:AF44"/>
    <mergeCell ref="AH43:AQ43"/>
    <mergeCell ref="H44:I45"/>
    <mergeCell ref="J44:K45"/>
    <mergeCell ref="L44:M45"/>
    <mergeCell ref="N44:O45"/>
    <mergeCell ref="P44:Q45"/>
    <mergeCell ref="R44:S45"/>
    <mergeCell ref="T44:U45"/>
    <mergeCell ref="AH44:AQ44"/>
    <mergeCell ref="AE45:AF45"/>
    <mergeCell ref="AH45:AQ45"/>
    <mergeCell ref="B43:D45"/>
    <mergeCell ref="E43:G45"/>
    <mergeCell ref="H43:I43"/>
    <mergeCell ref="J43:K43"/>
    <mergeCell ref="L43:M43"/>
    <mergeCell ref="N43:O43"/>
    <mergeCell ref="P43:Q43"/>
    <mergeCell ref="R43:S43"/>
    <mergeCell ref="T43:U43"/>
    <mergeCell ref="BJ40:BL40"/>
    <mergeCell ref="H41:I42"/>
    <mergeCell ref="J41:K42"/>
    <mergeCell ref="L41:M42"/>
    <mergeCell ref="N41:O42"/>
    <mergeCell ref="P41:Q42"/>
    <mergeCell ref="R41:S42"/>
    <mergeCell ref="T41:U42"/>
    <mergeCell ref="V41:W42"/>
    <mergeCell ref="AH41:AQ41"/>
    <mergeCell ref="BJ41:BL41"/>
    <mergeCell ref="AE42:AF42"/>
    <mergeCell ref="AH42:AQ42"/>
    <mergeCell ref="AT42:AW42"/>
    <mergeCell ref="AX42:AZ42"/>
    <mergeCell ref="BF42:BI42"/>
    <mergeCell ref="BJ42:BL42"/>
    <mergeCell ref="V40:W40"/>
    <mergeCell ref="X40:Z42"/>
    <mergeCell ref="AA40:AC42"/>
    <mergeCell ref="AD40:AD42"/>
    <mergeCell ref="AE40:AF41"/>
    <mergeCell ref="AH40:AQ40"/>
    <mergeCell ref="AT40:AW40"/>
    <mergeCell ref="AX40:AZ40"/>
    <mergeCell ref="BF40:BI40"/>
    <mergeCell ref="AT41:AW41"/>
    <mergeCell ref="AX41:AZ41"/>
    <mergeCell ref="BF41:BI41"/>
    <mergeCell ref="B40:D42"/>
    <mergeCell ref="E40:G42"/>
    <mergeCell ref="H40:I40"/>
    <mergeCell ref="J40:K40"/>
    <mergeCell ref="L40:M40"/>
    <mergeCell ref="N40:O40"/>
    <mergeCell ref="P40:Q40"/>
    <mergeCell ref="R40:S40"/>
    <mergeCell ref="T40:U40"/>
    <mergeCell ref="BJ37:BL37"/>
    <mergeCell ref="H38:I39"/>
    <mergeCell ref="J38:K39"/>
    <mergeCell ref="L38:M39"/>
    <mergeCell ref="N38:O39"/>
    <mergeCell ref="P38:Q39"/>
    <mergeCell ref="R38:S39"/>
    <mergeCell ref="T38:U39"/>
    <mergeCell ref="V38:W39"/>
    <mergeCell ref="AH38:AQ38"/>
    <mergeCell ref="BJ38:BL38"/>
    <mergeCell ref="AE39:AF39"/>
    <mergeCell ref="AH39:AQ39"/>
    <mergeCell ref="AT39:AW39"/>
    <mergeCell ref="AX39:AZ39"/>
    <mergeCell ref="BF39:BI39"/>
    <mergeCell ref="BJ39:BL39"/>
    <mergeCell ref="V37:W37"/>
    <mergeCell ref="X37:Z39"/>
    <mergeCell ref="AA37:AC39"/>
    <mergeCell ref="AD37:AD39"/>
    <mergeCell ref="AE37:AF38"/>
    <mergeCell ref="AH37:AQ37"/>
    <mergeCell ref="AT37:AW37"/>
    <mergeCell ref="AX37:AZ37"/>
    <mergeCell ref="BF37:BI37"/>
    <mergeCell ref="AT38:AW38"/>
    <mergeCell ref="AX38:AZ38"/>
    <mergeCell ref="BF38:BI38"/>
    <mergeCell ref="B37:D39"/>
    <mergeCell ref="E37:G39"/>
    <mergeCell ref="H37:I37"/>
    <mergeCell ref="J37:K37"/>
    <mergeCell ref="L37:M37"/>
    <mergeCell ref="N37:O37"/>
    <mergeCell ref="P37:Q37"/>
    <mergeCell ref="R37:S37"/>
    <mergeCell ref="T37:U37"/>
    <mergeCell ref="BF34:BI34"/>
    <mergeCell ref="AT35:AW35"/>
    <mergeCell ref="AX35:AZ35"/>
    <mergeCell ref="BF35:BI35"/>
    <mergeCell ref="BJ34:BL34"/>
    <mergeCell ref="H35:I36"/>
    <mergeCell ref="J35:K36"/>
    <mergeCell ref="L35:M36"/>
    <mergeCell ref="N35:O36"/>
    <mergeCell ref="P35:Q36"/>
    <mergeCell ref="R35:S36"/>
    <mergeCell ref="T35:U36"/>
    <mergeCell ref="V35:W36"/>
    <mergeCell ref="AH35:AQ35"/>
    <mergeCell ref="BJ35:BL35"/>
    <mergeCell ref="AE36:AF36"/>
    <mergeCell ref="AH36:AQ36"/>
    <mergeCell ref="AT36:AW36"/>
    <mergeCell ref="AX36:AZ36"/>
    <mergeCell ref="BF36:BI36"/>
    <mergeCell ref="BJ36:BL36"/>
    <mergeCell ref="BS32:CH32"/>
    <mergeCell ref="AE33:AF33"/>
    <mergeCell ref="AH33:AQ33"/>
    <mergeCell ref="AT33:AW33"/>
    <mergeCell ref="AX33:AZ33"/>
    <mergeCell ref="BF33:BI33"/>
    <mergeCell ref="BJ33:BL33"/>
    <mergeCell ref="B34:D36"/>
    <mergeCell ref="E34:G36"/>
    <mergeCell ref="H34:I34"/>
    <mergeCell ref="J34:K34"/>
    <mergeCell ref="L34:M34"/>
    <mergeCell ref="N34:O34"/>
    <mergeCell ref="P34:Q34"/>
    <mergeCell ref="R34:S34"/>
    <mergeCell ref="T34:U34"/>
    <mergeCell ref="V34:W34"/>
    <mergeCell ref="X34:Z36"/>
    <mergeCell ref="AA34:AC36"/>
    <mergeCell ref="AD34:AD36"/>
    <mergeCell ref="AE34:AF35"/>
    <mergeCell ref="AH34:AQ34"/>
    <mergeCell ref="AT34:AW34"/>
    <mergeCell ref="AX34:AZ34"/>
    <mergeCell ref="BJ31:BL31"/>
    <mergeCell ref="H32:I33"/>
    <mergeCell ref="J32:K33"/>
    <mergeCell ref="L32:M33"/>
    <mergeCell ref="N32:O33"/>
    <mergeCell ref="P32:Q33"/>
    <mergeCell ref="R32:S33"/>
    <mergeCell ref="T32:U33"/>
    <mergeCell ref="V32:W33"/>
    <mergeCell ref="AH32:AQ32"/>
    <mergeCell ref="BJ32:BL32"/>
    <mergeCell ref="V31:W31"/>
    <mergeCell ref="X31:Z33"/>
    <mergeCell ref="AA31:AC33"/>
    <mergeCell ref="AD31:AD33"/>
    <mergeCell ref="AE31:AF32"/>
    <mergeCell ref="AH31:AQ31"/>
    <mergeCell ref="AT31:AW31"/>
    <mergeCell ref="AX31:AZ31"/>
    <mergeCell ref="BF31:BI31"/>
    <mergeCell ref="AT32:AW32"/>
    <mergeCell ref="AX32:AZ32"/>
    <mergeCell ref="BF32:BI32"/>
    <mergeCell ref="B31:D33"/>
    <mergeCell ref="E31:G33"/>
    <mergeCell ref="H31:I31"/>
    <mergeCell ref="J31:K31"/>
    <mergeCell ref="L31:M31"/>
    <mergeCell ref="N31:O31"/>
    <mergeCell ref="P31:Q31"/>
    <mergeCell ref="R31:S31"/>
    <mergeCell ref="T31:U31"/>
    <mergeCell ref="BJ28:BL28"/>
    <mergeCell ref="H29:I30"/>
    <mergeCell ref="J29:K30"/>
    <mergeCell ref="L29:M30"/>
    <mergeCell ref="N29:O30"/>
    <mergeCell ref="P29:Q30"/>
    <mergeCell ref="R29:S30"/>
    <mergeCell ref="T29:U30"/>
    <mergeCell ref="V29:W30"/>
    <mergeCell ref="AH29:AQ29"/>
    <mergeCell ref="AT29:AW29"/>
    <mergeCell ref="AX29:AZ29"/>
    <mergeCell ref="BF29:BI29"/>
    <mergeCell ref="BJ29:BL29"/>
    <mergeCell ref="AE30:AF30"/>
    <mergeCell ref="AH30:AQ30"/>
    <mergeCell ref="AT30:AW30"/>
    <mergeCell ref="AX30:AZ30"/>
    <mergeCell ref="BF30:BI30"/>
    <mergeCell ref="BJ30:BL30"/>
    <mergeCell ref="V28:W28"/>
    <mergeCell ref="X28:Z30"/>
    <mergeCell ref="AA28:AC30"/>
    <mergeCell ref="AD28:AD30"/>
    <mergeCell ref="AE28:AF29"/>
    <mergeCell ref="AH28:AQ28"/>
    <mergeCell ref="AT28:AW28"/>
    <mergeCell ref="AX28:AZ28"/>
    <mergeCell ref="BF28:BI28"/>
    <mergeCell ref="B28:D30"/>
    <mergeCell ref="E28:G30"/>
    <mergeCell ref="H28:I28"/>
    <mergeCell ref="J28:K28"/>
    <mergeCell ref="L28:M28"/>
    <mergeCell ref="N28:O28"/>
    <mergeCell ref="P28:Q28"/>
    <mergeCell ref="R28:S28"/>
    <mergeCell ref="T28:U28"/>
    <mergeCell ref="AT26:AW26"/>
    <mergeCell ref="AX26:BC26"/>
    <mergeCell ref="BF26:BI26"/>
    <mergeCell ref="BJ26:BO26"/>
    <mergeCell ref="AE27:AF27"/>
    <mergeCell ref="AH27:AQ27"/>
    <mergeCell ref="AT27:AW27"/>
    <mergeCell ref="AX27:AZ27"/>
    <mergeCell ref="BF27:BI27"/>
    <mergeCell ref="BJ27:BL27"/>
    <mergeCell ref="AA25:AC27"/>
    <mergeCell ref="AD25:AD27"/>
    <mergeCell ref="AE25:AF26"/>
    <mergeCell ref="AH25:AQ25"/>
    <mergeCell ref="H26:I27"/>
    <mergeCell ref="J26:K27"/>
    <mergeCell ref="L26:M27"/>
    <mergeCell ref="N26:O27"/>
    <mergeCell ref="P26:Q27"/>
    <mergeCell ref="R26:S27"/>
    <mergeCell ref="T26:U27"/>
    <mergeCell ref="V26:W27"/>
    <mergeCell ref="AH26:AQ26"/>
    <mergeCell ref="H25:I25"/>
    <mergeCell ref="J25:K25"/>
    <mergeCell ref="L25:M25"/>
    <mergeCell ref="N25:O25"/>
    <mergeCell ref="P25:Q25"/>
    <mergeCell ref="R25:S25"/>
    <mergeCell ref="T25:U25"/>
    <mergeCell ref="V25:W25"/>
    <mergeCell ref="X25:Z27"/>
    <mergeCell ref="BJ22:BL23"/>
    <mergeCell ref="AH23:AQ23"/>
    <mergeCell ref="BM22:BO23"/>
    <mergeCell ref="BS22:BT22"/>
    <mergeCell ref="B23:D24"/>
    <mergeCell ref="E23:G24"/>
    <mergeCell ref="H23:I24"/>
    <mergeCell ref="J23:K24"/>
    <mergeCell ref="L23:M24"/>
    <mergeCell ref="N23:O24"/>
    <mergeCell ref="P23:Q24"/>
    <mergeCell ref="R23:S24"/>
    <mergeCell ref="T23:U24"/>
    <mergeCell ref="V23:W24"/>
    <mergeCell ref="X23:Z24"/>
    <mergeCell ref="AA23:AC24"/>
    <mergeCell ref="AD23:AD24"/>
    <mergeCell ref="AE23:AF23"/>
    <mergeCell ref="AE24:AF24"/>
    <mergeCell ref="AH24:AQ24"/>
    <mergeCell ref="AT24:BC25"/>
    <mergeCell ref="BF24:BO25"/>
    <mergeCell ref="B25:D27"/>
    <mergeCell ref="E25:G27"/>
    <mergeCell ref="V22:W22"/>
    <mergeCell ref="X22:Z22"/>
    <mergeCell ref="AA22:AC22"/>
    <mergeCell ref="AE22:AF22"/>
    <mergeCell ref="AH22:AQ22"/>
    <mergeCell ref="AT22:AW23"/>
    <mergeCell ref="AX22:AZ23"/>
    <mergeCell ref="BA22:BC23"/>
    <mergeCell ref="BF22:BI23"/>
    <mergeCell ref="B22:C22"/>
    <mergeCell ref="E22:G22"/>
    <mergeCell ref="H22:I22"/>
    <mergeCell ref="J22:K22"/>
    <mergeCell ref="L22:M22"/>
    <mergeCell ref="N22:O22"/>
    <mergeCell ref="P22:Q22"/>
    <mergeCell ref="R22:S22"/>
    <mergeCell ref="T22:U22"/>
    <mergeCell ref="BV18:CF18"/>
    <mergeCell ref="H19:I21"/>
    <mergeCell ref="J19:K21"/>
    <mergeCell ref="L19:M21"/>
    <mergeCell ref="N19:O21"/>
    <mergeCell ref="P19:Q21"/>
    <mergeCell ref="R19:S21"/>
    <mergeCell ref="T19:U21"/>
    <mergeCell ref="V19:W21"/>
    <mergeCell ref="AA19:AC21"/>
    <mergeCell ref="AE19:AF19"/>
    <mergeCell ref="BS19:BT19"/>
    <mergeCell ref="AE20:AF20"/>
    <mergeCell ref="AT20:AW21"/>
    <mergeCell ref="AX20:AZ21"/>
    <mergeCell ref="BA20:BC21"/>
    <mergeCell ref="BF20:BI21"/>
    <mergeCell ref="BJ20:BL21"/>
    <mergeCell ref="BM20:BO21"/>
    <mergeCell ref="BS20:BT20"/>
    <mergeCell ref="AE21:AF21"/>
    <mergeCell ref="BS21:BT21"/>
    <mergeCell ref="BS15:BT15"/>
    <mergeCell ref="C16:AG16"/>
    <mergeCell ref="BS16:BT16"/>
    <mergeCell ref="BS17:BT17"/>
    <mergeCell ref="B18:D21"/>
    <mergeCell ref="E18:G21"/>
    <mergeCell ref="H18:W18"/>
    <mergeCell ref="X18:Z21"/>
    <mergeCell ref="AA18:AF18"/>
    <mergeCell ref="AG18:AQ21"/>
    <mergeCell ref="AT18:AW19"/>
    <mergeCell ref="AX18:AZ19"/>
    <mergeCell ref="BA18:BC19"/>
    <mergeCell ref="BF18:BI19"/>
    <mergeCell ref="BJ18:BL19"/>
    <mergeCell ref="BM18:BO19"/>
    <mergeCell ref="BS18:BT18"/>
    <mergeCell ref="AU11:BD12"/>
    <mergeCell ref="BH11:BQ12"/>
    <mergeCell ref="D12:L12"/>
    <mergeCell ref="M12:T12"/>
    <mergeCell ref="W12:AH12"/>
    <mergeCell ref="AI12:AP12"/>
    <mergeCell ref="BS12:CH13"/>
    <mergeCell ref="D13:L13"/>
    <mergeCell ref="M13:T13"/>
    <mergeCell ref="W13:AH13"/>
    <mergeCell ref="AI13:AP13"/>
    <mergeCell ref="D10:L10"/>
    <mergeCell ref="M10:T10"/>
    <mergeCell ref="W10:AH10"/>
    <mergeCell ref="AI10:AP10"/>
    <mergeCell ref="D11:L11"/>
    <mergeCell ref="M11:T11"/>
    <mergeCell ref="W11:AB11"/>
    <mergeCell ref="AC11:AG11"/>
    <mergeCell ref="AI11:AP11"/>
    <mergeCell ref="D8:L8"/>
    <mergeCell ref="M8:T8"/>
    <mergeCell ref="W8:AH8"/>
    <mergeCell ref="AI8:AP8"/>
    <mergeCell ref="D9:L9"/>
    <mergeCell ref="M9:T9"/>
    <mergeCell ref="W9:AB9"/>
    <mergeCell ref="AC9:AG9"/>
    <mergeCell ref="AI9:AP9"/>
    <mergeCell ref="A1:AR1"/>
    <mergeCell ref="AT1:AX1"/>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9:AG9" xr:uid="{74B03B49-7E5F-4F4A-945A-A2EAD37ABAC5}">
      <formula1>"一般型,余裕活用型"</formula1>
    </dataValidation>
    <dataValidation type="list" allowBlank="1" showInputMessage="1" showErrorMessage="1" sqref="AC11:AG11" xr:uid="{56716AB4-2DEA-437E-ABF9-272F8901E024}">
      <formula1>"病児対応型,病後児対応型,,体調不良児対応型,訪問型"</formula1>
    </dataValidation>
  </dataValidations>
  <hyperlinks>
    <hyperlink ref="AT1:AX1" location="目次!A1" display="目次に戻る" xr:uid="{61F615CF-F3BA-40BB-A231-738B1C45D0A5}"/>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3468" r:id="rId4" name="Check Box 12">
              <controlPr defaultSize="0" autoFill="0" autoLine="0" autoPict="0" altText="ない">
                <anchor moveWithCells="1">
                  <from>
                    <xdr:col>26</xdr:col>
                    <xdr:colOff>0</xdr:colOff>
                    <xdr:row>4</xdr:row>
                    <xdr:rowOff>0</xdr:rowOff>
                  </from>
                  <to>
                    <xdr:col>29</xdr:col>
                    <xdr:colOff>88900</xdr:colOff>
                    <xdr:row>5</xdr:row>
                    <xdr:rowOff>38100</xdr:rowOff>
                  </to>
                </anchor>
              </controlPr>
            </control>
          </mc:Choice>
        </mc:AlternateContent>
        <mc:AlternateContent xmlns:mc="http://schemas.openxmlformats.org/markup-compatibility/2006">
          <mc:Choice Requires="x14">
            <control shapeId="1043469" r:id="rId5" name="Check Box 13">
              <controlPr defaultSize="0" autoFill="0" autoLine="0" autoPict="0" altText="ない">
                <anchor moveWithCells="1">
                  <from>
                    <xdr:col>29</xdr:col>
                    <xdr:colOff>254000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43470" r:id="rId6" name="Check Box 14">
              <controlPr defaultSize="0" autoFill="0" autoLine="0" autoPict="0">
                <anchor moveWithCells="1">
                  <from>
                    <xdr:col>1</xdr:col>
                    <xdr:colOff>50800</xdr:colOff>
                    <xdr:row>9</xdr:row>
                    <xdr:rowOff>152400</xdr:rowOff>
                  </from>
                  <to>
                    <xdr:col>3</xdr:col>
                    <xdr:colOff>107950</xdr:colOff>
                    <xdr:row>11</xdr:row>
                    <xdr:rowOff>25400</xdr:rowOff>
                  </to>
                </anchor>
              </controlPr>
            </control>
          </mc:Choice>
        </mc:AlternateContent>
        <mc:AlternateContent xmlns:mc="http://schemas.openxmlformats.org/markup-compatibility/2006">
          <mc:Choice Requires="x14">
            <control shapeId="1043471" r:id="rId7" name="Check Box 15">
              <controlPr defaultSize="0" autoFill="0" autoLine="0" autoPict="0">
                <anchor moveWithCells="1">
                  <from>
                    <xdr:col>1</xdr:col>
                    <xdr:colOff>50800</xdr:colOff>
                    <xdr:row>8</xdr:row>
                    <xdr:rowOff>152400</xdr:rowOff>
                  </from>
                  <to>
                    <xdr:col>3</xdr:col>
                    <xdr:colOff>107950</xdr:colOff>
                    <xdr:row>10</xdr:row>
                    <xdr:rowOff>25400</xdr:rowOff>
                  </to>
                </anchor>
              </controlPr>
            </control>
          </mc:Choice>
        </mc:AlternateContent>
        <mc:AlternateContent xmlns:mc="http://schemas.openxmlformats.org/markup-compatibility/2006">
          <mc:Choice Requires="x14">
            <control shapeId="1043472" r:id="rId8" name="Check Box 16">
              <controlPr defaultSize="0" autoFill="0" autoLine="0" autoPict="0">
                <anchor moveWithCells="1">
                  <from>
                    <xdr:col>1</xdr:col>
                    <xdr:colOff>50800</xdr:colOff>
                    <xdr:row>7</xdr:row>
                    <xdr:rowOff>152400</xdr:rowOff>
                  </from>
                  <to>
                    <xdr:col>3</xdr:col>
                    <xdr:colOff>107950</xdr:colOff>
                    <xdr:row>9</xdr:row>
                    <xdr:rowOff>25400</xdr:rowOff>
                  </to>
                </anchor>
              </controlPr>
            </control>
          </mc:Choice>
        </mc:AlternateContent>
        <mc:AlternateContent xmlns:mc="http://schemas.openxmlformats.org/markup-compatibility/2006">
          <mc:Choice Requires="x14">
            <control shapeId="1043473" r:id="rId9" name="Check Box 17">
              <controlPr defaultSize="0" autoFill="0" autoLine="0" autoPict="0">
                <anchor moveWithCells="1">
                  <from>
                    <xdr:col>1</xdr:col>
                    <xdr:colOff>50800</xdr:colOff>
                    <xdr:row>6</xdr:row>
                    <xdr:rowOff>152400</xdr:rowOff>
                  </from>
                  <to>
                    <xdr:col>3</xdr:col>
                    <xdr:colOff>107950</xdr:colOff>
                    <xdr:row>8</xdr:row>
                    <xdr:rowOff>25400</xdr:rowOff>
                  </to>
                </anchor>
              </controlPr>
            </control>
          </mc:Choice>
        </mc:AlternateContent>
        <mc:AlternateContent xmlns:mc="http://schemas.openxmlformats.org/markup-compatibility/2006">
          <mc:Choice Requires="x14">
            <control shapeId="1043474" r:id="rId10" name="Check Box 18">
              <controlPr defaultSize="0" autoFill="0" autoLine="0" autoPict="0">
                <anchor moveWithCells="1">
                  <from>
                    <xdr:col>1</xdr:col>
                    <xdr:colOff>50800</xdr:colOff>
                    <xdr:row>10</xdr:row>
                    <xdr:rowOff>152400</xdr:rowOff>
                  </from>
                  <to>
                    <xdr:col>3</xdr:col>
                    <xdr:colOff>107950</xdr:colOff>
                    <xdr:row>12</xdr:row>
                    <xdr:rowOff>25400</xdr:rowOff>
                  </to>
                </anchor>
              </controlPr>
            </control>
          </mc:Choice>
        </mc:AlternateContent>
        <mc:AlternateContent xmlns:mc="http://schemas.openxmlformats.org/markup-compatibility/2006">
          <mc:Choice Requires="x14">
            <control shapeId="1043475" r:id="rId11" name="Check Box 19">
              <controlPr defaultSize="0" autoFill="0" autoLine="0" autoPict="0">
                <anchor moveWithCells="1">
                  <from>
                    <xdr:col>1</xdr:col>
                    <xdr:colOff>50800</xdr:colOff>
                    <xdr:row>11</xdr:row>
                    <xdr:rowOff>146050</xdr:rowOff>
                  </from>
                  <to>
                    <xdr:col>3</xdr:col>
                    <xdr:colOff>107950</xdr:colOff>
                    <xdr:row>13</xdr:row>
                    <xdr:rowOff>19050</xdr:rowOff>
                  </to>
                </anchor>
              </controlPr>
            </control>
          </mc:Choice>
        </mc:AlternateContent>
        <mc:AlternateContent xmlns:mc="http://schemas.openxmlformats.org/markup-compatibility/2006">
          <mc:Choice Requires="x14">
            <control shapeId="1043476" r:id="rId12" name="Check Box 20">
              <controlPr defaultSize="0" autoFill="0" autoLine="0" autoPict="0">
                <anchor moveWithCells="1">
                  <from>
                    <xdr:col>20</xdr:col>
                    <xdr:colOff>50800</xdr:colOff>
                    <xdr:row>9</xdr:row>
                    <xdr:rowOff>152400</xdr:rowOff>
                  </from>
                  <to>
                    <xdr:col>22</xdr:col>
                    <xdr:colOff>107950</xdr:colOff>
                    <xdr:row>11</xdr:row>
                    <xdr:rowOff>25400</xdr:rowOff>
                  </to>
                </anchor>
              </controlPr>
            </control>
          </mc:Choice>
        </mc:AlternateContent>
        <mc:AlternateContent xmlns:mc="http://schemas.openxmlformats.org/markup-compatibility/2006">
          <mc:Choice Requires="x14">
            <control shapeId="1043477" r:id="rId13" name="Check Box 21">
              <controlPr defaultSize="0" autoFill="0" autoLine="0" autoPict="0">
                <anchor moveWithCells="1">
                  <from>
                    <xdr:col>20</xdr:col>
                    <xdr:colOff>50800</xdr:colOff>
                    <xdr:row>8</xdr:row>
                    <xdr:rowOff>152400</xdr:rowOff>
                  </from>
                  <to>
                    <xdr:col>22</xdr:col>
                    <xdr:colOff>107950</xdr:colOff>
                    <xdr:row>10</xdr:row>
                    <xdr:rowOff>25400</xdr:rowOff>
                  </to>
                </anchor>
              </controlPr>
            </control>
          </mc:Choice>
        </mc:AlternateContent>
        <mc:AlternateContent xmlns:mc="http://schemas.openxmlformats.org/markup-compatibility/2006">
          <mc:Choice Requires="x14">
            <control shapeId="1043478" r:id="rId14" name="Check Box 22">
              <controlPr defaultSize="0" autoFill="0" autoLine="0" autoPict="0">
                <anchor moveWithCells="1">
                  <from>
                    <xdr:col>20</xdr:col>
                    <xdr:colOff>50800</xdr:colOff>
                    <xdr:row>7</xdr:row>
                    <xdr:rowOff>152400</xdr:rowOff>
                  </from>
                  <to>
                    <xdr:col>22</xdr:col>
                    <xdr:colOff>107950</xdr:colOff>
                    <xdr:row>9</xdr:row>
                    <xdr:rowOff>25400</xdr:rowOff>
                  </to>
                </anchor>
              </controlPr>
            </control>
          </mc:Choice>
        </mc:AlternateContent>
        <mc:AlternateContent xmlns:mc="http://schemas.openxmlformats.org/markup-compatibility/2006">
          <mc:Choice Requires="x14">
            <control shapeId="1043479" r:id="rId15" name="Check Box 23">
              <controlPr defaultSize="0" autoFill="0" autoLine="0" autoPict="0">
                <anchor moveWithCells="1">
                  <from>
                    <xdr:col>20</xdr:col>
                    <xdr:colOff>50800</xdr:colOff>
                    <xdr:row>6</xdr:row>
                    <xdr:rowOff>152400</xdr:rowOff>
                  </from>
                  <to>
                    <xdr:col>22</xdr:col>
                    <xdr:colOff>107950</xdr:colOff>
                    <xdr:row>8</xdr:row>
                    <xdr:rowOff>25400</xdr:rowOff>
                  </to>
                </anchor>
              </controlPr>
            </control>
          </mc:Choice>
        </mc:AlternateContent>
        <mc:AlternateContent xmlns:mc="http://schemas.openxmlformats.org/markup-compatibility/2006">
          <mc:Choice Requires="x14">
            <control shapeId="1043480" r:id="rId16" name="Check Box 24">
              <controlPr defaultSize="0" autoFill="0" autoLine="0" autoPict="0">
                <anchor moveWithCells="1">
                  <from>
                    <xdr:col>20</xdr:col>
                    <xdr:colOff>50800</xdr:colOff>
                    <xdr:row>10</xdr:row>
                    <xdr:rowOff>152400</xdr:rowOff>
                  </from>
                  <to>
                    <xdr:col>22</xdr:col>
                    <xdr:colOff>107950</xdr:colOff>
                    <xdr:row>12</xdr:row>
                    <xdr:rowOff>25400</xdr:rowOff>
                  </to>
                </anchor>
              </controlPr>
            </control>
          </mc:Choice>
        </mc:AlternateContent>
        <mc:AlternateContent xmlns:mc="http://schemas.openxmlformats.org/markup-compatibility/2006">
          <mc:Choice Requires="x14">
            <control shapeId="1043481" r:id="rId17" name="Check Box 25">
              <controlPr defaultSize="0" autoFill="0" autoLine="0" autoPict="0">
                <anchor moveWithCells="1">
                  <from>
                    <xdr:col>20</xdr:col>
                    <xdr:colOff>50800</xdr:colOff>
                    <xdr:row>11</xdr:row>
                    <xdr:rowOff>146050</xdr:rowOff>
                  </from>
                  <to>
                    <xdr:col>22</xdr:col>
                    <xdr:colOff>107950</xdr:colOff>
                    <xdr:row>13</xdr:row>
                    <xdr:rowOff>19050</xdr:rowOff>
                  </to>
                </anchor>
              </controlPr>
            </control>
          </mc:Choice>
        </mc:AlternateContent>
        <mc:AlternateContent xmlns:mc="http://schemas.openxmlformats.org/markup-compatibility/2006">
          <mc:Choice Requires="x14">
            <control shapeId="1043482" r:id="rId18" name="Check Box 26">
              <controlPr defaultSize="0" autoFill="0" autoLine="0" autoPict="0" altText="">
                <anchor moveWithCells="1">
                  <from>
                    <xdr:col>74</xdr:col>
                    <xdr:colOff>120650</xdr:colOff>
                    <xdr:row>18</xdr:row>
                    <xdr:rowOff>0</xdr:rowOff>
                  </from>
                  <to>
                    <xdr:col>76</xdr:col>
                    <xdr:colOff>25400</xdr:colOff>
                    <xdr:row>18</xdr:row>
                    <xdr:rowOff>171450</xdr:rowOff>
                  </to>
                </anchor>
              </controlPr>
            </control>
          </mc:Choice>
        </mc:AlternateContent>
        <mc:AlternateContent xmlns:mc="http://schemas.openxmlformats.org/markup-compatibility/2006">
          <mc:Choice Requires="x14">
            <control shapeId="1043483" r:id="rId19" name="Check Box 27">
              <controlPr defaultSize="0" autoFill="0" autoLine="0" autoPict="0" altText="">
                <anchor moveWithCells="1">
                  <from>
                    <xdr:col>74</xdr:col>
                    <xdr:colOff>120650</xdr:colOff>
                    <xdr:row>18</xdr:row>
                    <xdr:rowOff>171450</xdr:rowOff>
                  </from>
                  <to>
                    <xdr:col>76</xdr:col>
                    <xdr:colOff>25400</xdr:colOff>
                    <xdr:row>19</xdr:row>
                    <xdr:rowOff>171450</xdr:rowOff>
                  </to>
                </anchor>
              </controlPr>
            </control>
          </mc:Choice>
        </mc:AlternateContent>
        <mc:AlternateContent xmlns:mc="http://schemas.openxmlformats.org/markup-compatibility/2006">
          <mc:Choice Requires="x14">
            <control shapeId="1043484" r:id="rId20" name="Check Box 28">
              <controlPr defaultSize="0" autoFill="0" autoLine="0" autoPict="0" altText="">
                <anchor moveWithCells="1">
                  <from>
                    <xdr:col>74</xdr:col>
                    <xdr:colOff>120650</xdr:colOff>
                    <xdr:row>21</xdr:row>
                    <xdr:rowOff>171450</xdr:rowOff>
                  </from>
                  <to>
                    <xdr:col>76</xdr:col>
                    <xdr:colOff>25400</xdr:colOff>
                    <xdr:row>22</xdr:row>
                    <xdr:rowOff>171450</xdr:rowOff>
                  </to>
                </anchor>
              </controlPr>
            </control>
          </mc:Choice>
        </mc:AlternateContent>
        <mc:AlternateContent xmlns:mc="http://schemas.openxmlformats.org/markup-compatibility/2006">
          <mc:Choice Requires="x14">
            <control shapeId="1043485" r:id="rId21" name="Check Box 29">
              <controlPr defaultSize="0" autoFill="0" autoLine="0" autoPict="0" altText="">
                <anchor moveWithCells="1">
                  <from>
                    <xdr:col>74</xdr:col>
                    <xdr:colOff>120650</xdr:colOff>
                    <xdr:row>22</xdr:row>
                    <xdr:rowOff>171450</xdr:rowOff>
                  </from>
                  <to>
                    <xdr:col>76</xdr:col>
                    <xdr:colOff>25400</xdr:colOff>
                    <xdr:row>23</xdr:row>
                    <xdr:rowOff>171450</xdr:rowOff>
                  </to>
                </anchor>
              </controlPr>
            </control>
          </mc:Choice>
        </mc:AlternateContent>
        <mc:AlternateContent xmlns:mc="http://schemas.openxmlformats.org/markup-compatibility/2006">
          <mc:Choice Requires="x14">
            <control shapeId="1043486" r:id="rId22" name="Check Box 30">
              <controlPr defaultSize="0" autoFill="0" autoLine="0" autoPict="0" altText="">
                <anchor moveWithCells="1">
                  <from>
                    <xdr:col>74</xdr:col>
                    <xdr:colOff>107950</xdr:colOff>
                    <xdr:row>27</xdr:row>
                    <xdr:rowOff>158750</xdr:rowOff>
                  </from>
                  <to>
                    <xdr:col>76</xdr:col>
                    <xdr:colOff>76200</xdr:colOff>
                    <xdr:row>29</xdr:row>
                    <xdr:rowOff>38100</xdr:rowOff>
                  </to>
                </anchor>
              </controlPr>
            </control>
          </mc:Choice>
        </mc:AlternateContent>
        <mc:AlternateContent xmlns:mc="http://schemas.openxmlformats.org/markup-compatibility/2006">
          <mc:Choice Requires="x14">
            <control shapeId="1043487" r:id="rId23" name="Check Box 31">
              <controlPr defaultSize="0" autoFill="0" autoLine="0" autoPict="0" altText="">
                <anchor moveWithCells="1">
                  <from>
                    <xdr:col>74</xdr:col>
                    <xdr:colOff>114300</xdr:colOff>
                    <xdr:row>26</xdr:row>
                    <xdr:rowOff>171450</xdr:rowOff>
                  </from>
                  <to>
                    <xdr:col>76</xdr:col>
                    <xdr:colOff>38100</xdr:colOff>
                    <xdr:row>28</xdr:row>
                    <xdr:rowOff>19050</xdr:rowOff>
                  </to>
                </anchor>
              </controlPr>
            </control>
          </mc:Choice>
        </mc:AlternateContent>
        <mc:AlternateContent xmlns:mc="http://schemas.openxmlformats.org/markup-compatibility/2006">
          <mc:Choice Requires="x14">
            <control shapeId="1043488" r:id="rId24" name="Check Box 32">
              <controlPr defaultSize="0" autoFill="0" autoLine="0" autoPict="0" altText="">
                <anchor moveWithCells="1">
                  <from>
                    <xdr:col>74</xdr:col>
                    <xdr:colOff>114300</xdr:colOff>
                    <xdr:row>14</xdr:row>
                    <xdr:rowOff>165100</xdr:rowOff>
                  </from>
                  <to>
                    <xdr:col>76</xdr:col>
                    <xdr:colOff>38100</xdr:colOff>
                    <xdr:row>16</xdr:row>
                    <xdr:rowOff>69850</xdr:rowOff>
                  </to>
                </anchor>
              </controlPr>
            </control>
          </mc:Choice>
        </mc:AlternateContent>
        <mc:AlternateContent xmlns:mc="http://schemas.openxmlformats.org/markup-compatibility/2006">
          <mc:Choice Requires="x14">
            <control shapeId="1043489" r:id="rId25" name="Check Box 33">
              <controlPr defaultSize="0" autoFill="0" autoLine="0" autoPict="0" altText="">
                <anchor moveWithCells="1">
                  <from>
                    <xdr:col>74</xdr:col>
                    <xdr:colOff>127000</xdr:colOff>
                    <xdr:row>14</xdr:row>
                    <xdr:rowOff>0</xdr:rowOff>
                  </from>
                  <to>
                    <xdr:col>76</xdr:col>
                    <xdr:colOff>38100</xdr:colOff>
                    <xdr:row>15</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39</vt:i4>
      </vt:variant>
    </vt:vector>
  </HeadingPairs>
  <TitlesOfParts>
    <vt:vector size="78" baseType="lpstr">
      <vt:lpstr>表紙</vt:lpstr>
      <vt:lpstr>目次</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No32</vt:lpstr>
      <vt:lpstr>No33</vt:lpstr>
      <vt:lpstr>No34</vt:lpstr>
      <vt:lpstr>No35</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'No4'!Print_Area</vt:lpstr>
      <vt:lpstr>'No5'!Print_Area</vt:lpstr>
      <vt:lpstr>'No6'!Print_Area</vt:lpstr>
      <vt:lpstr>'No7'!Print_Area</vt:lpstr>
      <vt:lpstr>'No8'!Print_Area</vt:lpstr>
      <vt:lpstr>'No9'!Print_Area</vt:lpstr>
      <vt:lpstr>記入例No4!Print_Area</vt:lpstr>
      <vt:lpstr>記入例No5!Print_Area</vt:lpstr>
      <vt:lpstr>表紙!Print_Area</vt:lpstr>
      <vt:lpstr>目次!Print_Area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前原　めぐみ</cp:lastModifiedBy>
  <cp:lastPrinted>2025-04-25T08:36:54Z</cp:lastPrinted>
  <dcterms:created xsi:type="dcterms:W3CDTF">2008-12-17T04:20:29Z</dcterms:created>
  <dcterms:modified xsi:type="dcterms:W3CDTF">2025-04-25T08:37:08Z</dcterms:modified>
</cp:coreProperties>
</file>